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drawings/drawing2.xml" ContentType="application/vnd.openxmlformats-officedocument.drawingml.chartshapes+xml"/>
  <Override PartName="/xl/charts/chart2.xml" ContentType="application/vnd.openxmlformats-officedocument.drawingml.chart+xml"/>
  <Override PartName="/xl/drawings/drawing3.xml" ContentType="application/vnd.openxmlformats-officedocument.drawingml.chartshapes+xml"/>
  <Override PartName="/xl/charts/chart3.xml" ContentType="application/vnd.openxmlformats-officedocument.drawingml.chart+xml"/>
  <Override PartName="/xl/drawings/drawing4.xml" ContentType="application/vnd.openxmlformats-officedocument.drawingml.chartshapes+xml"/>
  <Override PartName="/xl/charts/chart4.xml" ContentType="application/vnd.openxmlformats-officedocument.drawingml.chart+xml"/>
  <Override PartName="/xl/drawings/drawing5.xml" ContentType="application/vnd.openxmlformats-officedocument.drawingml.chartshapes+xml"/>
  <Override PartName="/xl/charts/chart5.xml" ContentType="application/vnd.openxmlformats-officedocument.drawingml.chart+xml"/>
  <Override PartName="/xl/drawings/drawing6.xml" ContentType="application/vnd.openxmlformats-officedocument.drawingml.chartshapes+xml"/>
  <Override PartName="/xl/charts/chart6.xml" ContentType="application/vnd.openxmlformats-officedocument.drawingml.chart+xml"/>
  <Override PartName="/xl/drawings/drawing7.xml" ContentType="application/vnd.openxmlformats-officedocument.drawingml.chartshapes+xml"/>
  <Override PartName="/xl/charts/chart7.xml" ContentType="application/vnd.openxmlformats-officedocument.drawingml.chart+xml"/>
  <Override PartName="/xl/drawings/drawing8.xml" ContentType="application/vnd.openxmlformats-officedocument.drawingml.chartshapes+xml"/>
  <Override PartName="/xl/charts/chart8.xml" ContentType="application/vnd.openxmlformats-officedocument.drawingml.chart+xml"/>
  <Override PartName="/xl/drawings/drawing9.xml" ContentType="application/vnd.openxmlformats-officedocument.drawingml.chartshapes+xml"/>
  <Override PartName="/xl/comments1.xml" ContentType="application/vnd.openxmlformats-officedocument.spreadsheetml.comments+xml"/>
  <Override PartName="/xl/drawings/drawing10.xml" ContentType="application/vnd.openxmlformats-officedocument.drawing+xml"/>
  <Override PartName="/xl/comments2.xml" ContentType="application/vnd.openxmlformats-officedocument.spreadsheetml.comments+xml"/>
  <Override PartName="/xl/charts/chart9.xml" ContentType="application/vnd.openxmlformats-officedocument.drawingml.chart+xml"/>
  <Override PartName="/xl/drawings/drawing11.xml" ContentType="application/vnd.openxmlformats-officedocument.drawingml.chartshapes+xml"/>
  <Override PartName="/xl/charts/chart10.xml" ContentType="application/vnd.openxmlformats-officedocument.drawingml.chart+xml"/>
  <Override PartName="/xl/drawings/drawing12.xml" ContentType="application/vnd.openxmlformats-officedocument.drawingml.chartshapes+xml"/>
  <Override PartName="/xl/charts/chart11.xml" ContentType="application/vnd.openxmlformats-officedocument.drawingml.chart+xml"/>
  <Override PartName="/xl/charts/chart12.xml" ContentType="application/vnd.openxmlformats-officedocument.drawingml.chart+xml"/>
  <Override PartName="/xl/charts/chart13.xml" ContentType="application/vnd.openxmlformats-officedocument.drawingml.chart+xml"/>
  <Override PartName="/xl/drawings/drawing13.xml" ContentType="application/vnd.openxmlformats-officedocument.drawing+xml"/>
  <Override PartName="/xl/comments3.xml" ContentType="application/vnd.openxmlformats-officedocument.spreadsheetml.comments+xml"/>
  <Override PartName="/xl/charts/chart14.xml" ContentType="application/vnd.openxmlformats-officedocument.drawingml.chart+xml"/>
  <Override PartName="/xl/drawings/drawing14.xml" ContentType="application/vnd.openxmlformats-officedocument.drawingml.chartshapes+xml"/>
  <Override PartName="/xl/charts/chart15.xml" ContentType="application/vnd.openxmlformats-officedocument.drawingml.chart+xml"/>
  <Override PartName="/xl/drawings/drawing15.xml" ContentType="application/vnd.openxmlformats-officedocument.drawingml.chartshapes+xml"/>
  <Override PartName="/xl/charts/chart16.xml" ContentType="application/vnd.openxmlformats-officedocument.drawingml.chart+xml"/>
  <Override PartName="/xl/drawings/drawing16.xml" ContentType="application/vnd.openxmlformats-officedocument.drawingml.chartshapes+xml"/>
  <Override PartName="/xl/charts/chart17.xml" ContentType="application/vnd.openxmlformats-officedocument.drawingml.chart+xml"/>
  <Override PartName="/xl/drawings/drawing17.xml" ContentType="application/vnd.openxmlformats-officedocument.drawingml.chartshap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360" yWindow="60" windowWidth="28035" windowHeight="12555"/>
  </bookViews>
  <sheets>
    <sheet name="Outcome" sheetId="5" r:id="rId1"/>
    <sheet name="info" sheetId="6" r:id="rId2"/>
    <sheet name="PER" sheetId="1" r:id="rId3"/>
    <sheet name="PBR" sheetId="2" r:id="rId4"/>
  </sheets>
  <definedNames>
    <definedName name="_xlnm.Print_Area" localSheetId="0">Outcome!$A$1:$U$83</definedName>
  </definedNames>
  <calcPr calcId="145621"/>
</workbook>
</file>

<file path=xl/calcChain.xml><?xml version="1.0" encoding="utf-8"?>
<calcChain xmlns="http://schemas.openxmlformats.org/spreadsheetml/2006/main">
  <c r="BD692" i="2" l="1"/>
  <c r="AM692" i="2"/>
  <c r="AF692" i="2"/>
  <c r="AD692" i="2" s="1"/>
  <c r="AM691" i="2"/>
  <c r="BD691" i="2" s="1"/>
  <c r="AL691" i="2"/>
  <c r="AH691" i="2"/>
  <c r="AH692" i="2" s="1"/>
  <c r="AG691" i="2"/>
  <c r="AG692" i="2" s="1"/>
  <c r="AF691" i="2"/>
  <c r="AD691" i="2"/>
  <c r="BI692" i="1"/>
  <c r="BH692" i="1"/>
  <c r="AP692" i="1"/>
  <c r="AO692" i="1"/>
  <c r="AI692" i="1"/>
  <c r="AG692" i="1"/>
  <c r="AE692" i="1"/>
  <c r="BI691" i="1"/>
  <c r="AP691" i="1"/>
  <c r="AI691" i="1"/>
  <c r="AH691" i="1"/>
  <c r="AH692" i="1" s="1"/>
  <c r="AG691" i="1"/>
  <c r="AO691" i="1" s="1"/>
  <c r="BH691" i="1" s="1"/>
  <c r="B10" i="2"/>
  <c r="AC692" i="2" l="1"/>
  <c r="BB692" i="2" s="1"/>
  <c r="AJ692" i="2"/>
  <c r="AE692" i="2"/>
  <c r="AU692" i="2" s="1"/>
  <c r="AW692" i="2" s="1"/>
  <c r="AC691" i="2"/>
  <c r="AE691" i="2"/>
  <c r="BL691" i="2" s="1"/>
  <c r="BN691" i="2" s="1"/>
  <c r="BB691" i="2"/>
  <c r="AL692" i="2"/>
  <c r="AD692" i="1"/>
  <c r="BP692" i="1" s="1"/>
  <c r="BQ692" i="1" s="1"/>
  <c r="BD692" i="1"/>
  <c r="AE691" i="1"/>
  <c r="AF692" i="1"/>
  <c r="AM690" i="2"/>
  <c r="BD690" i="2" s="1"/>
  <c r="AF690" i="2"/>
  <c r="AD690" i="2" s="1"/>
  <c r="AC690" i="2" s="1"/>
  <c r="AM689" i="2"/>
  <c r="BD689" i="2" s="1"/>
  <c r="AF689" i="2"/>
  <c r="AM688" i="2"/>
  <c r="BD688" i="2" s="1"/>
  <c r="AF688" i="2"/>
  <c r="AL688" i="2" s="1"/>
  <c r="AM687" i="2"/>
  <c r="BD687" i="2" s="1"/>
  <c r="AF687" i="2"/>
  <c r="AD687" i="2" s="1"/>
  <c r="AE687" i="2" s="1"/>
  <c r="AM686" i="2"/>
  <c r="BD686" i="2" s="1"/>
  <c r="AF686" i="2"/>
  <c r="AD686" i="2" s="1"/>
  <c r="AC686" i="2" s="1"/>
  <c r="AM685" i="2"/>
  <c r="BD685" i="2" s="1"/>
  <c r="AF685" i="2"/>
  <c r="AL685" i="2" s="1"/>
  <c r="AM684" i="2"/>
  <c r="BD684" i="2" s="1"/>
  <c r="AF684" i="2"/>
  <c r="AL684" i="2" s="1"/>
  <c r="AM683" i="2"/>
  <c r="BD683" i="2" s="1"/>
  <c r="AF683" i="2"/>
  <c r="AL683" i="2" s="1"/>
  <c r="BD682" i="2"/>
  <c r="AM682" i="2"/>
  <c r="AF682" i="2"/>
  <c r="AD682" i="2" s="1"/>
  <c r="AC682" i="2" s="1"/>
  <c r="AM681" i="2"/>
  <c r="BD681" i="2" s="1"/>
  <c r="AF681" i="2"/>
  <c r="AM680" i="2"/>
  <c r="BD680" i="2" s="1"/>
  <c r="AF680" i="2"/>
  <c r="AL680" i="2" s="1"/>
  <c r="AM679" i="2"/>
  <c r="BD679" i="2" s="1"/>
  <c r="AF679" i="2"/>
  <c r="AM678" i="2"/>
  <c r="BD678" i="2" s="1"/>
  <c r="AF678" i="2"/>
  <c r="AL678" i="2" s="1"/>
  <c r="AM677" i="2"/>
  <c r="BD677" i="2" s="1"/>
  <c r="AF677" i="2"/>
  <c r="AD677" i="2" s="1"/>
  <c r="AC677" i="2" s="1"/>
  <c r="AM676" i="2"/>
  <c r="BD676" i="2" s="1"/>
  <c r="AF676" i="2"/>
  <c r="AM675" i="2"/>
  <c r="BD675" i="2" s="1"/>
  <c r="AF675" i="2"/>
  <c r="AL675" i="2" s="1"/>
  <c r="AD675" i="2"/>
  <c r="AE675" i="2" s="1"/>
  <c r="AM674" i="2"/>
  <c r="BD674" i="2" s="1"/>
  <c r="AF674" i="2"/>
  <c r="AD674" i="2" s="1"/>
  <c r="AC674" i="2" s="1"/>
  <c r="AM673" i="2"/>
  <c r="BD673" i="2" s="1"/>
  <c r="AF673" i="2"/>
  <c r="AL673" i="2" s="1"/>
  <c r="AM672" i="2"/>
  <c r="BD672" i="2" s="1"/>
  <c r="AF672" i="2"/>
  <c r="AL672" i="2" s="1"/>
  <c r="AD672" i="2"/>
  <c r="AC672" i="2" s="1"/>
  <c r="AM671" i="2"/>
  <c r="BD671" i="2" s="1"/>
  <c r="AF671" i="2"/>
  <c r="AM670" i="2"/>
  <c r="BD670" i="2" s="1"/>
  <c r="AF670" i="2"/>
  <c r="AL670" i="2" s="1"/>
  <c r="AM669" i="2"/>
  <c r="BD669" i="2" s="1"/>
  <c r="AF669" i="2"/>
  <c r="AL669" i="2" s="1"/>
  <c r="AM668" i="2"/>
  <c r="BD668" i="2" s="1"/>
  <c r="AF668" i="2"/>
  <c r="AL668" i="2" s="1"/>
  <c r="AM667" i="2"/>
  <c r="BD667" i="2" s="1"/>
  <c r="AF667" i="2"/>
  <c r="AL667" i="2" s="1"/>
  <c r="AD667" i="2"/>
  <c r="AC667" i="2" s="1"/>
  <c r="AM666" i="2"/>
  <c r="BD666" i="2" s="1"/>
  <c r="AF666" i="2"/>
  <c r="AL666" i="2" s="1"/>
  <c r="AD666" i="2"/>
  <c r="AM665" i="2"/>
  <c r="BD665" i="2" s="1"/>
  <c r="AF665" i="2"/>
  <c r="AM664" i="2"/>
  <c r="BD664" i="2" s="1"/>
  <c r="AF664" i="2"/>
  <c r="AL664" i="2" s="1"/>
  <c r="AM663" i="2"/>
  <c r="BD663" i="2" s="1"/>
  <c r="AF663" i="2"/>
  <c r="AL663" i="2" s="1"/>
  <c r="AD663" i="2"/>
  <c r="AC663" i="2" s="1"/>
  <c r="AM662" i="2"/>
  <c r="BD662" i="2" s="1"/>
  <c r="AF662" i="2"/>
  <c r="AL662" i="2" s="1"/>
  <c r="AM661" i="2"/>
  <c r="BD661" i="2" s="1"/>
  <c r="AF661" i="2"/>
  <c r="AL661" i="2" s="1"/>
  <c r="AM660" i="2"/>
  <c r="BD660" i="2" s="1"/>
  <c r="AF660" i="2"/>
  <c r="AD660" i="2" s="1"/>
  <c r="AC660" i="2" s="1"/>
  <c r="AM659" i="2"/>
  <c r="BD659" i="2" s="1"/>
  <c r="AF659" i="2"/>
  <c r="AL659" i="2" s="1"/>
  <c r="AM658" i="2"/>
  <c r="BD658" i="2" s="1"/>
  <c r="AF658" i="2"/>
  <c r="AL658" i="2" s="1"/>
  <c r="AD658" i="2"/>
  <c r="AE658" i="2" s="1"/>
  <c r="AM657" i="2"/>
  <c r="BD657" i="2" s="1"/>
  <c r="AF657" i="2"/>
  <c r="AL657" i="2" s="1"/>
  <c r="AM656" i="2"/>
  <c r="BD656" i="2" s="1"/>
  <c r="AF656" i="2"/>
  <c r="AM655" i="2"/>
  <c r="BD655" i="2" s="1"/>
  <c r="AG655" i="2"/>
  <c r="AG656" i="2" s="1"/>
  <c r="AG657" i="2" s="1"/>
  <c r="AG658" i="2" s="1"/>
  <c r="AF655" i="2"/>
  <c r="AL655" i="2" s="1"/>
  <c r="AM654" i="2"/>
  <c r="BD654" i="2" s="1"/>
  <c r="AH654" i="2"/>
  <c r="AG654" i="2"/>
  <c r="AF654" i="2"/>
  <c r="AL654" i="2" s="1"/>
  <c r="BI690" i="1"/>
  <c r="AP690" i="1"/>
  <c r="AG690" i="1"/>
  <c r="AO690" i="1" s="1"/>
  <c r="BH690" i="1" s="1"/>
  <c r="AE690" i="1"/>
  <c r="AD690" i="1" s="1"/>
  <c r="BI689" i="1"/>
  <c r="AP689" i="1"/>
  <c r="AG689" i="1"/>
  <c r="BI688" i="1"/>
  <c r="AP688" i="1"/>
  <c r="AG688" i="1"/>
  <c r="AO688" i="1" s="1"/>
  <c r="BH688" i="1" s="1"/>
  <c r="AE688" i="1"/>
  <c r="BI687" i="1"/>
  <c r="AP687" i="1"/>
  <c r="AG687" i="1"/>
  <c r="AO687" i="1" s="1"/>
  <c r="BH687" i="1" s="1"/>
  <c r="BI686" i="1"/>
  <c r="AP686" i="1"/>
  <c r="AG686" i="1"/>
  <c r="AO686" i="1" s="1"/>
  <c r="BH686" i="1" s="1"/>
  <c r="BI685" i="1"/>
  <c r="AP685" i="1"/>
  <c r="AG685" i="1"/>
  <c r="BI684" i="1"/>
  <c r="AP684" i="1"/>
  <c r="AG684" i="1"/>
  <c r="BI683" i="1"/>
  <c r="AP683" i="1"/>
  <c r="AG683" i="1"/>
  <c r="BI682" i="1"/>
  <c r="AP682" i="1"/>
  <c r="AG682" i="1"/>
  <c r="AE682" i="1" s="1"/>
  <c r="BI681" i="1"/>
  <c r="AP681" i="1"/>
  <c r="AG681" i="1"/>
  <c r="BI680" i="1"/>
  <c r="AP680" i="1"/>
  <c r="AG680" i="1"/>
  <c r="AO680" i="1" s="1"/>
  <c r="BH680" i="1" s="1"/>
  <c r="BI679" i="1"/>
  <c r="AP679" i="1"/>
  <c r="AG679" i="1"/>
  <c r="AO679" i="1" s="1"/>
  <c r="BH679" i="1" s="1"/>
  <c r="BI678" i="1"/>
  <c r="AP678" i="1"/>
  <c r="AG678" i="1"/>
  <c r="AO678" i="1" s="1"/>
  <c r="BH678" i="1" s="1"/>
  <c r="AE678" i="1"/>
  <c r="BI677" i="1"/>
  <c r="AP677" i="1"/>
  <c r="AG677" i="1"/>
  <c r="BI676" i="1"/>
  <c r="AP676" i="1"/>
  <c r="AG676" i="1"/>
  <c r="AO676" i="1" s="1"/>
  <c r="BH676" i="1" s="1"/>
  <c r="BI675" i="1"/>
  <c r="AP675" i="1"/>
  <c r="AG675" i="1"/>
  <c r="AE675" i="1" s="1"/>
  <c r="AD675" i="1" s="1"/>
  <c r="BI674" i="1"/>
  <c r="AP674" i="1"/>
  <c r="AG674" i="1"/>
  <c r="AE674" i="1" s="1"/>
  <c r="AD674" i="1" s="1"/>
  <c r="BI673" i="1"/>
  <c r="AP673" i="1"/>
  <c r="AG673" i="1"/>
  <c r="BI672" i="1"/>
  <c r="AP672" i="1"/>
  <c r="AG672" i="1"/>
  <c r="BI671" i="1"/>
  <c r="AP671" i="1"/>
  <c r="AG671" i="1"/>
  <c r="BI670" i="1"/>
  <c r="AP670" i="1"/>
  <c r="AG670" i="1"/>
  <c r="AE670" i="1" s="1"/>
  <c r="AD670" i="1" s="1"/>
  <c r="BI669" i="1"/>
  <c r="AP669" i="1"/>
  <c r="AG669" i="1"/>
  <c r="BI668" i="1"/>
  <c r="AP668" i="1"/>
  <c r="AG668" i="1"/>
  <c r="AE668" i="1" s="1"/>
  <c r="AF668" i="1" s="1"/>
  <c r="BI667" i="1"/>
  <c r="AP667" i="1"/>
  <c r="AG667" i="1"/>
  <c r="AO667" i="1" s="1"/>
  <c r="BH667" i="1" s="1"/>
  <c r="BI666" i="1"/>
  <c r="AP666" i="1"/>
  <c r="AI666" i="1"/>
  <c r="AI667" i="1" s="1"/>
  <c r="AI668" i="1" s="1"/>
  <c r="AI669" i="1" s="1"/>
  <c r="AI670" i="1" s="1"/>
  <c r="AI671" i="1" s="1"/>
  <c r="AI672" i="1" s="1"/>
  <c r="AI673" i="1" s="1"/>
  <c r="AI674" i="1" s="1"/>
  <c r="AI675" i="1" s="1"/>
  <c r="AI676" i="1" s="1"/>
  <c r="AI677" i="1" s="1"/>
  <c r="AI678" i="1" s="1"/>
  <c r="AI679" i="1" s="1"/>
  <c r="AI680" i="1" s="1"/>
  <c r="AI681" i="1" s="1"/>
  <c r="AI682" i="1" s="1"/>
  <c r="AI683" i="1" s="1"/>
  <c r="AI684" i="1" s="1"/>
  <c r="AI685" i="1" s="1"/>
  <c r="AI686" i="1" s="1"/>
  <c r="AI687" i="1" s="1"/>
  <c r="AI688" i="1" s="1"/>
  <c r="AI689" i="1" s="1"/>
  <c r="AI690" i="1" s="1"/>
  <c r="AI693" i="1" s="1"/>
  <c r="AI694" i="1" s="1"/>
  <c r="AI695" i="1" s="1"/>
  <c r="AI696" i="1" s="1"/>
  <c r="AI697" i="1" s="1"/>
  <c r="AI698" i="1" s="1"/>
  <c r="AG666" i="1"/>
  <c r="AO666" i="1" s="1"/>
  <c r="BH666" i="1" s="1"/>
  <c r="BI665" i="1"/>
  <c r="AP665" i="1"/>
  <c r="AG665" i="1"/>
  <c r="BI664" i="1"/>
  <c r="AP664" i="1"/>
  <c r="AG664" i="1"/>
  <c r="AO664" i="1" s="1"/>
  <c r="BH664" i="1" s="1"/>
  <c r="BI663" i="1"/>
  <c r="AP663" i="1"/>
  <c r="AG663" i="1"/>
  <c r="AO663" i="1" s="1"/>
  <c r="BH663" i="1" s="1"/>
  <c r="BI662" i="1"/>
  <c r="AP662" i="1"/>
  <c r="AH662" i="1"/>
  <c r="AH663" i="1" s="1"/>
  <c r="AH664" i="1" s="1"/>
  <c r="AH665" i="1" s="1"/>
  <c r="AH666" i="1" s="1"/>
  <c r="AH667" i="1" s="1"/>
  <c r="AG662" i="1"/>
  <c r="AE662" i="1" s="1"/>
  <c r="AD662" i="1" s="1"/>
  <c r="BI661" i="1"/>
  <c r="AP661" i="1"/>
  <c r="AG661" i="1"/>
  <c r="BI660" i="1"/>
  <c r="AP660" i="1"/>
  <c r="AO660" i="1"/>
  <c r="BH660" i="1" s="1"/>
  <c r="AG660" i="1"/>
  <c r="AE660" i="1" s="1"/>
  <c r="AD660" i="1" s="1"/>
  <c r="BI659" i="1"/>
  <c r="AP659" i="1"/>
  <c r="AG659" i="1"/>
  <c r="AE659" i="1" s="1"/>
  <c r="BI658" i="1"/>
  <c r="AP658" i="1"/>
  <c r="AG658" i="1"/>
  <c r="AE658" i="1" s="1"/>
  <c r="AD658" i="1" s="1"/>
  <c r="AF658" i="1"/>
  <c r="BI657" i="1"/>
  <c r="AP657" i="1"/>
  <c r="AG657" i="1"/>
  <c r="AO657" i="1" s="1"/>
  <c r="BH657" i="1" s="1"/>
  <c r="AE657" i="1"/>
  <c r="AF657" i="1" s="1"/>
  <c r="AD657" i="1"/>
  <c r="BI656" i="1"/>
  <c r="AP656" i="1"/>
  <c r="AG656" i="1"/>
  <c r="BI655" i="1"/>
  <c r="AP655" i="1"/>
  <c r="AI655" i="1"/>
  <c r="AI656" i="1" s="1"/>
  <c r="AI657" i="1" s="1"/>
  <c r="AI658" i="1" s="1"/>
  <c r="AI659" i="1" s="1"/>
  <c r="AI660" i="1" s="1"/>
  <c r="AI661" i="1" s="1"/>
  <c r="AI662" i="1" s="1"/>
  <c r="AI663" i="1" s="1"/>
  <c r="AI664" i="1" s="1"/>
  <c r="AI665" i="1" s="1"/>
  <c r="AH655" i="1"/>
  <c r="AH656" i="1" s="1"/>
  <c r="AH657" i="1" s="1"/>
  <c r="AH658" i="1" s="1"/>
  <c r="AH659" i="1" s="1"/>
  <c r="AH660" i="1" s="1"/>
  <c r="AH661" i="1" s="1"/>
  <c r="AG655" i="1"/>
  <c r="AE655" i="1" s="1"/>
  <c r="AF655" i="1"/>
  <c r="AD655" i="1"/>
  <c r="BI654" i="1"/>
  <c r="AP654" i="1"/>
  <c r="AI654" i="1"/>
  <c r="AH654" i="1"/>
  <c r="AG654" i="1"/>
  <c r="AO654" i="1" s="1"/>
  <c r="BH654" i="1" s="1"/>
  <c r="AE654" i="1"/>
  <c r="AF654" i="1" s="1"/>
  <c r="AD654" i="1"/>
  <c r="AH700" i="1"/>
  <c r="AI700" i="1"/>
  <c r="AH701" i="1"/>
  <c r="AI701" i="1"/>
  <c r="AH702" i="1"/>
  <c r="AH703" i="1" s="1"/>
  <c r="AH704" i="1" s="1"/>
  <c r="AH705" i="1" s="1"/>
  <c r="AI702" i="1"/>
  <c r="AI703" i="1" s="1"/>
  <c r="AI704" i="1" s="1"/>
  <c r="AI705" i="1" s="1"/>
  <c r="BI692" i="2" l="1"/>
  <c r="BH692" i="2"/>
  <c r="BG692" i="2"/>
  <c r="BF692" i="2"/>
  <c r="BE692" i="2"/>
  <c r="BC692" i="2"/>
  <c r="BK692" i="2"/>
  <c r="BF691" i="2"/>
  <c r="BE691" i="2"/>
  <c r="BC691" i="2"/>
  <c r="BK691" i="2"/>
  <c r="BI691" i="2"/>
  <c r="BH691" i="2"/>
  <c r="BG691" i="2"/>
  <c r="AU691" i="2"/>
  <c r="AW691" i="2" s="1"/>
  <c r="AJ691" i="2"/>
  <c r="BL692" i="2"/>
  <c r="BN692" i="2" s="1"/>
  <c r="AT692" i="2"/>
  <c r="AK692" i="2"/>
  <c r="AR692" i="2"/>
  <c r="AQ692" i="2"/>
  <c r="AP692" i="2"/>
  <c r="AO692" i="2"/>
  <c r="AN692" i="2"/>
  <c r="AF691" i="1"/>
  <c r="AD691" i="1"/>
  <c r="BD691" i="1" s="1"/>
  <c r="BG692" i="1"/>
  <c r="BN692" i="1"/>
  <c r="BE692" i="1"/>
  <c r="BM692" i="1"/>
  <c r="BL692" i="1"/>
  <c r="BK692" i="1"/>
  <c r="BJ692" i="1"/>
  <c r="AW692" i="1"/>
  <c r="AX692" i="1" s="1"/>
  <c r="AK692" i="1"/>
  <c r="AD661" i="2"/>
  <c r="AE661" i="2" s="1"/>
  <c r="AD673" i="2"/>
  <c r="AC673" i="2" s="1"/>
  <c r="AD680" i="2"/>
  <c r="AE680" i="2" s="1"/>
  <c r="AD683" i="2"/>
  <c r="AC683" i="2" s="1"/>
  <c r="AO668" i="1"/>
  <c r="BH668" i="1" s="1"/>
  <c r="AO675" i="1"/>
  <c r="BH675" i="1" s="1"/>
  <c r="AE667" i="1"/>
  <c r="AF667" i="1" s="1"/>
  <c r="AD655" i="2"/>
  <c r="AL660" i="2"/>
  <c r="AD669" i="2"/>
  <c r="AE669" i="2" s="1"/>
  <c r="AC675" i="2"/>
  <c r="AD678" i="2"/>
  <c r="AC678" i="2" s="1"/>
  <c r="AL690" i="2"/>
  <c r="AD668" i="2"/>
  <c r="AC668" i="2" s="1"/>
  <c r="AD685" i="2"/>
  <c r="AC685" i="2" s="1"/>
  <c r="AD688" i="2"/>
  <c r="AO674" i="1"/>
  <c r="BH674" i="1" s="1"/>
  <c r="AE676" i="1"/>
  <c r="AD676" i="1" s="1"/>
  <c r="AE687" i="1"/>
  <c r="AD687" i="1" s="1"/>
  <c r="AO655" i="1"/>
  <c r="BH655" i="1" s="1"/>
  <c r="AO682" i="1"/>
  <c r="BH682" i="1" s="1"/>
  <c r="AE664" i="1"/>
  <c r="AE666" i="1"/>
  <c r="AD666" i="1" s="1"/>
  <c r="AE679" i="1"/>
  <c r="AD679" i="1" s="1"/>
  <c r="AE686" i="1"/>
  <c r="AF686" i="1" s="1"/>
  <c r="AE672" i="2"/>
  <c r="AD670" i="2"/>
  <c r="AC670" i="2" s="1"/>
  <c r="AC680" i="2"/>
  <c r="AE683" i="2"/>
  <c r="AD654" i="2"/>
  <c r="AE654" i="2" s="1"/>
  <c r="AD662" i="2"/>
  <c r="AC662" i="2" s="1"/>
  <c r="AL682" i="2"/>
  <c r="AL686" i="2"/>
  <c r="AL677" i="2"/>
  <c r="AC658" i="2"/>
  <c r="AD664" i="2"/>
  <c r="AC664" i="2" s="1"/>
  <c r="AD659" i="1"/>
  <c r="AE663" i="1"/>
  <c r="AF663" i="1" s="1"/>
  <c r="AE680" i="1"/>
  <c r="AD680" i="1" s="1"/>
  <c r="AO659" i="1"/>
  <c r="BH659" i="1" s="1"/>
  <c r="AO670" i="1"/>
  <c r="BH670" i="1" s="1"/>
  <c r="AO658" i="1"/>
  <c r="BH658" i="1" s="1"/>
  <c r="AO662" i="1"/>
  <c r="BH662" i="1" s="1"/>
  <c r="AG659" i="2"/>
  <c r="AG660" i="2" s="1"/>
  <c r="AG661" i="2" s="1"/>
  <c r="AG662" i="2" s="1"/>
  <c r="AG663" i="2" s="1"/>
  <c r="AG664" i="2" s="1"/>
  <c r="AG665" i="2" s="1"/>
  <c r="AG666" i="2" s="1"/>
  <c r="AG667" i="2" s="1"/>
  <c r="AG668" i="2" s="1"/>
  <c r="AE666" i="2"/>
  <c r="AC666" i="2"/>
  <c r="AD671" i="2"/>
  <c r="AL671" i="2"/>
  <c r="AD681" i="2"/>
  <c r="AL681" i="2"/>
  <c r="AL676" i="2"/>
  <c r="AD676" i="2"/>
  <c r="AH655" i="2"/>
  <c r="AC661" i="2"/>
  <c r="AD659" i="2"/>
  <c r="AL656" i="2"/>
  <c r="AD656" i="2"/>
  <c r="AD657" i="2"/>
  <c r="AE660" i="2"/>
  <c r="AC669" i="2"/>
  <c r="AE667" i="2"/>
  <c r="AD684" i="2"/>
  <c r="AC687" i="2"/>
  <c r="AE674" i="2"/>
  <c r="AD665" i="2"/>
  <c r="AL665" i="2"/>
  <c r="AL674" i="2"/>
  <c r="AE663" i="2"/>
  <c r="AE686" i="2"/>
  <c r="AE673" i="2"/>
  <c r="AD679" i="2"/>
  <c r="AL679" i="2"/>
  <c r="AD689" i="2"/>
  <c r="AL689" i="2"/>
  <c r="AE677" i="2"/>
  <c r="AE682" i="2"/>
  <c r="AE690" i="2"/>
  <c r="AL687" i="2"/>
  <c r="AH668" i="1"/>
  <c r="AH669" i="1" s="1"/>
  <c r="AH670" i="1" s="1"/>
  <c r="AH671" i="1" s="1"/>
  <c r="AH672" i="1" s="1"/>
  <c r="AH673" i="1" s="1"/>
  <c r="AH674" i="1" s="1"/>
  <c r="AE672" i="1"/>
  <c r="AO672" i="1"/>
  <c r="BH672" i="1" s="1"/>
  <c r="AD688" i="1"/>
  <c r="AF688" i="1"/>
  <c r="AF678" i="1"/>
  <c r="AD678" i="1"/>
  <c r="AF659" i="1"/>
  <c r="AD668" i="1"/>
  <c r="AO669" i="1"/>
  <c r="BH669" i="1" s="1"/>
  <c r="AE669" i="1"/>
  <c r="AE684" i="1"/>
  <c r="AO684" i="1"/>
  <c r="BH684" i="1" s="1"/>
  <c r="AF660" i="1"/>
  <c r="AO671" i="1"/>
  <c r="BH671" i="1" s="1"/>
  <c r="AE671" i="1"/>
  <c r="AO656" i="1"/>
  <c r="BH656" i="1" s="1"/>
  <c r="AE656" i="1"/>
  <c r="AO661" i="1"/>
  <c r="BH661" i="1" s="1"/>
  <c r="AE661" i="1"/>
  <c r="AF662" i="1"/>
  <c r="AO673" i="1"/>
  <c r="BH673" i="1" s="1"/>
  <c r="AE673" i="1"/>
  <c r="AF690" i="1"/>
  <c r="AO683" i="1"/>
  <c r="BH683" i="1" s="1"/>
  <c r="AE683" i="1"/>
  <c r="AF670" i="1"/>
  <c r="AO665" i="1"/>
  <c r="BH665" i="1" s="1"/>
  <c r="AE665" i="1"/>
  <c r="AF682" i="1"/>
  <c r="AD682" i="1"/>
  <c r="AF675" i="1"/>
  <c r="AO677" i="1"/>
  <c r="BH677" i="1" s="1"/>
  <c r="AE677" i="1"/>
  <c r="AO681" i="1"/>
  <c r="BH681" i="1" s="1"/>
  <c r="AE681" i="1"/>
  <c r="AO689" i="1"/>
  <c r="BH689" i="1" s="1"/>
  <c r="AE689" i="1"/>
  <c r="AF674" i="1"/>
  <c r="AO685" i="1"/>
  <c r="BH685" i="1" s="1"/>
  <c r="AE685" i="1"/>
  <c r="AH758" i="2"/>
  <c r="AH759" i="2" s="1"/>
  <c r="AH760" i="2" s="1"/>
  <c r="AH761" i="2" s="1"/>
  <c r="AH762" i="2" s="1"/>
  <c r="AH763" i="2" s="1"/>
  <c r="AH764" i="2" s="1"/>
  <c r="AH765" i="2" s="1"/>
  <c r="AH766" i="2" s="1"/>
  <c r="AH767" i="2" s="1"/>
  <c r="AH768" i="2" s="1"/>
  <c r="AH769" i="2" s="1"/>
  <c r="AH770" i="2" s="1"/>
  <c r="AH771" i="2" s="1"/>
  <c r="AH772" i="2" s="1"/>
  <c r="AH773" i="2" s="1"/>
  <c r="AH774" i="2" s="1"/>
  <c r="AH775" i="2" s="1"/>
  <c r="AH776" i="2" s="1"/>
  <c r="AH777" i="2" s="1"/>
  <c r="AH778" i="2" s="1"/>
  <c r="AH779" i="2" s="1"/>
  <c r="AH780" i="2" s="1"/>
  <c r="AH781" i="2" s="1"/>
  <c r="AH782" i="2" s="1"/>
  <c r="AH783" i="2" s="1"/>
  <c r="AH784" i="2" s="1"/>
  <c r="AH785" i="2" s="1"/>
  <c r="AH786" i="2" s="1"/>
  <c r="AH787" i="2" s="1"/>
  <c r="AH788" i="2" s="1"/>
  <c r="AH789" i="2" s="1"/>
  <c r="AH790" i="2" s="1"/>
  <c r="AH791" i="2" s="1"/>
  <c r="AH792" i="2" s="1"/>
  <c r="AH793" i="2" s="1"/>
  <c r="AH794" i="2" s="1"/>
  <c r="AH795" i="2" s="1"/>
  <c r="AH796" i="2" s="1"/>
  <c r="AH797" i="2" s="1"/>
  <c r="AH798" i="2" s="1"/>
  <c r="AH799" i="2" s="1"/>
  <c r="AH800" i="2" s="1"/>
  <c r="AH801" i="2" s="1"/>
  <c r="AH802" i="2" s="1"/>
  <c r="AH752" i="2"/>
  <c r="AH753" i="2" s="1"/>
  <c r="AH754" i="2" s="1"/>
  <c r="AH755" i="2" s="1"/>
  <c r="AH756" i="2" s="1"/>
  <c r="AH757" i="2" s="1"/>
  <c r="AG752" i="2"/>
  <c r="AG753" i="2" s="1"/>
  <c r="AG754" i="2" s="1"/>
  <c r="AG755" i="2" s="1"/>
  <c r="AG756" i="2" s="1"/>
  <c r="AG757" i="2" s="1"/>
  <c r="AG758" i="2" s="1"/>
  <c r="AG759" i="2" s="1"/>
  <c r="AG760" i="2" s="1"/>
  <c r="AG761" i="2" s="1"/>
  <c r="AG762" i="2" s="1"/>
  <c r="AG763" i="2" s="1"/>
  <c r="AG764" i="2" s="1"/>
  <c r="AG765" i="2" s="1"/>
  <c r="AG766" i="2" s="1"/>
  <c r="AG767" i="2" s="1"/>
  <c r="AG768" i="2" s="1"/>
  <c r="AG769" i="2" s="1"/>
  <c r="AG770" i="2" s="1"/>
  <c r="AG771" i="2" s="1"/>
  <c r="AG772" i="2" s="1"/>
  <c r="AG773" i="2" s="1"/>
  <c r="AG774" i="2" s="1"/>
  <c r="AG775" i="2" s="1"/>
  <c r="AG776" i="2" s="1"/>
  <c r="AG777" i="2" s="1"/>
  <c r="AG778" i="2" s="1"/>
  <c r="AG779" i="2" s="1"/>
  <c r="AG780" i="2" s="1"/>
  <c r="AG781" i="2" s="1"/>
  <c r="AG782" i="2" s="1"/>
  <c r="AG783" i="2" s="1"/>
  <c r="AG784" i="2" s="1"/>
  <c r="AG785" i="2" s="1"/>
  <c r="AG786" i="2" s="1"/>
  <c r="AG787" i="2" s="1"/>
  <c r="AG788" i="2" s="1"/>
  <c r="AG789" i="2" s="1"/>
  <c r="AG790" i="2" s="1"/>
  <c r="AG791" i="2" s="1"/>
  <c r="AG792" i="2" s="1"/>
  <c r="AG793" i="2" s="1"/>
  <c r="AG794" i="2" s="1"/>
  <c r="AG795" i="2" s="1"/>
  <c r="AG796" i="2" s="1"/>
  <c r="AG797" i="2" s="1"/>
  <c r="AG798" i="2" s="1"/>
  <c r="AG799" i="2" s="1"/>
  <c r="AG800" i="2" s="1"/>
  <c r="AG801" i="2" s="1"/>
  <c r="AG802" i="2" s="1"/>
  <c r="AH702" i="2"/>
  <c r="AH703" i="2" s="1"/>
  <c r="AH704" i="2" s="1"/>
  <c r="AH705" i="2" s="1"/>
  <c r="AH706" i="2" s="1"/>
  <c r="AH707" i="2" s="1"/>
  <c r="AH708" i="2" s="1"/>
  <c r="AH709" i="2" s="1"/>
  <c r="AH710" i="2" s="1"/>
  <c r="AH711" i="2" s="1"/>
  <c r="AH712" i="2" s="1"/>
  <c r="AH713" i="2" s="1"/>
  <c r="AH714" i="2" s="1"/>
  <c r="AH715" i="2" s="1"/>
  <c r="AH716" i="2" s="1"/>
  <c r="AH717" i="2" s="1"/>
  <c r="AH718" i="2" s="1"/>
  <c r="AH719" i="2" s="1"/>
  <c r="AH720" i="2" s="1"/>
  <c r="AH721" i="2" s="1"/>
  <c r="AH722" i="2" s="1"/>
  <c r="AH723" i="2" s="1"/>
  <c r="AH724" i="2" s="1"/>
  <c r="AH725" i="2" s="1"/>
  <c r="AH726" i="2" s="1"/>
  <c r="AH727" i="2" s="1"/>
  <c r="AH728" i="2" s="1"/>
  <c r="AH729" i="2" s="1"/>
  <c r="AH730" i="2" s="1"/>
  <c r="AH731" i="2" s="1"/>
  <c r="AH732" i="2" s="1"/>
  <c r="AH733" i="2" s="1"/>
  <c r="AH734" i="2" s="1"/>
  <c r="AH735" i="2" s="1"/>
  <c r="AH736" i="2" s="1"/>
  <c r="AH737" i="2" s="1"/>
  <c r="AH738" i="2" s="1"/>
  <c r="AH739" i="2" s="1"/>
  <c r="AH740" i="2" s="1"/>
  <c r="AH741" i="2" s="1"/>
  <c r="AH742" i="2" s="1"/>
  <c r="AH743" i="2" s="1"/>
  <c r="AH744" i="2" s="1"/>
  <c r="AH745" i="2" s="1"/>
  <c r="AH746" i="2" s="1"/>
  <c r="AH747" i="2" s="1"/>
  <c r="AH748" i="2" s="1"/>
  <c r="AH749" i="2" s="1"/>
  <c r="AH750" i="2" s="1"/>
  <c r="AG702" i="2"/>
  <c r="AG703" i="2" s="1"/>
  <c r="AG704" i="2" s="1"/>
  <c r="AG705" i="2" s="1"/>
  <c r="AG706" i="2" s="1"/>
  <c r="AG707" i="2" s="1"/>
  <c r="AG708" i="2" s="1"/>
  <c r="AG709" i="2" s="1"/>
  <c r="AG710" i="2" s="1"/>
  <c r="AG711" i="2" s="1"/>
  <c r="AG712" i="2" s="1"/>
  <c r="AG713" i="2" s="1"/>
  <c r="AG714" i="2" s="1"/>
  <c r="AG715" i="2" s="1"/>
  <c r="AG716" i="2" s="1"/>
  <c r="AG717" i="2" s="1"/>
  <c r="AG718" i="2" s="1"/>
  <c r="AG719" i="2" s="1"/>
  <c r="AG720" i="2" s="1"/>
  <c r="AG721" i="2" s="1"/>
  <c r="AG722" i="2" s="1"/>
  <c r="AG723" i="2" s="1"/>
  <c r="AG724" i="2" s="1"/>
  <c r="AG725" i="2" s="1"/>
  <c r="AG726" i="2" s="1"/>
  <c r="AG727" i="2" s="1"/>
  <c r="AG728" i="2" s="1"/>
  <c r="AG729" i="2" s="1"/>
  <c r="AG730" i="2" s="1"/>
  <c r="AG731" i="2" s="1"/>
  <c r="AG732" i="2" s="1"/>
  <c r="AG733" i="2" s="1"/>
  <c r="AG734" i="2" s="1"/>
  <c r="AG735" i="2" s="1"/>
  <c r="AG736" i="2" s="1"/>
  <c r="AG737" i="2" s="1"/>
  <c r="AG738" i="2" s="1"/>
  <c r="AG739" i="2" s="1"/>
  <c r="AG740" i="2" s="1"/>
  <c r="AG741" i="2" s="1"/>
  <c r="AG742" i="2" s="1"/>
  <c r="AG743" i="2" s="1"/>
  <c r="AG744" i="2" s="1"/>
  <c r="AG745" i="2" s="1"/>
  <c r="AG746" i="2" s="1"/>
  <c r="AG747" i="2" s="1"/>
  <c r="AG748" i="2" s="1"/>
  <c r="AG749" i="2" s="1"/>
  <c r="AG750" i="2" s="1"/>
  <c r="AH700" i="2"/>
  <c r="AH701" i="2" s="1"/>
  <c r="AG700" i="2"/>
  <c r="AG701" i="2" s="1"/>
  <c r="AH649" i="2"/>
  <c r="AH650" i="2" s="1"/>
  <c r="AH651" i="2" s="1"/>
  <c r="AH652" i="2" s="1"/>
  <c r="AH653" i="2" s="1"/>
  <c r="AG649" i="2"/>
  <c r="AG650" i="2" s="1"/>
  <c r="AG651" i="2" s="1"/>
  <c r="AG652" i="2" s="1"/>
  <c r="AG653" i="2" s="1"/>
  <c r="AH648" i="2"/>
  <c r="AG648" i="2"/>
  <c r="AH634" i="2"/>
  <c r="AH635" i="2" s="1"/>
  <c r="AH636" i="2" s="1"/>
  <c r="AH637" i="2" s="1"/>
  <c r="AH638" i="2" s="1"/>
  <c r="AH639" i="2" s="1"/>
  <c r="AH640" i="2" s="1"/>
  <c r="AH641" i="2" s="1"/>
  <c r="AH642" i="2" s="1"/>
  <c r="AH643" i="2" s="1"/>
  <c r="AH644" i="2" s="1"/>
  <c r="AH645" i="2" s="1"/>
  <c r="AH646" i="2" s="1"/>
  <c r="AG608" i="2"/>
  <c r="AG609" i="2" s="1"/>
  <c r="AG610" i="2" s="1"/>
  <c r="AG611" i="2" s="1"/>
  <c r="AG612" i="2" s="1"/>
  <c r="AG613" i="2" s="1"/>
  <c r="AG614" i="2" s="1"/>
  <c r="AG615" i="2" s="1"/>
  <c r="AG616" i="2" s="1"/>
  <c r="AG617" i="2" s="1"/>
  <c r="AG618" i="2" s="1"/>
  <c r="AG619" i="2" s="1"/>
  <c r="AG620" i="2" s="1"/>
  <c r="AG621" i="2" s="1"/>
  <c r="AG622" i="2" s="1"/>
  <c r="AG623" i="2" s="1"/>
  <c r="AG624" i="2" s="1"/>
  <c r="AG625" i="2" s="1"/>
  <c r="AG626" i="2" s="1"/>
  <c r="AG627" i="2" s="1"/>
  <c r="AG628" i="2" s="1"/>
  <c r="AG629" i="2" s="1"/>
  <c r="AG630" i="2" s="1"/>
  <c r="AG631" i="2" s="1"/>
  <c r="AG632" i="2" s="1"/>
  <c r="AG633" i="2" s="1"/>
  <c r="AG634" i="2" s="1"/>
  <c r="AG635" i="2" s="1"/>
  <c r="AG636" i="2" s="1"/>
  <c r="AG637" i="2" s="1"/>
  <c r="AG638" i="2" s="1"/>
  <c r="AG639" i="2" s="1"/>
  <c r="AG640" i="2" s="1"/>
  <c r="AG641" i="2" s="1"/>
  <c r="AG642" i="2" s="1"/>
  <c r="AG643" i="2" s="1"/>
  <c r="AG644" i="2" s="1"/>
  <c r="AG645" i="2" s="1"/>
  <c r="AG646" i="2" s="1"/>
  <c r="AH604" i="2"/>
  <c r="AH605" i="2" s="1"/>
  <c r="AH606" i="2" s="1"/>
  <c r="AH607" i="2" s="1"/>
  <c r="AH608" i="2" s="1"/>
  <c r="AH609" i="2" s="1"/>
  <c r="AH610" i="2" s="1"/>
  <c r="AH611" i="2" s="1"/>
  <c r="AH612" i="2" s="1"/>
  <c r="AH613" i="2" s="1"/>
  <c r="AH614" i="2" s="1"/>
  <c r="AH615" i="2" s="1"/>
  <c r="AH616" i="2" s="1"/>
  <c r="AH617" i="2" s="1"/>
  <c r="AH618" i="2" s="1"/>
  <c r="AH619" i="2" s="1"/>
  <c r="AH620" i="2" s="1"/>
  <c r="AH621" i="2" s="1"/>
  <c r="AH622" i="2" s="1"/>
  <c r="AH623" i="2" s="1"/>
  <c r="AH624" i="2" s="1"/>
  <c r="AH625" i="2" s="1"/>
  <c r="AH626" i="2" s="1"/>
  <c r="AH627" i="2" s="1"/>
  <c r="AH628" i="2" s="1"/>
  <c r="AH629" i="2" s="1"/>
  <c r="AH630" i="2" s="1"/>
  <c r="AH631" i="2" s="1"/>
  <c r="AH632" i="2" s="1"/>
  <c r="AH633" i="2" s="1"/>
  <c r="AG596" i="2"/>
  <c r="AG597" i="2" s="1"/>
  <c r="AG598" i="2" s="1"/>
  <c r="AG599" i="2" s="1"/>
  <c r="AG600" i="2" s="1"/>
  <c r="AG601" i="2" s="1"/>
  <c r="AG602" i="2" s="1"/>
  <c r="AG603" i="2" s="1"/>
  <c r="AG604" i="2" s="1"/>
  <c r="AG605" i="2" s="1"/>
  <c r="AG606" i="2" s="1"/>
  <c r="AG607" i="2" s="1"/>
  <c r="AH595" i="2"/>
  <c r="AH596" i="2" s="1"/>
  <c r="AH597" i="2" s="1"/>
  <c r="AH598" i="2" s="1"/>
  <c r="AH599" i="2" s="1"/>
  <c r="AH600" i="2" s="1"/>
  <c r="AH601" i="2" s="1"/>
  <c r="AH602" i="2" s="1"/>
  <c r="AH603" i="2" s="1"/>
  <c r="AG595" i="2"/>
  <c r="AH591" i="2"/>
  <c r="AH592" i="2" s="1"/>
  <c r="AH593" i="2" s="1"/>
  <c r="AH543" i="2"/>
  <c r="AH544" i="2" s="1"/>
  <c r="AH545" i="2" s="1"/>
  <c r="AH546" i="2" s="1"/>
  <c r="AH547" i="2" s="1"/>
  <c r="AH548" i="2" s="1"/>
  <c r="AH549" i="2" s="1"/>
  <c r="AH550" i="2" s="1"/>
  <c r="AH551" i="2" s="1"/>
  <c r="AH552" i="2" s="1"/>
  <c r="AH553" i="2" s="1"/>
  <c r="AH554" i="2" s="1"/>
  <c r="AH555" i="2" s="1"/>
  <c r="AH556" i="2" s="1"/>
  <c r="AH557" i="2" s="1"/>
  <c r="AH558" i="2" s="1"/>
  <c r="AH559" i="2" s="1"/>
  <c r="AH560" i="2" s="1"/>
  <c r="AH561" i="2" s="1"/>
  <c r="AH562" i="2" s="1"/>
  <c r="AH563" i="2" s="1"/>
  <c r="AH564" i="2" s="1"/>
  <c r="AH565" i="2" s="1"/>
  <c r="AH566" i="2" s="1"/>
  <c r="AH567" i="2" s="1"/>
  <c r="AH568" i="2" s="1"/>
  <c r="AH569" i="2" s="1"/>
  <c r="AH570" i="2" s="1"/>
  <c r="AH571" i="2" s="1"/>
  <c r="AH572" i="2" s="1"/>
  <c r="AH573" i="2" s="1"/>
  <c r="AH574" i="2" s="1"/>
  <c r="AH575" i="2" s="1"/>
  <c r="AH576" i="2" s="1"/>
  <c r="AH577" i="2" s="1"/>
  <c r="AH578" i="2" s="1"/>
  <c r="AH579" i="2" s="1"/>
  <c r="AH580" i="2" s="1"/>
  <c r="AH581" i="2" s="1"/>
  <c r="AH582" i="2" s="1"/>
  <c r="AH583" i="2" s="1"/>
  <c r="AH584" i="2" s="1"/>
  <c r="AH585" i="2" s="1"/>
  <c r="AH586" i="2" s="1"/>
  <c r="AH587" i="2" s="1"/>
  <c r="AH588" i="2" s="1"/>
  <c r="AH589" i="2" s="1"/>
  <c r="AH590" i="2" s="1"/>
  <c r="AG543" i="2"/>
  <c r="AG544" i="2" s="1"/>
  <c r="AG545" i="2" s="1"/>
  <c r="AG546" i="2" s="1"/>
  <c r="AG547" i="2" s="1"/>
  <c r="AG548" i="2" s="1"/>
  <c r="AG549" i="2" s="1"/>
  <c r="AG550" i="2" s="1"/>
  <c r="AG551" i="2" s="1"/>
  <c r="AG552" i="2" s="1"/>
  <c r="AG553" i="2" s="1"/>
  <c r="AG554" i="2" s="1"/>
  <c r="AG555" i="2" s="1"/>
  <c r="AG556" i="2" s="1"/>
  <c r="AG557" i="2" s="1"/>
  <c r="AG558" i="2" s="1"/>
  <c r="AG559" i="2" s="1"/>
  <c r="AG560" i="2" s="1"/>
  <c r="AG561" i="2" s="1"/>
  <c r="AG562" i="2" s="1"/>
  <c r="AG563" i="2" s="1"/>
  <c r="AG564" i="2" s="1"/>
  <c r="AG565" i="2" s="1"/>
  <c r="AG566" i="2" s="1"/>
  <c r="AG567" i="2" s="1"/>
  <c r="AG568" i="2" s="1"/>
  <c r="AG569" i="2" s="1"/>
  <c r="AG570" i="2" s="1"/>
  <c r="AG571" i="2" s="1"/>
  <c r="AG572" i="2" s="1"/>
  <c r="AG573" i="2" s="1"/>
  <c r="AG574" i="2" s="1"/>
  <c r="AG575" i="2" s="1"/>
  <c r="AG576" i="2" s="1"/>
  <c r="AG577" i="2" s="1"/>
  <c r="AG578" i="2" s="1"/>
  <c r="AG579" i="2" s="1"/>
  <c r="AG580" i="2" s="1"/>
  <c r="AG581" i="2" s="1"/>
  <c r="AG582" i="2" s="1"/>
  <c r="AG583" i="2" s="1"/>
  <c r="AG584" i="2" s="1"/>
  <c r="AG585" i="2" s="1"/>
  <c r="AG586" i="2" s="1"/>
  <c r="AG587" i="2" s="1"/>
  <c r="AG588" i="2" s="1"/>
  <c r="AG589" i="2" s="1"/>
  <c r="AG590" i="2" s="1"/>
  <c r="AG591" i="2" s="1"/>
  <c r="AG592" i="2" s="1"/>
  <c r="AG593" i="2" s="1"/>
  <c r="AH495" i="2"/>
  <c r="AH496" i="2" s="1"/>
  <c r="AH497" i="2" s="1"/>
  <c r="AH498" i="2" s="1"/>
  <c r="AH499" i="2" s="1"/>
  <c r="AH500" i="2" s="1"/>
  <c r="AH501" i="2" s="1"/>
  <c r="AH502" i="2" s="1"/>
  <c r="AH503" i="2" s="1"/>
  <c r="AH504" i="2" s="1"/>
  <c r="AH505" i="2" s="1"/>
  <c r="AH506" i="2" s="1"/>
  <c r="AH507" i="2" s="1"/>
  <c r="AH508" i="2" s="1"/>
  <c r="AH509" i="2" s="1"/>
  <c r="AH510" i="2" s="1"/>
  <c r="AH511" i="2" s="1"/>
  <c r="AH512" i="2" s="1"/>
  <c r="AH513" i="2" s="1"/>
  <c r="AH514" i="2" s="1"/>
  <c r="AH515" i="2" s="1"/>
  <c r="AH516" i="2" s="1"/>
  <c r="AH517" i="2" s="1"/>
  <c r="AH518" i="2" s="1"/>
  <c r="AH519" i="2" s="1"/>
  <c r="AH520" i="2" s="1"/>
  <c r="AH521" i="2" s="1"/>
  <c r="AH522" i="2" s="1"/>
  <c r="AH523" i="2" s="1"/>
  <c r="AH524" i="2" s="1"/>
  <c r="AH525" i="2" s="1"/>
  <c r="AH526" i="2" s="1"/>
  <c r="AH527" i="2" s="1"/>
  <c r="AH528" i="2" s="1"/>
  <c r="AH529" i="2" s="1"/>
  <c r="AH530" i="2" s="1"/>
  <c r="AH531" i="2" s="1"/>
  <c r="AH532" i="2" s="1"/>
  <c r="AH533" i="2" s="1"/>
  <c r="AH534" i="2" s="1"/>
  <c r="AH535" i="2" s="1"/>
  <c r="AH536" i="2" s="1"/>
  <c r="AH537" i="2" s="1"/>
  <c r="AH538" i="2" s="1"/>
  <c r="AH539" i="2" s="1"/>
  <c r="AH540" i="2" s="1"/>
  <c r="AH541" i="2" s="1"/>
  <c r="AH491" i="2"/>
  <c r="AH492" i="2" s="1"/>
  <c r="AH493" i="2" s="1"/>
  <c r="AH494" i="2" s="1"/>
  <c r="AG491" i="2"/>
  <c r="AG492" i="2" s="1"/>
  <c r="AG493" i="2" s="1"/>
  <c r="AG494" i="2" s="1"/>
  <c r="AG495" i="2" s="1"/>
  <c r="AG496" i="2" s="1"/>
  <c r="AG497" i="2" s="1"/>
  <c r="AG498" i="2" s="1"/>
  <c r="AG499" i="2" s="1"/>
  <c r="AG500" i="2" s="1"/>
  <c r="AG501" i="2" s="1"/>
  <c r="AG502" i="2" s="1"/>
  <c r="AG503" i="2" s="1"/>
  <c r="AG504" i="2" s="1"/>
  <c r="AG505" i="2" s="1"/>
  <c r="AG506" i="2" s="1"/>
  <c r="AG507" i="2" s="1"/>
  <c r="AG508" i="2" s="1"/>
  <c r="AG509" i="2" s="1"/>
  <c r="AG510" i="2" s="1"/>
  <c r="AG511" i="2" s="1"/>
  <c r="AG512" i="2" s="1"/>
  <c r="AG513" i="2" s="1"/>
  <c r="AG514" i="2" s="1"/>
  <c r="AG515" i="2" s="1"/>
  <c r="AG516" i="2" s="1"/>
  <c r="AG517" i="2" s="1"/>
  <c r="AG518" i="2" s="1"/>
  <c r="AG519" i="2" s="1"/>
  <c r="AG520" i="2" s="1"/>
  <c r="AG521" i="2" s="1"/>
  <c r="AG522" i="2" s="1"/>
  <c r="AG523" i="2" s="1"/>
  <c r="AG524" i="2" s="1"/>
  <c r="AG525" i="2" s="1"/>
  <c r="AG526" i="2" s="1"/>
  <c r="AG527" i="2" s="1"/>
  <c r="AG528" i="2" s="1"/>
  <c r="AG529" i="2" s="1"/>
  <c r="AG530" i="2" s="1"/>
  <c r="AG531" i="2" s="1"/>
  <c r="AG532" i="2" s="1"/>
  <c r="AG533" i="2" s="1"/>
  <c r="AG534" i="2" s="1"/>
  <c r="AG535" i="2" s="1"/>
  <c r="AG536" i="2" s="1"/>
  <c r="AG537" i="2" s="1"/>
  <c r="AG538" i="2" s="1"/>
  <c r="AG539" i="2" s="1"/>
  <c r="AG540" i="2" s="1"/>
  <c r="AG541" i="2" s="1"/>
  <c r="AH439" i="2"/>
  <c r="AH440" i="2" s="1"/>
  <c r="AH441" i="2" s="1"/>
  <c r="AH442" i="2" s="1"/>
  <c r="AH443" i="2" s="1"/>
  <c r="AH444" i="2" s="1"/>
  <c r="AH445" i="2" s="1"/>
  <c r="AH446" i="2" s="1"/>
  <c r="AH447" i="2" s="1"/>
  <c r="AH448" i="2" s="1"/>
  <c r="AH449" i="2" s="1"/>
  <c r="AH450" i="2" s="1"/>
  <c r="AH451" i="2" s="1"/>
  <c r="AH452" i="2" s="1"/>
  <c r="AH453" i="2" s="1"/>
  <c r="AH454" i="2" s="1"/>
  <c r="AH455" i="2" s="1"/>
  <c r="AH456" i="2" s="1"/>
  <c r="AH457" i="2" s="1"/>
  <c r="AH458" i="2" s="1"/>
  <c r="AH459" i="2" s="1"/>
  <c r="AH460" i="2" s="1"/>
  <c r="AH461" i="2" s="1"/>
  <c r="AH462" i="2" s="1"/>
  <c r="AH463" i="2" s="1"/>
  <c r="AH464" i="2" s="1"/>
  <c r="AH465" i="2" s="1"/>
  <c r="AH466" i="2" s="1"/>
  <c r="AH467" i="2" s="1"/>
  <c r="AH468" i="2" s="1"/>
  <c r="AH469" i="2" s="1"/>
  <c r="AH470" i="2" s="1"/>
  <c r="AH471" i="2" s="1"/>
  <c r="AH472" i="2" s="1"/>
  <c r="AH473" i="2" s="1"/>
  <c r="AH474" i="2" s="1"/>
  <c r="AH475" i="2" s="1"/>
  <c r="AH476" i="2" s="1"/>
  <c r="AH477" i="2" s="1"/>
  <c r="AH478" i="2" s="1"/>
  <c r="AH479" i="2" s="1"/>
  <c r="AH480" i="2" s="1"/>
  <c r="AH481" i="2" s="1"/>
  <c r="AH482" i="2" s="1"/>
  <c r="AH483" i="2" s="1"/>
  <c r="AH484" i="2" s="1"/>
  <c r="AH485" i="2" s="1"/>
  <c r="AH486" i="2" s="1"/>
  <c r="AH487" i="2" s="1"/>
  <c r="AH488" i="2" s="1"/>
  <c r="AH489" i="2" s="1"/>
  <c r="AG439" i="2"/>
  <c r="AG440" i="2" s="1"/>
  <c r="AG441" i="2" s="1"/>
  <c r="AG442" i="2" s="1"/>
  <c r="AG443" i="2" s="1"/>
  <c r="AG444" i="2" s="1"/>
  <c r="AG445" i="2" s="1"/>
  <c r="AG446" i="2" s="1"/>
  <c r="AG447" i="2" s="1"/>
  <c r="AG448" i="2" s="1"/>
  <c r="AG449" i="2" s="1"/>
  <c r="AG450" i="2" s="1"/>
  <c r="AG451" i="2" s="1"/>
  <c r="AG452" i="2" s="1"/>
  <c r="AG453" i="2" s="1"/>
  <c r="AG454" i="2" s="1"/>
  <c r="AG455" i="2" s="1"/>
  <c r="AG456" i="2" s="1"/>
  <c r="AG457" i="2" s="1"/>
  <c r="AG458" i="2" s="1"/>
  <c r="AG459" i="2" s="1"/>
  <c r="AG460" i="2" s="1"/>
  <c r="AG461" i="2" s="1"/>
  <c r="AG462" i="2" s="1"/>
  <c r="AG463" i="2" s="1"/>
  <c r="AG464" i="2" s="1"/>
  <c r="AG465" i="2" s="1"/>
  <c r="AG466" i="2" s="1"/>
  <c r="AG467" i="2" s="1"/>
  <c r="AG468" i="2" s="1"/>
  <c r="AG469" i="2" s="1"/>
  <c r="AG470" i="2" s="1"/>
  <c r="AG471" i="2" s="1"/>
  <c r="AG472" i="2" s="1"/>
  <c r="AG473" i="2" s="1"/>
  <c r="AG474" i="2" s="1"/>
  <c r="AG475" i="2" s="1"/>
  <c r="AG476" i="2" s="1"/>
  <c r="AG477" i="2" s="1"/>
  <c r="AG478" i="2" s="1"/>
  <c r="AG479" i="2" s="1"/>
  <c r="AG480" i="2" s="1"/>
  <c r="AG481" i="2" s="1"/>
  <c r="AG482" i="2" s="1"/>
  <c r="AG483" i="2" s="1"/>
  <c r="AG484" i="2" s="1"/>
  <c r="AG485" i="2" s="1"/>
  <c r="AG486" i="2" s="1"/>
  <c r="AG487" i="2" s="1"/>
  <c r="AG488" i="2" s="1"/>
  <c r="AG489" i="2" s="1"/>
  <c r="AH389" i="2"/>
  <c r="AG389" i="2"/>
  <c r="AH388" i="2"/>
  <c r="AG388" i="2"/>
  <c r="AH387" i="2"/>
  <c r="AG387" i="2"/>
  <c r="AH335" i="2"/>
  <c r="AG335" i="2"/>
  <c r="AG336" i="2" s="1"/>
  <c r="AG337" i="2" s="1"/>
  <c r="AG338" i="2" s="1"/>
  <c r="AG290" i="2"/>
  <c r="AG291" i="2" s="1"/>
  <c r="AH282" i="2"/>
  <c r="AG282" i="2"/>
  <c r="AG283" i="2" s="1"/>
  <c r="AG284" i="2" s="1"/>
  <c r="AG285" i="2" s="1"/>
  <c r="AG286" i="2" s="1"/>
  <c r="AG287" i="2" s="1"/>
  <c r="AG288" i="2" s="1"/>
  <c r="AG289" i="2" s="1"/>
  <c r="AG234" i="2"/>
  <c r="AG233" i="2"/>
  <c r="AH230" i="2"/>
  <c r="AH231" i="2" s="1"/>
  <c r="AG230" i="2"/>
  <c r="AG231" i="2" s="1"/>
  <c r="AG232" i="2" s="1"/>
  <c r="AH178" i="2"/>
  <c r="AG178" i="2"/>
  <c r="AH129" i="2"/>
  <c r="AH127" i="2"/>
  <c r="AH128" i="2" s="1"/>
  <c r="AG127" i="2"/>
  <c r="AG128" i="2" s="1"/>
  <c r="AH126" i="2"/>
  <c r="AG126" i="2"/>
  <c r="AG77" i="2"/>
  <c r="AH76" i="2"/>
  <c r="AH74" i="2"/>
  <c r="AH75" i="2" s="1"/>
  <c r="AG74" i="2"/>
  <c r="AG75" i="2" s="1"/>
  <c r="AG76" i="2" s="1"/>
  <c r="AH22" i="2"/>
  <c r="AH23" i="2" s="1"/>
  <c r="AH21" i="2"/>
  <c r="AG21" i="2"/>
  <c r="AG22" i="2" s="1"/>
  <c r="AM653" i="2"/>
  <c r="BD653" i="2" s="1"/>
  <c r="AF653" i="2"/>
  <c r="AL653" i="2" s="1"/>
  <c r="AM652" i="2"/>
  <c r="BD652" i="2" s="1"/>
  <c r="AF652" i="2"/>
  <c r="AL652" i="2" s="1"/>
  <c r="AM651" i="2"/>
  <c r="BD651" i="2" s="1"/>
  <c r="AF651" i="2"/>
  <c r="AL651" i="2" s="1"/>
  <c r="AM650" i="2"/>
  <c r="BD650" i="2" s="1"/>
  <c r="AF650" i="2"/>
  <c r="AD650" i="2" s="1"/>
  <c r="AM649" i="2"/>
  <c r="BD649" i="2" s="1"/>
  <c r="AF649" i="2"/>
  <c r="AL649" i="2" s="1"/>
  <c r="AM648" i="2"/>
  <c r="BD648" i="2" s="1"/>
  <c r="AF648" i="2"/>
  <c r="AL648" i="2" s="1"/>
  <c r="AM647" i="2"/>
  <c r="BD647" i="2" s="1"/>
  <c r="AF647" i="2"/>
  <c r="AM646" i="2"/>
  <c r="BD646" i="2" s="1"/>
  <c r="AF646" i="2"/>
  <c r="AL646" i="2" s="1"/>
  <c r="AM645" i="2"/>
  <c r="BD645" i="2" s="1"/>
  <c r="AF645" i="2"/>
  <c r="AL645" i="2" s="1"/>
  <c r="AM644" i="2"/>
  <c r="BD644" i="2" s="1"/>
  <c r="AF644" i="2"/>
  <c r="AM643" i="2"/>
  <c r="BD643" i="2" s="1"/>
  <c r="AF643" i="2"/>
  <c r="AM642" i="2"/>
  <c r="BD642" i="2" s="1"/>
  <c r="AF642" i="2"/>
  <c r="AL642" i="2" s="1"/>
  <c r="AM641" i="2"/>
  <c r="BD641" i="2" s="1"/>
  <c r="AF641" i="2"/>
  <c r="AL641" i="2" s="1"/>
  <c r="AM640" i="2"/>
  <c r="BD640" i="2" s="1"/>
  <c r="AF640" i="2"/>
  <c r="AL640" i="2" s="1"/>
  <c r="AM639" i="2"/>
  <c r="BD639" i="2" s="1"/>
  <c r="AF639" i="2"/>
  <c r="AD639" i="2" s="1"/>
  <c r="AM638" i="2"/>
  <c r="BD638" i="2" s="1"/>
  <c r="AF638" i="2"/>
  <c r="AL638" i="2" s="1"/>
  <c r="AM637" i="2"/>
  <c r="BD637" i="2" s="1"/>
  <c r="AF637" i="2"/>
  <c r="AL637" i="2" s="1"/>
  <c r="AM636" i="2"/>
  <c r="BD636" i="2" s="1"/>
  <c r="AF636" i="2"/>
  <c r="AL636" i="2" s="1"/>
  <c r="AM635" i="2"/>
  <c r="BD635" i="2" s="1"/>
  <c r="AF635" i="2"/>
  <c r="AL635" i="2" s="1"/>
  <c r="AM634" i="2"/>
  <c r="BD634" i="2" s="1"/>
  <c r="AF634" i="2"/>
  <c r="AD634" i="2" s="1"/>
  <c r="AM633" i="2"/>
  <c r="BD633" i="2" s="1"/>
  <c r="AF633" i="2"/>
  <c r="AD633" i="2" s="1"/>
  <c r="AE633" i="2" s="1"/>
  <c r="AM632" i="2"/>
  <c r="BD632" i="2" s="1"/>
  <c r="AF632" i="2"/>
  <c r="AL632" i="2" s="1"/>
  <c r="AM631" i="2"/>
  <c r="BD631" i="2" s="1"/>
  <c r="AF631" i="2"/>
  <c r="AM630" i="2"/>
  <c r="BD630" i="2" s="1"/>
  <c r="AF630" i="2"/>
  <c r="AL630" i="2" s="1"/>
  <c r="AM629" i="2"/>
  <c r="BD629" i="2" s="1"/>
  <c r="AF629" i="2"/>
  <c r="AL629" i="2" s="1"/>
  <c r="AM628" i="2"/>
  <c r="BD628" i="2" s="1"/>
  <c r="AF628" i="2"/>
  <c r="AM627" i="2"/>
  <c r="BD627" i="2" s="1"/>
  <c r="AF627" i="2"/>
  <c r="AM626" i="2"/>
  <c r="BD626" i="2" s="1"/>
  <c r="AF626" i="2"/>
  <c r="AM625" i="2"/>
  <c r="BD625" i="2" s="1"/>
  <c r="AF625" i="2"/>
  <c r="AL625" i="2" s="1"/>
  <c r="AM624" i="2"/>
  <c r="BD624" i="2" s="1"/>
  <c r="AF624" i="2"/>
  <c r="AL624" i="2" s="1"/>
  <c r="AM623" i="2"/>
  <c r="BD623" i="2" s="1"/>
  <c r="AF623" i="2"/>
  <c r="AD623" i="2" s="1"/>
  <c r="AM622" i="2"/>
  <c r="BD622" i="2" s="1"/>
  <c r="AF622" i="2"/>
  <c r="AD622" i="2" s="1"/>
  <c r="AM621" i="2"/>
  <c r="BD621" i="2" s="1"/>
  <c r="AF621" i="2"/>
  <c r="AL621" i="2" s="1"/>
  <c r="AM620" i="2"/>
  <c r="BD620" i="2" s="1"/>
  <c r="AF620" i="2"/>
  <c r="AL620" i="2" s="1"/>
  <c r="AM619" i="2"/>
  <c r="BD619" i="2" s="1"/>
  <c r="AF619" i="2"/>
  <c r="AD619" i="2" s="1"/>
  <c r="AM618" i="2"/>
  <c r="BD618" i="2" s="1"/>
  <c r="AF618" i="2"/>
  <c r="AD618" i="2" s="1"/>
  <c r="AM617" i="2"/>
  <c r="BD617" i="2" s="1"/>
  <c r="AF617" i="2"/>
  <c r="AL617" i="2" s="1"/>
  <c r="AM616" i="2"/>
  <c r="BD616" i="2" s="1"/>
  <c r="AF616" i="2"/>
  <c r="AL616" i="2" s="1"/>
  <c r="AM615" i="2"/>
  <c r="BD615" i="2" s="1"/>
  <c r="AF615" i="2"/>
  <c r="AL615" i="2" s="1"/>
  <c r="AM614" i="2"/>
  <c r="BD614" i="2" s="1"/>
  <c r="AF614" i="2"/>
  <c r="AD614" i="2" s="1"/>
  <c r="AC614" i="2" s="1"/>
  <c r="AM613" i="2"/>
  <c r="BD613" i="2" s="1"/>
  <c r="AF613" i="2"/>
  <c r="AL613" i="2" s="1"/>
  <c r="AM612" i="2"/>
  <c r="BD612" i="2" s="1"/>
  <c r="AF612" i="2"/>
  <c r="AD612" i="2" s="1"/>
  <c r="AE612" i="2" s="1"/>
  <c r="AM611" i="2"/>
  <c r="BD611" i="2" s="1"/>
  <c r="AF611" i="2"/>
  <c r="AL611" i="2" s="1"/>
  <c r="AM610" i="2"/>
  <c r="BD610" i="2" s="1"/>
  <c r="AF610" i="2"/>
  <c r="AM609" i="2"/>
  <c r="BD609" i="2" s="1"/>
  <c r="AF609" i="2"/>
  <c r="AL609" i="2" s="1"/>
  <c r="AM608" i="2"/>
  <c r="BD608" i="2" s="1"/>
  <c r="AF608" i="2"/>
  <c r="AD608" i="2" s="1"/>
  <c r="AM607" i="2"/>
  <c r="BD607" i="2" s="1"/>
  <c r="AF607" i="2"/>
  <c r="AM606" i="2"/>
  <c r="BD606" i="2" s="1"/>
  <c r="AF606" i="2"/>
  <c r="AM605" i="2"/>
  <c r="BD605" i="2" s="1"/>
  <c r="AF605" i="2"/>
  <c r="AL605" i="2" s="1"/>
  <c r="AM604" i="2"/>
  <c r="BD604" i="2" s="1"/>
  <c r="AF604" i="2"/>
  <c r="AD604" i="2" s="1"/>
  <c r="AM603" i="2"/>
  <c r="BD603" i="2" s="1"/>
  <c r="AF603" i="2"/>
  <c r="AM602" i="2"/>
  <c r="BD602" i="2" s="1"/>
  <c r="AF602" i="2"/>
  <c r="AL602" i="2" s="1"/>
  <c r="AM601" i="2"/>
  <c r="BD601" i="2" s="1"/>
  <c r="AF601" i="2"/>
  <c r="AL601" i="2" s="1"/>
  <c r="AM600" i="2"/>
  <c r="BD600" i="2" s="1"/>
  <c r="AF600" i="2"/>
  <c r="AD600" i="2" s="1"/>
  <c r="AM599" i="2"/>
  <c r="BD599" i="2" s="1"/>
  <c r="AF599" i="2"/>
  <c r="AL599" i="2" s="1"/>
  <c r="AM598" i="2"/>
  <c r="BD598" i="2" s="1"/>
  <c r="AF598" i="2"/>
  <c r="AD598" i="2" s="1"/>
  <c r="AE598" i="2" s="1"/>
  <c r="AM597" i="2"/>
  <c r="BD597" i="2" s="1"/>
  <c r="AF597" i="2"/>
  <c r="AM596" i="2"/>
  <c r="BD596" i="2" s="1"/>
  <c r="AF596" i="2"/>
  <c r="AM595" i="2"/>
  <c r="BD595" i="2" s="1"/>
  <c r="AF595" i="2"/>
  <c r="AL595" i="2" s="1"/>
  <c r="AM594" i="2"/>
  <c r="BD594" i="2" s="1"/>
  <c r="AF594" i="2"/>
  <c r="AD594" i="2" s="1"/>
  <c r="AM593" i="2"/>
  <c r="BD593" i="2" s="1"/>
  <c r="AF593" i="2"/>
  <c r="AD593" i="2" s="1"/>
  <c r="AE593" i="2" s="1"/>
  <c r="AM592" i="2"/>
  <c r="BD592" i="2" s="1"/>
  <c r="AF592" i="2"/>
  <c r="AL592" i="2" s="1"/>
  <c r="AM591" i="2"/>
  <c r="BD591" i="2" s="1"/>
  <c r="AF591" i="2"/>
  <c r="AL591" i="2" s="1"/>
  <c r="AM590" i="2"/>
  <c r="BD590" i="2" s="1"/>
  <c r="AF590" i="2"/>
  <c r="AM589" i="2"/>
  <c r="BD589" i="2" s="1"/>
  <c r="AF589" i="2"/>
  <c r="AD589" i="2" s="1"/>
  <c r="AC589" i="2" s="1"/>
  <c r="AM588" i="2"/>
  <c r="BD588" i="2" s="1"/>
  <c r="AF588" i="2"/>
  <c r="AD588" i="2" s="1"/>
  <c r="AC588" i="2" s="1"/>
  <c r="AM587" i="2"/>
  <c r="BD587" i="2" s="1"/>
  <c r="AF587" i="2"/>
  <c r="AL587" i="2" s="1"/>
  <c r="AM586" i="2"/>
  <c r="BD586" i="2" s="1"/>
  <c r="AF586" i="2"/>
  <c r="AD586" i="2" s="1"/>
  <c r="AM585" i="2"/>
  <c r="BD585" i="2" s="1"/>
  <c r="AF585" i="2"/>
  <c r="AL585" i="2" s="1"/>
  <c r="AM584" i="2"/>
  <c r="BD584" i="2" s="1"/>
  <c r="AF584" i="2"/>
  <c r="AL584" i="2" s="1"/>
  <c r="AM583" i="2"/>
  <c r="BD583" i="2" s="1"/>
  <c r="AF583" i="2"/>
  <c r="AL583" i="2" s="1"/>
  <c r="AM582" i="2"/>
  <c r="BD582" i="2" s="1"/>
  <c r="AF582" i="2"/>
  <c r="AL582" i="2" s="1"/>
  <c r="AM581" i="2"/>
  <c r="BD581" i="2" s="1"/>
  <c r="AF581" i="2"/>
  <c r="AL581" i="2" s="1"/>
  <c r="AM580" i="2"/>
  <c r="BD580" i="2" s="1"/>
  <c r="AF580" i="2"/>
  <c r="AL580" i="2" s="1"/>
  <c r="AM579" i="2"/>
  <c r="BD579" i="2" s="1"/>
  <c r="AF579" i="2"/>
  <c r="AM578" i="2"/>
  <c r="BD578" i="2" s="1"/>
  <c r="AF578" i="2"/>
  <c r="AL578" i="2" s="1"/>
  <c r="AM577" i="2"/>
  <c r="BD577" i="2" s="1"/>
  <c r="AF577" i="2"/>
  <c r="AL577" i="2" s="1"/>
  <c r="AM576" i="2"/>
  <c r="BD576" i="2" s="1"/>
  <c r="AF576" i="2"/>
  <c r="AL576" i="2" s="1"/>
  <c r="AM575" i="2"/>
  <c r="BD575" i="2" s="1"/>
  <c r="AF575" i="2"/>
  <c r="AD575" i="2" s="1"/>
  <c r="AM574" i="2"/>
  <c r="BD574" i="2" s="1"/>
  <c r="AF574" i="2"/>
  <c r="AD574" i="2" s="1"/>
  <c r="AM573" i="2"/>
  <c r="BD573" i="2" s="1"/>
  <c r="AF573" i="2"/>
  <c r="AD573" i="2" s="1"/>
  <c r="AM572" i="2"/>
  <c r="BD572" i="2" s="1"/>
  <c r="AF572" i="2"/>
  <c r="AL572" i="2" s="1"/>
  <c r="AM571" i="2"/>
  <c r="BD571" i="2" s="1"/>
  <c r="AF571" i="2"/>
  <c r="AL571" i="2" s="1"/>
  <c r="AM570" i="2"/>
  <c r="BD570" i="2" s="1"/>
  <c r="AF570" i="2"/>
  <c r="AL570" i="2" s="1"/>
  <c r="AM569" i="2"/>
  <c r="BD569" i="2" s="1"/>
  <c r="AF569" i="2"/>
  <c r="AL569" i="2" s="1"/>
  <c r="AM568" i="2"/>
  <c r="BD568" i="2" s="1"/>
  <c r="AF568" i="2"/>
  <c r="AM567" i="2"/>
  <c r="BD567" i="2" s="1"/>
  <c r="AF567" i="2"/>
  <c r="AD567" i="2" s="1"/>
  <c r="AM566" i="2"/>
  <c r="BD566" i="2" s="1"/>
  <c r="AF566" i="2"/>
  <c r="AL566" i="2" s="1"/>
  <c r="AM565" i="2"/>
  <c r="BD565" i="2" s="1"/>
  <c r="AF565" i="2"/>
  <c r="AL565" i="2" s="1"/>
  <c r="AM564" i="2"/>
  <c r="BD564" i="2" s="1"/>
  <c r="AF564" i="2"/>
  <c r="AL564" i="2" s="1"/>
  <c r="AM563" i="2"/>
  <c r="BD563" i="2" s="1"/>
  <c r="AF563" i="2"/>
  <c r="AM562" i="2"/>
  <c r="BD562" i="2" s="1"/>
  <c r="AF562" i="2"/>
  <c r="AD562" i="2" s="1"/>
  <c r="AC562" i="2" s="1"/>
  <c r="AM561" i="2"/>
  <c r="BD561" i="2" s="1"/>
  <c r="AF561" i="2"/>
  <c r="AM560" i="2"/>
  <c r="BD560" i="2" s="1"/>
  <c r="AF560" i="2"/>
  <c r="AL560" i="2" s="1"/>
  <c r="AM559" i="2"/>
  <c r="BD559" i="2" s="1"/>
  <c r="AF559" i="2"/>
  <c r="AL559" i="2" s="1"/>
  <c r="AM558" i="2"/>
  <c r="BD558" i="2" s="1"/>
  <c r="AF558" i="2"/>
  <c r="AD558" i="2" s="1"/>
  <c r="AC558" i="2" s="1"/>
  <c r="AM557" i="2"/>
  <c r="BD557" i="2" s="1"/>
  <c r="AF557" i="2"/>
  <c r="AM556" i="2"/>
  <c r="BD556" i="2" s="1"/>
  <c r="AF556" i="2"/>
  <c r="AM555" i="2"/>
  <c r="BD555" i="2" s="1"/>
  <c r="AF555" i="2"/>
  <c r="AL555" i="2" s="1"/>
  <c r="AM554" i="2"/>
  <c r="BD554" i="2" s="1"/>
  <c r="AF554" i="2"/>
  <c r="AL554" i="2" s="1"/>
  <c r="AM553" i="2"/>
  <c r="BD553" i="2" s="1"/>
  <c r="AF553" i="2"/>
  <c r="AD553" i="2" s="1"/>
  <c r="AM552" i="2"/>
  <c r="BD552" i="2" s="1"/>
  <c r="AF552" i="2"/>
  <c r="AD552" i="2" s="1"/>
  <c r="AM551" i="2"/>
  <c r="BD551" i="2" s="1"/>
  <c r="AF551" i="2"/>
  <c r="AL551" i="2" s="1"/>
  <c r="AM550" i="2"/>
  <c r="BD550" i="2" s="1"/>
  <c r="AF550" i="2"/>
  <c r="AL550" i="2" s="1"/>
  <c r="AM549" i="2"/>
  <c r="BD549" i="2" s="1"/>
  <c r="AF549" i="2"/>
  <c r="AL549" i="2" s="1"/>
  <c r="AM548" i="2"/>
  <c r="BD548" i="2" s="1"/>
  <c r="AF548" i="2"/>
  <c r="AL548" i="2" s="1"/>
  <c r="AM547" i="2"/>
  <c r="BD547" i="2" s="1"/>
  <c r="AF547" i="2"/>
  <c r="AL547" i="2" s="1"/>
  <c r="AM546" i="2"/>
  <c r="BD546" i="2" s="1"/>
  <c r="AF546" i="2"/>
  <c r="AL546" i="2" s="1"/>
  <c r="AM545" i="2"/>
  <c r="BD545" i="2" s="1"/>
  <c r="AF545" i="2"/>
  <c r="AD545" i="2" s="1"/>
  <c r="AE545" i="2" s="1"/>
  <c r="AM544" i="2"/>
  <c r="BD544" i="2" s="1"/>
  <c r="AF544" i="2"/>
  <c r="AM543" i="2"/>
  <c r="BD543" i="2" s="1"/>
  <c r="AF543" i="2"/>
  <c r="AL543" i="2" s="1"/>
  <c r="AM542" i="2"/>
  <c r="BD542" i="2" s="1"/>
  <c r="AF542" i="2"/>
  <c r="AL542" i="2" s="1"/>
  <c r="AM541" i="2"/>
  <c r="BD541" i="2" s="1"/>
  <c r="AF541" i="2"/>
  <c r="AD541" i="2" s="1"/>
  <c r="AE541" i="2" s="1"/>
  <c r="AM540" i="2"/>
  <c r="BD540" i="2" s="1"/>
  <c r="AF540" i="2"/>
  <c r="AL540" i="2" s="1"/>
  <c r="AM539" i="2"/>
  <c r="BD539" i="2" s="1"/>
  <c r="AF539" i="2"/>
  <c r="AL539" i="2" s="1"/>
  <c r="AM538" i="2"/>
  <c r="BD538" i="2" s="1"/>
  <c r="AF538" i="2"/>
  <c r="AM537" i="2"/>
  <c r="BD537" i="2" s="1"/>
  <c r="AF537" i="2"/>
  <c r="AL537" i="2" s="1"/>
  <c r="AM536" i="2"/>
  <c r="BD536" i="2" s="1"/>
  <c r="AF536" i="2"/>
  <c r="AD536" i="2" s="1"/>
  <c r="AC536" i="2" s="1"/>
  <c r="AM535" i="2"/>
  <c r="BD535" i="2" s="1"/>
  <c r="AF535" i="2"/>
  <c r="AM534" i="2"/>
  <c r="BD534" i="2" s="1"/>
  <c r="AF534" i="2"/>
  <c r="AM533" i="2"/>
  <c r="BD533" i="2" s="1"/>
  <c r="AF533" i="2"/>
  <c r="AL533" i="2" s="1"/>
  <c r="AM532" i="2"/>
  <c r="BD532" i="2" s="1"/>
  <c r="AF532" i="2"/>
  <c r="AD532" i="2" s="1"/>
  <c r="AM531" i="2"/>
  <c r="BD531" i="2" s="1"/>
  <c r="AF531" i="2"/>
  <c r="AM530" i="2"/>
  <c r="BD530" i="2" s="1"/>
  <c r="AF530" i="2"/>
  <c r="AM529" i="2"/>
  <c r="BD529" i="2" s="1"/>
  <c r="AF529" i="2"/>
  <c r="AL529" i="2" s="1"/>
  <c r="AM528" i="2"/>
  <c r="BD528" i="2" s="1"/>
  <c r="AF528" i="2"/>
  <c r="AL528" i="2" s="1"/>
  <c r="AM527" i="2"/>
  <c r="BD527" i="2" s="1"/>
  <c r="AF527" i="2"/>
  <c r="AD527" i="2" s="1"/>
  <c r="AM526" i="2"/>
  <c r="BD526" i="2" s="1"/>
  <c r="AF526" i="2"/>
  <c r="AD526" i="2" s="1"/>
  <c r="AM525" i="2"/>
  <c r="BD525" i="2" s="1"/>
  <c r="AF525" i="2"/>
  <c r="AL525" i="2" s="1"/>
  <c r="AM524" i="2"/>
  <c r="BD524" i="2" s="1"/>
  <c r="AF524" i="2"/>
  <c r="AL524" i="2" s="1"/>
  <c r="AM523" i="2"/>
  <c r="BD523" i="2" s="1"/>
  <c r="AF523" i="2"/>
  <c r="AL523" i="2" s="1"/>
  <c r="AM522" i="2"/>
  <c r="BD522" i="2" s="1"/>
  <c r="AF522" i="2"/>
  <c r="AL522" i="2" s="1"/>
  <c r="AM521" i="2"/>
  <c r="BD521" i="2" s="1"/>
  <c r="AF521" i="2"/>
  <c r="AL521" i="2" s="1"/>
  <c r="AM520" i="2"/>
  <c r="BD520" i="2" s="1"/>
  <c r="AF520" i="2"/>
  <c r="AM519" i="2"/>
  <c r="BD519" i="2" s="1"/>
  <c r="AF519" i="2"/>
  <c r="AD519" i="2" s="1"/>
  <c r="AM518" i="2"/>
  <c r="BD518" i="2" s="1"/>
  <c r="AF518" i="2"/>
  <c r="AM517" i="2"/>
  <c r="BD517" i="2" s="1"/>
  <c r="AF517" i="2"/>
  <c r="AL517" i="2" s="1"/>
  <c r="AM516" i="2"/>
  <c r="BD516" i="2" s="1"/>
  <c r="AF516" i="2"/>
  <c r="AD516" i="2" s="1"/>
  <c r="AM515" i="2"/>
  <c r="BD515" i="2" s="1"/>
  <c r="AF515" i="2"/>
  <c r="AM514" i="2"/>
  <c r="BD514" i="2" s="1"/>
  <c r="AF514" i="2"/>
  <c r="AL514" i="2" s="1"/>
  <c r="AM513" i="2"/>
  <c r="BD513" i="2" s="1"/>
  <c r="AF513" i="2"/>
  <c r="AM512" i="2"/>
  <c r="BD512" i="2" s="1"/>
  <c r="AF512" i="2"/>
  <c r="AL512" i="2" s="1"/>
  <c r="AM511" i="2"/>
  <c r="BD511" i="2" s="1"/>
  <c r="AF511" i="2"/>
  <c r="AL511" i="2" s="1"/>
  <c r="AM510" i="2"/>
  <c r="BD510" i="2" s="1"/>
  <c r="AF510" i="2"/>
  <c r="AL510" i="2" s="1"/>
  <c r="AM509" i="2"/>
  <c r="BD509" i="2" s="1"/>
  <c r="AF509" i="2"/>
  <c r="AL509" i="2" s="1"/>
  <c r="AM508" i="2"/>
  <c r="BD508" i="2" s="1"/>
  <c r="AF508" i="2"/>
  <c r="AM507" i="2"/>
  <c r="BD507" i="2" s="1"/>
  <c r="AF507" i="2"/>
  <c r="AM506" i="2"/>
  <c r="BD506" i="2" s="1"/>
  <c r="AF506" i="2"/>
  <c r="AM505" i="2"/>
  <c r="BD505" i="2" s="1"/>
  <c r="AF505" i="2"/>
  <c r="AL505" i="2" s="1"/>
  <c r="AM504" i="2"/>
  <c r="BD504" i="2" s="1"/>
  <c r="AF504" i="2"/>
  <c r="AD504" i="2" s="1"/>
  <c r="AM503" i="2"/>
  <c r="BD503" i="2" s="1"/>
  <c r="AF503" i="2"/>
  <c r="AM502" i="2"/>
  <c r="BD502" i="2" s="1"/>
  <c r="AF502" i="2"/>
  <c r="AL502" i="2" s="1"/>
  <c r="AM501" i="2"/>
  <c r="BD501" i="2" s="1"/>
  <c r="AF501" i="2"/>
  <c r="AM500" i="2"/>
  <c r="BD500" i="2" s="1"/>
  <c r="AF500" i="2"/>
  <c r="AL500" i="2" s="1"/>
  <c r="AM499" i="2"/>
  <c r="BD499" i="2" s="1"/>
  <c r="AF499" i="2"/>
  <c r="AL499" i="2" s="1"/>
  <c r="AM498" i="2"/>
  <c r="BD498" i="2" s="1"/>
  <c r="AF498" i="2"/>
  <c r="AM497" i="2"/>
  <c r="BD497" i="2" s="1"/>
  <c r="AF497" i="2"/>
  <c r="AL497" i="2" s="1"/>
  <c r="AM496" i="2"/>
  <c r="BD496" i="2" s="1"/>
  <c r="AF496" i="2"/>
  <c r="AL496" i="2" s="1"/>
  <c r="AM495" i="2"/>
  <c r="BD495" i="2" s="1"/>
  <c r="AF495" i="2"/>
  <c r="AL495" i="2" s="1"/>
  <c r="AM494" i="2"/>
  <c r="BD494" i="2" s="1"/>
  <c r="AF494" i="2"/>
  <c r="AL494" i="2" s="1"/>
  <c r="AM493" i="2"/>
  <c r="BD493" i="2" s="1"/>
  <c r="AF493" i="2"/>
  <c r="AL493" i="2" s="1"/>
  <c r="AM492" i="2"/>
  <c r="BD492" i="2" s="1"/>
  <c r="AF492" i="2"/>
  <c r="AL492" i="2" s="1"/>
  <c r="AM491" i="2"/>
  <c r="BD491" i="2" s="1"/>
  <c r="AF491" i="2"/>
  <c r="AL491" i="2" s="1"/>
  <c r="AM490" i="2"/>
  <c r="BD490" i="2" s="1"/>
  <c r="AF490" i="2"/>
  <c r="AM489" i="2"/>
  <c r="BD489" i="2" s="1"/>
  <c r="AF489" i="2"/>
  <c r="AL489" i="2" s="1"/>
  <c r="AM488" i="2"/>
  <c r="BD488" i="2" s="1"/>
  <c r="AF488" i="2"/>
  <c r="AD488" i="2" s="1"/>
  <c r="AM487" i="2"/>
  <c r="BD487" i="2" s="1"/>
  <c r="AF487" i="2"/>
  <c r="AM486" i="2"/>
  <c r="BD486" i="2" s="1"/>
  <c r="AF486" i="2"/>
  <c r="AD486" i="2" s="1"/>
  <c r="AM485" i="2"/>
  <c r="BD485" i="2" s="1"/>
  <c r="AF485" i="2"/>
  <c r="AL485" i="2" s="1"/>
  <c r="AM484" i="2"/>
  <c r="BD484" i="2" s="1"/>
  <c r="AF484" i="2"/>
  <c r="AL484" i="2" s="1"/>
  <c r="AM483" i="2"/>
  <c r="BD483" i="2" s="1"/>
  <c r="AF483" i="2"/>
  <c r="AM482" i="2"/>
  <c r="BD482" i="2" s="1"/>
  <c r="AF482" i="2"/>
  <c r="AM481" i="2"/>
  <c r="BD481" i="2" s="1"/>
  <c r="AF481" i="2"/>
  <c r="AD481" i="2" s="1"/>
  <c r="AM480" i="2"/>
  <c r="BD480" i="2" s="1"/>
  <c r="AF480" i="2"/>
  <c r="AM479" i="2"/>
  <c r="BD479" i="2" s="1"/>
  <c r="AF479" i="2"/>
  <c r="AM478" i="2"/>
  <c r="BD478" i="2" s="1"/>
  <c r="AF478" i="2"/>
  <c r="AD478" i="2" s="1"/>
  <c r="AM477" i="2"/>
  <c r="BD477" i="2" s="1"/>
  <c r="AF477" i="2"/>
  <c r="AD477" i="2" s="1"/>
  <c r="AE477" i="2" s="1"/>
  <c r="AM476" i="2"/>
  <c r="BD476" i="2" s="1"/>
  <c r="AF476" i="2"/>
  <c r="AL476" i="2" s="1"/>
  <c r="AM475" i="2"/>
  <c r="BD475" i="2" s="1"/>
  <c r="AF475" i="2"/>
  <c r="AL475" i="2" s="1"/>
  <c r="AM474" i="2"/>
  <c r="BD474" i="2" s="1"/>
  <c r="AF474" i="2"/>
  <c r="AL474" i="2" s="1"/>
  <c r="AM473" i="2"/>
  <c r="BD473" i="2" s="1"/>
  <c r="AF473" i="2"/>
  <c r="AD473" i="2" s="1"/>
  <c r="AM472" i="2"/>
  <c r="BD472" i="2" s="1"/>
  <c r="AF472" i="2"/>
  <c r="AD472" i="2" s="1"/>
  <c r="AM471" i="2"/>
  <c r="BD471" i="2" s="1"/>
  <c r="AF471" i="2"/>
  <c r="AL471" i="2" s="1"/>
  <c r="AM470" i="2"/>
  <c r="BD470" i="2" s="1"/>
  <c r="AF470" i="2"/>
  <c r="AL470" i="2" s="1"/>
  <c r="AM469" i="2"/>
  <c r="BD469" i="2" s="1"/>
  <c r="AF469" i="2"/>
  <c r="AL469" i="2" s="1"/>
  <c r="AM468" i="2"/>
  <c r="BD468" i="2" s="1"/>
  <c r="AF468" i="2"/>
  <c r="AL468" i="2" s="1"/>
  <c r="AM467" i="2"/>
  <c r="BD467" i="2" s="1"/>
  <c r="AF467" i="2"/>
  <c r="AL467" i="2" s="1"/>
  <c r="AM466" i="2"/>
  <c r="BD466" i="2" s="1"/>
  <c r="AF466" i="2"/>
  <c r="AL466" i="2" s="1"/>
  <c r="AM465" i="2"/>
  <c r="BD465" i="2" s="1"/>
  <c r="AF465" i="2"/>
  <c r="AL465" i="2" s="1"/>
  <c r="AM464" i="2"/>
  <c r="BD464" i="2" s="1"/>
  <c r="AF464" i="2"/>
  <c r="AM463" i="2"/>
  <c r="BD463" i="2" s="1"/>
  <c r="AF463" i="2"/>
  <c r="AD463" i="2" s="1"/>
  <c r="AM462" i="2"/>
  <c r="BD462" i="2" s="1"/>
  <c r="AF462" i="2"/>
  <c r="AD462" i="2" s="1"/>
  <c r="AM461" i="2"/>
  <c r="BD461" i="2" s="1"/>
  <c r="AF461" i="2"/>
  <c r="AD461" i="2" s="1"/>
  <c r="AE461" i="2" s="1"/>
  <c r="AM460" i="2"/>
  <c r="BD460" i="2" s="1"/>
  <c r="AF460" i="2"/>
  <c r="AL460" i="2" s="1"/>
  <c r="AM459" i="2"/>
  <c r="BD459" i="2" s="1"/>
  <c r="AF459" i="2"/>
  <c r="AL459" i="2" s="1"/>
  <c r="AM458" i="2"/>
  <c r="BD458" i="2" s="1"/>
  <c r="AF458" i="2"/>
  <c r="AL458" i="2" s="1"/>
  <c r="AM457" i="2"/>
  <c r="BD457" i="2" s="1"/>
  <c r="AF457" i="2"/>
  <c r="AD457" i="2" s="1"/>
  <c r="AC457" i="2" s="1"/>
  <c r="AM456" i="2"/>
  <c r="BD456" i="2" s="1"/>
  <c r="AF456" i="2"/>
  <c r="AD456" i="2" s="1"/>
  <c r="AC456" i="2" s="1"/>
  <c r="AM455" i="2"/>
  <c r="BD455" i="2" s="1"/>
  <c r="AF455" i="2"/>
  <c r="AL455" i="2" s="1"/>
  <c r="AM454" i="2"/>
  <c r="BD454" i="2" s="1"/>
  <c r="AF454" i="2"/>
  <c r="AM453" i="2"/>
  <c r="BD453" i="2" s="1"/>
  <c r="AF453" i="2"/>
  <c r="AL453" i="2" s="1"/>
  <c r="AM452" i="2"/>
  <c r="BD452" i="2" s="1"/>
  <c r="AF452" i="2"/>
  <c r="AL452" i="2" s="1"/>
  <c r="AM451" i="2"/>
  <c r="BD451" i="2" s="1"/>
  <c r="AF451" i="2"/>
  <c r="AL451" i="2" s="1"/>
  <c r="AM450" i="2"/>
  <c r="BD450" i="2" s="1"/>
  <c r="AF450" i="2"/>
  <c r="AL450" i="2" s="1"/>
  <c r="AD450" i="2"/>
  <c r="AC450" i="2" s="1"/>
  <c r="AM449" i="2"/>
  <c r="BD449" i="2" s="1"/>
  <c r="AF449" i="2"/>
  <c r="AD449" i="2" s="1"/>
  <c r="AM448" i="2"/>
  <c r="BD448" i="2" s="1"/>
  <c r="AF448" i="2"/>
  <c r="AM447" i="2"/>
  <c r="BD447" i="2" s="1"/>
  <c r="AF447" i="2"/>
  <c r="AL447" i="2" s="1"/>
  <c r="AM446" i="2"/>
  <c r="BD446" i="2" s="1"/>
  <c r="AF446" i="2"/>
  <c r="AM445" i="2"/>
  <c r="BD445" i="2" s="1"/>
  <c r="AF445" i="2"/>
  <c r="AL445" i="2" s="1"/>
  <c r="AM444" i="2"/>
  <c r="BD444" i="2" s="1"/>
  <c r="AF444" i="2"/>
  <c r="AD444" i="2" s="1"/>
  <c r="AM443" i="2"/>
  <c r="BD443" i="2" s="1"/>
  <c r="AF443" i="2"/>
  <c r="AM442" i="2"/>
  <c r="BD442" i="2" s="1"/>
  <c r="AF442" i="2"/>
  <c r="AL442" i="2" s="1"/>
  <c r="AM441" i="2"/>
  <c r="BD441" i="2" s="1"/>
  <c r="AF441" i="2"/>
  <c r="AL441" i="2" s="1"/>
  <c r="AM440" i="2"/>
  <c r="BD440" i="2" s="1"/>
  <c r="AF440" i="2"/>
  <c r="AL440" i="2" s="1"/>
  <c r="AM439" i="2"/>
  <c r="BD439" i="2" s="1"/>
  <c r="AF439" i="2"/>
  <c r="AL439" i="2" s="1"/>
  <c r="AM438" i="2"/>
  <c r="BD438" i="2" s="1"/>
  <c r="AF438" i="2"/>
  <c r="AD438" i="2" s="1"/>
  <c r="AM437" i="2"/>
  <c r="BD437" i="2" s="1"/>
  <c r="AF437" i="2"/>
  <c r="AL437" i="2" s="1"/>
  <c r="AM436" i="2"/>
  <c r="BD436" i="2" s="1"/>
  <c r="AF436" i="2"/>
  <c r="AL436" i="2" s="1"/>
  <c r="AM435" i="2"/>
  <c r="BD435" i="2" s="1"/>
  <c r="AF435" i="2"/>
  <c r="AL435" i="2" s="1"/>
  <c r="AM434" i="2"/>
  <c r="BD434" i="2" s="1"/>
  <c r="AF434" i="2"/>
  <c r="AL434" i="2" s="1"/>
  <c r="AM433" i="2"/>
  <c r="BD433" i="2" s="1"/>
  <c r="AF433" i="2"/>
  <c r="AD433" i="2" s="1"/>
  <c r="AM432" i="2"/>
  <c r="BD432" i="2" s="1"/>
  <c r="AF432" i="2"/>
  <c r="AM431" i="2"/>
  <c r="BD431" i="2" s="1"/>
  <c r="AF431" i="2"/>
  <c r="AM430" i="2"/>
  <c r="BD430" i="2" s="1"/>
  <c r="AF430" i="2"/>
  <c r="AD430" i="2" s="1"/>
  <c r="AM429" i="2"/>
  <c r="BD429" i="2" s="1"/>
  <c r="AF429" i="2"/>
  <c r="AM428" i="2"/>
  <c r="BD428" i="2" s="1"/>
  <c r="AF428" i="2"/>
  <c r="AM427" i="2"/>
  <c r="BD427" i="2" s="1"/>
  <c r="AF427" i="2"/>
  <c r="AM426" i="2"/>
  <c r="BD426" i="2" s="1"/>
  <c r="AF426" i="2"/>
  <c r="AL426" i="2" s="1"/>
  <c r="AM425" i="2"/>
  <c r="BD425" i="2" s="1"/>
  <c r="AF425" i="2"/>
  <c r="AL425" i="2" s="1"/>
  <c r="AM424" i="2"/>
  <c r="BD424" i="2" s="1"/>
  <c r="AF424" i="2"/>
  <c r="AM423" i="2"/>
  <c r="BD423" i="2" s="1"/>
  <c r="AF423" i="2"/>
  <c r="AM422" i="2"/>
  <c r="BD422" i="2" s="1"/>
  <c r="AF422" i="2"/>
  <c r="AL422" i="2" s="1"/>
  <c r="AM421" i="2"/>
  <c r="BD421" i="2" s="1"/>
  <c r="AF421" i="2"/>
  <c r="AL421" i="2" s="1"/>
  <c r="AM420" i="2"/>
  <c r="BD420" i="2" s="1"/>
  <c r="AF420" i="2"/>
  <c r="AL420" i="2" s="1"/>
  <c r="AM419" i="2"/>
  <c r="BD419" i="2" s="1"/>
  <c r="AF419" i="2"/>
  <c r="AD419" i="2" s="1"/>
  <c r="AM418" i="2"/>
  <c r="BD418" i="2" s="1"/>
  <c r="AF418" i="2"/>
  <c r="AL418" i="2" s="1"/>
  <c r="AM417" i="2"/>
  <c r="BD417" i="2" s="1"/>
  <c r="AF417" i="2"/>
  <c r="AL417" i="2" s="1"/>
  <c r="AM416" i="2"/>
  <c r="BD416" i="2" s="1"/>
  <c r="AF416" i="2"/>
  <c r="AL416" i="2" s="1"/>
  <c r="AM415" i="2"/>
  <c r="BD415" i="2" s="1"/>
  <c r="AF415" i="2"/>
  <c r="AL415" i="2" s="1"/>
  <c r="AM414" i="2"/>
  <c r="BD414" i="2" s="1"/>
  <c r="AF414" i="2"/>
  <c r="AD414" i="2" s="1"/>
  <c r="AM413" i="2"/>
  <c r="BD413" i="2" s="1"/>
  <c r="AF413" i="2"/>
  <c r="AM412" i="2"/>
  <c r="BD412" i="2" s="1"/>
  <c r="AF412" i="2"/>
  <c r="AL412" i="2" s="1"/>
  <c r="AM411" i="2"/>
  <c r="BD411" i="2" s="1"/>
  <c r="AF411" i="2"/>
  <c r="AL411" i="2" s="1"/>
  <c r="AM410" i="2"/>
  <c r="BD410" i="2" s="1"/>
  <c r="AF410" i="2"/>
  <c r="AL410" i="2" s="1"/>
  <c r="AM409" i="2"/>
  <c r="BD409" i="2" s="1"/>
  <c r="AF409" i="2"/>
  <c r="AD409" i="2" s="1"/>
  <c r="AM408" i="2"/>
  <c r="BD408" i="2" s="1"/>
  <c r="AF408" i="2"/>
  <c r="AD408" i="2" s="1"/>
  <c r="AM407" i="2"/>
  <c r="BD407" i="2" s="1"/>
  <c r="AF407" i="2"/>
  <c r="AM406" i="2"/>
  <c r="BD406" i="2" s="1"/>
  <c r="AF406" i="2"/>
  <c r="AL406" i="2" s="1"/>
  <c r="AM405" i="2"/>
  <c r="BD405" i="2" s="1"/>
  <c r="AF405" i="2"/>
  <c r="AL405" i="2" s="1"/>
  <c r="AM404" i="2"/>
  <c r="BD404" i="2" s="1"/>
  <c r="AF404" i="2"/>
  <c r="AL404" i="2" s="1"/>
  <c r="AM403" i="2"/>
  <c r="BD403" i="2" s="1"/>
  <c r="AF403" i="2"/>
  <c r="AD403" i="2" s="1"/>
  <c r="AM402" i="2"/>
  <c r="BD402" i="2" s="1"/>
  <c r="AF402" i="2"/>
  <c r="AL402" i="2" s="1"/>
  <c r="AM401" i="2"/>
  <c r="BD401" i="2" s="1"/>
  <c r="AF401" i="2"/>
  <c r="AL401" i="2" s="1"/>
  <c r="AM400" i="2"/>
  <c r="BD400" i="2" s="1"/>
  <c r="AF400" i="2"/>
  <c r="AL400" i="2" s="1"/>
  <c r="AM399" i="2"/>
  <c r="BD399" i="2" s="1"/>
  <c r="AF399" i="2"/>
  <c r="AL399" i="2" s="1"/>
  <c r="AM398" i="2"/>
  <c r="BD398" i="2" s="1"/>
  <c r="AF398" i="2"/>
  <c r="AL398" i="2" s="1"/>
  <c r="AM397" i="2"/>
  <c r="BD397" i="2" s="1"/>
  <c r="AF397" i="2"/>
  <c r="AM396" i="2"/>
  <c r="BD396" i="2" s="1"/>
  <c r="AF396" i="2"/>
  <c r="AL396" i="2" s="1"/>
  <c r="AM395" i="2"/>
  <c r="BD395" i="2" s="1"/>
  <c r="AF395" i="2"/>
  <c r="AL395" i="2" s="1"/>
  <c r="AM394" i="2"/>
  <c r="BD394" i="2" s="1"/>
  <c r="AF394" i="2"/>
  <c r="AD394" i="2" s="1"/>
  <c r="AC394" i="2" s="1"/>
  <c r="AM393" i="2"/>
  <c r="BD393" i="2" s="1"/>
  <c r="AF393" i="2"/>
  <c r="AD393" i="2" s="1"/>
  <c r="AM392" i="2"/>
  <c r="BD392" i="2" s="1"/>
  <c r="AF392" i="2"/>
  <c r="AM3" i="2"/>
  <c r="AM4" i="2"/>
  <c r="AM5" i="2"/>
  <c r="AM6" i="2"/>
  <c r="AM7" i="2"/>
  <c r="AL3" i="2"/>
  <c r="AL4" i="2"/>
  <c r="AL5" i="2"/>
  <c r="AL6" i="2"/>
  <c r="AL7" i="2"/>
  <c r="AI752" i="1"/>
  <c r="AI753" i="1" s="1"/>
  <c r="AI754" i="1" s="1"/>
  <c r="AI755" i="1" s="1"/>
  <c r="AI756" i="1" s="1"/>
  <c r="AI757" i="1" s="1"/>
  <c r="AI758" i="1" s="1"/>
  <c r="AI759" i="1" s="1"/>
  <c r="AI760" i="1" s="1"/>
  <c r="AI761" i="1" s="1"/>
  <c r="AI762" i="1" s="1"/>
  <c r="AI763" i="1" s="1"/>
  <c r="AI764" i="1" s="1"/>
  <c r="AI765" i="1" s="1"/>
  <c r="AI766" i="1" s="1"/>
  <c r="AI767" i="1" s="1"/>
  <c r="AI768" i="1" s="1"/>
  <c r="AI769" i="1" s="1"/>
  <c r="AI770" i="1" s="1"/>
  <c r="AI771" i="1" s="1"/>
  <c r="AI772" i="1" s="1"/>
  <c r="AI773" i="1" s="1"/>
  <c r="AI774" i="1" s="1"/>
  <c r="AI775" i="1" s="1"/>
  <c r="AI776" i="1" s="1"/>
  <c r="AI777" i="1" s="1"/>
  <c r="AI778" i="1" s="1"/>
  <c r="AI779" i="1" s="1"/>
  <c r="AI780" i="1" s="1"/>
  <c r="AI781" i="1" s="1"/>
  <c r="AI782" i="1" s="1"/>
  <c r="AI783" i="1" s="1"/>
  <c r="AI784" i="1" s="1"/>
  <c r="AI785" i="1" s="1"/>
  <c r="AI786" i="1" s="1"/>
  <c r="AI787" i="1" s="1"/>
  <c r="AI788" i="1" s="1"/>
  <c r="AI789" i="1" s="1"/>
  <c r="AI790" i="1" s="1"/>
  <c r="AI791" i="1" s="1"/>
  <c r="AI792" i="1" s="1"/>
  <c r="AI793" i="1" s="1"/>
  <c r="AI794" i="1" s="1"/>
  <c r="AI795" i="1" s="1"/>
  <c r="AI796" i="1" s="1"/>
  <c r="AI797" i="1" s="1"/>
  <c r="AI798" i="1" s="1"/>
  <c r="AI799" i="1" s="1"/>
  <c r="AI800" i="1" s="1"/>
  <c r="AI801" i="1" s="1"/>
  <c r="AI802" i="1" s="1"/>
  <c r="AH752" i="1"/>
  <c r="AH753" i="1" s="1"/>
  <c r="AH754" i="1" s="1"/>
  <c r="AH755" i="1" s="1"/>
  <c r="AH756" i="1" s="1"/>
  <c r="AH757" i="1" s="1"/>
  <c r="AH758" i="1" s="1"/>
  <c r="AH759" i="1" s="1"/>
  <c r="AH760" i="1" s="1"/>
  <c r="AH761" i="1" s="1"/>
  <c r="AH762" i="1" s="1"/>
  <c r="AH763" i="1" s="1"/>
  <c r="AH764" i="1" s="1"/>
  <c r="AH765" i="1" s="1"/>
  <c r="AH766" i="1" s="1"/>
  <c r="AH767" i="1" s="1"/>
  <c r="AH768" i="1" s="1"/>
  <c r="AH769" i="1" s="1"/>
  <c r="AH770" i="1" s="1"/>
  <c r="AH771" i="1" s="1"/>
  <c r="AH772" i="1" s="1"/>
  <c r="AH773" i="1" s="1"/>
  <c r="AH774" i="1" s="1"/>
  <c r="AH775" i="1" s="1"/>
  <c r="AH776" i="1" s="1"/>
  <c r="AH777" i="1" s="1"/>
  <c r="AH778" i="1" s="1"/>
  <c r="AH779" i="1" s="1"/>
  <c r="AH780" i="1" s="1"/>
  <c r="AH781" i="1" s="1"/>
  <c r="AH782" i="1" s="1"/>
  <c r="AH783" i="1" s="1"/>
  <c r="AH784" i="1" s="1"/>
  <c r="AH785" i="1" s="1"/>
  <c r="AH786" i="1" s="1"/>
  <c r="AH787" i="1" s="1"/>
  <c r="AH788" i="1" s="1"/>
  <c r="AH789" i="1" s="1"/>
  <c r="AH790" i="1" s="1"/>
  <c r="AH791" i="1" s="1"/>
  <c r="AH792" i="1" s="1"/>
  <c r="AH793" i="1" s="1"/>
  <c r="AH794" i="1" s="1"/>
  <c r="AH795" i="1" s="1"/>
  <c r="AH796" i="1" s="1"/>
  <c r="AH797" i="1" s="1"/>
  <c r="AH798" i="1" s="1"/>
  <c r="AH799" i="1" s="1"/>
  <c r="AH800" i="1" s="1"/>
  <c r="AH801" i="1" s="1"/>
  <c r="AH802" i="1" s="1"/>
  <c r="AI706" i="1"/>
  <c r="AI707" i="1" s="1"/>
  <c r="AI708" i="1" s="1"/>
  <c r="AI709" i="1" s="1"/>
  <c r="AI710" i="1" s="1"/>
  <c r="AI711" i="1" s="1"/>
  <c r="AI712" i="1" s="1"/>
  <c r="AI713" i="1" s="1"/>
  <c r="AI714" i="1" s="1"/>
  <c r="AI715" i="1" s="1"/>
  <c r="AI716" i="1" s="1"/>
  <c r="AI717" i="1" s="1"/>
  <c r="AI718" i="1" s="1"/>
  <c r="AI719" i="1" s="1"/>
  <c r="AI720" i="1" s="1"/>
  <c r="AI721" i="1" s="1"/>
  <c r="AI722" i="1" s="1"/>
  <c r="AI723" i="1" s="1"/>
  <c r="AI724" i="1" s="1"/>
  <c r="AI725" i="1" s="1"/>
  <c r="AI726" i="1" s="1"/>
  <c r="AI727" i="1" s="1"/>
  <c r="AI728" i="1" s="1"/>
  <c r="AI729" i="1" s="1"/>
  <c r="AI730" i="1" s="1"/>
  <c r="AI731" i="1" s="1"/>
  <c r="AI732" i="1" s="1"/>
  <c r="AI733" i="1" s="1"/>
  <c r="AI734" i="1" s="1"/>
  <c r="AI735" i="1" s="1"/>
  <c r="AI736" i="1" s="1"/>
  <c r="AI737" i="1" s="1"/>
  <c r="AI738" i="1" s="1"/>
  <c r="AI739" i="1" s="1"/>
  <c r="AI740" i="1" s="1"/>
  <c r="AI741" i="1" s="1"/>
  <c r="AI742" i="1" s="1"/>
  <c r="AI743" i="1" s="1"/>
  <c r="AI744" i="1" s="1"/>
  <c r="AI745" i="1" s="1"/>
  <c r="AI746" i="1" s="1"/>
  <c r="AI747" i="1" s="1"/>
  <c r="AI748" i="1" s="1"/>
  <c r="AI749" i="1" s="1"/>
  <c r="AI750" i="1" s="1"/>
  <c r="AI646" i="1"/>
  <c r="AH646" i="1"/>
  <c r="AI648" i="1"/>
  <c r="AI649" i="1" s="1"/>
  <c r="AI650" i="1" s="1"/>
  <c r="AI651" i="1" s="1"/>
  <c r="AI652" i="1" s="1"/>
  <c r="AI653" i="1" s="1"/>
  <c r="AH648" i="1"/>
  <c r="AH649" i="1" s="1"/>
  <c r="AH650" i="1" s="1"/>
  <c r="AH651" i="1" s="1"/>
  <c r="AH652" i="1" s="1"/>
  <c r="AH653" i="1" s="1"/>
  <c r="AI595" i="1"/>
  <c r="AI596" i="1" s="1"/>
  <c r="AI597" i="1" s="1"/>
  <c r="AI598" i="1" s="1"/>
  <c r="AI599" i="1" s="1"/>
  <c r="AI600" i="1" s="1"/>
  <c r="AI601" i="1" s="1"/>
  <c r="AI602" i="1" s="1"/>
  <c r="AI603" i="1" s="1"/>
  <c r="AI604" i="1" s="1"/>
  <c r="AI605" i="1" s="1"/>
  <c r="AI606" i="1" s="1"/>
  <c r="AI607" i="1" s="1"/>
  <c r="AI608" i="1" s="1"/>
  <c r="AI609" i="1" s="1"/>
  <c r="AI610" i="1" s="1"/>
  <c r="AI611" i="1" s="1"/>
  <c r="AI612" i="1" s="1"/>
  <c r="AI613" i="1" s="1"/>
  <c r="AI614" i="1" s="1"/>
  <c r="AI615" i="1" s="1"/>
  <c r="AI616" i="1" s="1"/>
  <c r="AI617" i="1" s="1"/>
  <c r="AI618" i="1" s="1"/>
  <c r="AI619" i="1" s="1"/>
  <c r="AI620" i="1" s="1"/>
  <c r="AI621" i="1" s="1"/>
  <c r="AI622" i="1" s="1"/>
  <c r="AI623" i="1" s="1"/>
  <c r="AI624" i="1" s="1"/>
  <c r="AI625" i="1" s="1"/>
  <c r="AI626" i="1" s="1"/>
  <c r="AI627" i="1" s="1"/>
  <c r="AI628" i="1" s="1"/>
  <c r="AI629" i="1" s="1"/>
  <c r="AI630" i="1" s="1"/>
  <c r="AI631" i="1" s="1"/>
  <c r="AI632" i="1" s="1"/>
  <c r="AI633" i="1" s="1"/>
  <c r="AI634" i="1" s="1"/>
  <c r="AI635" i="1" s="1"/>
  <c r="AI636" i="1" s="1"/>
  <c r="AI637" i="1" s="1"/>
  <c r="AI638" i="1" s="1"/>
  <c r="AI639" i="1" s="1"/>
  <c r="AI640" i="1" s="1"/>
  <c r="AI641" i="1" s="1"/>
  <c r="AI642" i="1" s="1"/>
  <c r="AI643" i="1" s="1"/>
  <c r="AI644" i="1" s="1"/>
  <c r="AI645" i="1" s="1"/>
  <c r="AH595" i="1"/>
  <c r="AH596" i="1" s="1"/>
  <c r="AH597" i="1" s="1"/>
  <c r="AH598" i="1" s="1"/>
  <c r="AH599" i="1" s="1"/>
  <c r="AH600" i="1" s="1"/>
  <c r="AH601" i="1" s="1"/>
  <c r="AH602" i="1" s="1"/>
  <c r="AH603" i="1" s="1"/>
  <c r="AH604" i="1" s="1"/>
  <c r="AH605" i="1" s="1"/>
  <c r="AH606" i="1" s="1"/>
  <c r="AH607" i="1" s="1"/>
  <c r="AH608" i="1" s="1"/>
  <c r="AH609" i="1" s="1"/>
  <c r="AH610" i="1" s="1"/>
  <c r="AH611" i="1" s="1"/>
  <c r="AH612" i="1" s="1"/>
  <c r="AH613" i="1" s="1"/>
  <c r="AH614" i="1" s="1"/>
  <c r="AH615" i="1" s="1"/>
  <c r="AH616" i="1" s="1"/>
  <c r="AH617" i="1" s="1"/>
  <c r="AH618" i="1" s="1"/>
  <c r="AH619" i="1" s="1"/>
  <c r="AH620" i="1" s="1"/>
  <c r="AH621" i="1" s="1"/>
  <c r="AH622" i="1" s="1"/>
  <c r="AH623" i="1" s="1"/>
  <c r="AH624" i="1" s="1"/>
  <c r="AH625" i="1" s="1"/>
  <c r="AH626" i="1" s="1"/>
  <c r="AH627" i="1" s="1"/>
  <c r="AH628" i="1" s="1"/>
  <c r="AH629" i="1" s="1"/>
  <c r="AH630" i="1" s="1"/>
  <c r="AH631" i="1" s="1"/>
  <c r="AH632" i="1" s="1"/>
  <c r="AH633" i="1" s="1"/>
  <c r="AH634" i="1" s="1"/>
  <c r="AH635" i="1" s="1"/>
  <c r="AH636" i="1" s="1"/>
  <c r="AH637" i="1" s="1"/>
  <c r="AH638" i="1" s="1"/>
  <c r="AH639" i="1" s="1"/>
  <c r="AH640" i="1" s="1"/>
  <c r="AH641" i="1" s="1"/>
  <c r="AH642" i="1" s="1"/>
  <c r="AH643" i="1" s="1"/>
  <c r="AH644" i="1" s="1"/>
  <c r="AH645" i="1" s="1"/>
  <c r="AI543" i="1"/>
  <c r="AI544" i="1" s="1"/>
  <c r="AI545" i="1" s="1"/>
  <c r="AI546" i="1" s="1"/>
  <c r="AI547" i="1" s="1"/>
  <c r="AI548" i="1" s="1"/>
  <c r="AI549" i="1" s="1"/>
  <c r="AI550" i="1" s="1"/>
  <c r="AI551" i="1" s="1"/>
  <c r="AI552" i="1" s="1"/>
  <c r="AI553" i="1" s="1"/>
  <c r="AI554" i="1" s="1"/>
  <c r="AI555" i="1" s="1"/>
  <c r="AI556" i="1" s="1"/>
  <c r="AI557" i="1" s="1"/>
  <c r="AI558" i="1" s="1"/>
  <c r="AI559" i="1" s="1"/>
  <c r="AI560" i="1" s="1"/>
  <c r="AI561" i="1" s="1"/>
  <c r="AI562" i="1" s="1"/>
  <c r="AI563" i="1" s="1"/>
  <c r="AI564" i="1" s="1"/>
  <c r="AI565" i="1" s="1"/>
  <c r="AI566" i="1" s="1"/>
  <c r="AI567" i="1" s="1"/>
  <c r="AI568" i="1" s="1"/>
  <c r="AI569" i="1" s="1"/>
  <c r="AI570" i="1" s="1"/>
  <c r="AI571" i="1" s="1"/>
  <c r="AI572" i="1" s="1"/>
  <c r="AI573" i="1" s="1"/>
  <c r="AI574" i="1" s="1"/>
  <c r="AI575" i="1" s="1"/>
  <c r="AI576" i="1" s="1"/>
  <c r="AI577" i="1" s="1"/>
  <c r="AI578" i="1" s="1"/>
  <c r="AI579" i="1" s="1"/>
  <c r="AI580" i="1" s="1"/>
  <c r="AI581" i="1" s="1"/>
  <c r="AI582" i="1" s="1"/>
  <c r="AI583" i="1" s="1"/>
  <c r="AI584" i="1" s="1"/>
  <c r="AI585" i="1" s="1"/>
  <c r="AI586" i="1" s="1"/>
  <c r="AI587" i="1" s="1"/>
  <c r="AI588" i="1" s="1"/>
  <c r="AI589" i="1" s="1"/>
  <c r="AI590" i="1" s="1"/>
  <c r="AI591" i="1" s="1"/>
  <c r="AI592" i="1" s="1"/>
  <c r="AI593" i="1" s="1"/>
  <c r="AH543" i="1"/>
  <c r="AH544" i="1" s="1"/>
  <c r="AH545" i="1" s="1"/>
  <c r="AH546" i="1" s="1"/>
  <c r="AH547" i="1" s="1"/>
  <c r="AH548" i="1" s="1"/>
  <c r="AH549" i="1" s="1"/>
  <c r="AH550" i="1" s="1"/>
  <c r="AH551" i="1" s="1"/>
  <c r="AH552" i="1" s="1"/>
  <c r="AH553" i="1" s="1"/>
  <c r="AH554" i="1" s="1"/>
  <c r="AH555" i="1" s="1"/>
  <c r="AH556" i="1" s="1"/>
  <c r="AH557" i="1" s="1"/>
  <c r="AH558" i="1" s="1"/>
  <c r="AH559" i="1" s="1"/>
  <c r="AH560" i="1" s="1"/>
  <c r="AH561" i="1" s="1"/>
  <c r="AH562" i="1" s="1"/>
  <c r="AH563" i="1" s="1"/>
  <c r="AH564" i="1" s="1"/>
  <c r="AH565" i="1" s="1"/>
  <c r="AH566" i="1" s="1"/>
  <c r="AH567" i="1" s="1"/>
  <c r="AH568" i="1" s="1"/>
  <c r="AH569" i="1" s="1"/>
  <c r="AH570" i="1" s="1"/>
  <c r="AH571" i="1" s="1"/>
  <c r="AH572" i="1" s="1"/>
  <c r="AH573" i="1" s="1"/>
  <c r="AH574" i="1" s="1"/>
  <c r="AH575" i="1" s="1"/>
  <c r="AH576" i="1" s="1"/>
  <c r="AH577" i="1" s="1"/>
  <c r="AH578" i="1" s="1"/>
  <c r="AH579" i="1" s="1"/>
  <c r="AH580" i="1" s="1"/>
  <c r="AH581" i="1" s="1"/>
  <c r="AH582" i="1" s="1"/>
  <c r="AH583" i="1" s="1"/>
  <c r="AH584" i="1" s="1"/>
  <c r="AH585" i="1" s="1"/>
  <c r="AH586" i="1" s="1"/>
  <c r="AH587" i="1" s="1"/>
  <c r="AH588" i="1" s="1"/>
  <c r="AH589" i="1" s="1"/>
  <c r="AH590" i="1" s="1"/>
  <c r="AH591" i="1" s="1"/>
  <c r="AH592" i="1" s="1"/>
  <c r="AH593" i="1" s="1"/>
  <c r="AI491" i="1"/>
  <c r="AI492" i="1" s="1"/>
  <c r="AI493" i="1" s="1"/>
  <c r="AI494" i="1" s="1"/>
  <c r="AI495" i="1" s="1"/>
  <c r="AI496" i="1" s="1"/>
  <c r="AI497" i="1" s="1"/>
  <c r="AI498" i="1" s="1"/>
  <c r="AI499" i="1" s="1"/>
  <c r="AI500" i="1" s="1"/>
  <c r="AI501" i="1" s="1"/>
  <c r="AI502" i="1" s="1"/>
  <c r="AI503" i="1" s="1"/>
  <c r="AI504" i="1" s="1"/>
  <c r="AI505" i="1" s="1"/>
  <c r="AI506" i="1" s="1"/>
  <c r="AI507" i="1" s="1"/>
  <c r="AI508" i="1" s="1"/>
  <c r="AI509" i="1" s="1"/>
  <c r="AI510" i="1" s="1"/>
  <c r="AI511" i="1" s="1"/>
  <c r="AI512" i="1" s="1"/>
  <c r="AI513" i="1" s="1"/>
  <c r="AI514" i="1" s="1"/>
  <c r="AI515" i="1" s="1"/>
  <c r="AI516" i="1" s="1"/>
  <c r="AI517" i="1" s="1"/>
  <c r="AI518" i="1" s="1"/>
  <c r="AI519" i="1" s="1"/>
  <c r="AI520" i="1" s="1"/>
  <c r="AI521" i="1" s="1"/>
  <c r="AI522" i="1" s="1"/>
  <c r="AI523" i="1" s="1"/>
  <c r="AI524" i="1" s="1"/>
  <c r="AI525" i="1" s="1"/>
  <c r="AI526" i="1" s="1"/>
  <c r="AI527" i="1" s="1"/>
  <c r="AI528" i="1" s="1"/>
  <c r="AI529" i="1" s="1"/>
  <c r="AI530" i="1" s="1"/>
  <c r="AI531" i="1" s="1"/>
  <c r="AI532" i="1" s="1"/>
  <c r="AI533" i="1" s="1"/>
  <c r="AI534" i="1" s="1"/>
  <c r="AI535" i="1" s="1"/>
  <c r="AI536" i="1" s="1"/>
  <c r="AI537" i="1" s="1"/>
  <c r="AI538" i="1" s="1"/>
  <c r="AI539" i="1" s="1"/>
  <c r="AI540" i="1" s="1"/>
  <c r="AI541" i="1" s="1"/>
  <c r="AH491" i="1"/>
  <c r="AH492" i="1" s="1"/>
  <c r="AH493" i="1" s="1"/>
  <c r="AH494" i="1" s="1"/>
  <c r="AH495" i="1" s="1"/>
  <c r="AH496" i="1" s="1"/>
  <c r="AH497" i="1" s="1"/>
  <c r="AH498" i="1" s="1"/>
  <c r="AH499" i="1" s="1"/>
  <c r="AH500" i="1" s="1"/>
  <c r="AH501" i="1" s="1"/>
  <c r="AH502" i="1" s="1"/>
  <c r="AH503" i="1" s="1"/>
  <c r="AH504" i="1" s="1"/>
  <c r="AH505" i="1" s="1"/>
  <c r="AH506" i="1" s="1"/>
  <c r="AH507" i="1" s="1"/>
  <c r="AH508" i="1" s="1"/>
  <c r="AH509" i="1" s="1"/>
  <c r="AH510" i="1" s="1"/>
  <c r="AH511" i="1" s="1"/>
  <c r="AH512" i="1" s="1"/>
  <c r="AH513" i="1" s="1"/>
  <c r="AH514" i="1" s="1"/>
  <c r="AH515" i="1" s="1"/>
  <c r="AH516" i="1" s="1"/>
  <c r="AH517" i="1" s="1"/>
  <c r="AH518" i="1" s="1"/>
  <c r="AH519" i="1" s="1"/>
  <c r="AH520" i="1" s="1"/>
  <c r="AH521" i="1" s="1"/>
  <c r="AH522" i="1" s="1"/>
  <c r="AH523" i="1" s="1"/>
  <c r="AH524" i="1" s="1"/>
  <c r="AH525" i="1" s="1"/>
  <c r="AH526" i="1" s="1"/>
  <c r="AH527" i="1" s="1"/>
  <c r="AH528" i="1" s="1"/>
  <c r="AH529" i="1" s="1"/>
  <c r="AH530" i="1" s="1"/>
  <c r="AH531" i="1" s="1"/>
  <c r="AH532" i="1" s="1"/>
  <c r="AH533" i="1" s="1"/>
  <c r="AH534" i="1" s="1"/>
  <c r="AH535" i="1" s="1"/>
  <c r="AH536" i="1" s="1"/>
  <c r="AH537" i="1" s="1"/>
  <c r="AH538" i="1" s="1"/>
  <c r="AH539" i="1" s="1"/>
  <c r="AH540" i="1" s="1"/>
  <c r="AH541" i="1" s="1"/>
  <c r="AI439" i="1"/>
  <c r="AI440" i="1" s="1"/>
  <c r="AI441" i="1" s="1"/>
  <c r="AI442" i="1" s="1"/>
  <c r="AI443" i="1" s="1"/>
  <c r="AI444" i="1" s="1"/>
  <c r="AI445" i="1" s="1"/>
  <c r="AI446" i="1" s="1"/>
  <c r="AI447" i="1" s="1"/>
  <c r="AI448" i="1" s="1"/>
  <c r="AI449" i="1" s="1"/>
  <c r="AI450" i="1" s="1"/>
  <c r="AI451" i="1" s="1"/>
  <c r="AI452" i="1" s="1"/>
  <c r="AI453" i="1" s="1"/>
  <c r="AI454" i="1" s="1"/>
  <c r="AI455" i="1" s="1"/>
  <c r="AI456" i="1" s="1"/>
  <c r="AI457" i="1" s="1"/>
  <c r="AI458" i="1" s="1"/>
  <c r="AI459" i="1" s="1"/>
  <c r="AI460" i="1" s="1"/>
  <c r="AI461" i="1" s="1"/>
  <c r="AI462" i="1" s="1"/>
  <c r="AI463" i="1" s="1"/>
  <c r="AI464" i="1" s="1"/>
  <c r="AI465" i="1" s="1"/>
  <c r="AI466" i="1" s="1"/>
  <c r="AI467" i="1" s="1"/>
  <c r="AI468" i="1" s="1"/>
  <c r="AI469" i="1" s="1"/>
  <c r="AI470" i="1" s="1"/>
  <c r="AI471" i="1" s="1"/>
  <c r="AI472" i="1" s="1"/>
  <c r="AI473" i="1" s="1"/>
  <c r="AI474" i="1" s="1"/>
  <c r="AI475" i="1" s="1"/>
  <c r="AI476" i="1" s="1"/>
  <c r="AI477" i="1" s="1"/>
  <c r="AI478" i="1" s="1"/>
  <c r="AI479" i="1" s="1"/>
  <c r="AI480" i="1" s="1"/>
  <c r="AI481" i="1" s="1"/>
  <c r="AI482" i="1" s="1"/>
  <c r="AI483" i="1" s="1"/>
  <c r="AI484" i="1" s="1"/>
  <c r="AI485" i="1" s="1"/>
  <c r="AI486" i="1" s="1"/>
  <c r="AI487" i="1" s="1"/>
  <c r="AI488" i="1" s="1"/>
  <c r="AI489" i="1" s="1"/>
  <c r="AH439" i="1"/>
  <c r="AH440" i="1" s="1"/>
  <c r="AH441" i="1" s="1"/>
  <c r="AH442" i="1" s="1"/>
  <c r="AH443" i="1" s="1"/>
  <c r="AH444" i="1" s="1"/>
  <c r="AH445" i="1" s="1"/>
  <c r="AH446" i="1" s="1"/>
  <c r="AH447" i="1" s="1"/>
  <c r="AH448" i="1" s="1"/>
  <c r="AH449" i="1" s="1"/>
  <c r="AH450" i="1" s="1"/>
  <c r="AH451" i="1" s="1"/>
  <c r="AH452" i="1" s="1"/>
  <c r="AH453" i="1" s="1"/>
  <c r="AH454" i="1" s="1"/>
  <c r="AH455" i="1" s="1"/>
  <c r="AH456" i="1" s="1"/>
  <c r="AH457" i="1" s="1"/>
  <c r="AH458" i="1" s="1"/>
  <c r="AH459" i="1" s="1"/>
  <c r="AH460" i="1" s="1"/>
  <c r="AH461" i="1" s="1"/>
  <c r="AH462" i="1" s="1"/>
  <c r="AH463" i="1" s="1"/>
  <c r="AH464" i="1" s="1"/>
  <c r="AH465" i="1" s="1"/>
  <c r="AH466" i="1" s="1"/>
  <c r="AH467" i="1" s="1"/>
  <c r="AH468" i="1" s="1"/>
  <c r="AH469" i="1" s="1"/>
  <c r="AH470" i="1" s="1"/>
  <c r="AH471" i="1" s="1"/>
  <c r="AH472" i="1" s="1"/>
  <c r="AH473" i="1" s="1"/>
  <c r="AH474" i="1" s="1"/>
  <c r="AH475" i="1" s="1"/>
  <c r="AH476" i="1" s="1"/>
  <c r="AH477" i="1" s="1"/>
  <c r="AH478" i="1" s="1"/>
  <c r="AH479" i="1" s="1"/>
  <c r="AH480" i="1" s="1"/>
  <c r="AH481" i="1" s="1"/>
  <c r="AH482" i="1" s="1"/>
  <c r="AH483" i="1" s="1"/>
  <c r="AH484" i="1" s="1"/>
  <c r="AH485" i="1" s="1"/>
  <c r="AH486" i="1" s="1"/>
  <c r="AH487" i="1" s="1"/>
  <c r="AH488" i="1" s="1"/>
  <c r="AH489" i="1" s="1"/>
  <c r="AI387" i="1"/>
  <c r="AI388" i="1" s="1"/>
  <c r="AI389" i="1" s="1"/>
  <c r="AI390" i="1" s="1"/>
  <c r="AI391" i="1" s="1"/>
  <c r="AI392" i="1" s="1"/>
  <c r="AI393" i="1" s="1"/>
  <c r="AI394" i="1" s="1"/>
  <c r="AI395" i="1" s="1"/>
  <c r="AI396" i="1" s="1"/>
  <c r="AI397" i="1" s="1"/>
  <c r="AI398" i="1" s="1"/>
  <c r="AI399" i="1" s="1"/>
  <c r="AI400" i="1" s="1"/>
  <c r="AI401" i="1" s="1"/>
  <c r="AI402" i="1" s="1"/>
  <c r="AI403" i="1" s="1"/>
  <c r="AI404" i="1" s="1"/>
  <c r="AI405" i="1" s="1"/>
  <c r="AI406" i="1" s="1"/>
  <c r="AI407" i="1" s="1"/>
  <c r="AI408" i="1" s="1"/>
  <c r="AI409" i="1" s="1"/>
  <c r="AI410" i="1" s="1"/>
  <c r="AI411" i="1" s="1"/>
  <c r="AI412" i="1" s="1"/>
  <c r="AI413" i="1" s="1"/>
  <c r="AI414" i="1" s="1"/>
  <c r="AI415" i="1" s="1"/>
  <c r="AI416" i="1" s="1"/>
  <c r="AI417" i="1" s="1"/>
  <c r="AI418" i="1" s="1"/>
  <c r="AI419" i="1" s="1"/>
  <c r="AI420" i="1" s="1"/>
  <c r="AI421" i="1" s="1"/>
  <c r="AI422" i="1" s="1"/>
  <c r="AI423" i="1" s="1"/>
  <c r="AI424" i="1" s="1"/>
  <c r="AI425" i="1" s="1"/>
  <c r="AI426" i="1" s="1"/>
  <c r="AI427" i="1" s="1"/>
  <c r="AI428" i="1" s="1"/>
  <c r="AI429" i="1" s="1"/>
  <c r="AI430" i="1" s="1"/>
  <c r="AI431" i="1" s="1"/>
  <c r="AI432" i="1" s="1"/>
  <c r="AI433" i="1" s="1"/>
  <c r="AI434" i="1" s="1"/>
  <c r="AI435" i="1" s="1"/>
  <c r="AI436" i="1" s="1"/>
  <c r="AI437" i="1" s="1"/>
  <c r="AH387" i="1"/>
  <c r="AH388" i="1" s="1"/>
  <c r="AH389" i="1" s="1"/>
  <c r="AH390" i="1" s="1"/>
  <c r="AH391" i="1" s="1"/>
  <c r="AH392" i="1" s="1"/>
  <c r="AH393" i="1" s="1"/>
  <c r="AH394" i="1" s="1"/>
  <c r="AH395" i="1" s="1"/>
  <c r="AH396" i="1" s="1"/>
  <c r="AH397" i="1" s="1"/>
  <c r="AH398" i="1" s="1"/>
  <c r="AH399" i="1" s="1"/>
  <c r="AH400" i="1" s="1"/>
  <c r="AH401" i="1" s="1"/>
  <c r="AH402" i="1" s="1"/>
  <c r="AH403" i="1" s="1"/>
  <c r="AH404" i="1" s="1"/>
  <c r="AH405" i="1" s="1"/>
  <c r="AH406" i="1" s="1"/>
  <c r="AH407" i="1" s="1"/>
  <c r="AH408" i="1" s="1"/>
  <c r="AH409" i="1" s="1"/>
  <c r="AH410" i="1" s="1"/>
  <c r="AH411" i="1" s="1"/>
  <c r="AH412" i="1" s="1"/>
  <c r="AH413" i="1" s="1"/>
  <c r="AH414" i="1" s="1"/>
  <c r="AH415" i="1" s="1"/>
  <c r="AH416" i="1" s="1"/>
  <c r="AH417" i="1" s="1"/>
  <c r="AH418" i="1" s="1"/>
  <c r="AH419" i="1" s="1"/>
  <c r="AH420" i="1" s="1"/>
  <c r="AH421" i="1" s="1"/>
  <c r="AH422" i="1" s="1"/>
  <c r="AH423" i="1" s="1"/>
  <c r="AH424" i="1" s="1"/>
  <c r="AH425" i="1" s="1"/>
  <c r="AH426" i="1" s="1"/>
  <c r="AH427" i="1" s="1"/>
  <c r="AH428" i="1" s="1"/>
  <c r="AH429" i="1" s="1"/>
  <c r="AH430" i="1" s="1"/>
  <c r="AH431" i="1" s="1"/>
  <c r="AH432" i="1" s="1"/>
  <c r="AH433" i="1" s="1"/>
  <c r="AH434" i="1" s="1"/>
  <c r="AH435" i="1" s="1"/>
  <c r="AH436" i="1" s="1"/>
  <c r="AH437" i="1" s="1"/>
  <c r="AI335" i="1"/>
  <c r="AI336" i="1" s="1"/>
  <c r="AI337" i="1" s="1"/>
  <c r="AI338" i="1" s="1"/>
  <c r="AI339" i="1" s="1"/>
  <c r="AI340" i="1" s="1"/>
  <c r="AI341" i="1" s="1"/>
  <c r="AI342" i="1" s="1"/>
  <c r="AI343" i="1" s="1"/>
  <c r="AI344" i="1" s="1"/>
  <c r="AI345" i="1" s="1"/>
  <c r="AI346" i="1" s="1"/>
  <c r="AI347" i="1" s="1"/>
  <c r="AI348" i="1" s="1"/>
  <c r="AI349" i="1" s="1"/>
  <c r="AI350" i="1" s="1"/>
  <c r="AI351" i="1" s="1"/>
  <c r="AI352" i="1" s="1"/>
  <c r="AI353" i="1" s="1"/>
  <c r="AI354" i="1" s="1"/>
  <c r="AI355" i="1" s="1"/>
  <c r="AI356" i="1" s="1"/>
  <c r="AI357" i="1" s="1"/>
  <c r="AI358" i="1" s="1"/>
  <c r="AI359" i="1" s="1"/>
  <c r="AI360" i="1" s="1"/>
  <c r="AI361" i="1" s="1"/>
  <c r="AI362" i="1" s="1"/>
  <c r="AI363" i="1" s="1"/>
  <c r="AI364" i="1" s="1"/>
  <c r="AI365" i="1" s="1"/>
  <c r="AI366" i="1" s="1"/>
  <c r="AI367" i="1" s="1"/>
  <c r="AI368" i="1" s="1"/>
  <c r="AI369" i="1" s="1"/>
  <c r="AI370" i="1" s="1"/>
  <c r="AI371" i="1" s="1"/>
  <c r="AI372" i="1" s="1"/>
  <c r="AI373" i="1" s="1"/>
  <c r="AI374" i="1" s="1"/>
  <c r="AI375" i="1" s="1"/>
  <c r="AI376" i="1" s="1"/>
  <c r="AI377" i="1" s="1"/>
  <c r="AI378" i="1" s="1"/>
  <c r="AI379" i="1" s="1"/>
  <c r="AI380" i="1" s="1"/>
  <c r="AI381" i="1" s="1"/>
  <c r="AI382" i="1" s="1"/>
  <c r="AI383" i="1" s="1"/>
  <c r="AI384" i="1" s="1"/>
  <c r="AI385" i="1" s="1"/>
  <c r="AH335" i="1"/>
  <c r="AH336" i="1" s="1"/>
  <c r="AH337" i="1" s="1"/>
  <c r="AH338" i="1" s="1"/>
  <c r="AH339" i="1" s="1"/>
  <c r="AH340" i="1" s="1"/>
  <c r="AH341" i="1" s="1"/>
  <c r="AH342" i="1" s="1"/>
  <c r="AH343" i="1" s="1"/>
  <c r="AH344" i="1" s="1"/>
  <c r="AH345" i="1" s="1"/>
  <c r="AH346" i="1" s="1"/>
  <c r="AH347" i="1" s="1"/>
  <c r="AH348" i="1" s="1"/>
  <c r="AH349" i="1" s="1"/>
  <c r="AH350" i="1" s="1"/>
  <c r="AH351" i="1" s="1"/>
  <c r="AH352" i="1" s="1"/>
  <c r="AH353" i="1" s="1"/>
  <c r="AH354" i="1" s="1"/>
  <c r="AH355" i="1" s="1"/>
  <c r="AH356" i="1" s="1"/>
  <c r="AH357" i="1" s="1"/>
  <c r="AH358" i="1" s="1"/>
  <c r="AH359" i="1" s="1"/>
  <c r="AH360" i="1" s="1"/>
  <c r="AH361" i="1" s="1"/>
  <c r="AH362" i="1" s="1"/>
  <c r="AH363" i="1" s="1"/>
  <c r="AH364" i="1" s="1"/>
  <c r="AH365" i="1" s="1"/>
  <c r="AH366" i="1" s="1"/>
  <c r="AH367" i="1" s="1"/>
  <c r="AH368" i="1" s="1"/>
  <c r="AH369" i="1" s="1"/>
  <c r="AH370" i="1" s="1"/>
  <c r="AH371" i="1" s="1"/>
  <c r="AH372" i="1" s="1"/>
  <c r="AH373" i="1" s="1"/>
  <c r="AH374" i="1" s="1"/>
  <c r="AH375" i="1" s="1"/>
  <c r="AH376" i="1" s="1"/>
  <c r="AH377" i="1" s="1"/>
  <c r="AH378" i="1" s="1"/>
  <c r="AH379" i="1" s="1"/>
  <c r="AH380" i="1" s="1"/>
  <c r="AH381" i="1" s="1"/>
  <c r="AH382" i="1" s="1"/>
  <c r="AH383" i="1" s="1"/>
  <c r="AH384" i="1" s="1"/>
  <c r="AH385" i="1" s="1"/>
  <c r="AI282" i="1"/>
  <c r="AI283" i="1" s="1"/>
  <c r="AI284" i="1" s="1"/>
  <c r="AI285" i="1" s="1"/>
  <c r="AI286" i="1" s="1"/>
  <c r="AI287" i="1" s="1"/>
  <c r="AI288" i="1" s="1"/>
  <c r="AI289" i="1" s="1"/>
  <c r="AI290" i="1" s="1"/>
  <c r="AI291" i="1" s="1"/>
  <c r="AI292" i="1" s="1"/>
  <c r="AI293" i="1" s="1"/>
  <c r="AI294" i="1" s="1"/>
  <c r="AI295" i="1" s="1"/>
  <c r="AI296" i="1" s="1"/>
  <c r="AI297" i="1" s="1"/>
  <c r="AI298" i="1" s="1"/>
  <c r="AI299" i="1" s="1"/>
  <c r="AI300" i="1" s="1"/>
  <c r="AI301" i="1" s="1"/>
  <c r="AI302" i="1" s="1"/>
  <c r="AI303" i="1" s="1"/>
  <c r="AI304" i="1" s="1"/>
  <c r="AI305" i="1" s="1"/>
  <c r="AI306" i="1" s="1"/>
  <c r="AI307" i="1" s="1"/>
  <c r="AI308" i="1" s="1"/>
  <c r="AI309" i="1" s="1"/>
  <c r="AI310" i="1" s="1"/>
  <c r="AI311" i="1" s="1"/>
  <c r="AI312" i="1" s="1"/>
  <c r="AI313" i="1" s="1"/>
  <c r="AI314" i="1" s="1"/>
  <c r="AI315" i="1" s="1"/>
  <c r="AI316" i="1" s="1"/>
  <c r="AI317" i="1" s="1"/>
  <c r="AI318" i="1" s="1"/>
  <c r="AI319" i="1" s="1"/>
  <c r="AI320" i="1" s="1"/>
  <c r="AI321" i="1" s="1"/>
  <c r="AI322" i="1" s="1"/>
  <c r="AI323" i="1" s="1"/>
  <c r="AI324" i="1" s="1"/>
  <c r="AI325" i="1" s="1"/>
  <c r="AI326" i="1" s="1"/>
  <c r="AI327" i="1" s="1"/>
  <c r="AI328" i="1" s="1"/>
  <c r="AI329" i="1" s="1"/>
  <c r="AI330" i="1" s="1"/>
  <c r="AI331" i="1" s="1"/>
  <c r="AI332" i="1" s="1"/>
  <c r="AH282" i="1"/>
  <c r="AH283" i="1" s="1"/>
  <c r="AH284" i="1" s="1"/>
  <c r="AH285" i="1" s="1"/>
  <c r="AH286" i="1" s="1"/>
  <c r="AH287" i="1" s="1"/>
  <c r="AH288" i="1" s="1"/>
  <c r="AH289" i="1" s="1"/>
  <c r="AH290" i="1" s="1"/>
  <c r="AH291" i="1" s="1"/>
  <c r="AH292" i="1" s="1"/>
  <c r="AH293" i="1" s="1"/>
  <c r="AH294" i="1" s="1"/>
  <c r="AH295" i="1" s="1"/>
  <c r="AH296" i="1" s="1"/>
  <c r="AH297" i="1" s="1"/>
  <c r="AH298" i="1" s="1"/>
  <c r="AH299" i="1" s="1"/>
  <c r="AH300" i="1" s="1"/>
  <c r="AH301" i="1" s="1"/>
  <c r="AH302" i="1" s="1"/>
  <c r="AH303" i="1" s="1"/>
  <c r="AH304" i="1" s="1"/>
  <c r="AH305" i="1" s="1"/>
  <c r="AH306" i="1" s="1"/>
  <c r="AH307" i="1" s="1"/>
  <c r="AH308" i="1" s="1"/>
  <c r="AH309" i="1" s="1"/>
  <c r="AH310" i="1" s="1"/>
  <c r="AH311" i="1" s="1"/>
  <c r="AH312" i="1" s="1"/>
  <c r="AH313" i="1" s="1"/>
  <c r="AH314" i="1" s="1"/>
  <c r="AH315" i="1" s="1"/>
  <c r="AH316" i="1" s="1"/>
  <c r="AH317" i="1" s="1"/>
  <c r="AH318" i="1" s="1"/>
  <c r="AH319" i="1" s="1"/>
  <c r="AH320" i="1" s="1"/>
  <c r="AH321" i="1" s="1"/>
  <c r="AH322" i="1" s="1"/>
  <c r="AH323" i="1" s="1"/>
  <c r="AH324" i="1" s="1"/>
  <c r="AH325" i="1" s="1"/>
  <c r="AH326" i="1" s="1"/>
  <c r="AH327" i="1" s="1"/>
  <c r="AH328" i="1" s="1"/>
  <c r="AH329" i="1" s="1"/>
  <c r="AH330" i="1" s="1"/>
  <c r="AH331" i="1" s="1"/>
  <c r="AH332" i="1" s="1"/>
  <c r="AI230" i="1"/>
  <c r="AI231" i="1" s="1"/>
  <c r="AI232" i="1" s="1"/>
  <c r="AI233" i="1" s="1"/>
  <c r="AI234" i="1" s="1"/>
  <c r="AI235" i="1" s="1"/>
  <c r="AI236" i="1" s="1"/>
  <c r="AI237" i="1" s="1"/>
  <c r="AI238" i="1" s="1"/>
  <c r="AI239" i="1" s="1"/>
  <c r="AI240" i="1" s="1"/>
  <c r="AI241" i="1" s="1"/>
  <c r="AI242" i="1" s="1"/>
  <c r="AI243" i="1" s="1"/>
  <c r="AI244" i="1" s="1"/>
  <c r="AI245" i="1" s="1"/>
  <c r="AI246" i="1" s="1"/>
  <c r="AI247" i="1" s="1"/>
  <c r="AI248" i="1" s="1"/>
  <c r="AI249" i="1" s="1"/>
  <c r="AI250" i="1" s="1"/>
  <c r="AI251" i="1" s="1"/>
  <c r="AI252" i="1" s="1"/>
  <c r="AI253" i="1" s="1"/>
  <c r="AI254" i="1" s="1"/>
  <c r="AI255" i="1" s="1"/>
  <c r="AI256" i="1" s="1"/>
  <c r="AI257" i="1" s="1"/>
  <c r="AI258" i="1" s="1"/>
  <c r="AI259" i="1" s="1"/>
  <c r="AI260" i="1" s="1"/>
  <c r="AI261" i="1" s="1"/>
  <c r="AI262" i="1" s="1"/>
  <c r="AI263" i="1" s="1"/>
  <c r="AI264" i="1" s="1"/>
  <c r="AI265" i="1" s="1"/>
  <c r="AI266" i="1" s="1"/>
  <c r="AI267" i="1" s="1"/>
  <c r="AI268" i="1" s="1"/>
  <c r="AI269" i="1" s="1"/>
  <c r="AI270" i="1" s="1"/>
  <c r="AI271" i="1" s="1"/>
  <c r="AI272" i="1" s="1"/>
  <c r="AI273" i="1" s="1"/>
  <c r="AI274" i="1" s="1"/>
  <c r="AI275" i="1" s="1"/>
  <c r="AI276" i="1" s="1"/>
  <c r="AI277" i="1" s="1"/>
  <c r="AI278" i="1" s="1"/>
  <c r="AI279" i="1" s="1"/>
  <c r="AI280" i="1" s="1"/>
  <c r="AH230" i="1"/>
  <c r="AH231" i="1" s="1"/>
  <c r="AH232" i="1" s="1"/>
  <c r="AH233" i="1" s="1"/>
  <c r="AH234" i="1" s="1"/>
  <c r="AH235" i="1" s="1"/>
  <c r="AH236" i="1" s="1"/>
  <c r="AH237" i="1" s="1"/>
  <c r="AH238" i="1" s="1"/>
  <c r="AH239" i="1" s="1"/>
  <c r="AH240" i="1" s="1"/>
  <c r="AH241" i="1" s="1"/>
  <c r="AH242" i="1" s="1"/>
  <c r="AH243" i="1" s="1"/>
  <c r="AH244" i="1" s="1"/>
  <c r="AH245" i="1" s="1"/>
  <c r="AH246" i="1" s="1"/>
  <c r="AH247" i="1" s="1"/>
  <c r="AH248" i="1" s="1"/>
  <c r="AH249" i="1" s="1"/>
  <c r="AH250" i="1" s="1"/>
  <c r="AH251" i="1" s="1"/>
  <c r="AH252" i="1" s="1"/>
  <c r="AH253" i="1" s="1"/>
  <c r="AH254" i="1" s="1"/>
  <c r="AH255" i="1" s="1"/>
  <c r="AH256" i="1" s="1"/>
  <c r="AH257" i="1" s="1"/>
  <c r="AH258" i="1" s="1"/>
  <c r="AH259" i="1" s="1"/>
  <c r="AH260" i="1" s="1"/>
  <c r="AH261" i="1" s="1"/>
  <c r="AH262" i="1" s="1"/>
  <c r="AH263" i="1" s="1"/>
  <c r="AH264" i="1" s="1"/>
  <c r="AH265" i="1" s="1"/>
  <c r="AH266" i="1" s="1"/>
  <c r="AH267" i="1" s="1"/>
  <c r="AH268" i="1" s="1"/>
  <c r="AH269" i="1" s="1"/>
  <c r="AH270" i="1" s="1"/>
  <c r="AH271" i="1" s="1"/>
  <c r="AH272" i="1" s="1"/>
  <c r="AH273" i="1" s="1"/>
  <c r="AH274" i="1" s="1"/>
  <c r="AH275" i="1" s="1"/>
  <c r="AH276" i="1" s="1"/>
  <c r="AH277" i="1" s="1"/>
  <c r="AH278" i="1" s="1"/>
  <c r="AH279" i="1" s="1"/>
  <c r="AH280" i="1" s="1"/>
  <c r="AI178" i="1"/>
  <c r="AI179" i="1" s="1"/>
  <c r="AI180" i="1" s="1"/>
  <c r="AI181" i="1" s="1"/>
  <c r="AI182" i="1" s="1"/>
  <c r="AI183" i="1" s="1"/>
  <c r="AI184" i="1" s="1"/>
  <c r="AI185" i="1" s="1"/>
  <c r="AI186" i="1" s="1"/>
  <c r="AI187" i="1" s="1"/>
  <c r="AI188" i="1" s="1"/>
  <c r="AI189" i="1" s="1"/>
  <c r="AI190" i="1" s="1"/>
  <c r="AI191" i="1" s="1"/>
  <c r="AI192" i="1" s="1"/>
  <c r="AI193" i="1" s="1"/>
  <c r="AI194" i="1" s="1"/>
  <c r="AI195" i="1" s="1"/>
  <c r="AI196" i="1" s="1"/>
  <c r="AI197" i="1" s="1"/>
  <c r="AI198" i="1" s="1"/>
  <c r="AI199" i="1" s="1"/>
  <c r="AI200" i="1" s="1"/>
  <c r="AI201" i="1" s="1"/>
  <c r="AI202" i="1" s="1"/>
  <c r="AI203" i="1" s="1"/>
  <c r="AI204" i="1" s="1"/>
  <c r="AI205" i="1" s="1"/>
  <c r="AI206" i="1" s="1"/>
  <c r="AI207" i="1" s="1"/>
  <c r="AI208" i="1" s="1"/>
  <c r="AI209" i="1" s="1"/>
  <c r="AI210" i="1" s="1"/>
  <c r="AI211" i="1" s="1"/>
  <c r="AI212" i="1" s="1"/>
  <c r="AI213" i="1" s="1"/>
  <c r="AI214" i="1" s="1"/>
  <c r="AI215" i="1" s="1"/>
  <c r="AI216" i="1" s="1"/>
  <c r="AI217" i="1" s="1"/>
  <c r="AI218" i="1" s="1"/>
  <c r="AI219" i="1" s="1"/>
  <c r="AI220" i="1" s="1"/>
  <c r="AI221" i="1" s="1"/>
  <c r="AI222" i="1" s="1"/>
  <c r="AI223" i="1" s="1"/>
  <c r="AI224" i="1" s="1"/>
  <c r="AI225" i="1" s="1"/>
  <c r="AI226" i="1" s="1"/>
  <c r="AI227" i="1" s="1"/>
  <c r="AI228" i="1" s="1"/>
  <c r="AH178" i="1"/>
  <c r="AH179" i="1" s="1"/>
  <c r="AH180" i="1" s="1"/>
  <c r="AH181" i="1" s="1"/>
  <c r="AH182" i="1" s="1"/>
  <c r="AH183" i="1" s="1"/>
  <c r="AH184" i="1" s="1"/>
  <c r="AH185" i="1" s="1"/>
  <c r="AH186" i="1" s="1"/>
  <c r="AH187" i="1" s="1"/>
  <c r="AH188" i="1" s="1"/>
  <c r="AH189" i="1" s="1"/>
  <c r="AH190" i="1" s="1"/>
  <c r="AH191" i="1" s="1"/>
  <c r="AH192" i="1" s="1"/>
  <c r="AH193" i="1" s="1"/>
  <c r="AH194" i="1" s="1"/>
  <c r="AH195" i="1" s="1"/>
  <c r="AH196" i="1" s="1"/>
  <c r="AH197" i="1" s="1"/>
  <c r="AH198" i="1" s="1"/>
  <c r="AH199" i="1" s="1"/>
  <c r="AH200" i="1" s="1"/>
  <c r="AH201" i="1" s="1"/>
  <c r="AH202" i="1" s="1"/>
  <c r="AH203" i="1" s="1"/>
  <c r="AH204" i="1" s="1"/>
  <c r="AH205" i="1" s="1"/>
  <c r="AH206" i="1" s="1"/>
  <c r="AH207" i="1" s="1"/>
  <c r="AH208" i="1" s="1"/>
  <c r="AH209" i="1" s="1"/>
  <c r="AH210" i="1" s="1"/>
  <c r="AH211" i="1" s="1"/>
  <c r="AH212" i="1" s="1"/>
  <c r="AH213" i="1" s="1"/>
  <c r="AH214" i="1" s="1"/>
  <c r="AH215" i="1" s="1"/>
  <c r="AH216" i="1" s="1"/>
  <c r="AH217" i="1" s="1"/>
  <c r="AH218" i="1" s="1"/>
  <c r="AH219" i="1" s="1"/>
  <c r="AH220" i="1" s="1"/>
  <c r="AH221" i="1" s="1"/>
  <c r="AH222" i="1" s="1"/>
  <c r="AH223" i="1" s="1"/>
  <c r="AH224" i="1" s="1"/>
  <c r="AH225" i="1" s="1"/>
  <c r="AH226" i="1" s="1"/>
  <c r="AH227" i="1" s="1"/>
  <c r="AH228" i="1" s="1"/>
  <c r="AI126" i="1"/>
  <c r="AI127" i="1" s="1"/>
  <c r="AI128" i="1" s="1"/>
  <c r="AI129" i="1" s="1"/>
  <c r="AI130" i="1" s="1"/>
  <c r="AI131" i="1" s="1"/>
  <c r="AI132" i="1" s="1"/>
  <c r="AI133" i="1" s="1"/>
  <c r="AI134" i="1" s="1"/>
  <c r="AI135" i="1" s="1"/>
  <c r="AI136" i="1" s="1"/>
  <c r="AI137" i="1" s="1"/>
  <c r="AI138" i="1" s="1"/>
  <c r="AI139" i="1" s="1"/>
  <c r="AI140" i="1" s="1"/>
  <c r="AI141" i="1" s="1"/>
  <c r="AI142" i="1" s="1"/>
  <c r="AI143" i="1" s="1"/>
  <c r="AI144" i="1" s="1"/>
  <c r="AI145" i="1" s="1"/>
  <c r="AI146" i="1" s="1"/>
  <c r="AI147" i="1" s="1"/>
  <c r="AI148" i="1" s="1"/>
  <c r="AI149" i="1" s="1"/>
  <c r="AI150" i="1" s="1"/>
  <c r="AI151" i="1" s="1"/>
  <c r="AI152" i="1" s="1"/>
  <c r="AI153" i="1" s="1"/>
  <c r="AI154" i="1" s="1"/>
  <c r="AI155" i="1" s="1"/>
  <c r="AI156" i="1" s="1"/>
  <c r="AI157" i="1" s="1"/>
  <c r="AI158" i="1" s="1"/>
  <c r="AI159" i="1" s="1"/>
  <c r="AI160" i="1" s="1"/>
  <c r="AI161" i="1" s="1"/>
  <c r="AI162" i="1" s="1"/>
  <c r="AI163" i="1" s="1"/>
  <c r="AI164" i="1" s="1"/>
  <c r="AI165" i="1" s="1"/>
  <c r="AI166" i="1" s="1"/>
  <c r="AI167" i="1" s="1"/>
  <c r="AI168" i="1" s="1"/>
  <c r="AI169" i="1" s="1"/>
  <c r="AI170" i="1" s="1"/>
  <c r="AI171" i="1" s="1"/>
  <c r="AI172" i="1" s="1"/>
  <c r="AI173" i="1" s="1"/>
  <c r="AI174" i="1" s="1"/>
  <c r="AI175" i="1" s="1"/>
  <c r="AI176" i="1" s="1"/>
  <c r="AH126" i="1"/>
  <c r="AH127" i="1" s="1"/>
  <c r="AH128" i="1" s="1"/>
  <c r="AH129" i="1" s="1"/>
  <c r="AH130" i="1" s="1"/>
  <c r="AH131" i="1" s="1"/>
  <c r="AH132" i="1" s="1"/>
  <c r="AH133" i="1" s="1"/>
  <c r="AH134" i="1" s="1"/>
  <c r="AH135" i="1" s="1"/>
  <c r="AH136" i="1" s="1"/>
  <c r="AH137" i="1" s="1"/>
  <c r="AH138" i="1" s="1"/>
  <c r="AH139" i="1" s="1"/>
  <c r="AH140" i="1" s="1"/>
  <c r="AH141" i="1" s="1"/>
  <c r="AH142" i="1" s="1"/>
  <c r="AH143" i="1" s="1"/>
  <c r="AH144" i="1" s="1"/>
  <c r="AH145" i="1" s="1"/>
  <c r="AH146" i="1" s="1"/>
  <c r="AH147" i="1" s="1"/>
  <c r="AH148" i="1" s="1"/>
  <c r="AH149" i="1" s="1"/>
  <c r="AH150" i="1" s="1"/>
  <c r="AH151" i="1" s="1"/>
  <c r="AH152" i="1" s="1"/>
  <c r="AH153" i="1" s="1"/>
  <c r="AH154" i="1" s="1"/>
  <c r="AH155" i="1" s="1"/>
  <c r="AH156" i="1" s="1"/>
  <c r="AH157" i="1" s="1"/>
  <c r="AH158" i="1" s="1"/>
  <c r="AH159" i="1" s="1"/>
  <c r="AH160" i="1" s="1"/>
  <c r="AH161" i="1" s="1"/>
  <c r="AH162" i="1" s="1"/>
  <c r="AH163" i="1" s="1"/>
  <c r="AH164" i="1" s="1"/>
  <c r="AH165" i="1" s="1"/>
  <c r="AH166" i="1" s="1"/>
  <c r="AH167" i="1" s="1"/>
  <c r="AH168" i="1" s="1"/>
  <c r="AH169" i="1" s="1"/>
  <c r="AH170" i="1" s="1"/>
  <c r="AH171" i="1" s="1"/>
  <c r="AH172" i="1" s="1"/>
  <c r="AH173" i="1" s="1"/>
  <c r="AH174" i="1" s="1"/>
  <c r="AH175" i="1" s="1"/>
  <c r="AH176" i="1" s="1"/>
  <c r="AI74" i="1"/>
  <c r="AI75" i="1" s="1"/>
  <c r="AI76" i="1" s="1"/>
  <c r="AI77" i="1" s="1"/>
  <c r="AI78" i="1" s="1"/>
  <c r="AI79" i="1" s="1"/>
  <c r="AI80" i="1" s="1"/>
  <c r="AI81" i="1" s="1"/>
  <c r="AI82" i="1" s="1"/>
  <c r="AI83" i="1" s="1"/>
  <c r="AI84" i="1" s="1"/>
  <c r="AI85" i="1" s="1"/>
  <c r="AI86" i="1" s="1"/>
  <c r="AI87" i="1" s="1"/>
  <c r="AI88" i="1" s="1"/>
  <c r="AI89" i="1" s="1"/>
  <c r="AI90" i="1" s="1"/>
  <c r="AI91" i="1" s="1"/>
  <c r="AI92" i="1" s="1"/>
  <c r="AI93" i="1" s="1"/>
  <c r="AI94" i="1" s="1"/>
  <c r="AI95" i="1" s="1"/>
  <c r="AI96" i="1" s="1"/>
  <c r="AI97" i="1" s="1"/>
  <c r="AI98" i="1" s="1"/>
  <c r="AI99" i="1" s="1"/>
  <c r="AI100" i="1" s="1"/>
  <c r="AI101" i="1" s="1"/>
  <c r="AI102" i="1" s="1"/>
  <c r="AI103" i="1" s="1"/>
  <c r="AI104" i="1" s="1"/>
  <c r="AI105" i="1" s="1"/>
  <c r="AI106" i="1" s="1"/>
  <c r="AI107" i="1" s="1"/>
  <c r="AI108" i="1" s="1"/>
  <c r="AI109" i="1" s="1"/>
  <c r="AI110" i="1" s="1"/>
  <c r="AI111" i="1" s="1"/>
  <c r="AI112" i="1" s="1"/>
  <c r="AI113" i="1" s="1"/>
  <c r="AI114" i="1" s="1"/>
  <c r="AI115" i="1" s="1"/>
  <c r="AI116" i="1" s="1"/>
  <c r="AI117" i="1" s="1"/>
  <c r="AI118" i="1" s="1"/>
  <c r="AI119" i="1" s="1"/>
  <c r="AI120" i="1" s="1"/>
  <c r="AI121" i="1" s="1"/>
  <c r="AI122" i="1" s="1"/>
  <c r="AI123" i="1" s="1"/>
  <c r="AI124" i="1" s="1"/>
  <c r="AH74" i="1"/>
  <c r="AH75" i="1" s="1"/>
  <c r="AH76" i="1" s="1"/>
  <c r="AH77" i="1" s="1"/>
  <c r="AH78" i="1" s="1"/>
  <c r="AH79" i="1" s="1"/>
  <c r="AH80" i="1" s="1"/>
  <c r="AH81" i="1" s="1"/>
  <c r="AH82" i="1" s="1"/>
  <c r="AH83" i="1" s="1"/>
  <c r="AH84" i="1" s="1"/>
  <c r="AH85" i="1" s="1"/>
  <c r="AH86" i="1" s="1"/>
  <c r="AH87" i="1" s="1"/>
  <c r="AH88" i="1" s="1"/>
  <c r="AH89" i="1" s="1"/>
  <c r="AH90" i="1" s="1"/>
  <c r="AH91" i="1" s="1"/>
  <c r="AH92" i="1" s="1"/>
  <c r="AH93" i="1" s="1"/>
  <c r="AH94" i="1" s="1"/>
  <c r="AH95" i="1" s="1"/>
  <c r="AH96" i="1" s="1"/>
  <c r="AH97" i="1" s="1"/>
  <c r="AH98" i="1" s="1"/>
  <c r="AH99" i="1" s="1"/>
  <c r="AH100" i="1" s="1"/>
  <c r="AH101" i="1" s="1"/>
  <c r="AH102" i="1" s="1"/>
  <c r="AH103" i="1" s="1"/>
  <c r="AH104" i="1" s="1"/>
  <c r="AH105" i="1" s="1"/>
  <c r="AH106" i="1" s="1"/>
  <c r="AH107" i="1" s="1"/>
  <c r="AH108" i="1" s="1"/>
  <c r="AH109" i="1" s="1"/>
  <c r="AH110" i="1" s="1"/>
  <c r="AH111" i="1" s="1"/>
  <c r="AH112" i="1" s="1"/>
  <c r="AH113" i="1" s="1"/>
  <c r="AH114" i="1" s="1"/>
  <c r="AH115" i="1" s="1"/>
  <c r="AH116" i="1" s="1"/>
  <c r="AH117" i="1" s="1"/>
  <c r="AH118" i="1" s="1"/>
  <c r="AH119" i="1" s="1"/>
  <c r="AH120" i="1" s="1"/>
  <c r="AH121" i="1" s="1"/>
  <c r="AH122" i="1" s="1"/>
  <c r="AH123" i="1" s="1"/>
  <c r="AH124" i="1" s="1"/>
  <c r="BI653" i="1"/>
  <c r="AP653" i="1"/>
  <c r="AG653" i="1"/>
  <c r="AO653" i="1" s="1"/>
  <c r="BH653" i="1" s="1"/>
  <c r="BI652" i="1"/>
  <c r="AP652" i="1"/>
  <c r="AG652" i="1"/>
  <c r="AO652" i="1" s="1"/>
  <c r="BH652" i="1" s="1"/>
  <c r="BI651" i="1"/>
  <c r="AP651" i="1"/>
  <c r="AG651" i="1"/>
  <c r="BI650" i="1"/>
  <c r="AP650" i="1"/>
  <c r="AG650" i="1"/>
  <c r="AO650" i="1" s="1"/>
  <c r="BH650" i="1" s="1"/>
  <c r="BI649" i="1"/>
  <c r="AP649" i="1"/>
  <c r="AG649" i="1"/>
  <c r="AO649" i="1" s="1"/>
  <c r="BH649" i="1" s="1"/>
  <c r="BI648" i="1"/>
  <c r="AP648" i="1"/>
  <c r="AG648" i="1"/>
  <c r="AO648" i="1" s="1"/>
  <c r="BH648" i="1" s="1"/>
  <c r="BI647" i="1"/>
  <c r="AP647" i="1"/>
  <c r="AG647" i="1"/>
  <c r="AE647" i="1" s="1"/>
  <c r="AF647" i="1" s="1"/>
  <c r="BI646" i="1"/>
  <c r="AP646" i="1"/>
  <c r="AG646" i="1"/>
  <c r="AO646" i="1" s="1"/>
  <c r="BH646" i="1" s="1"/>
  <c r="BI645" i="1"/>
  <c r="AP645" i="1"/>
  <c r="AG645" i="1"/>
  <c r="AO645" i="1" s="1"/>
  <c r="BH645" i="1" s="1"/>
  <c r="BI644" i="1"/>
  <c r="AP644" i="1"/>
  <c r="AG644" i="1"/>
  <c r="AO644" i="1" s="1"/>
  <c r="BH644" i="1" s="1"/>
  <c r="BI643" i="1"/>
  <c r="AP643" i="1"/>
  <c r="AG643" i="1"/>
  <c r="AO643" i="1" s="1"/>
  <c r="BH643" i="1" s="1"/>
  <c r="BI642" i="1"/>
  <c r="AP642" i="1"/>
  <c r="AG642" i="1"/>
  <c r="AO642" i="1" s="1"/>
  <c r="BH642" i="1" s="1"/>
  <c r="BI641" i="1"/>
  <c r="AP641" i="1"/>
  <c r="AG641" i="1"/>
  <c r="AO641" i="1" s="1"/>
  <c r="BH641" i="1" s="1"/>
  <c r="BI640" i="1"/>
  <c r="AP640" i="1"/>
  <c r="AG640" i="1"/>
  <c r="AO640" i="1" s="1"/>
  <c r="BH640" i="1" s="1"/>
  <c r="BI639" i="1"/>
  <c r="AP639" i="1"/>
  <c r="AG639" i="1"/>
  <c r="AE639" i="1" s="1"/>
  <c r="AF639" i="1" s="1"/>
  <c r="BI638" i="1"/>
  <c r="AP638" i="1"/>
  <c r="AG638" i="1"/>
  <c r="AO638" i="1" s="1"/>
  <c r="BH638" i="1" s="1"/>
  <c r="BI637" i="1"/>
  <c r="AP637" i="1"/>
  <c r="AG637" i="1"/>
  <c r="AO637" i="1" s="1"/>
  <c r="BH637" i="1" s="1"/>
  <c r="BI636" i="1"/>
  <c r="AP636" i="1"/>
  <c r="AG636" i="1"/>
  <c r="AO636" i="1" s="1"/>
  <c r="BH636" i="1" s="1"/>
  <c r="BI635" i="1"/>
  <c r="AP635" i="1"/>
  <c r="AG635" i="1"/>
  <c r="AO635" i="1" s="1"/>
  <c r="BH635" i="1" s="1"/>
  <c r="BI634" i="1"/>
  <c r="AP634" i="1"/>
  <c r="AG634" i="1"/>
  <c r="AO634" i="1" s="1"/>
  <c r="BH634" i="1" s="1"/>
  <c r="BI633" i="1"/>
  <c r="AP633" i="1"/>
  <c r="AG633" i="1"/>
  <c r="AE633" i="1" s="1"/>
  <c r="BI632" i="1"/>
  <c r="AP632" i="1"/>
  <c r="AG632" i="1"/>
  <c r="AO632" i="1" s="1"/>
  <c r="BH632" i="1" s="1"/>
  <c r="BI631" i="1"/>
  <c r="AP631" i="1"/>
  <c r="AG631" i="1"/>
  <c r="BI630" i="1"/>
  <c r="AP630" i="1"/>
  <c r="AG630" i="1"/>
  <c r="AO630" i="1" s="1"/>
  <c r="BH630" i="1" s="1"/>
  <c r="BI629" i="1"/>
  <c r="AP629" i="1"/>
  <c r="AG629" i="1"/>
  <c r="BI628" i="1"/>
  <c r="AP628" i="1"/>
  <c r="AG628" i="1"/>
  <c r="BI627" i="1"/>
  <c r="AP627" i="1"/>
  <c r="AG627" i="1"/>
  <c r="AO627" i="1" s="1"/>
  <c r="BH627" i="1" s="1"/>
  <c r="BI626" i="1"/>
  <c r="AP626" i="1"/>
  <c r="AG626" i="1"/>
  <c r="AO626" i="1" s="1"/>
  <c r="BH626" i="1" s="1"/>
  <c r="BI625" i="1"/>
  <c r="AP625" i="1"/>
  <c r="AG625" i="1"/>
  <c r="AE625" i="1" s="1"/>
  <c r="BI624" i="1"/>
  <c r="AP624" i="1"/>
  <c r="AG624" i="1"/>
  <c r="AE624" i="1" s="1"/>
  <c r="BI623" i="1"/>
  <c r="AP623" i="1"/>
  <c r="AG623" i="1"/>
  <c r="AE623" i="1" s="1"/>
  <c r="AD623" i="1" s="1"/>
  <c r="BI622" i="1"/>
  <c r="AP622" i="1"/>
  <c r="AG622" i="1"/>
  <c r="BI621" i="1"/>
  <c r="AP621" i="1"/>
  <c r="AG621" i="1"/>
  <c r="BI620" i="1"/>
  <c r="AP620" i="1"/>
  <c r="AG620" i="1"/>
  <c r="AO620" i="1" s="1"/>
  <c r="BH620" i="1" s="1"/>
  <c r="BI619" i="1"/>
  <c r="AP619" i="1"/>
  <c r="AG619" i="1"/>
  <c r="AO619" i="1" s="1"/>
  <c r="BH619" i="1" s="1"/>
  <c r="BI618" i="1"/>
  <c r="AP618" i="1"/>
  <c r="AG618" i="1"/>
  <c r="AO618" i="1" s="1"/>
  <c r="BH618" i="1" s="1"/>
  <c r="BI617" i="1"/>
  <c r="AP617" i="1"/>
  <c r="AG617" i="1"/>
  <c r="AO617" i="1" s="1"/>
  <c r="BH617" i="1" s="1"/>
  <c r="BI616" i="1"/>
  <c r="AP616" i="1"/>
  <c r="AG616" i="1"/>
  <c r="AO616" i="1" s="1"/>
  <c r="BH616" i="1" s="1"/>
  <c r="BI615" i="1"/>
  <c r="AP615" i="1"/>
  <c r="AG615" i="1"/>
  <c r="BI614" i="1"/>
  <c r="AP614" i="1"/>
  <c r="AG614" i="1"/>
  <c r="AO614" i="1" s="1"/>
  <c r="BH614" i="1" s="1"/>
  <c r="BI613" i="1"/>
  <c r="AP613" i="1"/>
  <c r="AG613" i="1"/>
  <c r="AE613" i="1" s="1"/>
  <c r="BI612" i="1"/>
  <c r="AP612" i="1"/>
  <c r="AG612" i="1"/>
  <c r="AO612" i="1" s="1"/>
  <c r="BH612" i="1" s="1"/>
  <c r="BI611" i="1"/>
  <c r="AP611" i="1"/>
  <c r="AG611" i="1"/>
  <c r="AO611" i="1" s="1"/>
  <c r="BH611" i="1" s="1"/>
  <c r="BI610" i="1"/>
  <c r="AP610" i="1"/>
  <c r="AG610" i="1"/>
  <c r="AO610" i="1" s="1"/>
  <c r="BH610" i="1" s="1"/>
  <c r="BI609" i="1"/>
  <c r="AP609" i="1"/>
  <c r="AG609" i="1"/>
  <c r="AO609" i="1" s="1"/>
  <c r="BH609" i="1" s="1"/>
  <c r="BI608" i="1"/>
  <c r="AP608" i="1"/>
  <c r="AG608" i="1"/>
  <c r="AO608" i="1" s="1"/>
  <c r="BH608" i="1" s="1"/>
  <c r="BI607" i="1"/>
  <c r="AP607" i="1"/>
  <c r="AG607" i="1"/>
  <c r="AE607" i="1" s="1"/>
  <c r="AF607" i="1" s="1"/>
  <c r="BI606" i="1"/>
  <c r="AP606" i="1"/>
  <c r="AG606" i="1"/>
  <c r="AO606" i="1" s="1"/>
  <c r="BH606" i="1" s="1"/>
  <c r="BI605" i="1"/>
  <c r="AP605" i="1"/>
  <c r="AG605" i="1"/>
  <c r="BI604" i="1"/>
  <c r="AP604" i="1"/>
  <c r="AG604" i="1"/>
  <c r="BI603" i="1"/>
  <c r="AP603" i="1"/>
  <c r="AG603" i="1"/>
  <c r="AO603" i="1" s="1"/>
  <c r="BH603" i="1" s="1"/>
  <c r="BI602" i="1"/>
  <c r="AP602" i="1"/>
  <c r="AG602" i="1"/>
  <c r="AO602" i="1" s="1"/>
  <c r="BH602" i="1" s="1"/>
  <c r="BI601" i="1"/>
  <c r="AP601" i="1"/>
  <c r="AG601" i="1"/>
  <c r="BI600" i="1"/>
  <c r="AP600" i="1"/>
  <c r="AG600" i="1"/>
  <c r="BI599" i="1"/>
  <c r="AP599" i="1"/>
  <c r="AG599" i="1"/>
  <c r="AO599" i="1" s="1"/>
  <c r="BH599" i="1" s="1"/>
  <c r="BI598" i="1"/>
  <c r="AP598" i="1"/>
  <c r="AG598" i="1"/>
  <c r="AO598" i="1" s="1"/>
  <c r="BH598" i="1" s="1"/>
  <c r="BI597" i="1"/>
  <c r="AP597" i="1"/>
  <c r="AG597" i="1"/>
  <c r="AE597" i="1" s="1"/>
  <c r="BI596" i="1"/>
  <c r="AP596" i="1"/>
  <c r="AG596" i="1"/>
  <c r="BI595" i="1"/>
  <c r="AP595" i="1"/>
  <c r="AG595" i="1"/>
  <c r="AE595" i="1" s="1"/>
  <c r="BI594" i="1"/>
  <c r="AP594" i="1"/>
  <c r="AG594" i="1"/>
  <c r="AO594" i="1" s="1"/>
  <c r="BH594" i="1" s="1"/>
  <c r="BI593" i="1"/>
  <c r="AP593" i="1"/>
  <c r="AG593" i="1"/>
  <c r="BI592" i="1"/>
  <c r="AP592" i="1"/>
  <c r="AG592" i="1"/>
  <c r="AE592" i="1" s="1"/>
  <c r="BI591" i="1"/>
  <c r="AP591" i="1"/>
  <c r="AG591" i="1"/>
  <c r="AO591" i="1" s="1"/>
  <c r="BH591" i="1" s="1"/>
  <c r="BI590" i="1"/>
  <c r="AP590" i="1"/>
  <c r="AG590" i="1"/>
  <c r="AO590" i="1" s="1"/>
  <c r="BH590" i="1" s="1"/>
  <c r="BI589" i="1"/>
  <c r="AP589" i="1"/>
  <c r="AG589" i="1"/>
  <c r="BI588" i="1"/>
  <c r="AP588" i="1"/>
  <c r="AG588" i="1"/>
  <c r="AO588" i="1" s="1"/>
  <c r="BH588" i="1" s="1"/>
  <c r="BI587" i="1"/>
  <c r="AP587" i="1"/>
  <c r="AG587" i="1"/>
  <c r="AO587" i="1" s="1"/>
  <c r="BH587" i="1" s="1"/>
  <c r="BI586" i="1"/>
  <c r="AP586" i="1"/>
  <c r="AG586" i="1"/>
  <c r="AO586" i="1" s="1"/>
  <c r="BH586" i="1" s="1"/>
  <c r="BI585" i="1"/>
  <c r="AP585" i="1"/>
  <c r="AG585" i="1"/>
  <c r="BI584" i="1"/>
  <c r="AP584" i="1"/>
  <c r="AG584" i="1"/>
  <c r="AE584" i="1" s="1"/>
  <c r="BI583" i="1"/>
  <c r="AP583" i="1"/>
  <c r="AG583" i="1"/>
  <c r="AO583" i="1" s="1"/>
  <c r="BH583" i="1" s="1"/>
  <c r="BI582" i="1"/>
  <c r="AP582" i="1"/>
  <c r="AG582" i="1"/>
  <c r="AO582" i="1" s="1"/>
  <c r="BH582" i="1" s="1"/>
  <c r="BI581" i="1"/>
  <c r="AP581" i="1"/>
  <c r="AG581" i="1"/>
  <c r="AO581" i="1" s="1"/>
  <c r="BH581" i="1" s="1"/>
  <c r="BI580" i="1"/>
  <c r="AP580" i="1"/>
  <c r="AG580" i="1"/>
  <c r="AO580" i="1" s="1"/>
  <c r="BH580" i="1" s="1"/>
  <c r="BI579" i="1"/>
  <c r="AP579" i="1"/>
  <c r="AG579" i="1"/>
  <c r="AO579" i="1" s="1"/>
  <c r="BH579" i="1" s="1"/>
  <c r="BI578" i="1"/>
  <c r="AP578" i="1"/>
  <c r="AG578" i="1"/>
  <c r="AO578" i="1" s="1"/>
  <c r="BH578" i="1" s="1"/>
  <c r="BI577" i="1"/>
  <c r="AP577" i="1"/>
  <c r="AG577" i="1"/>
  <c r="BI576" i="1"/>
  <c r="AP576" i="1"/>
  <c r="AG576" i="1"/>
  <c r="BI575" i="1"/>
  <c r="AP575" i="1"/>
  <c r="AG575" i="1"/>
  <c r="BI574" i="1"/>
  <c r="AP574" i="1"/>
  <c r="AG574" i="1"/>
  <c r="BI573" i="1"/>
  <c r="AP573" i="1"/>
  <c r="AG573" i="1"/>
  <c r="AO573" i="1" s="1"/>
  <c r="BH573" i="1" s="1"/>
  <c r="BI572" i="1"/>
  <c r="AP572" i="1"/>
  <c r="AG572" i="1"/>
  <c r="AE572" i="1" s="1"/>
  <c r="BI571" i="1"/>
  <c r="AP571" i="1"/>
  <c r="AG571" i="1"/>
  <c r="AE571" i="1" s="1"/>
  <c r="BI570" i="1"/>
  <c r="AP570" i="1"/>
  <c r="AG570" i="1"/>
  <c r="AO570" i="1" s="1"/>
  <c r="BH570" i="1" s="1"/>
  <c r="BI569" i="1"/>
  <c r="AP569" i="1"/>
  <c r="AG569" i="1"/>
  <c r="BI568" i="1"/>
  <c r="AP568" i="1"/>
  <c r="AG568" i="1"/>
  <c r="AO568" i="1" s="1"/>
  <c r="BH568" i="1" s="1"/>
  <c r="BI567" i="1"/>
  <c r="AP567" i="1"/>
  <c r="AG567" i="1"/>
  <c r="BI566" i="1"/>
  <c r="AP566" i="1"/>
  <c r="AG566" i="1"/>
  <c r="AE566" i="1" s="1"/>
  <c r="AF566" i="1" s="1"/>
  <c r="BI565" i="1"/>
  <c r="AP565" i="1"/>
  <c r="AG565" i="1"/>
  <c r="AO565" i="1" s="1"/>
  <c r="BH565" i="1" s="1"/>
  <c r="BI564" i="1"/>
  <c r="AP564" i="1"/>
  <c r="AG564" i="1"/>
  <c r="BI563" i="1"/>
  <c r="AP563" i="1"/>
  <c r="AG563" i="1"/>
  <c r="AO563" i="1" s="1"/>
  <c r="BH563" i="1" s="1"/>
  <c r="BI562" i="1"/>
  <c r="AP562" i="1"/>
  <c r="AG562" i="1"/>
  <c r="AE562" i="1" s="1"/>
  <c r="BI561" i="1"/>
  <c r="AP561" i="1"/>
  <c r="AG561" i="1"/>
  <c r="AE561" i="1" s="1"/>
  <c r="BI560" i="1"/>
  <c r="AP560" i="1"/>
  <c r="AG560" i="1"/>
  <c r="AE560" i="1" s="1"/>
  <c r="BI559" i="1"/>
  <c r="AP559" i="1"/>
  <c r="AG559" i="1"/>
  <c r="BI558" i="1"/>
  <c r="AP558" i="1"/>
  <c r="AG558" i="1"/>
  <c r="BI557" i="1"/>
  <c r="AP557" i="1"/>
  <c r="AG557" i="1"/>
  <c r="AO557" i="1" s="1"/>
  <c r="BH557" i="1" s="1"/>
  <c r="BI556" i="1"/>
  <c r="AP556" i="1"/>
  <c r="AG556" i="1"/>
  <c r="AO556" i="1" s="1"/>
  <c r="BH556" i="1" s="1"/>
  <c r="BI555" i="1"/>
  <c r="AP555" i="1"/>
  <c r="AG555" i="1"/>
  <c r="AO555" i="1" s="1"/>
  <c r="BH555" i="1" s="1"/>
  <c r="BI554" i="1"/>
  <c r="AP554" i="1"/>
  <c r="AG554" i="1"/>
  <c r="AO554" i="1" s="1"/>
  <c r="BH554" i="1" s="1"/>
  <c r="BI553" i="1"/>
  <c r="AP553" i="1"/>
  <c r="AG553" i="1"/>
  <c r="AE553" i="1" s="1"/>
  <c r="BI552" i="1"/>
  <c r="AP552" i="1"/>
  <c r="AG552" i="1"/>
  <c r="BI551" i="1"/>
  <c r="AP551" i="1"/>
  <c r="AG551" i="1"/>
  <c r="AE551" i="1" s="1"/>
  <c r="BI550" i="1"/>
  <c r="AP550" i="1"/>
  <c r="AG550" i="1"/>
  <c r="BI549" i="1"/>
  <c r="AP549" i="1"/>
  <c r="AG549" i="1"/>
  <c r="BI548" i="1"/>
  <c r="AP548" i="1"/>
  <c r="AG548" i="1"/>
  <c r="BI547" i="1"/>
  <c r="AP547" i="1"/>
  <c r="AG547" i="1"/>
  <c r="AO547" i="1" s="1"/>
  <c r="BH547" i="1" s="1"/>
  <c r="BI546" i="1"/>
  <c r="AP546" i="1"/>
  <c r="AG546" i="1"/>
  <c r="AO546" i="1" s="1"/>
  <c r="BH546" i="1" s="1"/>
  <c r="BI545" i="1"/>
  <c r="AP545" i="1"/>
  <c r="AG545" i="1"/>
  <c r="AO545" i="1" s="1"/>
  <c r="BH545" i="1" s="1"/>
  <c r="BI544" i="1"/>
  <c r="AP544" i="1"/>
  <c r="AG544" i="1"/>
  <c r="BI543" i="1"/>
  <c r="AP543" i="1"/>
  <c r="AG543" i="1"/>
  <c r="AO543" i="1" s="1"/>
  <c r="BH543" i="1" s="1"/>
  <c r="BI542" i="1"/>
  <c r="AP542" i="1"/>
  <c r="AG542" i="1"/>
  <c r="AO542" i="1" s="1"/>
  <c r="BH542" i="1" s="1"/>
  <c r="BI541" i="1"/>
  <c r="AP541" i="1"/>
  <c r="AG541" i="1"/>
  <c r="AE541" i="1" s="1"/>
  <c r="BI540" i="1"/>
  <c r="AP540" i="1"/>
  <c r="AG540" i="1"/>
  <c r="AO540" i="1" s="1"/>
  <c r="BH540" i="1" s="1"/>
  <c r="BI539" i="1"/>
  <c r="AP539" i="1"/>
  <c r="AG539" i="1"/>
  <c r="BI538" i="1"/>
  <c r="AP538" i="1"/>
  <c r="AG538" i="1"/>
  <c r="BI537" i="1"/>
  <c r="AP537" i="1"/>
  <c r="AG537" i="1"/>
  <c r="AO537" i="1" s="1"/>
  <c r="BH537" i="1" s="1"/>
  <c r="BI536" i="1"/>
  <c r="AP536" i="1"/>
  <c r="AG536" i="1"/>
  <c r="AO536" i="1" s="1"/>
  <c r="BH536" i="1" s="1"/>
  <c r="BI535" i="1"/>
  <c r="AP535" i="1"/>
  <c r="AG535" i="1"/>
  <c r="AO535" i="1" s="1"/>
  <c r="BH535" i="1" s="1"/>
  <c r="BI534" i="1"/>
  <c r="AP534" i="1"/>
  <c r="AG534" i="1"/>
  <c r="AE534" i="1" s="1"/>
  <c r="BI533" i="1"/>
  <c r="AP533" i="1"/>
  <c r="AG533" i="1"/>
  <c r="AE533" i="1" s="1"/>
  <c r="BI532" i="1"/>
  <c r="AP532" i="1"/>
  <c r="AG532" i="1"/>
  <c r="AO532" i="1" s="1"/>
  <c r="BH532" i="1" s="1"/>
  <c r="BI531" i="1"/>
  <c r="AP531" i="1"/>
  <c r="AG531" i="1"/>
  <c r="BI530" i="1"/>
  <c r="AP530" i="1"/>
  <c r="AG530" i="1"/>
  <c r="BI529" i="1"/>
  <c r="AP529" i="1"/>
  <c r="AG529" i="1"/>
  <c r="BI528" i="1"/>
  <c r="AP528" i="1"/>
  <c r="AG528" i="1"/>
  <c r="BI527" i="1"/>
  <c r="AP527" i="1"/>
  <c r="AG527" i="1"/>
  <c r="AO527" i="1" s="1"/>
  <c r="BH527" i="1" s="1"/>
  <c r="BI526" i="1"/>
  <c r="AP526" i="1"/>
  <c r="AG526" i="1"/>
  <c r="AO526" i="1" s="1"/>
  <c r="BH526" i="1" s="1"/>
  <c r="BI525" i="1"/>
  <c r="AP525" i="1"/>
  <c r="AG525" i="1"/>
  <c r="AE525" i="1" s="1"/>
  <c r="BI524" i="1"/>
  <c r="AP524" i="1"/>
  <c r="AG524" i="1"/>
  <c r="AO524" i="1" s="1"/>
  <c r="BH524" i="1" s="1"/>
  <c r="BI523" i="1"/>
  <c r="AP523" i="1"/>
  <c r="AG523" i="1"/>
  <c r="BI522" i="1"/>
  <c r="AP522" i="1"/>
  <c r="AG522" i="1"/>
  <c r="AO522" i="1" s="1"/>
  <c r="BH522" i="1" s="1"/>
  <c r="BI521" i="1"/>
  <c r="AP521" i="1"/>
  <c r="AG521" i="1"/>
  <c r="AO521" i="1" s="1"/>
  <c r="BH521" i="1" s="1"/>
  <c r="BI520" i="1"/>
  <c r="AP520" i="1"/>
  <c r="AG520" i="1"/>
  <c r="BI519" i="1"/>
  <c r="AP519" i="1"/>
  <c r="AG519" i="1"/>
  <c r="BI518" i="1"/>
  <c r="AP518" i="1"/>
  <c r="AG518" i="1"/>
  <c r="AO518" i="1" s="1"/>
  <c r="BH518" i="1" s="1"/>
  <c r="BI517" i="1"/>
  <c r="AP517" i="1"/>
  <c r="AG517" i="1"/>
  <c r="AO517" i="1" s="1"/>
  <c r="BH517" i="1" s="1"/>
  <c r="BI516" i="1"/>
  <c r="AP516" i="1"/>
  <c r="AG516" i="1"/>
  <c r="AO516" i="1" s="1"/>
  <c r="BH516" i="1" s="1"/>
  <c r="BI515" i="1"/>
  <c r="AP515" i="1"/>
  <c r="AG515" i="1"/>
  <c r="BI514" i="1"/>
  <c r="AP514" i="1"/>
  <c r="AG514" i="1"/>
  <c r="AO514" i="1" s="1"/>
  <c r="BH514" i="1" s="1"/>
  <c r="BI513" i="1"/>
  <c r="AP513" i="1"/>
  <c r="AG513" i="1"/>
  <c r="BI512" i="1"/>
  <c r="AP512" i="1"/>
  <c r="AG512" i="1"/>
  <c r="AO512" i="1" s="1"/>
  <c r="BH512" i="1" s="1"/>
  <c r="BI511" i="1"/>
  <c r="AP511" i="1"/>
  <c r="AG511" i="1"/>
  <c r="AO511" i="1" s="1"/>
  <c r="BH511" i="1" s="1"/>
  <c r="BI510" i="1"/>
  <c r="AP510" i="1"/>
  <c r="AG510" i="1"/>
  <c r="BI509" i="1"/>
  <c r="AP509" i="1"/>
  <c r="AG509" i="1"/>
  <c r="AO509" i="1" s="1"/>
  <c r="BH509" i="1" s="1"/>
  <c r="BI508" i="1"/>
  <c r="AP508" i="1"/>
  <c r="AG508" i="1"/>
  <c r="AO508" i="1" s="1"/>
  <c r="BH508" i="1" s="1"/>
  <c r="BI507" i="1"/>
  <c r="AP507" i="1"/>
  <c r="AG507" i="1"/>
  <c r="AE507" i="1" s="1"/>
  <c r="BI506" i="1"/>
  <c r="AP506" i="1"/>
  <c r="AG506" i="1"/>
  <c r="AE506" i="1" s="1"/>
  <c r="BI505" i="1"/>
  <c r="AP505" i="1"/>
  <c r="AG505" i="1"/>
  <c r="AE505" i="1" s="1"/>
  <c r="BI504" i="1"/>
  <c r="AP504" i="1"/>
  <c r="AG504" i="1"/>
  <c r="BI503" i="1"/>
  <c r="AP503" i="1"/>
  <c r="AG503" i="1"/>
  <c r="AO503" i="1" s="1"/>
  <c r="BH503" i="1" s="1"/>
  <c r="BI502" i="1"/>
  <c r="AP502" i="1"/>
  <c r="AG502" i="1"/>
  <c r="AO502" i="1" s="1"/>
  <c r="BH502" i="1" s="1"/>
  <c r="BI501" i="1"/>
  <c r="AP501" i="1"/>
  <c r="AG501" i="1"/>
  <c r="AO501" i="1" s="1"/>
  <c r="BH501" i="1" s="1"/>
  <c r="BI500" i="1"/>
  <c r="AP500" i="1"/>
  <c r="AG500" i="1"/>
  <c r="AO500" i="1" s="1"/>
  <c r="BH500" i="1" s="1"/>
  <c r="BI499" i="1"/>
  <c r="AP499" i="1"/>
  <c r="AG499" i="1"/>
  <c r="BI498" i="1"/>
  <c r="AP498" i="1"/>
  <c r="AG498" i="1"/>
  <c r="BI497" i="1"/>
  <c r="AP497" i="1"/>
  <c r="AG497" i="1"/>
  <c r="AE497" i="1" s="1"/>
  <c r="BI496" i="1"/>
  <c r="AP496" i="1"/>
  <c r="AG496" i="1"/>
  <c r="AO496" i="1" s="1"/>
  <c r="BH496" i="1" s="1"/>
  <c r="BI495" i="1"/>
  <c r="AP495" i="1"/>
  <c r="AG495" i="1"/>
  <c r="BI494" i="1"/>
  <c r="AP494" i="1"/>
  <c r="AG494" i="1"/>
  <c r="AE494" i="1" s="1"/>
  <c r="AD494" i="1" s="1"/>
  <c r="BI493" i="1"/>
  <c r="AP493" i="1"/>
  <c r="AG493" i="1"/>
  <c r="AO493" i="1" s="1"/>
  <c r="BH493" i="1" s="1"/>
  <c r="BI492" i="1"/>
  <c r="AP492" i="1"/>
  <c r="AG492" i="1"/>
  <c r="BI491" i="1"/>
  <c r="AP491" i="1"/>
  <c r="AG491" i="1"/>
  <c r="AO491" i="1" s="1"/>
  <c r="BH491" i="1" s="1"/>
  <c r="BI490" i="1"/>
  <c r="AP490" i="1"/>
  <c r="AG490" i="1"/>
  <c r="BI489" i="1"/>
  <c r="AP489" i="1"/>
  <c r="AG489" i="1"/>
  <c r="AE489" i="1" s="1"/>
  <c r="BI488" i="1"/>
  <c r="AP488" i="1"/>
  <c r="AG488" i="1"/>
  <c r="BI487" i="1"/>
  <c r="AP487" i="1"/>
  <c r="AG487" i="1"/>
  <c r="AO487" i="1" s="1"/>
  <c r="BH487" i="1" s="1"/>
  <c r="BI486" i="1"/>
  <c r="AP486" i="1"/>
  <c r="AG486" i="1"/>
  <c r="BI485" i="1"/>
  <c r="AP485" i="1"/>
  <c r="AG485" i="1"/>
  <c r="AO485" i="1" s="1"/>
  <c r="BH485" i="1" s="1"/>
  <c r="BI484" i="1"/>
  <c r="AP484" i="1"/>
  <c r="AG484" i="1"/>
  <c r="BI483" i="1"/>
  <c r="AP483" i="1"/>
  <c r="AG483" i="1"/>
  <c r="AO483" i="1" s="1"/>
  <c r="BH483" i="1" s="1"/>
  <c r="BI482" i="1"/>
  <c r="AP482" i="1"/>
  <c r="AG482" i="1"/>
  <c r="BI481" i="1"/>
  <c r="AP481" i="1"/>
  <c r="AG481" i="1"/>
  <c r="AO481" i="1" s="1"/>
  <c r="BH481" i="1" s="1"/>
  <c r="BI480" i="1"/>
  <c r="AP480" i="1"/>
  <c r="AG480" i="1"/>
  <c r="BI479" i="1"/>
  <c r="AP479" i="1"/>
  <c r="AG479" i="1"/>
  <c r="AO479" i="1" s="1"/>
  <c r="BH479" i="1" s="1"/>
  <c r="BI478" i="1"/>
  <c r="AP478" i="1"/>
  <c r="AG478" i="1"/>
  <c r="AE478" i="1" s="1"/>
  <c r="BI477" i="1"/>
  <c r="AP477" i="1"/>
  <c r="AG477" i="1"/>
  <c r="AO477" i="1" s="1"/>
  <c r="BH477" i="1" s="1"/>
  <c r="BI476" i="1"/>
  <c r="AP476" i="1"/>
  <c r="AG476" i="1"/>
  <c r="BI475" i="1"/>
  <c r="AP475" i="1"/>
  <c r="AG475" i="1"/>
  <c r="AO475" i="1" s="1"/>
  <c r="BH475" i="1" s="1"/>
  <c r="BI474" i="1"/>
  <c r="AP474" i="1"/>
  <c r="AG474" i="1"/>
  <c r="AO474" i="1" s="1"/>
  <c r="BH474" i="1" s="1"/>
  <c r="BI473" i="1"/>
  <c r="AP473" i="1"/>
  <c r="AG473" i="1"/>
  <c r="BI472" i="1"/>
  <c r="AP472" i="1"/>
  <c r="AG472" i="1"/>
  <c r="BI471" i="1"/>
  <c r="AP471" i="1"/>
  <c r="AG471" i="1"/>
  <c r="AO471" i="1" s="1"/>
  <c r="BH471" i="1" s="1"/>
  <c r="BI470" i="1"/>
  <c r="AP470" i="1"/>
  <c r="AG470" i="1"/>
  <c r="AO470" i="1" s="1"/>
  <c r="BH470" i="1" s="1"/>
  <c r="BI469" i="1"/>
  <c r="AP469" i="1"/>
  <c r="AG469" i="1"/>
  <c r="BI468" i="1"/>
  <c r="AP468" i="1"/>
  <c r="AG468" i="1"/>
  <c r="AE468" i="1" s="1"/>
  <c r="AD468" i="1" s="1"/>
  <c r="BI467" i="1"/>
  <c r="AP467" i="1"/>
  <c r="AG467" i="1"/>
  <c r="AO467" i="1" s="1"/>
  <c r="BH467" i="1" s="1"/>
  <c r="BI466" i="1"/>
  <c r="AP466" i="1"/>
  <c r="AG466" i="1"/>
  <c r="AE466" i="1" s="1"/>
  <c r="BI465" i="1"/>
  <c r="AP465" i="1"/>
  <c r="AG465" i="1"/>
  <c r="AO465" i="1" s="1"/>
  <c r="BH465" i="1" s="1"/>
  <c r="BI464" i="1"/>
  <c r="AP464" i="1"/>
  <c r="AG464" i="1"/>
  <c r="BI463" i="1"/>
  <c r="AP463" i="1"/>
  <c r="AG463" i="1"/>
  <c r="AE463" i="1" s="1"/>
  <c r="BI462" i="1"/>
  <c r="AP462" i="1"/>
  <c r="AG462" i="1"/>
  <c r="AO462" i="1" s="1"/>
  <c r="BH462" i="1" s="1"/>
  <c r="BI461" i="1"/>
  <c r="AP461" i="1"/>
  <c r="AG461" i="1"/>
  <c r="AO461" i="1" s="1"/>
  <c r="BH461" i="1" s="1"/>
  <c r="BI460" i="1"/>
  <c r="AP460" i="1"/>
  <c r="AG460" i="1"/>
  <c r="AO460" i="1" s="1"/>
  <c r="BH460" i="1" s="1"/>
  <c r="BI459" i="1"/>
  <c r="AP459" i="1"/>
  <c r="AG459" i="1"/>
  <c r="BI458" i="1"/>
  <c r="AP458" i="1"/>
  <c r="AG458" i="1"/>
  <c r="BI457" i="1"/>
  <c r="AP457" i="1"/>
  <c r="AG457" i="1"/>
  <c r="AO457" i="1" s="1"/>
  <c r="BH457" i="1" s="1"/>
  <c r="BI456" i="1"/>
  <c r="AP456" i="1"/>
  <c r="AG456" i="1"/>
  <c r="AE456" i="1" s="1"/>
  <c r="BI455" i="1"/>
  <c r="AP455" i="1"/>
  <c r="AG455" i="1"/>
  <c r="AE455" i="1" s="1"/>
  <c r="AF455" i="1" s="1"/>
  <c r="BI454" i="1"/>
  <c r="AP454" i="1"/>
  <c r="AG454" i="1"/>
  <c r="AO454" i="1" s="1"/>
  <c r="BH454" i="1" s="1"/>
  <c r="BI453" i="1"/>
  <c r="AP453" i="1"/>
  <c r="AG453" i="1"/>
  <c r="BI452" i="1"/>
  <c r="AP452" i="1"/>
  <c r="AG452" i="1"/>
  <c r="AO452" i="1" s="1"/>
  <c r="BH452" i="1" s="1"/>
  <c r="BI451" i="1"/>
  <c r="AP451" i="1"/>
  <c r="AG451" i="1"/>
  <c r="AO451" i="1" s="1"/>
  <c r="BH451" i="1" s="1"/>
  <c r="BI450" i="1"/>
  <c r="AP450" i="1"/>
  <c r="AG450" i="1"/>
  <c r="AO450" i="1" s="1"/>
  <c r="BH450" i="1" s="1"/>
  <c r="BI449" i="1"/>
  <c r="AP449" i="1"/>
  <c r="AG449" i="1"/>
  <c r="AE449" i="1" s="1"/>
  <c r="BI448" i="1"/>
  <c r="AP448" i="1"/>
  <c r="AG448" i="1"/>
  <c r="AO448" i="1" s="1"/>
  <c r="BH448" i="1" s="1"/>
  <c r="AE448" i="1"/>
  <c r="BI447" i="1"/>
  <c r="AP447" i="1"/>
  <c r="AG447" i="1"/>
  <c r="BI446" i="1"/>
  <c r="AP446" i="1"/>
  <c r="AG446" i="1"/>
  <c r="AO446" i="1" s="1"/>
  <c r="BH446" i="1" s="1"/>
  <c r="BI445" i="1"/>
  <c r="AP445" i="1"/>
  <c r="AG445" i="1"/>
  <c r="BI444" i="1"/>
  <c r="AP444" i="1"/>
  <c r="AG444" i="1"/>
  <c r="AO444" i="1" s="1"/>
  <c r="BH444" i="1" s="1"/>
  <c r="BI443" i="1"/>
  <c r="AP443" i="1"/>
  <c r="AG443" i="1"/>
  <c r="BI442" i="1"/>
  <c r="AP442" i="1"/>
  <c r="AG442" i="1"/>
  <c r="AO442" i="1" s="1"/>
  <c r="BH442" i="1" s="1"/>
  <c r="BI441" i="1"/>
  <c r="AP441" i="1"/>
  <c r="AG441" i="1"/>
  <c r="BI440" i="1"/>
  <c r="AP440" i="1"/>
  <c r="AG440" i="1"/>
  <c r="AE440" i="1" s="1"/>
  <c r="BI439" i="1"/>
  <c r="AP439" i="1"/>
  <c r="AG439" i="1"/>
  <c r="BI438" i="1"/>
  <c r="AP438" i="1"/>
  <c r="AG438" i="1"/>
  <c r="BI437" i="1"/>
  <c r="AP437" i="1"/>
  <c r="AG437" i="1"/>
  <c r="BI436" i="1"/>
  <c r="AP436" i="1"/>
  <c r="AG436" i="1"/>
  <c r="AO436" i="1" s="1"/>
  <c r="BH436" i="1" s="1"/>
  <c r="BI435" i="1"/>
  <c r="AP435" i="1"/>
  <c r="AG435" i="1"/>
  <c r="AO435" i="1" s="1"/>
  <c r="BH435" i="1" s="1"/>
  <c r="BI434" i="1"/>
  <c r="AP434" i="1"/>
  <c r="AG434" i="1"/>
  <c r="AO434" i="1" s="1"/>
  <c r="BH434" i="1" s="1"/>
  <c r="BI433" i="1"/>
  <c r="AP433" i="1"/>
  <c r="AG433" i="1"/>
  <c r="AE433" i="1" s="1"/>
  <c r="BI432" i="1"/>
  <c r="AP432" i="1"/>
  <c r="AG432" i="1"/>
  <c r="AO432" i="1" s="1"/>
  <c r="BH432" i="1" s="1"/>
  <c r="BI431" i="1"/>
  <c r="AP431" i="1"/>
  <c r="AG431" i="1"/>
  <c r="BI430" i="1"/>
  <c r="AP430" i="1"/>
  <c r="AG430" i="1"/>
  <c r="AO430" i="1" s="1"/>
  <c r="BH430" i="1" s="1"/>
  <c r="BI429" i="1"/>
  <c r="AP429" i="1"/>
  <c r="AG429" i="1"/>
  <c r="AO429" i="1" s="1"/>
  <c r="BH429" i="1" s="1"/>
  <c r="BI428" i="1"/>
  <c r="AP428" i="1"/>
  <c r="AG428" i="1"/>
  <c r="AO428" i="1" s="1"/>
  <c r="BH428" i="1" s="1"/>
  <c r="BI427" i="1"/>
  <c r="AP427" i="1"/>
  <c r="AG427" i="1"/>
  <c r="BI426" i="1"/>
  <c r="AP426" i="1"/>
  <c r="AG426" i="1"/>
  <c r="AE426" i="1" s="1"/>
  <c r="BI425" i="1"/>
  <c r="AP425" i="1"/>
  <c r="AG425" i="1"/>
  <c r="BI424" i="1"/>
  <c r="AP424" i="1"/>
  <c r="AG424" i="1"/>
  <c r="BI423" i="1"/>
  <c r="AP423" i="1"/>
  <c r="AG423" i="1"/>
  <c r="AE423" i="1" s="1"/>
  <c r="AF423" i="1" s="1"/>
  <c r="BI422" i="1"/>
  <c r="AP422" i="1"/>
  <c r="AG422" i="1"/>
  <c r="AO422" i="1" s="1"/>
  <c r="BH422" i="1" s="1"/>
  <c r="BI421" i="1"/>
  <c r="AP421" i="1"/>
  <c r="AG421" i="1"/>
  <c r="AO421" i="1" s="1"/>
  <c r="BH421" i="1" s="1"/>
  <c r="BI420" i="1"/>
  <c r="AP420" i="1"/>
  <c r="AG420" i="1"/>
  <c r="AE420" i="1" s="1"/>
  <c r="BI419" i="1"/>
  <c r="AP419" i="1"/>
  <c r="AG419" i="1"/>
  <c r="AO419" i="1" s="1"/>
  <c r="BH419" i="1" s="1"/>
  <c r="BI418" i="1"/>
  <c r="AP418" i="1"/>
  <c r="AG418" i="1"/>
  <c r="AO418" i="1" s="1"/>
  <c r="BH418" i="1" s="1"/>
  <c r="BI417" i="1"/>
  <c r="AP417" i="1"/>
  <c r="AG417" i="1"/>
  <c r="BI416" i="1"/>
  <c r="AP416" i="1"/>
  <c r="AG416" i="1"/>
  <c r="AO416" i="1" s="1"/>
  <c r="BH416" i="1" s="1"/>
  <c r="BI415" i="1"/>
  <c r="AP415" i="1"/>
  <c r="AG415" i="1"/>
  <c r="AE415" i="1" s="1"/>
  <c r="BI414" i="1"/>
  <c r="AP414" i="1"/>
  <c r="AG414" i="1"/>
  <c r="AE414" i="1" s="1"/>
  <c r="AF414" i="1" s="1"/>
  <c r="BI413" i="1"/>
  <c r="AP413" i="1"/>
  <c r="AG413" i="1"/>
  <c r="AO413" i="1" s="1"/>
  <c r="BH413" i="1" s="1"/>
  <c r="BI412" i="1"/>
  <c r="AP412" i="1"/>
  <c r="AG412" i="1"/>
  <c r="AO412" i="1" s="1"/>
  <c r="BH412" i="1" s="1"/>
  <c r="BI411" i="1"/>
  <c r="AP411" i="1"/>
  <c r="AG411" i="1"/>
  <c r="AO411" i="1" s="1"/>
  <c r="BH411" i="1" s="1"/>
  <c r="BI410" i="1"/>
  <c r="AP410" i="1"/>
  <c r="AG410" i="1"/>
  <c r="AE410" i="1" s="1"/>
  <c r="BI409" i="1"/>
  <c r="AP409" i="1"/>
  <c r="AG409" i="1"/>
  <c r="AE409" i="1" s="1"/>
  <c r="BI408" i="1"/>
  <c r="AP408" i="1"/>
  <c r="AG408" i="1"/>
  <c r="AE408" i="1" s="1"/>
  <c r="BI407" i="1"/>
  <c r="AP407" i="1"/>
  <c r="AG407" i="1"/>
  <c r="BI406" i="1"/>
  <c r="AP406" i="1"/>
  <c r="AG406" i="1"/>
  <c r="AO406" i="1" s="1"/>
  <c r="BH406" i="1" s="1"/>
  <c r="BI405" i="1"/>
  <c r="AP405" i="1"/>
  <c r="AG405" i="1"/>
  <c r="AO405" i="1" s="1"/>
  <c r="BH405" i="1" s="1"/>
  <c r="BI404" i="1"/>
  <c r="AP404" i="1"/>
  <c r="AG404" i="1"/>
  <c r="AO404" i="1" s="1"/>
  <c r="BH404" i="1" s="1"/>
  <c r="BI403" i="1"/>
  <c r="AP403" i="1"/>
  <c r="AG403" i="1"/>
  <c r="BI402" i="1"/>
  <c r="AP402" i="1"/>
  <c r="AG402" i="1"/>
  <c r="AE402" i="1" s="1"/>
  <c r="BI401" i="1"/>
  <c r="AP401" i="1"/>
  <c r="AG401" i="1"/>
  <c r="BI400" i="1"/>
  <c r="AP400" i="1"/>
  <c r="AG400" i="1"/>
  <c r="AO400" i="1" s="1"/>
  <c r="BH400" i="1" s="1"/>
  <c r="BI399" i="1"/>
  <c r="AP399" i="1"/>
  <c r="AG399" i="1"/>
  <c r="AE399" i="1" s="1"/>
  <c r="BI398" i="1"/>
  <c r="AP398" i="1"/>
  <c r="AG398" i="1"/>
  <c r="AE398" i="1" s="1"/>
  <c r="BI397" i="1"/>
  <c r="AP397" i="1"/>
  <c r="AG397" i="1"/>
  <c r="AO397" i="1" s="1"/>
  <c r="BH397" i="1" s="1"/>
  <c r="BI396" i="1"/>
  <c r="AP396" i="1"/>
  <c r="AG396" i="1"/>
  <c r="BI395" i="1"/>
  <c r="AP395" i="1"/>
  <c r="AG395" i="1"/>
  <c r="AO395" i="1" s="1"/>
  <c r="BH395" i="1" s="1"/>
  <c r="BI394" i="1"/>
  <c r="AP394" i="1"/>
  <c r="AG394" i="1"/>
  <c r="AO394" i="1" s="1"/>
  <c r="BH394" i="1" s="1"/>
  <c r="BI393" i="1"/>
  <c r="AP393" i="1"/>
  <c r="AG393" i="1"/>
  <c r="AO393" i="1" s="1"/>
  <c r="BH393" i="1" s="1"/>
  <c r="BI392" i="1"/>
  <c r="AP392" i="1"/>
  <c r="AG392" i="1"/>
  <c r="AO392" i="1" s="1"/>
  <c r="BH392" i="1" s="1"/>
  <c r="AI7" i="1"/>
  <c r="AI6" i="1"/>
  <c r="AI5" i="1"/>
  <c r="AI4" i="1"/>
  <c r="AI3" i="1"/>
  <c r="AH3" i="1"/>
  <c r="AH4" i="1"/>
  <c r="AH5" i="1"/>
  <c r="AH6" i="1"/>
  <c r="AH7" i="1"/>
  <c r="AR691" i="2" l="1"/>
  <c r="AQ691" i="2"/>
  <c r="AP691" i="2"/>
  <c r="AO691" i="2"/>
  <c r="AN691" i="2"/>
  <c r="AT691" i="2"/>
  <c r="AK691" i="2"/>
  <c r="BM691" i="1"/>
  <c r="BK691" i="1"/>
  <c r="BJ691" i="1"/>
  <c r="BN691" i="1"/>
  <c r="BE691" i="1"/>
  <c r="BL691" i="1"/>
  <c r="BG691" i="1"/>
  <c r="AR692" i="1"/>
  <c r="AS692" i="1"/>
  <c r="AQ692" i="1"/>
  <c r="AN692" i="1"/>
  <c r="AU692" i="1"/>
  <c r="AL692" i="1"/>
  <c r="AT692" i="1"/>
  <c r="BP691" i="1"/>
  <c r="BQ691" i="1" s="1"/>
  <c r="AW691" i="1"/>
  <c r="AX691" i="1" s="1"/>
  <c r="AK691" i="1"/>
  <c r="AD497" i="2"/>
  <c r="AC497" i="2" s="1"/>
  <c r="AD652" i="2"/>
  <c r="AE652" i="2" s="1"/>
  <c r="AE685" i="2"/>
  <c r="AE670" i="2"/>
  <c r="AD571" i="2"/>
  <c r="AC571" i="2" s="1"/>
  <c r="AD686" i="1"/>
  <c r="AE554" i="1"/>
  <c r="AD667" i="1"/>
  <c r="AF687" i="1"/>
  <c r="AF676" i="1"/>
  <c r="AE668" i="2"/>
  <c r="AC654" i="2"/>
  <c r="AE678" i="2"/>
  <c r="AC688" i="2"/>
  <c r="AE688" i="2"/>
  <c r="AE655" i="2"/>
  <c r="AC655" i="2"/>
  <c r="AF664" i="1"/>
  <c r="AD664" i="1"/>
  <c r="AD663" i="1"/>
  <c r="AF680" i="1"/>
  <c r="AF679" i="1"/>
  <c r="AF666" i="1"/>
  <c r="AD399" i="2"/>
  <c r="AC399" i="2" s="1"/>
  <c r="AD494" i="2"/>
  <c r="AC494" i="2" s="1"/>
  <c r="AE662" i="2"/>
  <c r="AE664" i="2"/>
  <c r="AE618" i="1"/>
  <c r="AD618" i="1" s="1"/>
  <c r="AE609" i="1"/>
  <c r="AF609" i="1" s="1"/>
  <c r="AC679" i="2"/>
  <c r="AE679" i="2"/>
  <c r="AC681" i="2"/>
  <c r="AE681" i="2"/>
  <c r="AE659" i="2"/>
  <c r="AC659" i="2"/>
  <c r="AH656" i="2"/>
  <c r="AH657" i="2" s="1"/>
  <c r="AH658" i="2" s="1"/>
  <c r="AC684" i="2"/>
  <c r="AE684" i="2"/>
  <c r="AC671" i="2"/>
  <c r="AE671" i="2"/>
  <c r="AE689" i="2"/>
  <c r="AC689" i="2"/>
  <c r="AC665" i="2"/>
  <c r="AE665" i="2"/>
  <c r="AC657" i="2"/>
  <c r="AE657" i="2"/>
  <c r="AC676" i="2"/>
  <c r="AE676" i="2"/>
  <c r="AC656" i="2"/>
  <c r="AE656" i="2"/>
  <c r="AG669" i="2"/>
  <c r="AD665" i="1"/>
  <c r="AF665" i="1"/>
  <c r="AD689" i="1"/>
  <c r="AF689" i="1"/>
  <c r="AF656" i="1"/>
  <c r="AD656" i="1"/>
  <c r="AF684" i="1"/>
  <c r="AD684" i="1"/>
  <c r="AD673" i="1"/>
  <c r="AF673" i="1"/>
  <c r="AD669" i="1"/>
  <c r="AF669" i="1"/>
  <c r="AD685" i="1"/>
  <c r="AF685" i="1"/>
  <c r="AD681" i="1"/>
  <c r="AF681" i="1"/>
  <c r="AD671" i="1"/>
  <c r="AF671" i="1"/>
  <c r="AD672" i="1"/>
  <c r="AF672" i="1"/>
  <c r="AD661" i="1"/>
  <c r="AF661" i="1"/>
  <c r="AD677" i="1"/>
  <c r="AF677" i="1"/>
  <c r="AD683" i="1"/>
  <c r="AF683" i="1"/>
  <c r="AH675" i="1"/>
  <c r="AD554" i="2"/>
  <c r="AC554" i="2" s="1"/>
  <c r="AD437" i="2"/>
  <c r="AC437" i="2" s="1"/>
  <c r="AE635" i="1"/>
  <c r="AF635" i="1" s="1"/>
  <c r="AE626" i="1"/>
  <c r="AF626" i="1" s="1"/>
  <c r="AE644" i="1"/>
  <c r="AD644" i="1" s="1"/>
  <c r="AE508" i="1"/>
  <c r="AD508" i="1" s="1"/>
  <c r="AD496" i="2"/>
  <c r="AE496" i="2" s="1"/>
  <c r="AD566" i="2"/>
  <c r="AC566" i="2" s="1"/>
  <c r="AD500" i="2"/>
  <c r="AC500" i="2" s="1"/>
  <c r="AD638" i="2"/>
  <c r="AC638" i="2" s="1"/>
  <c r="AD653" i="2"/>
  <c r="AC653" i="2" s="1"/>
  <c r="AD436" i="2"/>
  <c r="AE436" i="2" s="1"/>
  <c r="AE452" i="1"/>
  <c r="AF452" i="1" s="1"/>
  <c r="AE542" i="1"/>
  <c r="AF542" i="1" s="1"/>
  <c r="AD547" i="2"/>
  <c r="AE547" i="2" s="1"/>
  <c r="AD595" i="2"/>
  <c r="AC595" i="2" s="1"/>
  <c r="AD402" i="2"/>
  <c r="AE402" i="2" s="1"/>
  <c r="AE573" i="1"/>
  <c r="AD573" i="1" s="1"/>
  <c r="AE617" i="1"/>
  <c r="AF617" i="1" s="1"/>
  <c r="AE581" i="1"/>
  <c r="AF581" i="1" s="1"/>
  <c r="AE586" i="1"/>
  <c r="AD586" i="1" s="1"/>
  <c r="AD510" i="2"/>
  <c r="AC510" i="2" s="1"/>
  <c r="AD624" i="2"/>
  <c r="AC624" i="2" s="1"/>
  <c r="AD625" i="2"/>
  <c r="AC625" i="2" s="1"/>
  <c r="AD550" i="2"/>
  <c r="AE550" i="2" s="1"/>
  <c r="AD485" i="2"/>
  <c r="AC485" i="2" s="1"/>
  <c r="AD546" i="2"/>
  <c r="AE546" i="2" s="1"/>
  <c r="AD559" i="2"/>
  <c r="AC559" i="2" s="1"/>
  <c r="AD613" i="2"/>
  <c r="AC613" i="2" s="1"/>
  <c r="AE483" i="1"/>
  <c r="AD483" i="1" s="1"/>
  <c r="AE526" i="1"/>
  <c r="AF526" i="1" s="1"/>
  <c r="AE640" i="1"/>
  <c r="AD640" i="1" s="1"/>
  <c r="AE454" i="1"/>
  <c r="AF454" i="1" s="1"/>
  <c r="AE434" i="1"/>
  <c r="AD434" i="1" s="1"/>
  <c r="AE491" i="1"/>
  <c r="AF491" i="1" s="1"/>
  <c r="AE517" i="1"/>
  <c r="AF517" i="1" s="1"/>
  <c r="AD512" i="2"/>
  <c r="AC512" i="2" s="1"/>
  <c r="AD645" i="2"/>
  <c r="AC645" i="2" s="1"/>
  <c r="AD417" i="2"/>
  <c r="AC417" i="2" s="1"/>
  <c r="AD551" i="2"/>
  <c r="AE551" i="2" s="1"/>
  <c r="AD580" i="2"/>
  <c r="AC580" i="2" s="1"/>
  <c r="AD495" i="2"/>
  <c r="AE495" i="2" s="1"/>
  <c r="AD605" i="2"/>
  <c r="AE605" i="2" s="1"/>
  <c r="AD620" i="2"/>
  <c r="AC620" i="2" s="1"/>
  <c r="AD533" i="2"/>
  <c r="AC533" i="2" s="1"/>
  <c r="AD451" i="2"/>
  <c r="AC451" i="2" s="1"/>
  <c r="AD467" i="2"/>
  <c r="AC467" i="2" s="1"/>
  <c r="AD511" i="2"/>
  <c r="AC511" i="2" s="1"/>
  <c r="AD592" i="2"/>
  <c r="AC592" i="2" s="1"/>
  <c r="AE516" i="1"/>
  <c r="AD516" i="1" s="1"/>
  <c r="AE603" i="1"/>
  <c r="AD603" i="1" s="1"/>
  <c r="AE608" i="1"/>
  <c r="AD608" i="1" s="1"/>
  <c r="AE643" i="1"/>
  <c r="AD643" i="1" s="1"/>
  <c r="AE599" i="1"/>
  <c r="AF599" i="1" s="1"/>
  <c r="AE649" i="1"/>
  <c r="AD649" i="1" s="1"/>
  <c r="AE590" i="1"/>
  <c r="AD590" i="1" s="1"/>
  <c r="AD395" i="2"/>
  <c r="AE395" i="2" s="1"/>
  <c r="AD560" i="2"/>
  <c r="AE560" i="2" s="1"/>
  <c r="AD640" i="2"/>
  <c r="AC640" i="2" s="1"/>
  <c r="AD396" i="2"/>
  <c r="AC396" i="2" s="1"/>
  <c r="AD470" i="2"/>
  <c r="AC470" i="2" s="1"/>
  <c r="AD492" i="2"/>
  <c r="AE492" i="2" s="1"/>
  <c r="AD505" i="2"/>
  <c r="AC505" i="2" s="1"/>
  <c r="AD542" i="2"/>
  <c r="AE542" i="2" s="1"/>
  <c r="AD441" i="2"/>
  <c r="AC441" i="2" s="1"/>
  <c r="AD599" i="2"/>
  <c r="AE599" i="2" s="1"/>
  <c r="AD642" i="2"/>
  <c r="AC642" i="2" s="1"/>
  <c r="AD404" i="2"/>
  <c r="AE404" i="2" s="1"/>
  <c r="AD471" i="2"/>
  <c r="AD537" i="2"/>
  <c r="AC537" i="2" s="1"/>
  <c r="AD637" i="2"/>
  <c r="AC637" i="2" s="1"/>
  <c r="AD466" i="2"/>
  <c r="AC466" i="2" s="1"/>
  <c r="AE400" i="1"/>
  <c r="AD400" i="1" s="1"/>
  <c r="AE421" i="1"/>
  <c r="AD421" i="1" s="1"/>
  <c r="AE446" i="1"/>
  <c r="AD446" i="1" s="1"/>
  <c r="AE432" i="1"/>
  <c r="AF432" i="1" s="1"/>
  <c r="AE610" i="1"/>
  <c r="AF610" i="1" s="1"/>
  <c r="AE422" i="1"/>
  <c r="AD422" i="1" s="1"/>
  <c r="AE457" i="1"/>
  <c r="AF457" i="1" s="1"/>
  <c r="AE616" i="1"/>
  <c r="AD616" i="1" s="1"/>
  <c r="AE587" i="1"/>
  <c r="AD587" i="1" s="1"/>
  <c r="AO633" i="1"/>
  <c r="BH633" i="1" s="1"/>
  <c r="AE393" i="1"/>
  <c r="AD393" i="1" s="1"/>
  <c r="AL600" i="2"/>
  <c r="AL614" i="2"/>
  <c r="AD445" i="2"/>
  <c r="AC445" i="2" s="1"/>
  <c r="AD499" i="2"/>
  <c r="AC499" i="2" s="1"/>
  <c r="AD635" i="2"/>
  <c r="AC635" i="2" s="1"/>
  <c r="AD528" i="2"/>
  <c r="AC528" i="2" s="1"/>
  <c r="AD629" i="2"/>
  <c r="AC629" i="2" s="1"/>
  <c r="AD636" i="2"/>
  <c r="AE636" i="2" s="1"/>
  <c r="AD398" i="2"/>
  <c r="AE398" i="2" s="1"/>
  <c r="AD555" i="2"/>
  <c r="AC555" i="2" s="1"/>
  <c r="AD649" i="2"/>
  <c r="AC649" i="2" s="1"/>
  <c r="AD434" i="2"/>
  <c r="AC434" i="2" s="1"/>
  <c r="AD543" i="2"/>
  <c r="AC543" i="2" s="1"/>
  <c r="AL619" i="2"/>
  <c r="AD420" i="2"/>
  <c r="AC420" i="2" s="1"/>
  <c r="AD474" i="2"/>
  <c r="AC474" i="2" s="1"/>
  <c r="AD489" i="2"/>
  <c r="AC489" i="2" s="1"/>
  <c r="AD522" i="2"/>
  <c r="AC522" i="2" s="1"/>
  <c r="AD583" i="2"/>
  <c r="AE583" i="2" s="1"/>
  <c r="AD455" i="2"/>
  <c r="AE455" i="2" s="1"/>
  <c r="AD570" i="2"/>
  <c r="AC570" i="2" s="1"/>
  <c r="AD442" i="2"/>
  <c r="AC442" i="2" s="1"/>
  <c r="AD578" i="2"/>
  <c r="AC578" i="2" s="1"/>
  <c r="AD584" i="2"/>
  <c r="AC584" i="2" s="1"/>
  <c r="AE501" i="1"/>
  <c r="AF501" i="1" s="1"/>
  <c r="AE591" i="1"/>
  <c r="AD591" i="1" s="1"/>
  <c r="AO562" i="1"/>
  <c r="BH562" i="1" s="1"/>
  <c r="AE487" i="1"/>
  <c r="AD487" i="1" s="1"/>
  <c r="AE563" i="1"/>
  <c r="AD563" i="1" s="1"/>
  <c r="AE612" i="1"/>
  <c r="AD612" i="1" s="1"/>
  <c r="AD423" i="1"/>
  <c r="AO478" i="1"/>
  <c r="BH478" i="1" s="1"/>
  <c r="AE479" i="1"/>
  <c r="AF479" i="1" s="1"/>
  <c r="AE509" i="1"/>
  <c r="AF509" i="1" s="1"/>
  <c r="AE463" i="2"/>
  <c r="AC463" i="2"/>
  <c r="AL463" i="2"/>
  <c r="AL532" i="2"/>
  <c r="AL589" i="2"/>
  <c r="AL618" i="2"/>
  <c r="AD452" i="2"/>
  <c r="AE452" i="2" s="1"/>
  <c r="AD458" i="2"/>
  <c r="AC458" i="2" s="1"/>
  <c r="AD565" i="2"/>
  <c r="AC565" i="2" s="1"/>
  <c r="AD630" i="2"/>
  <c r="AE630" i="2" s="1"/>
  <c r="AD641" i="2"/>
  <c r="AC641" i="2" s="1"/>
  <c r="AD415" i="2"/>
  <c r="AC415" i="2" s="1"/>
  <c r="AD502" i="2"/>
  <c r="AC502" i="2" s="1"/>
  <c r="AL527" i="2"/>
  <c r="AD591" i="2"/>
  <c r="AE591" i="2" s="1"/>
  <c r="AD609" i="2"/>
  <c r="AC609" i="2" s="1"/>
  <c r="AD453" i="2"/>
  <c r="AE453" i="2" s="1"/>
  <c r="AD514" i="2"/>
  <c r="AE514" i="2" s="1"/>
  <c r="AL553" i="2"/>
  <c r="AL449" i="2"/>
  <c r="AD493" i="2"/>
  <c r="AE493" i="2" s="1"/>
  <c r="AD587" i="2"/>
  <c r="AC587" i="2" s="1"/>
  <c r="AD411" i="2"/>
  <c r="AC411" i="2" s="1"/>
  <c r="AD524" i="2"/>
  <c r="AC524" i="2" s="1"/>
  <c r="AD616" i="2"/>
  <c r="AC616" i="2" s="1"/>
  <c r="AL650" i="2"/>
  <c r="AL634" i="2"/>
  <c r="AD468" i="2"/>
  <c r="AE468" i="2" s="1"/>
  <c r="AD525" i="2"/>
  <c r="AC525" i="2" s="1"/>
  <c r="AD576" i="2"/>
  <c r="AC576" i="2" s="1"/>
  <c r="AO571" i="1"/>
  <c r="BH571" i="1" s="1"/>
  <c r="AE512" i="1"/>
  <c r="AF512" i="1" s="1"/>
  <c r="AE627" i="1"/>
  <c r="AF627" i="1" s="1"/>
  <c r="AE632" i="1"/>
  <c r="AD632" i="1" s="1"/>
  <c r="AE641" i="1"/>
  <c r="AF641" i="1" s="1"/>
  <c r="AE430" i="1"/>
  <c r="AD430" i="1" s="1"/>
  <c r="AE568" i="1"/>
  <c r="AD568" i="1" s="1"/>
  <c r="AE652" i="1"/>
  <c r="AF652" i="1" s="1"/>
  <c r="AE475" i="1"/>
  <c r="AF475" i="1" s="1"/>
  <c r="AE602" i="1"/>
  <c r="AD602" i="1" s="1"/>
  <c r="AE606" i="1"/>
  <c r="AO624" i="1"/>
  <c r="BH624" i="1" s="1"/>
  <c r="AE397" i="1"/>
  <c r="AD397" i="1" s="1"/>
  <c r="AE588" i="1"/>
  <c r="AF588" i="1" s="1"/>
  <c r="AE485" i="1"/>
  <c r="AF485" i="1" s="1"/>
  <c r="AE500" i="1"/>
  <c r="AF500" i="1" s="1"/>
  <c r="AE611" i="1"/>
  <c r="AF611" i="1" s="1"/>
  <c r="AL394" i="2"/>
  <c r="AL433" i="2"/>
  <c r="AL477" i="2"/>
  <c r="AL575" i="2"/>
  <c r="AL408" i="2"/>
  <c r="AL604" i="2"/>
  <c r="AD617" i="2"/>
  <c r="AE617" i="2" s="1"/>
  <c r="AD412" i="2"/>
  <c r="AC412" i="2" s="1"/>
  <c r="AD425" i="2"/>
  <c r="AE425" i="2" s="1"/>
  <c r="AL478" i="2"/>
  <c r="AL516" i="2"/>
  <c r="AD521" i="2"/>
  <c r="AC521" i="2" s="1"/>
  <c r="AD529" i="2"/>
  <c r="AC529" i="2" s="1"/>
  <c r="AD539" i="2"/>
  <c r="AD564" i="2"/>
  <c r="AE564" i="2" s="1"/>
  <c r="AL567" i="2"/>
  <c r="AD621" i="2"/>
  <c r="AD646" i="2"/>
  <c r="AL519" i="2"/>
  <c r="AL558" i="2"/>
  <c r="AD401" i="2"/>
  <c r="AC401" i="2" s="1"/>
  <c r="AD405" i="2"/>
  <c r="AE405" i="2" s="1"/>
  <c r="AL409" i="2"/>
  <c r="AD421" i="2"/>
  <c r="AE421" i="2" s="1"/>
  <c r="AD435" i="2"/>
  <c r="AE435" i="2" s="1"/>
  <c r="AD517" i="2"/>
  <c r="AC517" i="2" s="1"/>
  <c r="AD581" i="2"/>
  <c r="AC581" i="2" s="1"/>
  <c r="AD601" i="2"/>
  <c r="AE601" i="2" s="1"/>
  <c r="AD651" i="2"/>
  <c r="AE651" i="2" s="1"/>
  <c r="AD439" i="2"/>
  <c r="AC439" i="2" s="1"/>
  <c r="AD460" i="2"/>
  <c r="AE460" i="2" s="1"/>
  <c r="AL457" i="2"/>
  <c r="AL594" i="2"/>
  <c r="AL612" i="2"/>
  <c r="AD418" i="2"/>
  <c r="AC418" i="2" s="1"/>
  <c r="AD426" i="2"/>
  <c r="AC426" i="2" s="1"/>
  <c r="AD476" i="2"/>
  <c r="AC476" i="2" s="1"/>
  <c r="AD491" i="2"/>
  <c r="AC491" i="2" s="1"/>
  <c r="AD540" i="2"/>
  <c r="AE540" i="2" s="1"/>
  <c r="AD548" i="2"/>
  <c r="AC548" i="2" s="1"/>
  <c r="AD569" i="2"/>
  <c r="AC569" i="2" s="1"/>
  <c r="AD585" i="2"/>
  <c r="AE585" i="2" s="1"/>
  <c r="AL588" i="2"/>
  <c r="AD611" i="2"/>
  <c r="AE611" i="2" s="1"/>
  <c r="AL419" i="2"/>
  <c r="AL430" i="2"/>
  <c r="AL393" i="2"/>
  <c r="AD410" i="2"/>
  <c r="AC410" i="2" s="1"/>
  <c r="AD422" i="2"/>
  <c r="AE422" i="2" s="1"/>
  <c r="AL526" i="2"/>
  <c r="AL639" i="2"/>
  <c r="AL462" i="2"/>
  <c r="AL488" i="2"/>
  <c r="AD406" i="2"/>
  <c r="AC406" i="2" s="1"/>
  <c r="AL414" i="2"/>
  <c r="AL456" i="2"/>
  <c r="AD465" i="2"/>
  <c r="AC465" i="2" s="1"/>
  <c r="AL486" i="2"/>
  <c r="AD509" i="2"/>
  <c r="AE509" i="2" s="1"/>
  <c r="AL573" i="2"/>
  <c r="AD582" i="2"/>
  <c r="AE582" i="2" s="1"/>
  <c r="AD602" i="2"/>
  <c r="AC602" i="2" s="1"/>
  <c r="AL574" i="2"/>
  <c r="AL608" i="2"/>
  <c r="AL403" i="2"/>
  <c r="AL461" i="2"/>
  <c r="AD469" i="2"/>
  <c r="AE469" i="2" s="1"/>
  <c r="AL504" i="2"/>
  <c r="AD523" i="2"/>
  <c r="AC523" i="2" s="1"/>
  <c r="AL562" i="2"/>
  <c r="AL586" i="2"/>
  <c r="AL473" i="2"/>
  <c r="AD440" i="2"/>
  <c r="AC440" i="2" s="1"/>
  <c r="AL444" i="2"/>
  <c r="AL481" i="2"/>
  <c r="AL536" i="2"/>
  <c r="AL541" i="2"/>
  <c r="AL545" i="2"/>
  <c r="AD549" i="2"/>
  <c r="AE549" i="2" s="1"/>
  <c r="AL623" i="2"/>
  <c r="AD632" i="2"/>
  <c r="AC632" i="2" s="1"/>
  <c r="AD648" i="2"/>
  <c r="AC648" i="2" s="1"/>
  <c r="AD433" i="1"/>
  <c r="AO544" i="1"/>
  <c r="BH544" i="1" s="1"/>
  <c r="AE544" i="1"/>
  <c r="AF544" i="1" s="1"/>
  <c r="AF426" i="1"/>
  <c r="AO426" i="1"/>
  <c r="BH426" i="1" s="1"/>
  <c r="AE493" i="1"/>
  <c r="AD493" i="1" s="1"/>
  <c r="AE465" i="1"/>
  <c r="AD465" i="1" s="1"/>
  <c r="AO497" i="1"/>
  <c r="BH497" i="1" s="1"/>
  <c r="AE498" i="1"/>
  <c r="AD498" i="1" s="1"/>
  <c r="AO498" i="1"/>
  <c r="BH498" i="1" s="1"/>
  <c r="AO409" i="1"/>
  <c r="BH409" i="1" s="1"/>
  <c r="AO572" i="1"/>
  <c r="BH572" i="1" s="1"/>
  <c r="AO651" i="1"/>
  <c r="BH651" i="1" s="1"/>
  <c r="AE651" i="1"/>
  <c r="AO525" i="1"/>
  <c r="BH525" i="1" s="1"/>
  <c r="AD571" i="1"/>
  <c r="AO403" i="1"/>
  <c r="BH403" i="1" s="1"/>
  <c r="AE403" i="1"/>
  <c r="AF403" i="1" s="1"/>
  <c r="AO534" i="1"/>
  <c r="BH534" i="1" s="1"/>
  <c r="AO456" i="1"/>
  <c r="BH456" i="1" s="1"/>
  <c r="AF466" i="1"/>
  <c r="AO425" i="1"/>
  <c r="BH425" i="1" s="1"/>
  <c r="AE425" i="1"/>
  <c r="AF425" i="1" s="1"/>
  <c r="AF508" i="1"/>
  <c r="AO408" i="1"/>
  <c r="BH408" i="1" s="1"/>
  <c r="AE429" i="1"/>
  <c r="AF429" i="1" s="1"/>
  <c r="AO519" i="1"/>
  <c r="BH519" i="1" s="1"/>
  <c r="AE519" i="1"/>
  <c r="AD554" i="1"/>
  <c r="AD410" i="1"/>
  <c r="AF415" i="1"/>
  <c r="AE435" i="1"/>
  <c r="AF435" i="1" s="1"/>
  <c r="AO449" i="1"/>
  <c r="BH449" i="1" s="1"/>
  <c r="AE462" i="1"/>
  <c r="AF462" i="1" s="1"/>
  <c r="AE522" i="1"/>
  <c r="AD522" i="1" s="1"/>
  <c r="AO613" i="1"/>
  <c r="BH613" i="1" s="1"/>
  <c r="AO622" i="1"/>
  <c r="BH622" i="1" s="1"/>
  <c r="AE622" i="1"/>
  <c r="AF622" i="1" s="1"/>
  <c r="AO601" i="1"/>
  <c r="BH601" i="1" s="1"/>
  <c r="AE601" i="1"/>
  <c r="AD601" i="1" s="1"/>
  <c r="AO415" i="1"/>
  <c r="BH415" i="1" s="1"/>
  <c r="AE477" i="1"/>
  <c r="AF477" i="1" s="1"/>
  <c r="AE481" i="1"/>
  <c r="AF481" i="1" s="1"/>
  <c r="AE579" i="1"/>
  <c r="AF579" i="1" s="1"/>
  <c r="AE428" i="1"/>
  <c r="AO440" i="1"/>
  <c r="BH440" i="1" s="1"/>
  <c r="AE531" i="1"/>
  <c r="AD531" i="1" s="1"/>
  <c r="AO531" i="1"/>
  <c r="BH531" i="1" s="1"/>
  <c r="AE411" i="1"/>
  <c r="AE450" i="1"/>
  <c r="AF450" i="1" s="1"/>
  <c r="AO592" i="1"/>
  <c r="BH592" i="1" s="1"/>
  <c r="AE436" i="1"/>
  <c r="AF436" i="1" s="1"/>
  <c r="AO584" i="1"/>
  <c r="BH584" i="1" s="1"/>
  <c r="AE637" i="1"/>
  <c r="AF637" i="1" s="1"/>
  <c r="AO505" i="1"/>
  <c r="BH505" i="1" s="1"/>
  <c r="AE527" i="1"/>
  <c r="AD562" i="1"/>
  <c r="AE646" i="1"/>
  <c r="AF613" i="1"/>
  <c r="AE614" i="1"/>
  <c r="AE648" i="1"/>
  <c r="AD648" i="1" s="1"/>
  <c r="AD542" i="1"/>
  <c r="AE546" i="1"/>
  <c r="AF546" i="1" s="1"/>
  <c r="AE578" i="1"/>
  <c r="AD578" i="1" s="1"/>
  <c r="AE582" i="1"/>
  <c r="AF582" i="1" s="1"/>
  <c r="AF623" i="1"/>
  <c r="AE556" i="1"/>
  <c r="AF556" i="1" s="1"/>
  <c r="AE570" i="1"/>
  <c r="AF570" i="1" s="1"/>
  <c r="AE636" i="1"/>
  <c r="AD636" i="1" s="1"/>
  <c r="AE653" i="1"/>
  <c r="AF653" i="1" s="1"/>
  <c r="AG292" i="2"/>
  <c r="AH130" i="2"/>
  <c r="AG235" i="2"/>
  <c r="AH77" i="2"/>
  <c r="AG179" i="2"/>
  <c r="AH179" i="2"/>
  <c r="AH390" i="2"/>
  <c r="AG390" i="2"/>
  <c r="AH283" i="2"/>
  <c r="AH232" i="2"/>
  <c r="AG23" i="2"/>
  <c r="AG339" i="2"/>
  <c r="AG78" i="2"/>
  <c r="AG129" i="2"/>
  <c r="AH336" i="2"/>
  <c r="AH24" i="2"/>
  <c r="AE403" i="2"/>
  <c r="AC403" i="2"/>
  <c r="AE457" i="2"/>
  <c r="AE414" i="2"/>
  <c r="AC414" i="2"/>
  <c r="AL427" i="2"/>
  <c r="AD427" i="2"/>
  <c r="AD392" i="2"/>
  <c r="AL392" i="2"/>
  <c r="AE393" i="2"/>
  <c r="AC393" i="2"/>
  <c r="AD483" i="2"/>
  <c r="AL483" i="2"/>
  <c r="AE430" i="2"/>
  <c r="AC430" i="2"/>
  <c r="AD443" i="2"/>
  <c r="AL443" i="2"/>
  <c r="AL423" i="2"/>
  <c r="AD423" i="2"/>
  <c r="AL556" i="2"/>
  <c r="AD556" i="2"/>
  <c r="AL407" i="2"/>
  <c r="AD407" i="2"/>
  <c r="AD413" i="2"/>
  <c r="AL413" i="2"/>
  <c r="AL428" i="2"/>
  <c r="AD428" i="2"/>
  <c r="AL431" i="2"/>
  <c r="AD431" i="2"/>
  <c r="AE419" i="2"/>
  <c r="AC419" i="2"/>
  <c r="AL432" i="2"/>
  <c r="AD432" i="2"/>
  <c r="AE409" i="2"/>
  <c r="AC409" i="2"/>
  <c r="AD424" i="2"/>
  <c r="AL424" i="2"/>
  <c r="AL448" i="2"/>
  <c r="AD448" i="2"/>
  <c r="AL507" i="2"/>
  <c r="AD507" i="2"/>
  <c r="AL597" i="2"/>
  <c r="AD597" i="2"/>
  <c r="AE408" i="2"/>
  <c r="AC408" i="2"/>
  <c r="AD429" i="2"/>
  <c r="AL429" i="2"/>
  <c r="AD454" i="2"/>
  <c r="AL454" i="2"/>
  <c r="AD508" i="2"/>
  <c r="AL508" i="2"/>
  <c r="AD397" i="2"/>
  <c r="AL397" i="2"/>
  <c r="AE449" i="2"/>
  <c r="AC449" i="2"/>
  <c r="AE481" i="2"/>
  <c r="AC481" i="2"/>
  <c r="AD498" i="2"/>
  <c r="AL498" i="2"/>
  <c r="AD400" i="2"/>
  <c r="AD416" i="2"/>
  <c r="AE444" i="2"/>
  <c r="AC444" i="2"/>
  <c r="AD447" i="2"/>
  <c r="AE394" i="2"/>
  <c r="AD503" i="2"/>
  <c r="AL503" i="2"/>
  <c r="AE486" i="2"/>
  <c r="AC486" i="2"/>
  <c r="AL501" i="2"/>
  <c r="AD501" i="2"/>
  <c r="AL590" i="2"/>
  <c r="AD590" i="2"/>
  <c r="AL438" i="2"/>
  <c r="AC461" i="2"/>
  <c r="AL518" i="2"/>
  <c r="AD518" i="2"/>
  <c r="AL480" i="2"/>
  <c r="AD480" i="2"/>
  <c r="AL482" i="2"/>
  <c r="AD482" i="2"/>
  <c r="AL534" i="2"/>
  <c r="AD534" i="2"/>
  <c r="AE438" i="2"/>
  <c r="AC438" i="2"/>
  <c r="AL446" i="2"/>
  <c r="AD446" i="2"/>
  <c r="AE488" i="2"/>
  <c r="AC488" i="2"/>
  <c r="AE497" i="2"/>
  <c r="AE462" i="2"/>
  <c r="AC462" i="2"/>
  <c r="AC519" i="2"/>
  <c r="AE519" i="2"/>
  <c r="AE478" i="2"/>
  <c r="AC478" i="2"/>
  <c r="AL479" i="2"/>
  <c r="AD479" i="2"/>
  <c r="AE567" i="2"/>
  <c r="AC567" i="2"/>
  <c r="AE472" i="2"/>
  <c r="AC472" i="2"/>
  <c r="AD475" i="2"/>
  <c r="AL530" i="2"/>
  <c r="AD530" i="2"/>
  <c r="AE450" i="2"/>
  <c r="AL464" i="2"/>
  <c r="AD464" i="2"/>
  <c r="AE473" i="2"/>
  <c r="AC473" i="2"/>
  <c r="AE504" i="2"/>
  <c r="AC504" i="2"/>
  <c r="AE527" i="2"/>
  <c r="AC527" i="2"/>
  <c r="AL631" i="2"/>
  <c r="AD631" i="2"/>
  <c r="AC433" i="2"/>
  <c r="AD459" i="2"/>
  <c r="AD484" i="2"/>
  <c r="AL490" i="2"/>
  <c r="AD490" i="2"/>
  <c r="AE433" i="2"/>
  <c r="AE456" i="2"/>
  <c r="AL506" i="2"/>
  <c r="AD506" i="2"/>
  <c r="AL520" i="2"/>
  <c r="AD520" i="2"/>
  <c r="AL472" i="2"/>
  <c r="AE552" i="2"/>
  <c r="AC552" i="2"/>
  <c r="AD531" i="2"/>
  <c r="AL531" i="2"/>
  <c r="AL513" i="2"/>
  <c r="AD513" i="2"/>
  <c r="AL552" i="2"/>
  <c r="AE573" i="2"/>
  <c r="AC573" i="2"/>
  <c r="AL535" i="2"/>
  <c r="AD535" i="2"/>
  <c r="AL603" i="2"/>
  <c r="AD603" i="2"/>
  <c r="AE467" i="2"/>
  <c r="AC477" i="2"/>
  <c r="AE526" i="2"/>
  <c r="AC526" i="2"/>
  <c r="AD487" i="2"/>
  <c r="AL487" i="2"/>
  <c r="AD515" i="2"/>
  <c r="AL515" i="2"/>
  <c r="AE516" i="2"/>
  <c r="AC516" i="2"/>
  <c r="AL538" i="2"/>
  <c r="AD538" i="2"/>
  <c r="AE494" i="2"/>
  <c r="AE553" i="2"/>
  <c r="AC553" i="2"/>
  <c r="AD557" i="2"/>
  <c r="AL557" i="2"/>
  <c r="AE532" i="2"/>
  <c r="AC532" i="2"/>
  <c r="AC545" i="2"/>
  <c r="AD561" i="2"/>
  <c r="AL561" i="2"/>
  <c r="AC622" i="2"/>
  <c r="AE622" i="2"/>
  <c r="AL622" i="2"/>
  <c r="AE575" i="2"/>
  <c r="AC575" i="2"/>
  <c r="AD568" i="2"/>
  <c r="AL568" i="2"/>
  <c r="AD577" i="2"/>
  <c r="AE536" i="2"/>
  <c r="AL544" i="2"/>
  <c r="AD544" i="2"/>
  <c r="AE618" i="2"/>
  <c r="AC618" i="2"/>
  <c r="AC541" i="2"/>
  <c r="AD563" i="2"/>
  <c r="AL563" i="2"/>
  <c r="AD579" i="2"/>
  <c r="AL579" i="2"/>
  <c r="AL596" i="2"/>
  <c r="AD596" i="2"/>
  <c r="AL647" i="2"/>
  <c r="AD647" i="2"/>
  <c r="AE589" i="2"/>
  <c r="AC598" i="2"/>
  <c r="AL643" i="2"/>
  <c r="AD643" i="2"/>
  <c r="AE592" i="2"/>
  <c r="AE562" i="2"/>
  <c r="AE558" i="2"/>
  <c r="AD572" i="2"/>
  <c r="AL598" i="2"/>
  <c r="AL626" i="2"/>
  <c r="AD626" i="2"/>
  <c r="AC608" i="2"/>
  <c r="AE574" i="2"/>
  <c r="AC574" i="2"/>
  <c r="AE604" i="2"/>
  <c r="AC604" i="2"/>
  <c r="AE608" i="2"/>
  <c r="AD610" i="2"/>
  <c r="AL610" i="2"/>
  <c r="AC633" i="2"/>
  <c r="AC593" i="2"/>
  <c r="AD607" i="2"/>
  <c r="AL607" i="2"/>
  <c r="AD644" i="2"/>
  <c r="AL644" i="2"/>
  <c r="AE594" i="2"/>
  <c r="AC594" i="2"/>
  <c r="AL633" i="2"/>
  <c r="AC586" i="2"/>
  <c r="AE588" i="2"/>
  <c r="AD606" i="2"/>
  <c r="AL606" i="2"/>
  <c r="AE639" i="2"/>
  <c r="AC639" i="2"/>
  <c r="AE586" i="2"/>
  <c r="AE650" i="2"/>
  <c r="AC650" i="2"/>
  <c r="AL593" i="2"/>
  <c r="AL627" i="2"/>
  <c r="AD627" i="2"/>
  <c r="AC652" i="2"/>
  <c r="AC600" i="2"/>
  <c r="AE614" i="2"/>
  <c r="AE600" i="2"/>
  <c r="AE619" i="2"/>
  <c r="AC619" i="2"/>
  <c r="AD615" i="2"/>
  <c r="AC612" i="2"/>
  <c r="AE623" i="2"/>
  <c r="AC623" i="2"/>
  <c r="AD628" i="2"/>
  <c r="AL628" i="2"/>
  <c r="AE634" i="2"/>
  <c r="AC634" i="2"/>
  <c r="AO443" i="1"/>
  <c r="BH443" i="1" s="1"/>
  <c r="AE443" i="1"/>
  <c r="AF443" i="1" s="1"/>
  <c r="AO410" i="1"/>
  <c r="BH410" i="1" s="1"/>
  <c r="AO402" i="1"/>
  <c r="BH402" i="1" s="1"/>
  <c r="AO423" i="1"/>
  <c r="BH423" i="1" s="1"/>
  <c r="AE461" i="1"/>
  <c r="AE514" i="1"/>
  <c r="AF514" i="1" s="1"/>
  <c r="AO548" i="1"/>
  <c r="BH548" i="1" s="1"/>
  <c r="AE548" i="1"/>
  <c r="AO621" i="1"/>
  <c r="BH621" i="1" s="1"/>
  <c r="AE621" i="1"/>
  <c r="AO469" i="1"/>
  <c r="BH469" i="1" s="1"/>
  <c r="AE469" i="1"/>
  <c r="AO417" i="1"/>
  <c r="BH417" i="1" s="1"/>
  <c r="AE417" i="1"/>
  <c r="AF417" i="1" s="1"/>
  <c r="AO595" i="1"/>
  <c r="BH595" i="1" s="1"/>
  <c r="AO438" i="1"/>
  <c r="BH438" i="1" s="1"/>
  <c r="AE438" i="1"/>
  <c r="AF438" i="1" s="1"/>
  <c r="AO490" i="1"/>
  <c r="BH490" i="1" s="1"/>
  <c r="AE490" i="1"/>
  <c r="AF490" i="1" s="1"/>
  <c r="AO639" i="1"/>
  <c r="BH639" i="1" s="1"/>
  <c r="AE441" i="1"/>
  <c r="AO441" i="1"/>
  <c r="BH441" i="1" s="1"/>
  <c r="AE515" i="1"/>
  <c r="AO515" i="1"/>
  <c r="BH515" i="1" s="1"/>
  <c r="AO541" i="1"/>
  <c r="BH541" i="1" s="1"/>
  <c r="AO625" i="1"/>
  <c r="BH625" i="1" s="1"/>
  <c r="AO499" i="1"/>
  <c r="BH499" i="1" s="1"/>
  <c r="AE499" i="1"/>
  <c r="AE471" i="1"/>
  <c r="AF471" i="1" s="1"/>
  <c r="AO506" i="1"/>
  <c r="BH506" i="1" s="1"/>
  <c r="AE567" i="1"/>
  <c r="AF567" i="1" s="1"/>
  <c r="AO567" i="1"/>
  <c r="BH567" i="1" s="1"/>
  <c r="AE645" i="1"/>
  <c r="AO398" i="1"/>
  <c r="BH398" i="1" s="1"/>
  <c r="AO464" i="1"/>
  <c r="BH464" i="1" s="1"/>
  <c r="AE464" i="1"/>
  <c r="AO420" i="1"/>
  <c r="BH420" i="1" s="1"/>
  <c r="AO574" i="1"/>
  <c r="BH574" i="1" s="1"/>
  <c r="AE574" i="1"/>
  <c r="AE418" i="1"/>
  <c r="AD418" i="1" s="1"/>
  <c r="AF398" i="1"/>
  <c r="AD398" i="1"/>
  <c r="AO566" i="1"/>
  <c r="BH566" i="1" s="1"/>
  <c r="AO528" i="1"/>
  <c r="BH528" i="1" s="1"/>
  <c r="AE528" i="1"/>
  <c r="AD528" i="1" s="1"/>
  <c r="AE580" i="1"/>
  <c r="AO494" i="1"/>
  <c r="BH494" i="1" s="1"/>
  <c r="AF534" i="1"/>
  <c r="AD534" i="1"/>
  <c r="AO551" i="1"/>
  <c r="BH551" i="1" s="1"/>
  <c r="AF420" i="1"/>
  <c r="AD420" i="1"/>
  <c r="AE451" i="1"/>
  <c r="AO533" i="1"/>
  <c r="BH533" i="1" s="1"/>
  <c r="AO486" i="1"/>
  <c r="BH486" i="1" s="1"/>
  <c r="AE486" i="1"/>
  <c r="AO424" i="1"/>
  <c r="BH424" i="1" s="1"/>
  <c r="AE424" i="1"/>
  <c r="AO459" i="1"/>
  <c r="BH459" i="1" s="1"/>
  <c r="AE459" i="1"/>
  <c r="AD459" i="1" s="1"/>
  <c r="AE555" i="1"/>
  <c r="AD555" i="1" s="1"/>
  <c r="AE642" i="1"/>
  <c r="AO455" i="1"/>
  <c r="BH455" i="1" s="1"/>
  <c r="AO507" i="1"/>
  <c r="BH507" i="1" s="1"/>
  <c r="AE419" i="1"/>
  <c r="AE442" i="1"/>
  <c r="AF442" i="1" s="1"/>
  <c r="AO466" i="1"/>
  <c r="BH466" i="1" s="1"/>
  <c r="AE496" i="1"/>
  <c r="AD496" i="1" s="1"/>
  <c r="AE524" i="1"/>
  <c r="AE545" i="1"/>
  <c r="AO553" i="1"/>
  <c r="BH553" i="1" s="1"/>
  <c r="AO561" i="1"/>
  <c r="BH561" i="1" s="1"/>
  <c r="AO597" i="1"/>
  <c r="BH597" i="1" s="1"/>
  <c r="AE620" i="1"/>
  <c r="AD620" i="1" s="1"/>
  <c r="AE630" i="1"/>
  <c r="AF630" i="1" s="1"/>
  <c r="AE416" i="1"/>
  <c r="AF416" i="1" s="1"/>
  <c r="AF586" i="1"/>
  <c r="AE634" i="1"/>
  <c r="AE394" i="1"/>
  <c r="AE405" i="1"/>
  <c r="AD405" i="1" s="1"/>
  <c r="AE460" i="1"/>
  <c r="AE467" i="1"/>
  <c r="AD467" i="1" s="1"/>
  <c r="AE470" i="1"/>
  <c r="AF470" i="1" s="1"/>
  <c r="AO489" i="1"/>
  <c r="BH489" i="1" s="1"/>
  <c r="AE532" i="1"/>
  <c r="AE535" i="1"/>
  <c r="AD535" i="1" s="1"/>
  <c r="AE540" i="1"/>
  <c r="AF540" i="1" s="1"/>
  <c r="AE565" i="1"/>
  <c r="AF565" i="1" s="1"/>
  <c r="AE594" i="1"/>
  <c r="AF594" i="1" s="1"/>
  <c r="AE598" i="1"/>
  <c r="AF598" i="1" s="1"/>
  <c r="AO647" i="1"/>
  <c r="BH647" i="1" s="1"/>
  <c r="AE650" i="1"/>
  <c r="AF650" i="1" s="1"/>
  <c r="AE638" i="1"/>
  <c r="AF638" i="1" s="1"/>
  <c r="AE401" i="1"/>
  <c r="AO401" i="1"/>
  <c r="BH401" i="1" s="1"/>
  <c r="AE404" i="1"/>
  <c r="AE396" i="1"/>
  <c r="AO396" i="1"/>
  <c r="BH396" i="1" s="1"/>
  <c r="AE431" i="1"/>
  <c r="AO431" i="1"/>
  <c r="BH431" i="1" s="1"/>
  <c r="AE407" i="1"/>
  <c r="AO407" i="1"/>
  <c r="BH407" i="1" s="1"/>
  <c r="AO458" i="1"/>
  <c r="BH458" i="1" s="1"/>
  <c r="AE458" i="1"/>
  <c r="AF402" i="1"/>
  <c r="AD402" i="1"/>
  <c r="AE395" i="1"/>
  <c r="AF409" i="1"/>
  <c r="AD409" i="1"/>
  <c r="AE484" i="1"/>
  <c r="AO484" i="1"/>
  <c r="BH484" i="1" s="1"/>
  <c r="AF533" i="1"/>
  <c r="AD533" i="1"/>
  <c r="AD399" i="1"/>
  <c r="AF410" i="1"/>
  <c r="AD463" i="1"/>
  <c r="AF463" i="1"/>
  <c r="AO473" i="1"/>
  <c r="BH473" i="1" s="1"/>
  <c r="AE473" i="1"/>
  <c r="AE392" i="1"/>
  <c r="AF399" i="1"/>
  <c r="AE406" i="1"/>
  <c r="AO445" i="1"/>
  <c r="BH445" i="1" s="1"/>
  <c r="AE445" i="1"/>
  <c r="AO482" i="1"/>
  <c r="BH482" i="1" s="1"/>
  <c r="AE482" i="1"/>
  <c r="AF489" i="1"/>
  <c r="AD489" i="1"/>
  <c r="AO504" i="1"/>
  <c r="BH504" i="1" s="1"/>
  <c r="AE504" i="1"/>
  <c r="AO513" i="1"/>
  <c r="BH513" i="1" s="1"/>
  <c r="AE513" i="1"/>
  <c r="AO549" i="1"/>
  <c r="BH549" i="1" s="1"/>
  <c r="AE549" i="1"/>
  <c r="AO463" i="1"/>
  <c r="BH463" i="1" s="1"/>
  <c r="AE577" i="1"/>
  <c r="AO577" i="1"/>
  <c r="BH577" i="1" s="1"/>
  <c r="AF408" i="1"/>
  <c r="AD408" i="1"/>
  <c r="AD414" i="1"/>
  <c r="AO427" i="1"/>
  <c r="BH427" i="1" s="1"/>
  <c r="AE427" i="1"/>
  <c r="AE447" i="1"/>
  <c r="AO447" i="1"/>
  <c r="BH447" i="1" s="1"/>
  <c r="AO510" i="1"/>
  <c r="BH510" i="1" s="1"/>
  <c r="AE510" i="1"/>
  <c r="AO492" i="1"/>
  <c r="BH492" i="1" s="1"/>
  <c r="AE492" i="1"/>
  <c r="AE412" i="1"/>
  <c r="AE413" i="1"/>
  <c r="AE523" i="1"/>
  <c r="AO523" i="1"/>
  <c r="BH523" i="1" s="1"/>
  <c r="AE444" i="1"/>
  <c r="AF497" i="1"/>
  <c r="AD497" i="1"/>
  <c r="AO399" i="1"/>
  <c r="BH399" i="1" s="1"/>
  <c r="AF433" i="1"/>
  <c r="AF483" i="1"/>
  <c r="AO437" i="1"/>
  <c r="BH437" i="1" s="1"/>
  <c r="AE437" i="1"/>
  <c r="AE439" i="1"/>
  <c r="AO439" i="1"/>
  <c r="BH439" i="1" s="1"/>
  <c r="AO414" i="1"/>
  <c r="BH414" i="1" s="1"/>
  <c r="AO472" i="1"/>
  <c r="BH472" i="1" s="1"/>
  <c r="AE472" i="1"/>
  <c r="AF449" i="1"/>
  <c r="AD449" i="1"/>
  <c r="AE474" i="1"/>
  <c r="AE502" i="1"/>
  <c r="AD415" i="1"/>
  <c r="AE537" i="1"/>
  <c r="AE488" i="1"/>
  <c r="AO488" i="1"/>
  <c r="BH488" i="1" s="1"/>
  <c r="AF507" i="1"/>
  <c r="AD507" i="1"/>
  <c r="AE605" i="1"/>
  <c r="AO605" i="1"/>
  <c r="BH605" i="1" s="1"/>
  <c r="AD426" i="1"/>
  <c r="AO480" i="1"/>
  <c r="BH480" i="1" s="1"/>
  <c r="AE480" i="1"/>
  <c r="AO453" i="1"/>
  <c r="BH453" i="1" s="1"/>
  <c r="AE453" i="1"/>
  <c r="AF456" i="1"/>
  <c r="AD456" i="1"/>
  <c r="AD466" i="1"/>
  <c r="AD455" i="1"/>
  <c r="AO433" i="1"/>
  <c r="BH433" i="1" s="1"/>
  <c r="AF468" i="1"/>
  <c r="AO468" i="1"/>
  <c r="BH468" i="1" s="1"/>
  <c r="AO495" i="1"/>
  <c r="BH495" i="1" s="1"/>
  <c r="AE495" i="1"/>
  <c r="AF506" i="1"/>
  <c r="AD506" i="1"/>
  <c r="AF561" i="1"/>
  <c r="AD561" i="1"/>
  <c r="AO558" i="1"/>
  <c r="BH558" i="1" s="1"/>
  <c r="AE558" i="1"/>
  <c r="AO593" i="1"/>
  <c r="BH593" i="1" s="1"/>
  <c r="AE593" i="1"/>
  <c r="AE503" i="1"/>
  <c r="AD440" i="1"/>
  <c r="AD448" i="1"/>
  <c r="AO538" i="1"/>
  <c r="BH538" i="1" s="1"/>
  <c r="AE538" i="1"/>
  <c r="AE518" i="1"/>
  <c r="AO520" i="1"/>
  <c r="BH520" i="1" s="1"/>
  <c r="AE520" i="1"/>
  <c r="AD584" i="1"/>
  <c r="AF584" i="1"/>
  <c r="AF440" i="1"/>
  <c r="AF448" i="1"/>
  <c r="AE476" i="1"/>
  <c r="AO476" i="1"/>
  <c r="BH476" i="1" s="1"/>
  <c r="AF505" i="1"/>
  <c r="AD505" i="1"/>
  <c r="AO530" i="1"/>
  <c r="BH530" i="1" s="1"/>
  <c r="AE530" i="1"/>
  <c r="AF541" i="1"/>
  <c r="AD541" i="1"/>
  <c r="AO559" i="1"/>
  <c r="BH559" i="1" s="1"/>
  <c r="AE559" i="1"/>
  <c r="AD478" i="1"/>
  <c r="AF525" i="1"/>
  <c r="AD525" i="1"/>
  <c r="AF478" i="1"/>
  <c r="AF494" i="1"/>
  <c r="AO529" i="1"/>
  <c r="BH529" i="1" s="1"/>
  <c r="AE529" i="1"/>
  <c r="AE539" i="1"/>
  <c r="AO539" i="1"/>
  <c r="BH539" i="1" s="1"/>
  <c r="AE536" i="1"/>
  <c r="AO550" i="1"/>
  <c r="BH550" i="1" s="1"/>
  <c r="AE550" i="1"/>
  <c r="AE569" i="1"/>
  <c r="AO569" i="1"/>
  <c r="BH569" i="1" s="1"/>
  <c r="AF554" i="1"/>
  <c r="AE521" i="1"/>
  <c r="AE543" i="1"/>
  <c r="AE547" i="1"/>
  <c r="AE557" i="1"/>
  <c r="AE511" i="1"/>
  <c r="AF572" i="1"/>
  <c r="AD572" i="1"/>
  <c r="AF595" i="1"/>
  <c r="AD595" i="1"/>
  <c r="AE552" i="1"/>
  <c r="AO552" i="1"/>
  <c r="BH552" i="1" s="1"/>
  <c r="AF592" i="1"/>
  <c r="AD592" i="1"/>
  <c r="AO576" i="1"/>
  <c r="BH576" i="1" s="1"/>
  <c r="AE576" i="1"/>
  <c r="AF560" i="1"/>
  <c r="AD560" i="1"/>
  <c r="AF571" i="1"/>
  <c r="AO596" i="1"/>
  <c r="BH596" i="1" s="1"/>
  <c r="AE596" i="1"/>
  <c r="AF553" i="1"/>
  <c r="AD553" i="1"/>
  <c r="AD566" i="1"/>
  <c r="AO560" i="1"/>
  <c r="BH560" i="1" s="1"/>
  <c r="AE575" i="1"/>
  <c r="AO575" i="1"/>
  <c r="BH575" i="1" s="1"/>
  <c r="AD551" i="1"/>
  <c r="AF551" i="1"/>
  <c r="AO564" i="1"/>
  <c r="BH564" i="1" s="1"/>
  <c r="AE564" i="1"/>
  <c r="AO589" i="1"/>
  <c r="BH589" i="1" s="1"/>
  <c r="AE589" i="1"/>
  <c r="AF625" i="1"/>
  <c r="AD625" i="1"/>
  <c r="AO600" i="1"/>
  <c r="BH600" i="1" s="1"/>
  <c r="AE600" i="1"/>
  <c r="AF562" i="1"/>
  <c r="AE583" i="1"/>
  <c r="AO629" i="1"/>
  <c r="BH629" i="1" s="1"/>
  <c r="AE629" i="1"/>
  <c r="AE604" i="1"/>
  <c r="AO604" i="1"/>
  <c r="BH604" i="1" s="1"/>
  <c r="AE585" i="1"/>
  <c r="AO585" i="1"/>
  <c r="BH585" i="1" s="1"/>
  <c r="AO628" i="1"/>
  <c r="BH628" i="1" s="1"/>
  <c r="AE628" i="1"/>
  <c r="AE631" i="1"/>
  <c r="AO631" i="1"/>
  <c r="BH631" i="1" s="1"/>
  <c r="AD607" i="1"/>
  <c r="AD639" i="1"/>
  <c r="AF597" i="1"/>
  <c r="AD597" i="1"/>
  <c r="AE615" i="1"/>
  <c r="AO615" i="1"/>
  <c r="BH615" i="1" s="1"/>
  <c r="AF618" i="1"/>
  <c r="AD613" i="1"/>
  <c r="AF633" i="1"/>
  <c r="AD633" i="1"/>
  <c r="AD647" i="1"/>
  <c r="AE619" i="1"/>
  <c r="AO607" i="1"/>
  <c r="BH607" i="1" s="1"/>
  <c r="AO623" i="1"/>
  <c r="BH623" i="1" s="1"/>
  <c r="AD624" i="1"/>
  <c r="AF624" i="1"/>
  <c r="BE19" i="1"/>
  <c r="AL19" i="1"/>
  <c r="AN691" i="1" l="1"/>
  <c r="AU691" i="1"/>
  <c r="AL691" i="1"/>
  <c r="AR691" i="1"/>
  <c r="AT691" i="1"/>
  <c r="AS691" i="1"/>
  <c r="AQ691" i="1"/>
  <c r="AC402" i="2"/>
  <c r="AC495" i="2"/>
  <c r="AE500" i="2"/>
  <c r="AE442" i="2"/>
  <c r="AC395" i="2"/>
  <c r="AE571" i="2"/>
  <c r="AE528" i="2"/>
  <c r="AE554" i="2"/>
  <c r="AD452" i="1"/>
  <c r="AF644" i="1"/>
  <c r="AD609" i="1"/>
  <c r="AF608" i="1"/>
  <c r="AD599" i="1"/>
  <c r="AC493" i="2"/>
  <c r="AC560" i="2"/>
  <c r="AC436" i="2"/>
  <c r="AE399" i="2"/>
  <c r="AE437" i="2"/>
  <c r="AF587" i="1"/>
  <c r="AE417" i="2"/>
  <c r="AD517" i="1"/>
  <c r="AD635" i="1"/>
  <c r="AD581" i="1"/>
  <c r="AD626" i="1"/>
  <c r="AG670" i="2"/>
  <c r="AH659" i="2"/>
  <c r="AE653" i="2"/>
  <c r="AH676" i="1"/>
  <c r="AE595" i="2"/>
  <c r="AE511" i="2"/>
  <c r="AE637" i="2"/>
  <c r="AC551" i="2"/>
  <c r="AC547" i="2"/>
  <c r="AC496" i="2"/>
  <c r="AE625" i="2"/>
  <c r="AF573" i="1"/>
  <c r="AE580" i="2"/>
  <c r="AE566" i="2"/>
  <c r="AC550" i="2"/>
  <c r="AE638" i="2"/>
  <c r="AE485" i="2"/>
  <c r="AF434" i="1"/>
  <c r="AD617" i="1"/>
  <c r="AF612" i="1"/>
  <c r="AF400" i="1"/>
  <c r="AF603" i="1"/>
  <c r="AD491" i="1"/>
  <c r="AF516" i="1"/>
  <c r="AC605" i="2"/>
  <c r="AE620" i="2"/>
  <c r="AE645" i="2"/>
  <c r="AC546" i="2"/>
  <c r="AE578" i="2"/>
  <c r="AE629" i="2"/>
  <c r="AE624" i="2"/>
  <c r="AE510" i="2"/>
  <c r="AF487" i="1"/>
  <c r="AD454" i="1"/>
  <c r="AF640" i="1"/>
  <c r="AF493" i="1"/>
  <c r="AD526" i="1"/>
  <c r="AE555" i="2"/>
  <c r="AE470" i="2"/>
  <c r="AE613" i="2"/>
  <c r="AE451" i="2"/>
  <c r="AE559" i="2"/>
  <c r="AE512" i="2"/>
  <c r="AC636" i="2"/>
  <c r="AC549" i="2"/>
  <c r="AD432" i="1"/>
  <c r="AD556" i="1"/>
  <c r="AF421" i="1"/>
  <c r="AF430" i="1"/>
  <c r="AF643" i="1"/>
  <c r="AF590" i="1"/>
  <c r="AD475" i="1"/>
  <c r="AD509" i="1"/>
  <c r="AF496" i="1"/>
  <c r="AE505" i="2"/>
  <c r="AE642" i="2"/>
  <c r="AC492" i="2"/>
  <c r="AE640" i="2"/>
  <c r="AC599" i="2"/>
  <c r="AE533" i="2"/>
  <c r="AE396" i="2"/>
  <c r="AF616" i="1"/>
  <c r="AF422" i="1"/>
  <c r="AD610" i="1"/>
  <c r="AF446" i="1"/>
  <c r="AD457" i="1"/>
  <c r="AF591" i="1"/>
  <c r="AD501" i="1"/>
  <c r="AD403" i="1"/>
  <c r="AF649" i="1"/>
  <c r="AC514" i="2"/>
  <c r="AE471" i="2"/>
  <c r="AC471" i="2"/>
  <c r="AE635" i="2"/>
  <c r="AE632" i="2"/>
  <c r="AE537" i="2"/>
  <c r="AE441" i="2"/>
  <c r="AC404" i="2"/>
  <c r="AE522" i="2"/>
  <c r="AC453" i="2"/>
  <c r="AE445" i="2"/>
  <c r="AE466" i="2"/>
  <c r="AC542" i="2"/>
  <c r="AC455" i="2"/>
  <c r="AE499" i="2"/>
  <c r="AE570" i="2"/>
  <c r="AE648" i="2"/>
  <c r="AC583" i="2"/>
  <c r="AE489" i="2"/>
  <c r="AF563" i="1"/>
  <c r="AF393" i="1"/>
  <c r="AD627" i="1"/>
  <c r="AD611" i="1"/>
  <c r="AD490" i="1"/>
  <c r="AD641" i="1"/>
  <c r="AC468" i="2"/>
  <c r="AE434" i="2"/>
  <c r="AC398" i="2"/>
  <c r="AE587" i="2"/>
  <c r="AE543" i="2"/>
  <c r="AE584" i="2"/>
  <c r="AE420" i="2"/>
  <c r="AE411" i="2"/>
  <c r="AE649" i="2"/>
  <c r="AE474" i="2"/>
  <c r="AF568" i="1"/>
  <c r="AF648" i="1"/>
  <c r="AD479" i="1"/>
  <c r="AD652" i="1"/>
  <c r="AF632" i="1"/>
  <c r="AE415" i="2"/>
  <c r="AE524" i="2"/>
  <c r="AE616" i="2"/>
  <c r="AE641" i="2"/>
  <c r="AC651" i="2"/>
  <c r="AC611" i="2"/>
  <c r="AC425" i="2"/>
  <c r="AE602" i="2"/>
  <c r="AE410" i="2"/>
  <c r="AF465" i="1"/>
  <c r="AF602" i="1"/>
  <c r="AD500" i="1"/>
  <c r="AD512" i="1"/>
  <c r="AC460" i="2"/>
  <c r="AE609" i="2"/>
  <c r="AE576" i="2"/>
  <c r="AC509" i="2"/>
  <c r="AE439" i="2"/>
  <c r="AE521" i="2"/>
  <c r="AC582" i="2"/>
  <c r="AE502" i="2"/>
  <c r="AE529" i="2"/>
  <c r="AC452" i="2"/>
  <c r="AE465" i="2"/>
  <c r="AC540" i="2"/>
  <c r="AC405" i="2"/>
  <c r="AE458" i="2"/>
  <c r="AE565" i="2"/>
  <c r="AC591" i="2"/>
  <c r="AE525" i="2"/>
  <c r="AC630" i="2"/>
  <c r="AE440" i="2"/>
  <c r="AF636" i="1"/>
  <c r="AD588" i="1"/>
  <c r="AF606" i="1"/>
  <c r="AD606" i="1"/>
  <c r="AD485" i="1"/>
  <c r="AF397" i="1"/>
  <c r="AD567" i="1"/>
  <c r="AD436" i="1"/>
  <c r="AD579" i="1"/>
  <c r="AC585" i="2"/>
  <c r="AC435" i="2"/>
  <c r="AC601" i="2"/>
  <c r="AE569" i="2"/>
  <c r="AE406" i="2"/>
  <c r="AC564" i="2"/>
  <c r="AE418" i="2"/>
  <c r="AE517" i="2"/>
  <c r="AE476" i="2"/>
  <c r="AC421" i="2"/>
  <c r="AE523" i="2"/>
  <c r="AE646" i="2"/>
  <c r="AC646" i="2"/>
  <c r="AE581" i="2"/>
  <c r="AE548" i="2"/>
  <c r="AE491" i="2"/>
  <c r="AE426" i="2"/>
  <c r="AE412" i="2"/>
  <c r="AC422" i="2"/>
  <c r="AC621" i="2"/>
  <c r="AE621" i="2"/>
  <c r="AC539" i="2"/>
  <c r="AE539" i="2"/>
  <c r="AC617" i="2"/>
  <c r="AC469" i="2"/>
  <c r="AE401" i="2"/>
  <c r="AD540" i="1"/>
  <c r="AD424" i="1"/>
  <c r="AD499" i="1"/>
  <c r="AD646" i="1"/>
  <c r="AD462" i="1"/>
  <c r="AD532" i="1"/>
  <c r="AD481" i="1"/>
  <c r="AD645" i="1"/>
  <c r="AD580" i="1"/>
  <c r="AD546" i="1"/>
  <c r="AF418" i="1"/>
  <c r="AF646" i="1"/>
  <c r="AF467" i="1"/>
  <c r="AD460" i="1"/>
  <c r="AD653" i="1"/>
  <c r="AF527" i="1"/>
  <c r="AD527" i="1"/>
  <c r="AD429" i="1"/>
  <c r="AD544" i="1"/>
  <c r="AF428" i="1"/>
  <c r="AD428" i="1"/>
  <c r="AD622" i="1"/>
  <c r="AD443" i="1"/>
  <c r="AD435" i="1"/>
  <c r="AF519" i="1"/>
  <c r="AD594" i="1"/>
  <c r="AD638" i="1"/>
  <c r="AF405" i="1"/>
  <c r="AF451" i="1"/>
  <c r="AD574" i="1"/>
  <c r="AF515" i="1"/>
  <c r="AD548" i="1"/>
  <c r="AF614" i="1"/>
  <c r="AD614" i="1"/>
  <c r="AF601" i="1"/>
  <c r="AD425" i="1"/>
  <c r="AD642" i="1"/>
  <c r="AF535" i="1"/>
  <c r="AF524" i="1"/>
  <c r="AD650" i="1"/>
  <c r="AD394" i="1"/>
  <c r="AD570" i="1"/>
  <c r="AD450" i="1"/>
  <c r="AD630" i="1"/>
  <c r="AD470" i="1"/>
  <c r="AD621" i="1"/>
  <c r="AF532" i="1"/>
  <c r="AD634" i="1"/>
  <c r="AD441" i="1"/>
  <c r="AD514" i="1"/>
  <c r="AF531" i="1"/>
  <c r="AF528" i="1"/>
  <c r="AF580" i="1"/>
  <c r="AD442" i="1"/>
  <c r="AF411" i="1"/>
  <c r="AD411" i="1"/>
  <c r="AD438" i="1"/>
  <c r="AD417" i="1"/>
  <c r="AF486" i="1"/>
  <c r="AF645" i="1"/>
  <c r="AD519" i="1"/>
  <c r="AF459" i="1"/>
  <c r="AD565" i="1"/>
  <c r="AF620" i="1"/>
  <c r="AD471" i="1"/>
  <c r="AD637" i="1"/>
  <c r="AF498" i="1"/>
  <c r="AD477" i="1"/>
  <c r="AF651" i="1"/>
  <c r="AF642" i="1"/>
  <c r="AD651" i="1"/>
  <c r="AF522" i="1"/>
  <c r="AF555" i="1"/>
  <c r="AD598" i="1"/>
  <c r="AD416" i="1"/>
  <c r="AF578" i="1"/>
  <c r="AD582" i="1"/>
  <c r="AH284" i="2"/>
  <c r="AH233" i="2"/>
  <c r="AG79" i="2"/>
  <c r="AH391" i="2"/>
  <c r="AH392" i="2" s="1"/>
  <c r="AH393" i="2" s="1"/>
  <c r="AH180" i="2"/>
  <c r="AG180" i="2"/>
  <c r="AG130" i="2"/>
  <c r="AG340" i="2"/>
  <c r="AH25" i="2"/>
  <c r="AG391" i="2"/>
  <c r="AG392" i="2" s="1"/>
  <c r="AG393" i="2" s="1"/>
  <c r="AG394" i="2" s="1"/>
  <c r="AH78" i="2"/>
  <c r="AH131" i="2"/>
  <c r="AG24" i="2"/>
  <c r="AG236" i="2"/>
  <c r="AH337" i="2"/>
  <c r="AG293" i="2"/>
  <c r="AE577" i="2"/>
  <c r="AC577" i="2"/>
  <c r="AE400" i="2"/>
  <c r="AC400" i="2"/>
  <c r="AE506" i="2"/>
  <c r="AC506" i="2"/>
  <c r="AE631" i="2"/>
  <c r="AC631" i="2"/>
  <c r="AE431" i="2"/>
  <c r="AC431" i="2"/>
  <c r="AE392" i="2"/>
  <c r="AC392" i="2"/>
  <c r="AE501" i="2"/>
  <c r="AC501" i="2"/>
  <c r="AC556" i="2"/>
  <c r="AE556" i="2"/>
  <c r="AE459" i="2"/>
  <c r="AC459" i="2"/>
  <c r="AC627" i="2"/>
  <c r="AE627" i="2"/>
  <c r="AC610" i="2"/>
  <c r="AE610" i="2"/>
  <c r="AE479" i="2"/>
  <c r="AC479" i="2"/>
  <c r="AC397" i="2"/>
  <c r="AE397" i="2"/>
  <c r="AE464" i="2"/>
  <c r="AC464" i="2"/>
  <c r="AC628" i="2"/>
  <c r="AE628" i="2"/>
  <c r="AE615" i="2"/>
  <c r="AC615" i="2"/>
  <c r="AC644" i="2"/>
  <c r="AE644" i="2"/>
  <c r="AE626" i="2"/>
  <c r="AC626" i="2"/>
  <c r="AC568" i="2"/>
  <c r="AE568" i="2"/>
  <c r="AC531" i="2"/>
  <c r="AE531" i="2"/>
  <c r="AE475" i="2"/>
  <c r="AC475" i="2"/>
  <c r="AE498" i="2"/>
  <c r="AC498" i="2"/>
  <c r="AC597" i="2"/>
  <c r="AE597" i="2"/>
  <c r="AE484" i="2"/>
  <c r="AC484" i="2"/>
  <c r="AE424" i="2"/>
  <c r="AC424" i="2"/>
  <c r="AC487" i="2"/>
  <c r="AE487" i="2"/>
  <c r="AC432" i="2"/>
  <c r="AE432" i="2"/>
  <c r="AC503" i="2"/>
  <c r="AE503" i="2"/>
  <c r="AC508" i="2"/>
  <c r="AE508" i="2"/>
  <c r="AE483" i="2"/>
  <c r="AC483" i="2"/>
  <c r="AC579" i="2"/>
  <c r="AE579" i="2"/>
  <c r="AC446" i="2"/>
  <c r="AE446" i="2"/>
  <c r="AC563" i="2"/>
  <c r="AE563" i="2"/>
  <c r="AC416" i="2"/>
  <c r="AE416" i="2"/>
  <c r="AC423" i="2"/>
  <c r="AE423" i="2"/>
  <c r="AC643" i="2"/>
  <c r="AE643" i="2"/>
  <c r="AE518" i="2"/>
  <c r="AC518" i="2"/>
  <c r="AC530" i="2"/>
  <c r="AE530" i="2"/>
  <c r="AE647" i="2"/>
  <c r="AC647" i="2"/>
  <c r="AC557" i="2"/>
  <c r="AE557" i="2"/>
  <c r="AC515" i="2"/>
  <c r="AE515" i="2"/>
  <c r="AC603" i="2"/>
  <c r="AE603" i="2"/>
  <c r="AE507" i="2"/>
  <c r="AC507" i="2"/>
  <c r="AE427" i="2"/>
  <c r="AC427" i="2"/>
  <c r="AE607" i="2"/>
  <c r="AC607" i="2"/>
  <c r="AC520" i="2"/>
  <c r="AE520" i="2"/>
  <c r="AC534" i="2"/>
  <c r="AE534" i="2"/>
  <c r="AC443" i="2"/>
  <c r="AE443" i="2"/>
  <c r="AC447" i="2"/>
  <c r="AE447" i="2"/>
  <c r="AE454" i="2"/>
  <c r="AC454" i="2"/>
  <c r="AC413" i="2"/>
  <c r="AE413" i="2"/>
  <c r="AE590" i="2"/>
  <c r="AC590" i="2"/>
  <c r="AE572" i="2"/>
  <c r="AC572" i="2"/>
  <c r="AE596" i="2"/>
  <c r="AC596" i="2"/>
  <c r="AE544" i="2"/>
  <c r="AC544" i="2"/>
  <c r="AC561" i="2"/>
  <c r="AE561" i="2"/>
  <c r="AE538" i="2"/>
  <c r="AC538" i="2"/>
  <c r="AC535" i="2"/>
  <c r="AE535" i="2"/>
  <c r="AC448" i="2"/>
  <c r="AE448" i="2"/>
  <c r="AE407" i="2"/>
  <c r="AC407" i="2"/>
  <c r="AE480" i="2"/>
  <c r="AC480" i="2"/>
  <c r="AC429" i="2"/>
  <c r="AE429" i="2"/>
  <c r="AC513" i="2"/>
  <c r="AE513" i="2"/>
  <c r="AC606" i="2"/>
  <c r="AE606" i="2"/>
  <c r="AE490" i="2"/>
  <c r="AC490" i="2"/>
  <c r="AE482" i="2"/>
  <c r="AC482" i="2"/>
  <c r="AC428" i="2"/>
  <c r="AE428" i="2"/>
  <c r="AF441" i="1"/>
  <c r="AD486" i="1"/>
  <c r="AF419" i="1"/>
  <c r="AD419" i="1"/>
  <c r="AD524" i="1"/>
  <c r="AD515" i="1"/>
  <c r="AD469" i="1"/>
  <c r="AF469" i="1"/>
  <c r="AF464" i="1"/>
  <c r="AD464" i="1"/>
  <c r="AF548" i="1"/>
  <c r="AF460" i="1"/>
  <c r="AD451" i="1"/>
  <c r="AF574" i="1"/>
  <c r="AF545" i="1"/>
  <c r="AD545" i="1"/>
  <c r="AF424" i="1"/>
  <c r="AF621" i="1"/>
  <c r="AF461" i="1"/>
  <c r="AD461" i="1"/>
  <c r="AF634" i="1"/>
  <c r="AF499" i="1"/>
  <c r="AF394" i="1"/>
  <c r="AF577" i="1"/>
  <c r="AD577" i="1"/>
  <c r="AF529" i="1"/>
  <c r="AD529" i="1"/>
  <c r="AF474" i="1"/>
  <c r="AD474" i="1"/>
  <c r="AD604" i="1"/>
  <c r="AF604" i="1"/>
  <c r="AF472" i="1"/>
  <c r="AD472" i="1"/>
  <c r="AD492" i="1"/>
  <c r="AF492" i="1"/>
  <c r="AD482" i="1"/>
  <c r="AF482" i="1"/>
  <c r="AF569" i="1"/>
  <c r="AD569" i="1"/>
  <c r="AD559" i="1"/>
  <c r="AF559" i="1"/>
  <c r="AF520" i="1"/>
  <c r="AD520" i="1"/>
  <c r="AF605" i="1"/>
  <c r="AD605" i="1"/>
  <c r="AF537" i="1"/>
  <c r="AD537" i="1"/>
  <c r="AD427" i="1"/>
  <c r="AF427" i="1"/>
  <c r="AD431" i="1"/>
  <c r="AF431" i="1"/>
  <c r="AD437" i="1"/>
  <c r="AF437" i="1"/>
  <c r="AF458" i="1"/>
  <c r="AD458" i="1"/>
  <c r="AF552" i="1"/>
  <c r="AD552" i="1"/>
  <c r="AD575" i="1"/>
  <c r="AF575" i="1"/>
  <c r="AF558" i="1"/>
  <c r="AD558" i="1"/>
  <c r="AF444" i="1"/>
  <c r="AD444" i="1"/>
  <c r="AF628" i="1"/>
  <c r="AD628" i="1"/>
  <c r="AF445" i="1"/>
  <c r="AD445" i="1"/>
  <c r="AF583" i="1"/>
  <c r="AD583" i="1"/>
  <c r="AD538" i="1"/>
  <c r="AF538" i="1"/>
  <c r="AD539" i="1"/>
  <c r="AF539" i="1"/>
  <c r="AF593" i="1"/>
  <c r="AD593" i="1"/>
  <c r="AF404" i="1"/>
  <c r="AD404" i="1"/>
  <c r="AD395" i="1"/>
  <c r="AF395" i="1"/>
  <c r="AF453" i="1"/>
  <c r="AD453" i="1"/>
  <c r="AD510" i="1"/>
  <c r="AF510" i="1"/>
  <c r="AD523" i="1"/>
  <c r="AF523" i="1"/>
  <c r="AF521" i="1"/>
  <c r="AD521" i="1"/>
  <c r="AF412" i="1"/>
  <c r="AD412" i="1"/>
  <c r="AF564" i="1"/>
  <c r="AD564" i="1"/>
  <c r="AD631" i="1"/>
  <c r="AF631" i="1"/>
  <c r="AF518" i="1"/>
  <c r="AD518" i="1"/>
  <c r="AD615" i="1"/>
  <c r="AF615" i="1"/>
  <c r="AD596" i="1"/>
  <c r="AF596" i="1"/>
  <c r="AD576" i="1"/>
  <c r="AF576" i="1"/>
  <c r="AF550" i="1"/>
  <c r="AD550" i="1"/>
  <c r="AD439" i="1"/>
  <c r="AF439" i="1"/>
  <c r="AD549" i="1"/>
  <c r="AF549" i="1"/>
  <c r="AF396" i="1"/>
  <c r="AD396" i="1"/>
  <c r="AD488" i="1"/>
  <c r="AF488" i="1"/>
  <c r="AF392" i="1"/>
  <c r="AD392" i="1"/>
  <c r="AF589" i="1"/>
  <c r="AD589" i="1"/>
  <c r="AD530" i="1"/>
  <c r="AF530" i="1"/>
  <c r="AF476" i="1"/>
  <c r="AD476" i="1"/>
  <c r="AD407" i="1"/>
  <c r="AF407" i="1"/>
  <c r="AF619" i="1"/>
  <c r="AD619" i="1"/>
  <c r="AD557" i="1"/>
  <c r="AF557" i="1"/>
  <c r="AD536" i="1"/>
  <c r="AF536" i="1"/>
  <c r="AF480" i="1"/>
  <c r="AD480" i="1"/>
  <c r="AD513" i="1"/>
  <c r="AF513" i="1"/>
  <c r="AF585" i="1"/>
  <c r="AD585" i="1"/>
  <c r="AF413" i="1"/>
  <c r="AD413" i="1"/>
  <c r="AF511" i="1"/>
  <c r="AD511" i="1"/>
  <c r="AD629" i="1"/>
  <c r="AF629" i="1"/>
  <c r="AF600" i="1"/>
  <c r="AD600" i="1"/>
  <c r="AF547" i="1"/>
  <c r="AD547" i="1"/>
  <c r="AF503" i="1"/>
  <c r="AD503" i="1"/>
  <c r="AF406" i="1"/>
  <c r="AD406" i="1"/>
  <c r="AF484" i="1"/>
  <c r="AD484" i="1"/>
  <c r="AF473" i="1"/>
  <c r="AD473" i="1"/>
  <c r="AD401" i="1"/>
  <c r="AF401" i="1"/>
  <c r="AD543" i="1"/>
  <c r="AF543" i="1"/>
  <c r="AD495" i="1"/>
  <c r="AF495" i="1"/>
  <c r="AD502" i="1"/>
  <c r="AF502" i="1"/>
  <c r="AD447" i="1"/>
  <c r="AF447" i="1"/>
  <c r="AD504" i="1"/>
  <c r="AF504" i="1"/>
  <c r="AM391" i="2"/>
  <c r="BD391" i="2" s="1"/>
  <c r="AF391" i="2"/>
  <c r="AL391" i="2" s="1"/>
  <c r="BI391" i="1"/>
  <c r="AP391" i="1"/>
  <c r="AG391" i="1"/>
  <c r="AO391" i="1" s="1"/>
  <c r="BH391" i="1" s="1"/>
  <c r="AH660" i="2" l="1"/>
  <c r="BL659" i="2"/>
  <c r="AG671" i="2"/>
  <c r="AH677" i="1"/>
  <c r="AH79" i="2"/>
  <c r="AH234" i="2"/>
  <c r="AG237" i="2"/>
  <c r="AG395" i="2"/>
  <c r="AH181" i="2"/>
  <c r="AG131" i="2"/>
  <c r="AG181" i="2"/>
  <c r="AG294" i="2"/>
  <c r="AH132" i="2"/>
  <c r="AG25" i="2"/>
  <c r="AH26" i="2"/>
  <c r="AG80" i="2"/>
  <c r="AH285" i="2"/>
  <c r="AH338" i="2"/>
  <c r="AG341" i="2"/>
  <c r="AH394" i="2"/>
  <c r="AD391" i="2"/>
  <c r="AE391" i="1"/>
  <c r="AM17" i="2"/>
  <c r="AM16" i="2"/>
  <c r="AU659" i="2" s="1"/>
  <c r="AM15" i="2"/>
  <c r="AM14" i="2"/>
  <c r="AI17" i="1"/>
  <c r="AI16" i="1"/>
  <c r="AI15" i="1"/>
  <c r="AW676" i="1" s="1"/>
  <c r="AI14" i="1"/>
  <c r="AI13" i="1"/>
  <c r="BP521" i="1" s="1"/>
  <c r="AI12" i="1"/>
  <c r="AI11" i="1"/>
  <c r="AI10" i="1"/>
  <c r="AI9" i="1"/>
  <c r="AI8" i="1"/>
  <c r="D13" i="1"/>
  <c r="B13" i="1"/>
  <c r="H20" i="1" s="1"/>
  <c r="H20" i="2" s="1"/>
  <c r="BL655" i="2" l="1"/>
  <c r="BL654" i="2"/>
  <c r="AU654" i="2"/>
  <c r="AU655" i="2"/>
  <c r="BL656" i="2"/>
  <c r="AU657" i="2"/>
  <c r="BL658" i="2"/>
  <c r="BL657" i="2"/>
  <c r="AU656" i="2"/>
  <c r="AU658" i="2"/>
  <c r="AW655" i="1"/>
  <c r="AW664" i="1"/>
  <c r="AW657" i="1"/>
  <c r="AW668" i="1"/>
  <c r="AW654" i="1"/>
  <c r="AW654" i="2" s="1"/>
  <c r="AW658" i="1"/>
  <c r="AW658" i="2" s="1"/>
  <c r="AW667" i="1"/>
  <c r="AW670" i="1"/>
  <c r="AW659" i="1"/>
  <c r="AW659" i="2" s="1"/>
  <c r="AW660" i="1"/>
  <c r="AW662" i="1"/>
  <c r="AW674" i="1"/>
  <c r="AW663" i="1"/>
  <c r="AW666" i="1"/>
  <c r="AW661" i="1"/>
  <c r="AW656" i="1"/>
  <c r="AW665" i="1"/>
  <c r="AW669" i="1"/>
  <c r="AW671" i="1"/>
  <c r="AW675" i="1"/>
  <c r="AW672" i="1"/>
  <c r="AW673" i="1"/>
  <c r="BP654" i="1"/>
  <c r="BP666" i="1"/>
  <c r="BP660" i="1"/>
  <c r="BP670" i="1"/>
  <c r="BP657" i="1"/>
  <c r="BP658" i="1"/>
  <c r="BP664" i="1"/>
  <c r="BP655" i="1"/>
  <c r="BN655" i="2" s="1"/>
  <c r="BP662" i="1"/>
  <c r="BP659" i="1"/>
  <c r="BN659" i="2" s="1"/>
  <c r="BP663" i="1"/>
  <c r="BP667" i="1"/>
  <c r="BP673" i="1"/>
  <c r="BP668" i="1"/>
  <c r="BP665" i="1"/>
  <c r="BP674" i="1"/>
  <c r="BP661" i="1"/>
  <c r="BP672" i="1"/>
  <c r="BP675" i="1"/>
  <c r="BP669" i="1"/>
  <c r="BP656" i="1"/>
  <c r="BP671" i="1"/>
  <c r="BP676" i="1"/>
  <c r="AH661" i="2"/>
  <c r="BL660" i="2"/>
  <c r="AU660" i="2"/>
  <c r="AG672" i="2"/>
  <c r="AH678" i="1"/>
  <c r="BP677" i="1"/>
  <c r="AW677" i="1"/>
  <c r="BP476" i="1"/>
  <c r="BP429" i="1"/>
  <c r="BP583" i="1"/>
  <c r="BP529" i="1"/>
  <c r="BP444" i="1"/>
  <c r="BP530" i="1"/>
  <c r="BP437" i="1"/>
  <c r="BP453" i="1"/>
  <c r="BP413" i="1"/>
  <c r="BP471" i="1"/>
  <c r="BP631" i="1"/>
  <c r="BP407" i="1"/>
  <c r="BP576" i="1"/>
  <c r="BP524" i="1"/>
  <c r="BP480" i="1"/>
  <c r="BP622" i="1"/>
  <c r="BP445" i="1"/>
  <c r="BP574" i="1"/>
  <c r="BP486" i="1"/>
  <c r="BP406" i="1"/>
  <c r="BP484" i="1"/>
  <c r="BP630" i="1"/>
  <c r="BP495" i="1"/>
  <c r="BP600" i="1"/>
  <c r="BP515" i="1"/>
  <c r="BP469" i="1"/>
  <c r="BP494" i="1"/>
  <c r="BP534" i="1"/>
  <c r="BP509" i="1"/>
  <c r="BP501" i="1"/>
  <c r="BP533" i="1"/>
  <c r="BP526" i="1"/>
  <c r="BP512" i="1"/>
  <c r="BP516" i="1"/>
  <c r="BP505" i="1"/>
  <c r="BP496" i="1"/>
  <c r="BP518" i="1"/>
  <c r="BP491" i="1"/>
  <c r="BP500" i="1"/>
  <c r="BP513" i="1"/>
  <c r="BP508" i="1"/>
  <c r="BP507" i="1"/>
  <c r="BP522" i="1"/>
  <c r="BP525" i="1"/>
  <c r="BP506" i="1"/>
  <c r="BP527" i="1"/>
  <c r="BP535" i="1"/>
  <c r="BP498" i="1"/>
  <c r="BP523" i="1"/>
  <c r="BP490" i="1"/>
  <c r="BP493" i="1"/>
  <c r="BP541" i="1"/>
  <c r="BP531" i="1"/>
  <c r="BP517" i="1"/>
  <c r="BP537" i="1"/>
  <c r="BP503" i="1"/>
  <c r="BP514" i="1"/>
  <c r="BP504" i="1"/>
  <c r="BP528" i="1"/>
  <c r="BP497" i="1"/>
  <c r="BP460" i="1"/>
  <c r="BP543" i="1"/>
  <c r="BP532" i="1"/>
  <c r="BP499" i="1"/>
  <c r="BP443" i="1"/>
  <c r="BP488" i="1"/>
  <c r="BP435" i="1"/>
  <c r="BP538" i="1"/>
  <c r="BP502" i="1"/>
  <c r="BP585" i="1"/>
  <c r="BP400" i="1"/>
  <c r="BP422" i="1"/>
  <c r="BP434" i="1"/>
  <c r="BP414" i="1"/>
  <c r="BP393" i="1"/>
  <c r="BP415" i="1"/>
  <c r="BP430" i="1"/>
  <c r="BP423" i="1"/>
  <c r="BP433" i="1"/>
  <c r="BP421" i="1"/>
  <c r="BP408" i="1"/>
  <c r="BP398" i="1"/>
  <c r="BP418" i="1"/>
  <c r="BP436" i="1"/>
  <c r="BP394" i="1"/>
  <c r="BP417" i="1"/>
  <c r="BP405" i="1"/>
  <c r="BP420" i="1"/>
  <c r="BP399" i="1"/>
  <c r="BP432" i="1"/>
  <c r="BP428" i="1"/>
  <c r="BP424" i="1"/>
  <c r="BP411" i="1"/>
  <c r="BP431" i="1"/>
  <c r="BP397" i="1"/>
  <c r="BP404" i="1"/>
  <c r="BP409" i="1"/>
  <c r="BP395" i="1"/>
  <c r="BP401" i="1"/>
  <c r="BP392" i="1"/>
  <c r="BP403" i="1"/>
  <c r="BP426" i="1"/>
  <c r="BP410" i="1"/>
  <c r="BP396" i="1"/>
  <c r="BP402" i="1"/>
  <c r="BP425" i="1"/>
  <c r="BP427" i="1"/>
  <c r="BP416" i="1"/>
  <c r="BP457" i="1"/>
  <c r="BP454" i="1"/>
  <c r="BP468" i="1"/>
  <c r="BP455" i="1"/>
  <c r="BP448" i="1"/>
  <c r="BP466" i="1"/>
  <c r="BP440" i="1"/>
  <c r="BP483" i="1"/>
  <c r="BP446" i="1"/>
  <c r="BP449" i="1"/>
  <c r="BP487" i="1"/>
  <c r="BP485" i="1"/>
  <c r="BP475" i="1"/>
  <c r="BP479" i="1"/>
  <c r="BP478" i="1"/>
  <c r="BP467" i="1"/>
  <c r="BP474" i="1"/>
  <c r="BP456" i="1"/>
  <c r="BP458" i="1"/>
  <c r="BP451" i="1"/>
  <c r="BP438" i="1"/>
  <c r="BP470" i="1"/>
  <c r="BP481" i="1"/>
  <c r="BP463" i="1"/>
  <c r="BP477" i="1"/>
  <c r="BP459" i="1"/>
  <c r="BP450" i="1"/>
  <c r="BP442" i="1"/>
  <c r="BP452" i="1"/>
  <c r="BP464" i="1"/>
  <c r="BP482" i="1"/>
  <c r="BP489" i="1"/>
  <c r="BP462" i="1"/>
  <c r="BP465" i="1"/>
  <c r="BP441" i="1"/>
  <c r="BP461" i="1"/>
  <c r="BP447" i="1"/>
  <c r="BP536" i="1"/>
  <c r="BP577" i="1"/>
  <c r="BP550" i="1"/>
  <c r="BP439" i="1"/>
  <c r="BP558" i="1"/>
  <c r="BP552" i="1"/>
  <c r="BP473" i="1"/>
  <c r="BP589" i="1"/>
  <c r="BP510" i="1"/>
  <c r="BP472" i="1"/>
  <c r="BP540" i="1"/>
  <c r="BP649" i="1"/>
  <c r="BP648" i="1"/>
  <c r="BP650" i="1"/>
  <c r="BP652" i="1"/>
  <c r="BP651" i="1"/>
  <c r="BP647" i="1"/>
  <c r="BP653" i="1"/>
  <c r="BP596" i="1"/>
  <c r="BP511" i="1"/>
  <c r="BP614" i="1"/>
  <c r="BP539" i="1"/>
  <c r="BP419" i="1"/>
  <c r="BP492" i="1"/>
  <c r="BP520" i="1"/>
  <c r="BP591" i="1"/>
  <c r="BP590" i="1"/>
  <c r="BP554" i="1"/>
  <c r="BP566" i="1"/>
  <c r="BP586" i="1"/>
  <c r="BP563" i="1"/>
  <c r="BP587" i="1"/>
  <c r="BP565" i="1"/>
  <c r="BP564" i="1"/>
  <c r="BP569" i="1"/>
  <c r="BP572" i="1"/>
  <c r="BP560" i="1"/>
  <c r="BP545" i="1"/>
  <c r="BP582" i="1"/>
  <c r="BP562" i="1"/>
  <c r="BP593" i="1"/>
  <c r="BP588" i="1"/>
  <c r="BP580" i="1"/>
  <c r="BP584" i="1"/>
  <c r="BP570" i="1"/>
  <c r="BP555" i="1"/>
  <c r="BP551" i="1"/>
  <c r="BP578" i="1"/>
  <c r="BP542" i="1"/>
  <c r="BP592" i="1"/>
  <c r="BP557" i="1"/>
  <c r="BP567" i="1"/>
  <c r="BP579" i="1"/>
  <c r="BP544" i="1"/>
  <c r="BP568" i="1"/>
  <c r="BP571" i="1"/>
  <c r="BP547" i="1"/>
  <c r="BP581" i="1"/>
  <c r="BP575" i="1"/>
  <c r="BP556" i="1"/>
  <c r="BP573" i="1"/>
  <c r="BP548" i="1"/>
  <c r="BP553" i="1"/>
  <c r="BP561" i="1"/>
  <c r="BP546" i="1"/>
  <c r="BP608" i="1"/>
  <c r="BP644" i="1"/>
  <c r="BP623" i="1"/>
  <c r="BQ675" i="1" s="1"/>
  <c r="BP613" i="1"/>
  <c r="BP639" i="1"/>
  <c r="BP635" i="1"/>
  <c r="BP603" i="1"/>
  <c r="BP618" i="1"/>
  <c r="BQ670" i="1" s="1"/>
  <c r="BP632" i="1"/>
  <c r="BP643" i="1"/>
  <c r="BP606" i="1"/>
  <c r="BP609" i="1"/>
  <c r="BQ661" i="1" s="1"/>
  <c r="BP616" i="1"/>
  <c r="BP641" i="1"/>
  <c r="BP602" i="1"/>
  <c r="BQ654" i="1" s="1"/>
  <c r="BP607" i="1"/>
  <c r="BP612" i="1"/>
  <c r="BP636" i="1"/>
  <c r="BP597" i="1"/>
  <c r="BP617" i="1"/>
  <c r="BQ669" i="1" s="1"/>
  <c r="BP628" i="1"/>
  <c r="BP638" i="1"/>
  <c r="BP627" i="1"/>
  <c r="BP634" i="1"/>
  <c r="BP598" i="1"/>
  <c r="BP611" i="1"/>
  <c r="BP621" i="1"/>
  <c r="BP629" i="1"/>
  <c r="BP594" i="1"/>
  <c r="BP624" i="1"/>
  <c r="BP601" i="1"/>
  <c r="BP620" i="1"/>
  <c r="BP619" i="1"/>
  <c r="BP645" i="1"/>
  <c r="BP625" i="1"/>
  <c r="BP646" i="1"/>
  <c r="BP605" i="1"/>
  <c r="BQ657" i="1" s="1"/>
  <c r="BP599" i="1"/>
  <c r="BP615" i="1"/>
  <c r="BQ667" i="1" s="1"/>
  <c r="BP604" i="1"/>
  <c r="BP610" i="1"/>
  <c r="BQ662" i="1" s="1"/>
  <c r="BP633" i="1"/>
  <c r="BP626" i="1"/>
  <c r="BP640" i="1"/>
  <c r="BP595" i="1"/>
  <c r="BP637" i="1"/>
  <c r="BP642" i="1"/>
  <c r="BP412" i="1"/>
  <c r="BP559" i="1"/>
  <c r="BP519" i="1"/>
  <c r="BP549" i="1"/>
  <c r="AH286" i="2"/>
  <c r="AH133" i="2"/>
  <c r="AG295" i="2"/>
  <c r="AH235" i="2"/>
  <c r="AG396" i="2"/>
  <c r="AH395" i="2"/>
  <c r="AG182" i="2"/>
  <c r="AH182" i="2"/>
  <c r="AG26" i="2"/>
  <c r="AH339" i="2"/>
  <c r="AG342" i="2"/>
  <c r="AG81" i="2"/>
  <c r="AG132" i="2"/>
  <c r="AH27" i="2"/>
  <c r="AH80" i="2"/>
  <c r="AG238" i="2"/>
  <c r="AC391" i="2"/>
  <c r="AE391" i="2"/>
  <c r="AF391" i="1"/>
  <c r="AD391" i="1"/>
  <c r="BP391" i="1" s="1"/>
  <c r="C13" i="1"/>
  <c r="C13" i="2" s="1"/>
  <c r="E13" i="1"/>
  <c r="E13" i="2" s="1"/>
  <c r="AM390" i="2"/>
  <c r="BD390" i="2" s="1"/>
  <c r="AF390" i="2"/>
  <c r="AL390" i="2" s="1"/>
  <c r="BI390" i="1"/>
  <c r="AP390" i="1"/>
  <c r="AG390" i="1"/>
  <c r="AO390" i="1" s="1"/>
  <c r="BN656" i="2" l="1"/>
  <c r="AW655" i="2"/>
  <c r="BN658" i="2"/>
  <c r="BN654" i="2"/>
  <c r="BQ655" i="1"/>
  <c r="BQ676" i="1"/>
  <c r="BQ666" i="1"/>
  <c r="BQ663" i="1"/>
  <c r="BQ660" i="1"/>
  <c r="BN660" i="2"/>
  <c r="BQ672" i="1"/>
  <c r="BQ659" i="1"/>
  <c r="BQ668" i="1"/>
  <c r="AW657" i="2"/>
  <c r="BN657" i="2"/>
  <c r="AW656" i="2"/>
  <c r="BQ673" i="1"/>
  <c r="BQ658" i="1"/>
  <c r="AW660" i="2"/>
  <c r="BQ674" i="1"/>
  <c r="BQ665" i="1"/>
  <c r="BQ671" i="1"/>
  <c r="BQ664" i="1"/>
  <c r="BQ656" i="1"/>
  <c r="BQ677" i="1"/>
  <c r="AH662" i="2"/>
  <c r="BL661" i="2"/>
  <c r="BN661" i="2" s="1"/>
  <c r="AU661" i="2"/>
  <c r="AW661" i="2" s="1"/>
  <c r="AG673" i="2"/>
  <c r="AH679" i="1"/>
  <c r="BP678" i="1"/>
  <c r="BQ678" i="1" s="1"/>
  <c r="AW678" i="1"/>
  <c r="AH236" i="2"/>
  <c r="AH28" i="2"/>
  <c r="AH183" i="2"/>
  <c r="AH81" i="2"/>
  <c r="AG397" i="2"/>
  <c r="AG133" i="2"/>
  <c r="AG183" i="2"/>
  <c r="AH134" i="2"/>
  <c r="AG82" i="2"/>
  <c r="AH287" i="2"/>
  <c r="AH340" i="2"/>
  <c r="AG343" i="2"/>
  <c r="AG27" i="2"/>
  <c r="AG296" i="2"/>
  <c r="AG239" i="2"/>
  <c r="AH396" i="2"/>
  <c r="AD390" i="2"/>
  <c r="AE390" i="1"/>
  <c r="BH390" i="1"/>
  <c r="AG674" i="2" l="1"/>
  <c r="AH663" i="2"/>
  <c r="AU662" i="2"/>
  <c r="AW662" i="2" s="1"/>
  <c r="BL662" i="2"/>
  <c r="BN662" i="2" s="1"/>
  <c r="AH680" i="1"/>
  <c r="BP679" i="1"/>
  <c r="BQ679" i="1" s="1"/>
  <c r="AW679" i="1"/>
  <c r="AG297" i="2"/>
  <c r="AG28" i="2"/>
  <c r="AH184" i="2"/>
  <c r="AH288" i="2"/>
  <c r="AH82" i="2"/>
  <c r="AG83" i="2"/>
  <c r="AG134" i="2"/>
  <c r="AG240" i="2"/>
  <c r="AG184" i="2"/>
  <c r="AG344" i="2"/>
  <c r="AH341" i="2"/>
  <c r="AG398" i="2"/>
  <c r="AH237" i="2"/>
  <c r="AH397" i="2"/>
  <c r="AH29" i="2"/>
  <c r="AH135" i="2"/>
  <c r="AE390" i="2"/>
  <c r="AF390" i="1"/>
  <c r="AC390" i="2"/>
  <c r="AD390" i="1"/>
  <c r="BP390" i="1" s="1"/>
  <c r="AG675" i="2" l="1"/>
  <c r="AH664" i="2"/>
  <c r="AU663" i="2"/>
  <c r="AW663" i="2" s="1"/>
  <c r="BL663" i="2"/>
  <c r="BN663" i="2" s="1"/>
  <c r="AH681" i="1"/>
  <c r="BP680" i="1"/>
  <c r="BQ680" i="1" s="1"/>
  <c r="AW680" i="1"/>
  <c r="AH398" i="2"/>
  <c r="AH238" i="2"/>
  <c r="AH185" i="2"/>
  <c r="AH83" i="2"/>
  <c r="AH30" i="2"/>
  <c r="AG135" i="2"/>
  <c r="AG84" i="2"/>
  <c r="AG399" i="2"/>
  <c r="AG345" i="2"/>
  <c r="AG241" i="2"/>
  <c r="AG298" i="2"/>
  <c r="AH136" i="2"/>
  <c r="AH289" i="2"/>
  <c r="AH342" i="2"/>
  <c r="AG185" i="2"/>
  <c r="AG29" i="2"/>
  <c r="AP51" i="1"/>
  <c r="AH665" i="2" l="1"/>
  <c r="BL664" i="2"/>
  <c r="BN664" i="2" s="1"/>
  <c r="AU664" i="2"/>
  <c r="AW664" i="2" s="1"/>
  <c r="AG676" i="2"/>
  <c r="AH682" i="1"/>
  <c r="BP681" i="1"/>
  <c r="BQ681" i="1" s="1"/>
  <c r="AW681" i="1"/>
  <c r="AG400" i="2"/>
  <c r="AG186" i="2"/>
  <c r="AG299" i="2"/>
  <c r="AH186" i="2"/>
  <c r="AH137" i="2"/>
  <c r="AG136" i="2"/>
  <c r="AH84" i="2"/>
  <c r="AH343" i="2"/>
  <c r="AH239" i="2"/>
  <c r="AG30" i="2"/>
  <c r="AH31" i="2"/>
  <c r="AG85" i="2"/>
  <c r="AH290" i="2"/>
  <c r="AG346" i="2"/>
  <c r="AG242" i="2"/>
  <c r="AH399" i="2"/>
  <c r="O9" i="5"/>
  <c r="N9" i="5" s="1"/>
  <c r="M9" i="5" s="1"/>
  <c r="L9" i="5" s="1"/>
  <c r="H9" i="5"/>
  <c r="G9" i="5" s="1"/>
  <c r="F9" i="5" s="1"/>
  <c r="E9" i="5" s="1"/>
  <c r="O6" i="5"/>
  <c r="N6" i="5" s="1"/>
  <c r="M6" i="5" s="1"/>
  <c r="L6" i="5" s="1"/>
  <c r="H6" i="5"/>
  <c r="G6" i="5" s="1"/>
  <c r="F6" i="5" s="1"/>
  <c r="E6" i="5" s="1"/>
  <c r="AG677" i="2" l="1"/>
  <c r="AH666" i="2"/>
  <c r="BL665" i="2"/>
  <c r="BN665" i="2" s="1"/>
  <c r="AU665" i="2"/>
  <c r="AW665" i="2" s="1"/>
  <c r="AH683" i="1"/>
  <c r="BP682" i="1"/>
  <c r="BQ682" i="1" s="1"/>
  <c r="AW682" i="1"/>
  <c r="AG31" i="2"/>
  <c r="AH291" i="2"/>
  <c r="AH85" i="2"/>
  <c r="AG137" i="2"/>
  <c r="AH32" i="2"/>
  <c r="AG300" i="2"/>
  <c r="AG86" i="2"/>
  <c r="AG187" i="2"/>
  <c r="AH187" i="2"/>
  <c r="AG347" i="2"/>
  <c r="AH400" i="2"/>
  <c r="AG243" i="2"/>
  <c r="AH138" i="2"/>
  <c r="AH344" i="2"/>
  <c r="AH240" i="2"/>
  <c r="AG401" i="2"/>
  <c r="AM389" i="2"/>
  <c r="BD389" i="2" s="1"/>
  <c r="AF389" i="2"/>
  <c r="AL389" i="2" s="1"/>
  <c r="AM388" i="2"/>
  <c r="BD388" i="2" s="1"/>
  <c r="AF388" i="2"/>
  <c r="AD388" i="2" s="1"/>
  <c r="AM387" i="2"/>
  <c r="BD387" i="2" s="1"/>
  <c r="AF387" i="2"/>
  <c r="AL387" i="2" s="1"/>
  <c r="BI389" i="1"/>
  <c r="AP389" i="1"/>
  <c r="AG389" i="1"/>
  <c r="AO389" i="1" s="1"/>
  <c r="BI388" i="1"/>
  <c r="AP388" i="1"/>
  <c r="AG388" i="1"/>
  <c r="AE388" i="1" s="1"/>
  <c r="BI387" i="1"/>
  <c r="AP387" i="1"/>
  <c r="AG387" i="1"/>
  <c r="AO387" i="1" s="1"/>
  <c r="AH667" i="2" l="1"/>
  <c r="BL666" i="2"/>
  <c r="BN666" i="2" s="1"/>
  <c r="AU666" i="2"/>
  <c r="AW666" i="2" s="1"/>
  <c r="AG678" i="2"/>
  <c r="AH684" i="1"/>
  <c r="BP683" i="1"/>
  <c r="BQ683" i="1" s="1"/>
  <c r="AW683" i="1"/>
  <c r="AH241" i="2"/>
  <c r="AG402" i="2"/>
  <c r="AG244" i="2"/>
  <c r="AG348" i="2"/>
  <c r="AH86" i="2"/>
  <c r="AH401" i="2"/>
  <c r="AH345" i="2"/>
  <c r="AH292" i="2"/>
  <c r="AG87" i="2"/>
  <c r="AG301" i="2"/>
  <c r="AG188" i="2"/>
  <c r="AH139" i="2"/>
  <c r="AG138" i="2"/>
  <c r="AH188" i="2"/>
  <c r="AH33" i="2"/>
  <c r="AG32" i="2"/>
  <c r="AD387" i="2"/>
  <c r="AE387" i="2" s="1"/>
  <c r="AD389" i="2"/>
  <c r="AE387" i="1"/>
  <c r="AE389" i="1"/>
  <c r="AO388" i="1"/>
  <c r="BH388" i="1" s="1"/>
  <c r="AE388" i="2"/>
  <c r="AC388" i="2"/>
  <c r="AL388" i="2"/>
  <c r="AF388" i="1"/>
  <c r="AD388" i="1"/>
  <c r="BH387" i="1"/>
  <c r="BH389" i="1"/>
  <c r="AC387" i="2" l="1"/>
  <c r="AG679" i="2"/>
  <c r="AH668" i="2"/>
  <c r="AU667" i="2"/>
  <c r="AW667" i="2" s="1"/>
  <c r="BL667" i="2"/>
  <c r="BN667" i="2" s="1"/>
  <c r="AH685" i="1"/>
  <c r="BP684" i="1"/>
  <c r="BQ684" i="1" s="1"/>
  <c r="AW684" i="1"/>
  <c r="AF389" i="1"/>
  <c r="BP388" i="1"/>
  <c r="AD387" i="1"/>
  <c r="BP387" i="1"/>
  <c r="AH140" i="2"/>
  <c r="AG189" i="2"/>
  <c r="AH293" i="2"/>
  <c r="AH402" i="2"/>
  <c r="AG349" i="2"/>
  <c r="AG245" i="2"/>
  <c r="AG88" i="2"/>
  <c r="AG139" i="2"/>
  <c r="AG33" i="2"/>
  <c r="AG403" i="2"/>
  <c r="AH87" i="2"/>
  <c r="AH34" i="2"/>
  <c r="AH346" i="2"/>
  <c r="AH242" i="2"/>
  <c r="AG302" i="2"/>
  <c r="AH189" i="2"/>
  <c r="AC389" i="2"/>
  <c r="AE389" i="2"/>
  <c r="AD389" i="1"/>
  <c r="BP389" i="1" s="1"/>
  <c r="AF387" i="1"/>
  <c r="AM386" i="2"/>
  <c r="BD386" i="2" s="1"/>
  <c r="AF386" i="2"/>
  <c r="AL386" i="2" s="1"/>
  <c r="AM385" i="2"/>
  <c r="BD385" i="2" s="1"/>
  <c r="AF385" i="2"/>
  <c r="AD385" i="2" s="1"/>
  <c r="BI386" i="1"/>
  <c r="AP386" i="1"/>
  <c r="AG386" i="1"/>
  <c r="AO386" i="1" s="1"/>
  <c r="BI385" i="1"/>
  <c r="AP385" i="1"/>
  <c r="AG385" i="1"/>
  <c r="AE385" i="1" s="1"/>
  <c r="AH669" i="2" l="1"/>
  <c r="BL668" i="2"/>
  <c r="BN668" i="2" s="1"/>
  <c r="AU668" i="2"/>
  <c r="AW668" i="2" s="1"/>
  <c r="AG680" i="2"/>
  <c r="AH686" i="1"/>
  <c r="BP685" i="1"/>
  <c r="BQ685" i="1" s="1"/>
  <c r="AW685" i="1"/>
  <c r="AG140" i="2"/>
  <c r="AH294" i="2"/>
  <c r="AH88" i="2"/>
  <c r="AH243" i="2"/>
  <c r="AG404" i="2"/>
  <c r="AG34" i="2"/>
  <c r="AH347" i="2"/>
  <c r="AH190" i="2"/>
  <c r="AG303" i="2"/>
  <c r="AH35" i="2"/>
  <c r="AG190" i="2"/>
  <c r="AG89" i="2"/>
  <c r="AG246" i="2"/>
  <c r="AH141" i="2"/>
  <c r="AH403" i="2"/>
  <c r="AG350" i="2"/>
  <c r="AD386" i="2"/>
  <c r="AE386" i="1"/>
  <c r="AO385" i="1"/>
  <c r="BH385" i="1" s="1"/>
  <c r="AE385" i="2"/>
  <c r="AC385" i="2"/>
  <c r="AL385" i="2"/>
  <c r="AF385" i="1"/>
  <c r="AD385" i="1"/>
  <c r="BH386" i="1"/>
  <c r="BN18" i="1"/>
  <c r="AH670" i="2" l="1"/>
  <c r="AU669" i="2"/>
  <c r="AW669" i="2" s="1"/>
  <c r="BL669" i="2"/>
  <c r="BN669" i="2" s="1"/>
  <c r="AG681" i="2"/>
  <c r="AH687" i="1"/>
  <c r="BP686" i="1"/>
  <c r="BQ686" i="1" s="1"/>
  <c r="AW686" i="1"/>
  <c r="AE386" i="2"/>
  <c r="AF386" i="1"/>
  <c r="BP385" i="1"/>
  <c r="AG351" i="2"/>
  <c r="AG35" i="2"/>
  <c r="AH36" i="2"/>
  <c r="AG304" i="2"/>
  <c r="AG247" i="2"/>
  <c r="AG405" i="2"/>
  <c r="AH404" i="2"/>
  <c r="AH244" i="2"/>
  <c r="AH295" i="2"/>
  <c r="AH142" i="2"/>
  <c r="AG191" i="2"/>
  <c r="AH191" i="2"/>
  <c r="AG141" i="2"/>
  <c r="AG90" i="2"/>
  <c r="AH348" i="2"/>
  <c r="AH89" i="2"/>
  <c r="AC386" i="2"/>
  <c r="AD386" i="1"/>
  <c r="AN18" i="2"/>
  <c r="BI18" i="2"/>
  <c r="AR18" i="2"/>
  <c r="AU18" i="1"/>
  <c r="AT18" i="1"/>
  <c r="AF377" i="2"/>
  <c r="AD377" i="2" s="1"/>
  <c r="AM377" i="2"/>
  <c r="BD377" i="2" s="1"/>
  <c r="AF378" i="2"/>
  <c r="AL378" i="2" s="1"/>
  <c r="AM378" i="2"/>
  <c r="BD378" i="2" s="1"/>
  <c r="AF379" i="2"/>
  <c r="AD379" i="2" s="1"/>
  <c r="AM379" i="2"/>
  <c r="BD379" i="2" s="1"/>
  <c r="AF380" i="2"/>
  <c r="AD380" i="2" s="1"/>
  <c r="AM380" i="2"/>
  <c r="BD380" i="2" s="1"/>
  <c r="AF381" i="2"/>
  <c r="AD381" i="2" s="1"/>
  <c r="AM381" i="2"/>
  <c r="BD381" i="2" s="1"/>
  <c r="AF382" i="2"/>
  <c r="AD382" i="2" s="1"/>
  <c r="AM382" i="2"/>
  <c r="BD382" i="2" s="1"/>
  <c r="AF383" i="2"/>
  <c r="AD383" i="2" s="1"/>
  <c r="AM383" i="2"/>
  <c r="BD383" i="2" s="1"/>
  <c r="AF384" i="2"/>
  <c r="AD384" i="2" s="1"/>
  <c r="AM384" i="2"/>
  <c r="BD384" i="2" s="1"/>
  <c r="BI384" i="1"/>
  <c r="AP384" i="1"/>
  <c r="AG384" i="1"/>
  <c r="AO384" i="1" s="1"/>
  <c r="BI383" i="1"/>
  <c r="AP383" i="1"/>
  <c r="AG383" i="1"/>
  <c r="AE383" i="1" s="1"/>
  <c r="BI382" i="1"/>
  <c r="AP382" i="1"/>
  <c r="AG382" i="1"/>
  <c r="AO382" i="1" s="1"/>
  <c r="BI381" i="1"/>
  <c r="AP381" i="1"/>
  <c r="AG381" i="1"/>
  <c r="AO381" i="1" s="1"/>
  <c r="BI380" i="1"/>
  <c r="AP380" i="1"/>
  <c r="AG380" i="1"/>
  <c r="AE380" i="1" s="1"/>
  <c r="BI379" i="1"/>
  <c r="AP379" i="1"/>
  <c r="AG379" i="1"/>
  <c r="AO379" i="1" s="1"/>
  <c r="BI378" i="1"/>
  <c r="AP378" i="1"/>
  <c r="AG378" i="1"/>
  <c r="AO378" i="1" s="1"/>
  <c r="BH378" i="1" s="1"/>
  <c r="BI377" i="1"/>
  <c r="AP377" i="1"/>
  <c r="AG377" i="1"/>
  <c r="AO377" i="1" s="1"/>
  <c r="AM19" i="2"/>
  <c r="BD19" i="2" s="1"/>
  <c r="BK19" i="2" s="1"/>
  <c r="D15" i="2"/>
  <c r="C15" i="2"/>
  <c r="B15" i="2"/>
  <c r="AL17" i="2"/>
  <c r="AL16" i="2"/>
  <c r="AL15" i="2"/>
  <c r="AP19" i="1"/>
  <c r="AH16" i="1"/>
  <c r="D13" i="2"/>
  <c r="H19" i="1"/>
  <c r="G1843" i="6"/>
  <c r="G1842" i="6"/>
  <c r="G1841" i="6"/>
  <c r="G1840" i="6"/>
  <c r="G1839" i="6"/>
  <c r="G1838" i="6"/>
  <c r="G1837" i="6"/>
  <c r="G1836" i="6"/>
  <c r="G1835" i="6"/>
  <c r="G1834" i="6"/>
  <c r="G1833" i="6"/>
  <c r="G1832" i="6"/>
  <c r="G1831" i="6"/>
  <c r="G1830" i="6"/>
  <c r="G1829" i="6"/>
  <c r="G1828" i="6"/>
  <c r="G1827" i="6"/>
  <c r="G1826" i="6"/>
  <c r="G1825" i="6"/>
  <c r="G1824" i="6"/>
  <c r="G1823" i="6"/>
  <c r="G1822" i="6"/>
  <c r="G1821" i="6"/>
  <c r="G1820" i="6"/>
  <c r="G1819" i="6"/>
  <c r="G1818" i="6"/>
  <c r="G1817" i="6"/>
  <c r="G1816" i="6"/>
  <c r="G1815" i="6"/>
  <c r="G1814" i="6"/>
  <c r="G1813" i="6"/>
  <c r="G1812" i="6"/>
  <c r="G1811" i="6"/>
  <c r="G1810" i="6"/>
  <c r="G1809" i="6"/>
  <c r="G1808" i="6"/>
  <c r="G1807" i="6"/>
  <c r="G1806" i="6"/>
  <c r="G1805" i="6"/>
  <c r="G1804" i="6"/>
  <c r="G1803" i="6"/>
  <c r="G1802" i="6"/>
  <c r="G1801" i="6"/>
  <c r="G1800" i="6"/>
  <c r="G1799" i="6"/>
  <c r="G1798" i="6"/>
  <c r="G1797" i="6"/>
  <c r="G1796" i="6"/>
  <c r="G1795" i="6"/>
  <c r="G1794" i="6"/>
  <c r="G1793" i="6"/>
  <c r="G1792" i="6"/>
  <c r="G1791" i="6"/>
  <c r="G1790" i="6"/>
  <c r="G1789" i="6"/>
  <c r="G1788" i="6"/>
  <c r="G1787" i="6"/>
  <c r="G1786" i="6"/>
  <c r="G1785" i="6"/>
  <c r="G1784" i="6"/>
  <c r="G1783" i="6"/>
  <c r="G1782" i="6"/>
  <c r="G1781" i="6"/>
  <c r="G1780" i="6"/>
  <c r="G1779" i="6"/>
  <c r="G1778" i="6"/>
  <c r="G1777" i="6"/>
  <c r="G1776" i="6"/>
  <c r="G1775" i="6"/>
  <c r="G1774" i="6"/>
  <c r="G1773" i="6"/>
  <c r="G1772" i="6"/>
  <c r="G1771" i="6"/>
  <c r="G1770" i="6"/>
  <c r="G1769" i="6"/>
  <c r="G1768" i="6"/>
  <c r="G1767" i="6"/>
  <c r="G1766" i="6"/>
  <c r="G1765" i="6"/>
  <c r="G1764" i="6"/>
  <c r="G1763" i="6"/>
  <c r="G1762" i="6"/>
  <c r="G1761" i="6"/>
  <c r="G1760" i="6"/>
  <c r="G1759" i="6"/>
  <c r="G1758" i="6"/>
  <c r="G1757" i="6"/>
  <c r="G1756" i="6"/>
  <c r="G1755" i="6"/>
  <c r="G1754" i="6"/>
  <c r="G1753" i="6"/>
  <c r="G1752" i="6"/>
  <c r="G1751" i="6"/>
  <c r="G1750" i="6"/>
  <c r="G1749" i="6"/>
  <c r="G1748" i="6"/>
  <c r="G1747" i="6"/>
  <c r="G1746" i="6"/>
  <c r="G1745" i="6"/>
  <c r="G1744" i="6"/>
  <c r="G1743" i="6"/>
  <c r="G1742" i="6"/>
  <c r="G1741" i="6"/>
  <c r="G1740" i="6"/>
  <c r="G1739" i="6"/>
  <c r="G1738" i="6"/>
  <c r="G1737" i="6"/>
  <c r="G1736" i="6"/>
  <c r="G1735" i="6"/>
  <c r="G1734" i="6"/>
  <c r="G1733" i="6"/>
  <c r="G1732" i="6"/>
  <c r="G1731" i="6"/>
  <c r="G1730" i="6"/>
  <c r="G1729" i="6"/>
  <c r="G1728" i="6"/>
  <c r="G1727" i="6"/>
  <c r="G1726" i="6"/>
  <c r="G1725" i="6"/>
  <c r="G1724" i="6"/>
  <c r="G1723" i="6"/>
  <c r="G1722" i="6"/>
  <c r="G1721" i="6"/>
  <c r="G1720" i="6"/>
  <c r="G1719" i="6"/>
  <c r="G1718" i="6"/>
  <c r="G1717" i="6"/>
  <c r="G1716" i="6"/>
  <c r="G1715" i="6"/>
  <c r="G1714" i="6"/>
  <c r="G1713" i="6"/>
  <c r="G1712" i="6"/>
  <c r="G1711" i="6"/>
  <c r="G1710" i="6"/>
  <c r="G1709" i="6"/>
  <c r="G1708" i="6"/>
  <c r="G1707" i="6"/>
  <c r="G1706" i="6"/>
  <c r="G1705" i="6"/>
  <c r="G1704" i="6"/>
  <c r="G1703" i="6"/>
  <c r="G1702" i="6"/>
  <c r="G1701" i="6"/>
  <c r="G1700" i="6"/>
  <c r="G1699" i="6"/>
  <c r="G1698" i="6"/>
  <c r="G1697" i="6"/>
  <c r="G1696" i="6"/>
  <c r="G1695" i="6"/>
  <c r="G1694" i="6"/>
  <c r="G1693" i="6"/>
  <c r="G1692" i="6"/>
  <c r="G1691" i="6"/>
  <c r="G1690" i="6"/>
  <c r="G1689" i="6"/>
  <c r="G1688" i="6"/>
  <c r="G1687" i="6"/>
  <c r="G1686" i="6"/>
  <c r="G1685" i="6"/>
  <c r="G1684" i="6"/>
  <c r="G1683" i="6"/>
  <c r="G1682" i="6"/>
  <c r="G1681" i="6"/>
  <c r="G1680" i="6"/>
  <c r="G1679" i="6"/>
  <c r="G1678" i="6"/>
  <c r="G1677" i="6"/>
  <c r="G1676" i="6"/>
  <c r="G1675" i="6"/>
  <c r="G1674" i="6"/>
  <c r="G1673" i="6"/>
  <c r="G1672" i="6"/>
  <c r="G1671" i="6"/>
  <c r="G1670" i="6"/>
  <c r="G1669" i="6"/>
  <c r="G1668" i="6"/>
  <c r="G1667" i="6"/>
  <c r="G1666" i="6"/>
  <c r="G1665" i="6"/>
  <c r="G1664" i="6"/>
  <c r="G1663" i="6"/>
  <c r="G1662" i="6"/>
  <c r="G1661" i="6"/>
  <c r="G1660" i="6"/>
  <c r="G1659" i="6"/>
  <c r="G1658" i="6"/>
  <c r="G1657" i="6"/>
  <c r="G1656" i="6"/>
  <c r="G1655" i="6"/>
  <c r="G1654" i="6"/>
  <c r="G1653" i="6"/>
  <c r="G1652" i="6"/>
  <c r="G1651" i="6"/>
  <c r="G1650" i="6"/>
  <c r="G1649" i="6"/>
  <c r="G1648" i="6"/>
  <c r="G1647" i="6"/>
  <c r="G1646" i="6"/>
  <c r="G1645" i="6"/>
  <c r="G1644" i="6"/>
  <c r="G1643" i="6"/>
  <c r="G1642" i="6"/>
  <c r="G1641" i="6"/>
  <c r="G1640" i="6"/>
  <c r="G1639" i="6"/>
  <c r="G1638" i="6"/>
  <c r="G1637" i="6"/>
  <c r="G1636" i="6"/>
  <c r="G1635" i="6"/>
  <c r="G1634" i="6"/>
  <c r="G1633" i="6"/>
  <c r="G1632" i="6"/>
  <c r="G1631" i="6"/>
  <c r="G1630" i="6"/>
  <c r="G1629" i="6"/>
  <c r="G1628" i="6"/>
  <c r="G1627" i="6"/>
  <c r="G1626" i="6"/>
  <c r="G1625" i="6"/>
  <c r="G1624" i="6"/>
  <c r="G1623" i="6"/>
  <c r="G1622" i="6"/>
  <c r="G1621" i="6"/>
  <c r="G1620" i="6"/>
  <c r="G1619" i="6"/>
  <c r="G1618" i="6"/>
  <c r="G1617" i="6"/>
  <c r="G1616" i="6"/>
  <c r="G1615" i="6"/>
  <c r="G1614" i="6"/>
  <c r="G1613" i="6"/>
  <c r="G1612" i="6"/>
  <c r="G1611" i="6"/>
  <c r="G1610" i="6"/>
  <c r="G1609" i="6"/>
  <c r="G1608" i="6"/>
  <c r="G1607" i="6"/>
  <c r="G1606" i="6"/>
  <c r="G1605" i="6"/>
  <c r="G1604" i="6"/>
  <c r="G1603" i="6"/>
  <c r="G1602" i="6"/>
  <c r="G1601" i="6"/>
  <c r="G1600" i="6"/>
  <c r="G1599" i="6"/>
  <c r="G1598" i="6"/>
  <c r="G1597" i="6"/>
  <c r="G1596" i="6"/>
  <c r="G1595" i="6"/>
  <c r="G1594" i="6"/>
  <c r="G1593" i="6"/>
  <c r="G1592" i="6"/>
  <c r="G1591" i="6"/>
  <c r="G1590" i="6"/>
  <c r="G1589" i="6"/>
  <c r="G1588" i="6"/>
  <c r="G1587" i="6"/>
  <c r="G1586" i="6"/>
  <c r="G1585" i="6"/>
  <c r="G1584" i="6"/>
  <c r="G1583" i="6"/>
  <c r="G1582" i="6"/>
  <c r="G1581" i="6"/>
  <c r="G1580" i="6"/>
  <c r="G1579" i="6"/>
  <c r="G1578" i="6"/>
  <c r="G1577" i="6"/>
  <c r="G1576" i="6"/>
  <c r="G1575" i="6"/>
  <c r="G1574" i="6"/>
  <c r="G1573" i="6"/>
  <c r="G1572" i="6"/>
  <c r="G1571" i="6"/>
  <c r="G1570" i="6"/>
  <c r="G1569" i="6"/>
  <c r="G1568" i="6"/>
  <c r="G1567" i="6"/>
  <c r="G1566" i="6"/>
  <c r="G1565" i="6"/>
  <c r="G1564" i="6"/>
  <c r="G1563" i="6"/>
  <c r="G1562" i="6"/>
  <c r="G1561" i="6"/>
  <c r="G1560" i="6"/>
  <c r="G1559" i="6"/>
  <c r="G1558" i="6"/>
  <c r="G1557" i="6"/>
  <c r="G1556" i="6"/>
  <c r="G1555" i="6"/>
  <c r="G1554" i="6"/>
  <c r="G1553" i="6"/>
  <c r="G1552" i="6"/>
  <c r="G1551" i="6"/>
  <c r="G1550" i="6"/>
  <c r="G1549" i="6"/>
  <c r="G1548" i="6"/>
  <c r="G1547" i="6"/>
  <c r="G1546" i="6"/>
  <c r="G1545" i="6"/>
  <c r="G1544" i="6"/>
  <c r="G1543" i="6"/>
  <c r="G1542" i="6"/>
  <c r="G1541" i="6"/>
  <c r="G1540" i="6"/>
  <c r="G1539" i="6"/>
  <c r="G1538" i="6"/>
  <c r="G1537" i="6"/>
  <c r="G1536" i="6"/>
  <c r="G1535" i="6"/>
  <c r="G1534" i="6"/>
  <c r="G1533" i="6"/>
  <c r="G1532" i="6"/>
  <c r="G1531" i="6"/>
  <c r="G1530" i="6"/>
  <c r="G1529" i="6"/>
  <c r="G1528" i="6"/>
  <c r="G1527" i="6"/>
  <c r="G1526" i="6"/>
  <c r="G1525" i="6"/>
  <c r="G1524" i="6"/>
  <c r="G1523" i="6"/>
  <c r="G1522" i="6"/>
  <c r="G1521" i="6"/>
  <c r="G1520" i="6"/>
  <c r="G1519" i="6"/>
  <c r="G1518" i="6"/>
  <c r="G1517" i="6"/>
  <c r="G1516" i="6"/>
  <c r="G1515" i="6"/>
  <c r="G1514" i="6"/>
  <c r="G1513" i="6"/>
  <c r="G1512" i="6"/>
  <c r="G1511" i="6"/>
  <c r="G1510" i="6"/>
  <c r="G1509" i="6"/>
  <c r="G1508" i="6"/>
  <c r="G1507" i="6"/>
  <c r="G1506" i="6"/>
  <c r="G1505" i="6"/>
  <c r="G1504" i="6"/>
  <c r="G1503" i="6"/>
  <c r="G1502" i="6"/>
  <c r="G1501" i="6"/>
  <c r="G1500" i="6"/>
  <c r="G1499" i="6"/>
  <c r="G1498" i="6"/>
  <c r="G1497" i="6"/>
  <c r="G1496" i="6"/>
  <c r="G1495" i="6"/>
  <c r="G1494" i="6"/>
  <c r="G1493" i="6"/>
  <c r="G1492" i="6"/>
  <c r="G1491" i="6"/>
  <c r="G1490" i="6"/>
  <c r="G1489" i="6"/>
  <c r="G1488" i="6"/>
  <c r="G1487" i="6"/>
  <c r="G1486" i="6"/>
  <c r="G1485" i="6"/>
  <c r="G1484" i="6"/>
  <c r="G1483" i="6"/>
  <c r="G1482" i="6"/>
  <c r="G1481" i="6"/>
  <c r="G1480" i="6"/>
  <c r="G1479" i="6"/>
  <c r="G1478" i="6"/>
  <c r="G1477" i="6"/>
  <c r="G1476" i="6"/>
  <c r="G1475" i="6"/>
  <c r="G1474" i="6"/>
  <c r="G1473" i="6"/>
  <c r="G1472" i="6"/>
  <c r="G1471" i="6"/>
  <c r="G1470" i="6"/>
  <c r="G1469" i="6"/>
  <c r="G1468" i="6"/>
  <c r="G1467" i="6"/>
  <c r="G1466" i="6"/>
  <c r="G1465" i="6"/>
  <c r="G1464" i="6"/>
  <c r="G1463" i="6"/>
  <c r="G1462" i="6"/>
  <c r="G1461" i="6"/>
  <c r="G1460" i="6"/>
  <c r="G1459" i="6"/>
  <c r="G1458" i="6"/>
  <c r="G1457" i="6"/>
  <c r="G1456" i="6"/>
  <c r="G1455" i="6"/>
  <c r="G1454" i="6"/>
  <c r="G1453" i="6"/>
  <c r="G1452" i="6"/>
  <c r="G1451" i="6"/>
  <c r="G1450" i="6"/>
  <c r="G1449" i="6"/>
  <c r="G1448" i="6"/>
  <c r="G1447" i="6"/>
  <c r="G1446" i="6"/>
  <c r="G1445" i="6"/>
  <c r="G1444" i="6"/>
  <c r="G1443" i="6"/>
  <c r="G1442" i="6"/>
  <c r="G1441" i="6"/>
  <c r="G1440" i="6"/>
  <c r="G1439" i="6"/>
  <c r="G1438" i="6"/>
  <c r="G1437" i="6"/>
  <c r="G1436" i="6"/>
  <c r="G1435" i="6"/>
  <c r="G1434" i="6"/>
  <c r="G1433" i="6"/>
  <c r="G1432" i="6"/>
  <c r="G1431" i="6"/>
  <c r="G1430" i="6"/>
  <c r="G1429" i="6"/>
  <c r="G1428" i="6"/>
  <c r="G1427" i="6"/>
  <c r="G1426" i="6"/>
  <c r="G1425" i="6"/>
  <c r="G1424" i="6"/>
  <c r="G1423" i="6"/>
  <c r="G1422" i="6"/>
  <c r="G1421" i="6"/>
  <c r="G1420" i="6"/>
  <c r="G1419" i="6"/>
  <c r="G1418" i="6"/>
  <c r="G1417" i="6"/>
  <c r="G1416" i="6"/>
  <c r="G1415" i="6"/>
  <c r="G1414" i="6"/>
  <c r="G1413" i="6"/>
  <c r="G1412" i="6"/>
  <c r="G1411" i="6"/>
  <c r="G1410" i="6"/>
  <c r="G1409" i="6"/>
  <c r="G1408" i="6"/>
  <c r="G1407" i="6"/>
  <c r="G1406" i="6"/>
  <c r="G1405" i="6"/>
  <c r="G1404" i="6"/>
  <c r="G1403" i="6"/>
  <c r="G1402" i="6"/>
  <c r="G1401" i="6"/>
  <c r="G1400" i="6"/>
  <c r="G1399" i="6"/>
  <c r="G1398" i="6"/>
  <c r="G1397" i="6"/>
  <c r="G1396" i="6"/>
  <c r="G1395" i="6"/>
  <c r="G1394" i="6"/>
  <c r="G1393" i="6"/>
  <c r="G1392" i="6"/>
  <c r="G1391" i="6"/>
  <c r="G1390" i="6"/>
  <c r="G1389" i="6"/>
  <c r="G1388" i="6"/>
  <c r="G1387" i="6"/>
  <c r="G1386" i="6"/>
  <c r="G1385" i="6"/>
  <c r="G1384" i="6"/>
  <c r="G1383" i="6"/>
  <c r="G1382" i="6"/>
  <c r="G1381" i="6"/>
  <c r="G1380" i="6"/>
  <c r="G1379" i="6"/>
  <c r="G1378" i="6"/>
  <c r="G1377" i="6"/>
  <c r="G1376" i="6"/>
  <c r="G1375" i="6"/>
  <c r="G1374" i="6"/>
  <c r="G1373" i="6"/>
  <c r="G1372" i="6"/>
  <c r="G1371" i="6"/>
  <c r="G1370" i="6"/>
  <c r="G1369" i="6"/>
  <c r="G1368" i="6"/>
  <c r="G1367" i="6"/>
  <c r="G1366" i="6"/>
  <c r="G1365" i="6"/>
  <c r="G1364" i="6"/>
  <c r="G1363" i="6"/>
  <c r="G1362" i="6"/>
  <c r="G1361" i="6"/>
  <c r="G1360" i="6"/>
  <c r="G1359" i="6"/>
  <c r="G1358" i="6"/>
  <c r="G1357" i="6"/>
  <c r="G1356" i="6"/>
  <c r="G1355" i="6"/>
  <c r="G1354" i="6"/>
  <c r="G1353" i="6"/>
  <c r="G1352" i="6"/>
  <c r="G1351" i="6"/>
  <c r="G1350" i="6"/>
  <c r="G1349" i="6"/>
  <c r="G1348" i="6"/>
  <c r="G1347" i="6"/>
  <c r="G1346" i="6"/>
  <c r="G1345" i="6"/>
  <c r="G1344" i="6"/>
  <c r="G1343" i="6"/>
  <c r="G1342" i="6"/>
  <c r="G1341" i="6"/>
  <c r="G1340" i="6"/>
  <c r="G1339" i="6"/>
  <c r="G1338" i="6"/>
  <c r="G1337" i="6"/>
  <c r="G1336" i="6"/>
  <c r="G1335" i="6"/>
  <c r="G1334" i="6"/>
  <c r="G1333" i="6"/>
  <c r="G1332" i="6"/>
  <c r="G1331" i="6"/>
  <c r="G1330" i="6"/>
  <c r="G1329" i="6"/>
  <c r="G1328" i="6"/>
  <c r="G1327" i="6"/>
  <c r="G1326" i="6"/>
  <c r="G1325" i="6"/>
  <c r="G1324" i="6"/>
  <c r="G1323" i="6"/>
  <c r="G1322" i="6"/>
  <c r="G1321" i="6"/>
  <c r="G1320" i="6"/>
  <c r="G1319" i="6"/>
  <c r="G1318" i="6"/>
  <c r="G1317" i="6"/>
  <c r="G1316" i="6"/>
  <c r="G1315" i="6"/>
  <c r="G1314" i="6"/>
  <c r="G1313" i="6"/>
  <c r="G1312" i="6"/>
  <c r="G1311" i="6"/>
  <c r="G1310" i="6"/>
  <c r="G1309" i="6"/>
  <c r="G1308" i="6"/>
  <c r="G1307" i="6"/>
  <c r="G1306" i="6"/>
  <c r="G1305" i="6"/>
  <c r="G1304" i="6"/>
  <c r="G1303" i="6"/>
  <c r="G1302" i="6"/>
  <c r="G1301" i="6"/>
  <c r="G1300" i="6"/>
  <c r="G1299" i="6"/>
  <c r="G1298" i="6"/>
  <c r="G1297" i="6"/>
  <c r="G1296" i="6"/>
  <c r="G1295" i="6"/>
  <c r="G1294" i="6"/>
  <c r="G1293" i="6"/>
  <c r="G1292" i="6"/>
  <c r="G1291" i="6"/>
  <c r="G1290" i="6"/>
  <c r="G1289" i="6"/>
  <c r="G1288" i="6"/>
  <c r="G1287" i="6"/>
  <c r="G1286" i="6"/>
  <c r="G1285" i="6"/>
  <c r="G1284" i="6"/>
  <c r="G1283" i="6"/>
  <c r="G1282" i="6"/>
  <c r="G1281" i="6"/>
  <c r="G1280" i="6"/>
  <c r="G1279" i="6"/>
  <c r="G1278" i="6"/>
  <c r="G1277" i="6"/>
  <c r="G1276" i="6"/>
  <c r="G1275" i="6"/>
  <c r="G1274" i="6"/>
  <c r="G1273" i="6"/>
  <c r="G1272" i="6"/>
  <c r="G1271" i="6"/>
  <c r="G1270" i="6"/>
  <c r="G1269" i="6"/>
  <c r="G1268" i="6"/>
  <c r="G1267" i="6"/>
  <c r="G1266" i="6"/>
  <c r="G1265" i="6"/>
  <c r="G1264" i="6"/>
  <c r="G1263" i="6"/>
  <c r="G1262" i="6"/>
  <c r="G1261" i="6"/>
  <c r="G1260" i="6"/>
  <c r="G1259" i="6"/>
  <c r="G1258" i="6"/>
  <c r="G1257" i="6"/>
  <c r="G1256" i="6"/>
  <c r="G1255" i="6"/>
  <c r="G1254" i="6"/>
  <c r="G1253" i="6"/>
  <c r="G1252" i="6"/>
  <c r="G1251" i="6"/>
  <c r="G1250" i="6"/>
  <c r="G1249" i="6"/>
  <c r="G1248" i="6"/>
  <c r="G1247" i="6"/>
  <c r="G1246" i="6"/>
  <c r="G1245" i="6"/>
  <c r="G1244" i="6"/>
  <c r="G1243" i="6"/>
  <c r="G1242" i="6"/>
  <c r="G1241" i="6"/>
  <c r="G1240" i="6"/>
  <c r="G1239" i="6"/>
  <c r="G1238" i="6"/>
  <c r="G1237" i="6"/>
  <c r="G1236" i="6"/>
  <c r="G1235" i="6"/>
  <c r="G1234" i="6"/>
  <c r="G1233" i="6"/>
  <c r="G1232" i="6"/>
  <c r="G1231" i="6"/>
  <c r="G1230" i="6"/>
  <c r="G1229" i="6"/>
  <c r="G1228" i="6"/>
  <c r="G1227" i="6"/>
  <c r="G1226" i="6"/>
  <c r="G1225" i="6"/>
  <c r="G1224" i="6"/>
  <c r="G1223" i="6"/>
  <c r="G1222" i="6"/>
  <c r="G1221" i="6"/>
  <c r="G1220" i="6"/>
  <c r="G1219" i="6"/>
  <c r="G1218" i="6"/>
  <c r="G1217" i="6"/>
  <c r="G1216" i="6"/>
  <c r="G1215" i="6"/>
  <c r="G1214" i="6"/>
  <c r="G1213" i="6"/>
  <c r="G1212" i="6"/>
  <c r="G1211" i="6"/>
  <c r="G1210" i="6"/>
  <c r="G1209" i="6"/>
  <c r="G1208" i="6"/>
  <c r="G1207" i="6"/>
  <c r="G1206" i="6"/>
  <c r="G1205" i="6"/>
  <c r="G1204" i="6"/>
  <c r="G1203" i="6"/>
  <c r="G1202" i="6"/>
  <c r="G1201" i="6"/>
  <c r="G1200" i="6"/>
  <c r="G1199" i="6"/>
  <c r="G1198" i="6"/>
  <c r="G1197" i="6"/>
  <c r="G1196" i="6"/>
  <c r="G1195" i="6"/>
  <c r="G1194" i="6"/>
  <c r="G1193" i="6"/>
  <c r="G1192" i="6"/>
  <c r="G1191" i="6"/>
  <c r="G1190" i="6"/>
  <c r="G1189" i="6"/>
  <c r="G1188" i="6"/>
  <c r="G1187" i="6"/>
  <c r="G1186" i="6"/>
  <c r="G1185" i="6"/>
  <c r="G1184" i="6"/>
  <c r="G1183" i="6"/>
  <c r="G1182" i="6"/>
  <c r="G1181" i="6"/>
  <c r="G1180" i="6"/>
  <c r="G1179" i="6"/>
  <c r="G1178" i="6"/>
  <c r="G1177" i="6"/>
  <c r="G1176" i="6"/>
  <c r="G1175" i="6"/>
  <c r="G1174" i="6"/>
  <c r="G1173" i="6"/>
  <c r="G1172" i="6"/>
  <c r="G1171" i="6"/>
  <c r="G1170" i="6"/>
  <c r="G1169" i="6"/>
  <c r="G1168" i="6"/>
  <c r="G1167" i="6"/>
  <c r="G1166" i="6"/>
  <c r="G1165" i="6"/>
  <c r="G1164" i="6"/>
  <c r="G1163" i="6"/>
  <c r="G1162" i="6"/>
  <c r="G1161" i="6"/>
  <c r="G1160" i="6"/>
  <c r="G1159" i="6"/>
  <c r="G1158" i="6"/>
  <c r="G1157" i="6"/>
  <c r="G1156" i="6"/>
  <c r="G1155" i="6"/>
  <c r="G1154" i="6"/>
  <c r="G1153" i="6"/>
  <c r="G1152" i="6"/>
  <c r="G1151" i="6"/>
  <c r="G1150" i="6"/>
  <c r="G1149" i="6"/>
  <c r="G1148" i="6"/>
  <c r="G1147" i="6"/>
  <c r="G1146" i="6"/>
  <c r="G1145" i="6"/>
  <c r="G1144" i="6"/>
  <c r="G1143" i="6"/>
  <c r="G1142" i="6"/>
  <c r="G1141" i="6"/>
  <c r="G1140" i="6"/>
  <c r="G1139" i="6"/>
  <c r="G1138" i="6"/>
  <c r="G1137" i="6"/>
  <c r="G1136" i="6"/>
  <c r="G1135" i="6"/>
  <c r="G1134" i="6"/>
  <c r="G1133" i="6"/>
  <c r="G1132" i="6"/>
  <c r="G1131" i="6"/>
  <c r="G1130" i="6"/>
  <c r="G1129" i="6"/>
  <c r="G1128" i="6"/>
  <c r="G1127" i="6"/>
  <c r="G1126" i="6"/>
  <c r="G1125" i="6"/>
  <c r="G1124" i="6"/>
  <c r="G1123" i="6"/>
  <c r="G1122" i="6"/>
  <c r="G1121" i="6"/>
  <c r="G1120" i="6"/>
  <c r="G1119" i="6"/>
  <c r="G1118" i="6"/>
  <c r="G1117" i="6"/>
  <c r="G1116" i="6"/>
  <c r="G1115" i="6"/>
  <c r="G1114" i="6"/>
  <c r="G1113" i="6"/>
  <c r="G1112" i="6"/>
  <c r="G1111" i="6"/>
  <c r="G1110" i="6"/>
  <c r="G1109" i="6"/>
  <c r="G1108" i="6"/>
  <c r="G1107" i="6"/>
  <c r="G1106" i="6"/>
  <c r="G1105" i="6"/>
  <c r="G1104" i="6"/>
  <c r="G1103" i="6"/>
  <c r="G1102" i="6"/>
  <c r="G1101" i="6"/>
  <c r="G1100" i="6"/>
  <c r="G1099" i="6"/>
  <c r="G1098" i="6"/>
  <c r="G1097" i="6"/>
  <c r="G1096" i="6"/>
  <c r="G1095" i="6"/>
  <c r="G1094" i="6"/>
  <c r="G1093" i="6"/>
  <c r="G1092" i="6"/>
  <c r="G1091" i="6"/>
  <c r="G1090" i="6"/>
  <c r="G1089" i="6"/>
  <c r="G1088" i="6"/>
  <c r="G1087" i="6"/>
  <c r="G1086" i="6"/>
  <c r="G1085" i="6"/>
  <c r="G1084" i="6"/>
  <c r="G1083" i="6"/>
  <c r="G1082" i="6"/>
  <c r="G1081" i="6"/>
  <c r="G1080" i="6"/>
  <c r="G1079" i="6"/>
  <c r="G1078" i="6"/>
  <c r="G1077" i="6"/>
  <c r="G1076" i="6"/>
  <c r="G1075" i="6"/>
  <c r="G1074" i="6"/>
  <c r="G1073" i="6"/>
  <c r="G1072" i="6"/>
  <c r="G1071" i="6"/>
  <c r="G1070" i="6"/>
  <c r="G1069" i="6"/>
  <c r="G1068" i="6"/>
  <c r="G1067" i="6"/>
  <c r="G1066" i="6"/>
  <c r="G1065" i="6"/>
  <c r="G1064" i="6"/>
  <c r="G1063" i="6"/>
  <c r="G1062" i="6"/>
  <c r="G1061" i="6"/>
  <c r="G1060" i="6"/>
  <c r="G1059" i="6"/>
  <c r="G1058" i="6"/>
  <c r="G1057" i="6"/>
  <c r="G1056" i="6"/>
  <c r="G1055" i="6"/>
  <c r="G1054" i="6"/>
  <c r="G1053" i="6"/>
  <c r="G1052" i="6"/>
  <c r="G1051" i="6"/>
  <c r="G1050" i="6"/>
  <c r="G1049" i="6"/>
  <c r="G1048" i="6"/>
  <c r="G1047" i="6"/>
  <c r="G1046" i="6"/>
  <c r="G1045" i="6"/>
  <c r="G1044" i="6"/>
  <c r="G1043" i="6"/>
  <c r="G1042" i="6"/>
  <c r="G1041" i="6"/>
  <c r="G1040" i="6"/>
  <c r="G1039" i="6"/>
  <c r="G1038" i="6"/>
  <c r="G1037" i="6"/>
  <c r="G1036" i="6"/>
  <c r="G1035" i="6"/>
  <c r="G1034" i="6"/>
  <c r="G1033" i="6"/>
  <c r="G1032" i="6"/>
  <c r="G1031" i="6"/>
  <c r="G1030" i="6"/>
  <c r="G1029" i="6"/>
  <c r="G1028" i="6"/>
  <c r="G1027" i="6"/>
  <c r="G1026" i="6"/>
  <c r="G1025" i="6"/>
  <c r="G1024" i="6"/>
  <c r="G1023" i="6"/>
  <c r="G1022" i="6"/>
  <c r="G1021" i="6"/>
  <c r="G1020" i="6"/>
  <c r="G1019" i="6"/>
  <c r="G1018" i="6"/>
  <c r="G1017" i="6"/>
  <c r="G1016" i="6"/>
  <c r="G1015" i="6"/>
  <c r="G1014" i="6"/>
  <c r="G1013" i="6"/>
  <c r="G1012" i="6"/>
  <c r="G1011" i="6"/>
  <c r="G1010" i="6"/>
  <c r="G1009" i="6"/>
  <c r="G1008" i="6"/>
  <c r="G1007" i="6"/>
  <c r="G1006" i="6"/>
  <c r="G1005" i="6"/>
  <c r="G1004" i="6"/>
  <c r="G1003" i="6"/>
  <c r="G1002" i="6"/>
  <c r="G1001" i="6"/>
  <c r="G1000" i="6"/>
  <c r="G999" i="6"/>
  <c r="G998" i="6"/>
  <c r="G997" i="6"/>
  <c r="G996" i="6"/>
  <c r="G995" i="6"/>
  <c r="G994" i="6"/>
  <c r="G993" i="6"/>
  <c r="G992" i="6"/>
  <c r="G991" i="6"/>
  <c r="G990" i="6"/>
  <c r="G989" i="6"/>
  <c r="G988" i="6"/>
  <c r="G987" i="6"/>
  <c r="G986" i="6"/>
  <c r="G985" i="6"/>
  <c r="G984" i="6"/>
  <c r="G983" i="6"/>
  <c r="G982" i="6"/>
  <c r="G981" i="6"/>
  <c r="G980" i="6"/>
  <c r="G979" i="6"/>
  <c r="G978" i="6"/>
  <c r="G977" i="6"/>
  <c r="G976" i="6"/>
  <c r="G975" i="6"/>
  <c r="G974" i="6"/>
  <c r="G973" i="6"/>
  <c r="G972" i="6"/>
  <c r="G971" i="6"/>
  <c r="G970" i="6"/>
  <c r="G969" i="6"/>
  <c r="G968" i="6"/>
  <c r="G967" i="6"/>
  <c r="G966" i="6"/>
  <c r="G965" i="6"/>
  <c r="G964" i="6"/>
  <c r="G963" i="6"/>
  <c r="G962" i="6"/>
  <c r="G961" i="6"/>
  <c r="G960" i="6"/>
  <c r="G959" i="6"/>
  <c r="G958" i="6"/>
  <c r="G957" i="6"/>
  <c r="G956" i="6"/>
  <c r="G955" i="6"/>
  <c r="G954" i="6"/>
  <c r="G953" i="6"/>
  <c r="G952" i="6"/>
  <c r="G951" i="6"/>
  <c r="G950" i="6"/>
  <c r="G949" i="6"/>
  <c r="G948" i="6"/>
  <c r="G947" i="6"/>
  <c r="G946" i="6"/>
  <c r="G945" i="6"/>
  <c r="G944" i="6"/>
  <c r="G943" i="6"/>
  <c r="G942" i="6"/>
  <c r="G941" i="6"/>
  <c r="G940" i="6"/>
  <c r="G939" i="6"/>
  <c r="G938" i="6"/>
  <c r="G937" i="6"/>
  <c r="G936" i="6"/>
  <c r="G935" i="6"/>
  <c r="G934" i="6"/>
  <c r="G933" i="6"/>
  <c r="G932" i="6"/>
  <c r="G931" i="6"/>
  <c r="G930" i="6"/>
  <c r="G929" i="6"/>
  <c r="G928" i="6"/>
  <c r="G927" i="6"/>
  <c r="G926" i="6"/>
  <c r="G925" i="6"/>
  <c r="G924" i="6"/>
  <c r="G923" i="6"/>
  <c r="G922" i="6"/>
  <c r="G921" i="6"/>
  <c r="G920" i="6"/>
  <c r="G919" i="6"/>
  <c r="G918" i="6"/>
  <c r="G917" i="6"/>
  <c r="G916" i="6"/>
  <c r="G915" i="6"/>
  <c r="G914" i="6"/>
  <c r="G913" i="6"/>
  <c r="G912" i="6"/>
  <c r="G911" i="6"/>
  <c r="G910" i="6"/>
  <c r="G909" i="6"/>
  <c r="G908" i="6"/>
  <c r="G907" i="6"/>
  <c r="G906" i="6"/>
  <c r="G905" i="6"/>
  <c r="G904" i="6"/>
  <c r="G903" i="6"/>
  <c r="G902" i="6"/>
  <c r="G901" i="6"/>
  <c r="G900" i="6"/>
  <c r="G899" i="6"/>
  <c r="G898" i="6"/>
  <c r="G897" i="6"/>
  <c r="G896" i="6"/>
  <c r="G895" i="6"/>
  <c r="G894" i="6"/>
  <c r="G893" i="6"/>
  <c r="G892" i="6"/>
  <c r="G891" i="6"/>
  <c r="G890" i="6"/>
  <c r="G889" i="6"/>
  <c r="G888" i="6"/>
  <c r="G887" i="6"/>
  <c r="G886" i="6"/>
  <c r="G885" i="6"/>
  <c r="G884" i="6"/>
  <c r="G883" i="6"/>
  <c r="G882" i="6"/>
  <c r="G881" i="6"/>
  <c r="G880" i="6"/>
  <c r="G879" i="6"/>
  <c r="G878" i="6"/>
  <c r="G877" i="6"/>
  <c r="G876" i="6"/>
  <c r="G875" i="6"/>
  <c r="G874" i="6"/>
  <c r="G873" i="6"/>
  <c r="G872" i="6"/>
  <c r="G871" i="6"/>
  <c r="G870" i="6"/>
  <c r="G869" i="6"/>
  <c r="G868" i="6"/>
  <c r="G867" i="6"/>
  <c r="G866" i="6"/>
  <c r="G865" i="6"/>
  <c r="G864" i="6"/>
  <c r="G863" i="6"/>
  <c r="G862" i="6"/>
  <c r="G861" i="6"/>
  <c r="G860" i="6"/>
  <c r="G859" i="6"/>
  <c r="G858" i="6"/>
  <c r="G857" i="6"/>
  <c r="G856" i="6"/>
  <c r="G855" i="6"/>
  <c r="G854" i="6"/>
  <c r="G853" i="6"/>
  <c r="G852" i="6"/>
  <c r="G851" i="6"/>
  <c r="G850" i="6"/>
  <c r="G849" i="6"/>
  <c r="G848" i="6"/>
  <c r="G847" i="6"/>
  <c r="G846" i="6"/>
  <c r="G845" i="6"/>
  <c r="G844" i="6"/>
  <c r="G843" i="6"/>
  <c r="G842" i="6"/>
  <c r="G841" i="6"/>
  <c r="G840" i="6"/>
  <c r="G839" i="6"/>
  <c r="G838" i="6"/>
  <c r="G837" i="6"/>
  <c r="G836" i="6"/>
  <c r="G835" i="6"/>
  <c r="G834" i="6"/>
  <c r="G833" i="6"/>
  <c r="G832" i="6"/>
  <c r="G831" i="6"/>
  <c r="G830" i="6"/>
  <c r="G829" i="6"/>
  <c r="G828" i="6"/>
  <c r="G827" i="6"/>
  <c r="G826" i="6"/>
  <c r="G825" i="6"/>
  <c r="G824" i="6"/>
  <c r="G823" i="6"/>
  <c r="G822" i="6"/>
  <c r="G821" i="6"/>
  <c r="G820" i="6"/>
  <c r="G819" i="6"/>
  <c r="G818" i="6"/>
  <c r="G817" i="6"/>
  <c r="G816" i="6"/>
  <c r="G815" i="6"/>
  <c r="G814" i="6"/>
  <c r="G813" i="6"/>
  <c r="G812" i="6"/>
  <c r="G811" i="6"/>
  <c r="G810" i="6"/>
  <c r="G809" i="6"/>
  <c r="G808" i="6"/>
  <c r="G807" i="6"/>
  <c r="G806" i="6"/>
  <c r="G805" i="6"/>
  <c r="G804" i="6"/>
  <c r="G803" i="6"/>
  <c r="G802" i="6"/>
  <c r="G801" i="6"/>
  <c r="G800" i="6"/>
  <c r="G799" i="6"/>
  <c r="G798" i="6"/>
  <c r="G797" i="6"/>
  <c r="G796" i="6"/>
  <c r="G795" i="6"/>
  <c r="G794" i="6"/>
  <c r="G793" i="6"/>
  <c r="G792" i="6"/>
  <c r="G791" i="6"/>
  <c r="G790" i="6"/>
  <c r="G789" i="6"/>
  <c r="G788" i="6"/>
  <c r="G787" i="6"/>
  <c r="G786" i="6"/>
  <c r="G785" i="6"/>
  <c r="G784" i="6"/>
  <c r="G783" i="6"/>
  <c r="G782" i="6"/>
  <c r="G781" i="6"/>
  <c r="G780" i="6"/>
  <c r="G779" i="6"/>
  <c r="G778" i="6"/>
  <c r="G777" i="6"/>
  <c r="G776" i="6"/>
  <c r="G775" i="6"/>
  <c r="G774" i="6"/>
  <c r="G773" i="6"/>
  <c r="G772" i="6"/>
  <c r="G771" i="6"/>
  <c r="G770" i="6"/>
  <c r="G769" i="6"/>
  <c r="G768" i="6"/>
  <c r="G767" i="6"/>
  <c r="G766" i="6"/>
  <c r="G765" i="6"/>
  <c r="G764" i="6"/>
  <c r="G763" i="6"/>
  <c r="G762" i="6"/>
  <c r="G761" i="6"/>
  <c r="G760" i="6"/>
  <c r="G759" i="6"/>
  <c r="G758" i="6"/>
  <c r="G757" i="6"/>
  <c r="G756" i="6"/>
  <c r="G755" i="6"/>
  <c r="G754" i="6"/>
  <c r="G753" i="6"/>
  <c r="G752" i="6"/>
  <c r="G751" i="6"/>
  <c r="G750" i="6"/>
  <c r="G749" i="6"/>
  <c r="G748" i="6"/>
  <c r="G747" i="6"/>
  <c r="G746" i="6"/>
  <c r="G745" i="6"/>
  <c r="G744" i="6"/>
  <c r="G743" i="6"/>
  <c r="G742" i="6"/>
  <c r="G741" i="6"/>
  <c r="G740" i="6"/>
  <c r="G739" i="6"/>
  <c r="G738" i="6"/>
  <c r="G737" i="6"/>
  <c r="G736" i="6"/>
  <c r="G735" i="6"/>
  <c r="G734" i="6"/>
  <c r="G733" i="6"/>
  <c r="G732" i="6"/>
  <c r="G731" i="6"/>
  <c r="G730" i="6"/>
  <c r="G729" i="6"/>
  <c r="G728" i="6"/>
  <c r="G727" i="6"/>
  <c r="G726" i="6"/>
  <c r="G725" i="6"/>
  <c r="G724" i="6"/>
  <c r="G723" i="6"/>
  <c r="G722" i="6"/>
  <c r="G721" i="6"/>
  <c r="G720" i="6"/>
  <c r="G719" i="6"/>
  <c r="G718" i="6"/>
  <c r="G717" i="6"/>
  <c r="G716" i="6"/>
  <c r="G715" i="6"/>
  <c r="G714" i="6"/>
  <c r="G713" i="6"/>
  <c r="G712" i="6"/>
  <c r="G711" i="6"/>
  <c r="G710" i="6"/>
  <c r="G709" i="6"/>
  <c r="G708" i="6"/>
  <c r="G707" i="6"/>
  <c r="G706" i="6"/>
  <c r="G705" i="6"/>
  <c r="G704" i="6"/>
  <c r="G703" i="6"/>
  <c r="G702" i="6"/>
  <c r="G701" i="6"/>
  <c r="G700" i="6"/>
  <c r="G699" i="6"/>
  <c r="G698" i="6"/>
  <c r="G697" i="6"/>
  <c r="G696" i="6"/>
  <c r="G695" i="6"/>
  <c r="G694" i="6"/>
  <c r="G693" i="6"/>
  <c r="G692" i="6"/>
  <c r="G691" i="6"/>
  <c r="G690" i="6"/>
  <c r="G689" i="6"/>
  <c r="G688" i="6"/>
  <c r="G687" i="6"/>
  <c r="G686" i="6"/>
  <c r="G685" i="6"/>
  <c r="G684" i="6"/>
  <c r="G683" i="6"/>
  <c r="G682" i="6"/>
  <c r="G681" i="6"/>
  <c r="G680" i="6"/>
  <c r="G679" i="6"/>
  <c r="G678" i="6"/>
  <c r="G677" i="6"/>
  <c r="G676" i="6"/>
  <c r="G675" i="6"/>
  <c r="G674" i="6"/>
  <c r="G673" i="6"/>
  <c r="G672" i="6"/>
  <c r="G671" i="6"/>
  <c r="G670" i="6"/>
  <c r="G669" i="6"/>
  <c r="G668" i="6"/>
  <c r="G667" i="6"/>
  <c r="G666" i="6"/>
  <c r="G665" i="6"/>
  <c r="G664" i="6"/>
  <c r="G663" i="6"/>
  <c r="G662" i="6"/>
  <c r="G661" i="6"/>
  <c r="G660" i="6"/>
  <c r="G659" i="6"/>
  <c r="G658" i="6"/>
  <c r="G657" i="6"/>
  <c r="G656" i="6"/>
  <c r="G655" i="6"/>
  <c r="G654" i="6"/>
  <c r="G653" i="6"/>
  <c r="G652" i="6"/>
  <c r="G651" i="6"/>
  <c r="G650" i="6"/>
  <c r="G649" i="6"/>
  <c r="G648" i="6"/>
  <c r="G647" i="6"/>
  <c r="G646" i="6"/>
  <c r="G645" i="6"/>
  <c r="G644" i="6"/>
  <c r="G643" i="6"/>
  <c r="G642" i="6"/>
  <c r="G641" i="6"/>
  <c r="G640" i="6"/>
  <c r="G639" i="6"/>
  <c r="G638" i="6"/>
  <c r="G637" i="6"/>
  <c r="G636" i="6"/>
  <c r="G635" i="6"/>
  <c r="G634" i="6"/>
  <c r="G633" i="6"/>
  <c r="G632" i="6"/>
  <c r="G631" i="6"/>
  <c r="G630" i="6"/>
  <c r="G629" i="6"/>
  <c r="G628" i="6"/>
  <c r="G627" i="6"/>
  <c r="G626" i="6"/>
  <c r="G625" i="6"/>
  <c r="G624" i="6"/>
  <c r="G623" i="6"/>
  <c r="G622" i="6"/>
  <c r="G621" i="6"/>
  <c r="G620" i="6"/>
  <c r="G619" i="6"/>
  <c r="G618" i="6"/>
  <c r="G617" i="6"/>
  <c r="G616" i="6"/>
  <c r="G615" i="6"/>
  <c r="G614" i="6"/>
  <c r="G613" i="6"/>
  <c r="G612" i="6"/>
  <c r="G611" i="6"/>
  <c r="G610" i="6"/>
  <c r="G609" i="6"/>
  <c r="G608" i="6"/>
  <c r="G607" i="6"/>
  <c r="G606" i="6"/>
  <c r="G605" i="6"/>
  <c r="G604" i="6"/>
  <c r="G603" i="6"/>
  <c r="G602" i="6"/>
  <c r="G601" i="6"/>
  <c r="G600" i="6"/>
  <c r="G599" i="6"/>
  <c r="G598" i="6"/>
  <c r="G597" i="6"/>
  <c r="G596" i="6"/>
  <c r="G595" i="6"/>
  <c r="G594" i="6"/>
  <c r="G593" i="6"/>
  <c r="G592" i="6"/>
  <c r="G591" i="6"/>
  <c r="G590" i="6"/>
  <c r="G589" i="6"/>
  <c r="G588" i="6"/>
  <c r="G587" i="6"/>
  <c r="G586" i="6"/>
  <c r="G585" i="6"/>
  <c r="G584" i="6"/>
  <c r="G583" i="6"/>
  <c r="G582" i="6"/>
  <c r="G581" i="6"/>
  <c r="G580" i="6"/>
  <c r="G579" i="6"/>
  <c r="G578" i="6"/>
  <c r="G577" i="6"/>
  <c r="G576" i="6"/>
  <c r="G575" i="6"/>
  <c r="G574" i="6"/>
  <c r="G573" i="6"/>
  <c r="G572" i="6"/>
  <c r="G571" i="6"/>
  <c r="G570" i="6"/>
  <c r="G569" i="6"/>
  <c r="G568" i="6"/>
  <c r="G567" i="6"/>
  <c r="G566" i="6"/>
  <c r="G565" i="6"/>
  <c r="G564" i="6"/>
  <c r="G563" i="6"/>
  <c r="G562" i="6"/>
  <c r="G561" i="6"/>
  <c r="G560" i="6"/>
  <c r="G559" i="6"/>
  <c r="G558" i="6"/>
  <c r="G557" i="6"/>
  <c r="G556" i="6"/>
  <c r="G555" i="6"/>
  <c r="G554" i="6"/>
  <c r="G553" i="6"/>
  <c r="G552" i="6"/>
  <c r="G551" i="6"/>
  <c r="G550" i="6"/>
  <c r="G549" i="6"/>
  <c r="G548" i="6"/>
  <c r="G547" i="6"/>
  <c r="G546" i="6"/>
  <c r="G545" i="6"/>
  <c r="G544" i="6"/>
  <c r="G543" i="6"/>
  <c r="G542" i="6"/>
  <c r="G541" i="6"/>
  <c r="G540" i="6"/>
  <c r="G539" i="6"/>
  <c r="G538" i="6"/>
  <c r="G537" i="6"/>
  <c r="G536" i="6"/>
  <c r="G535" i="6"/>
  <c r="G534" i="6"/>
  <c r="G533" i="6"/>
  <c r="G532" i="6"/>
  <c r="G531" i="6"/>
  <c r="G530" i="6"/>
  <c r="G529" i="6"/>
  <c r="G528" i="6"/>
  <c r="G527" i="6"/>
  <c r="G526" i="6"/>
  <c r="G525" i="6"/>
  <c r="G524" i="6"/>
  <c r="G523" i="6"/>
  <c r="G522" i="6"/>
  <c r="G521" i="6"/>
  <c r="G520" i="6"/>
  <c r="G519" i="6"/>
  <c r="G518" i="6"/>
  <c r="G517" i="6"/>
  <c r="G516" i="6"/>
  <c r="G515" i="6"/>
  <c r="G514" i="6"/>
  <c r="G513" i="6"/>
  <c r="G512" i="6"/>
  <c r="G511" i="6"/>
  <c r="G510" i="6"/>
  <c r="G509" i="6"/>
  <c r="G508" i="6"/>
  <c r="G507" i="6"/>
  <c r="G506" i="6"/>
  <c r="G505" i="6"/>
  <c r="G504" i="6"/>
  <c r="G503" i="6"/>
  <c r="G502" i="6"/>
  <c r="G501" i="6"/>
  <c r="G500" i="6"/>
  <c r="G499" i="6"/>
  <c r="G498" i="6"/>
  <c r="G497" i="6"/>
  <c r="G496" i="6"/>
  <c r="G495" i="6"/>
  <c r="G494" i="6"/>
  <c r="G493" i="6"/>
  <c r="G492" i="6"/>
  <c r="G491" i="6"/>
  <c r="G490" i="6"/>
  <c r="G489" i="6"/>
  <c r="G488" i="6"/>
  <c r="G487" i="6"/>
  <c r="G486" i="6"/>
  <c r="G485" i="6"/>
  <c r="G484" i="6"/>
  <c r="G483" i="6"/>
  <c r="G482" i="6"/>
  <c r="G481" i="6"/>
  <c r="G480" i="6"/>
  <c r="G479" i="6"/>
  <c r="G478" i="6"/>
  <c r="G477" i="6"/>
  <c r="G476" i="6"/>
  <c r="G475" i="6"/>
  <c r="G474" i="6"/>
  <c r="G473" i="6"/>
  <c r="G472" i="6"/>
  <c r="G471" i="6"/>
  <c r="G470" i="6"/>
  <c r="G469" i="6"/>
  <c r="G468" i="6"/>
  <c r="G467" i="6"/>
  <c r="G466" i="6"/>
  <c r="G465" i="6"/>
  <c r="G464" i="6"/>
  <c r="G463" i="6"/>
  <c r="G462" i="6"/>
  <c r="G461" i="6"/>
  <c r="G460" i="6"/>
  <c r="G459" i="6"/>
  <c r="G458" i="6"/>
  <c r="G457" i="6"/>
  <c r="G456" i="6"/>
  <c r="G455" i="6"/>
  <c r="G454" i="6"/>
  <c r="G453" i="6"/>
  <c r="G452" i="6"/>
  <c r="G451" i="6"/>
  <c r="G450" i="6"/>
  <c r="G449" i="6"/>
  <c r="G448" i="6"/>
  <c r="G447" i="6"/>
  <c r="G446" i="6"/>
  <c r="G445" i="6"/>
  <c r="G444" i="6"/>
  <c r="G443" i="6"/>
  <c r="G442" i="6"/>
  <c r="G441" i="6"/>
  <c r="G440" i="6"/>
  <c r="G439" i="6"/>
  <c r="G438" i="6"/>
  <c r="G437" i="6"/>
  <c r="G436" i="6"/>
  <c r="G435" i="6"/>
  <c r="G434" i="6"/>
  <c r="G433" i="6"/>
  <c r="G432" i="6"/>
  <c r="G431" i="6"/>
  <c r="G430" i="6"/>
  <c r="G429" i="6"/>
  <c r="G428" i="6"/>
  <c r="G427" i="6"/>
  <c r="G426" i="6"/>
  <c r="G425" i="6"/>
  <c r="G424" i="6"/>
  <c r="G423" i="6"/>
  <c r="G422" i="6"/>
  <c r="G421" i="6"/>
  <c r="G420" i="6"/>
  <c r="G419" i="6"/>
  <c r="G418" i="6"/>
  <c r="G417" i="6"/>
  <c r="G416" i="6"/>
  <c r="G415" i="6"/>
  <c r="G414" i="6"/>
  <c r="G413" i="6"/>
  <c r="G412" i="6"/>
  <c r="G411" i="6"/>
  <c r="G410" i="6"/>
  <c r="G409" i="6"/>
  <c r="G408" i="6"/>
  <c r="G407" i="6"/>
  <c r="G406" i="6"/>
  <c r="G405" i="6"/>
  <c r="G404" i="6"/>
  <c r="G403" i="6"/>
  <c r="G402" i="6"/>
  <c r="G401" i="6"/>
  <c r="G400" i="6"/>
  <c r="G399" i="6"/>
  <c r="G398" i="6"/>
  <c r="G397" i="6"/>
  <c r="G396" i="6"/>
  <c r="G395" i="6"/>
  <c r="G394" i="6"/>
  <c r="G393" i="6"/>
  <c r="G392" i="6"/>
  <c r="G391" i="6"/>
  <c r="G390" i="6"/>
  <c r="G389" i="6"/>
  <c r="G388" i="6"/>
  <c r="G387" i="6"/>
  <c r="G386" i="6"/>
  <c r="G385" i="6"/>
  <c r="G384" i="6"/>
  <c r="G383" i="6"/>
  <c r="G382" i="6"/>
  <c r="G381" i="6"/>
  <c r="G380" i="6"/>
  <c r="G379" i="6"/>
  <c r="G378" i="6"/>
  <c r="G377" i="6"/>
  <c r="G376" i="6"/>
  <c r="G375" i="6"/>
  <c r="G374" i="6"/>
  <c r="G373" i="6"/>
  <c r="G372" i="6"/>
  <c r="G371" i="6"/>
  <c r="G370" i="6"/>
  <c r="G369" i="6"/>
  <c r="G368" i="6"/>
  <c r="G367" i="6"/>
  <c r="G366" i="6"/>
  <c r="G365" i="6"/>
  <c r="G364" i="6"/>
  <c r="G363" i="6"/>
  <c r="G362" i="6"/>
  <c r="G361" i="6"/>
  <c r="G360" i="6"/>
  <c r="G359" i="6"/>
  <c r="G358" i="6"/>
  <c r="G357" i="6"/>
  <c r="G356" i="6"/>
  <c r="G355" i="6"/>
  <c r="G354" i="6"/>
  <c r="G353" i="6"/>
  <c r="G352" i="6"/>
  <c r="G351" i="6"/>
  <c r="G350" i="6"/>
  <c r="G349" i="6"/>
  <c r="G348" i="6"/>
  <c r="G347" i="6"/>
  <c r="G346" i="6"/>
  <c r="G345" i="6"/>
  <c r="G344" i="6"/>
  <c r="G343" i="6"/>
  <c r="G342" i="6"/>
  <c r="G341" i="6"/>
  <c r="G340" i="6"/>
  <c r="G339" i="6"/>
  <c r="G338" i="6"/>
  <c r="G337" i="6"/>
  <c r="G336" i="6"/>
  <c r="G335" i="6"/>
  <c r="G334" i="6"/>
  <c r="G333" i="6"/>
  <c r="G332" i="6"/>
  <c r="G331" i="6"/>
  <c r="G330" i="6"/>
  <c r="G329" i="6"/>
  <c r="G328" i="6"/>
  <c r="G327" i="6"/>
  <c r="G326" i="6"/>
  <c r="G325" i="6"/>
  <c r="G324" i="6"/>
  <c r="G323" i="6"/>
  <c r="G322" i="6"/>
  <c r="G321" i="6"/>
  <c r="G320" i="6"/>
  <c r="G319" i="6"/>
  <c r="G318" i="6"/>
  <c r="G317" i="6"/>
  <c r="G316" i="6"/>
  <c r="G315" i="6"/>
  <c r="G314" i="6"/>
  <c r="G313" i="6"/>
  <c r="G312" i="6"/>
  <c r="G311" i="6"/>
  <c r="G310" i="6"/>
  <c r="G309" i="6"/>
  <c r="G308" i="6"/>
  <c r="G307" i="6"/>
  <c r="G306" i="6"/>
  <c r="G305" i="6"/>
  <c r="G304" i="6"/>
  <c r="G303" i="6"/>
  <c r="G302" i="6"/>
  <c r="G301" i="6"/>
  <c r="G300" i="6"/>
  <c r="G299" i="6"/>
  <c r="G298" i="6"/>
  <c r="G297" i="6"/>
  <c r="G296" i="6"/>
  <c r="G295" i="6"/>
  <c r="G294" i="6"/>
  <c r="G293" i="6"/>
  <c r="G292" i="6"/>
  <c r="G291" i="6"/>
  <c r="G290" i="6"/>
  <c r="G289" i="6"/>
  <c r="G288" i="6"/>
  <c r="G287" i="6"/>
  <c r="G286" i="6"/>
  <c r="G285" i="6"/>
  <c r="G284" i="6"/>
  <c r="G283" i="6"/>
  <c r="G282" i="6"/>
  <c r="G281" i="6"/>
  <c r="G280" i="6"/>
  <c r="G279" i="6"/>
  <c r="G278" i="6"/>
  <c r="G277" i="6"/>
  <c r="G276" i="6"/>
  <c r="G275" i="6"/>
  <c r="G274" i="6"/>
  <c r="G273" i="6"/>
  <c r="G272" i="6"/>
  <c r="G271" i="6"/>
  <c r="G270" i="6"/>
  <c r="G269" i="6"/>
  <c r="G268" i="6"/>
  <c r="G267" i="6"/>
  <c r="G266" i="6"/>
  <c r="G265" i="6"/>
  <c r="G264" i="6"/>
  <c r="G263" i="6"/>
  <c r="G262" i="6"/>
  <c r="G261" i="6"/>
  <c r="G260" i="6"/>
  <c r="G259" i="6"/>
  <c r="G258" i="6"/>
  <c r="G257" i="6"/>
  <c r="G256" i="6"/>
  <c r="G255" i="6"/>
  <c r="G254" i="6"/>
  <c r="G253" i="6"/>
  <c r="G252" i="6"/>
  <c r="G251" i="6"/>
  <c r="G250" i="6"/>
  <c r="G249" i="6"/>
  <c r="G248" i="6"/>
  <c r="G247" i="6"/>
  <c r="G246" i="6"/>
  <c r="G245" i="6"/>
  <c r="G244" i="6"/>
  <c r="G243" i="6"/>
  <c r="G242" i="6"/>
  <c r="G241" i="6"/>
  <c r="G240" i="6"/>
  <c r="G239" i="6"/>
  <c r="G238" i="6"/>
  <c r="G237" i="6"/>
  <c r="G236" i="6"/>
  <c r="G235" i="6"/>
  <c r="G234" i="6"/>
  <c r="G233" i="6"/>
  <c r="G232" i="6"/>
  <c r="G231" i="6"/>
  <c r="G230" i="6"/>
  <c r="G229" i="6"/>
  <c r="G228" i="6"/>
  <c r="G227" i="6"/>
  <c r="G226" i="6"/>
  <c r="G225" i="6"/>
  <c r="G224" i="6"/>
  <c r="G223" i="6"/>
  <c r="G222" i="6"/>
  <c r="G221" i="6"/>
  <c r="G220" i="6"/>
  <c r="G219" i="6"/>
  <c r="G218" i="6"/>
  <c r="G217" i="6"/>
  <c r="G216" i="6"/>
  <c r="G215" i="6"/>
  <c r="G214" i="6"/>
  <c r="G213" i="6"/>
  <c r="G212" i="6"/>
  <c r="G211" i="6"/>
  <c r="G210" i="6"/>
  <c r="G209" i="6"/>
  <c r="G208" i="6"/>
  <c r="G207" i="6"/>
  <c r="G206" i="6"/>
  <c r="G205" i="6"/>
  <c r="G204" i="6"/>
  <c r="G203" i="6"/>
  <c r="G202" i="6"/>
  <c r="G201" i="6"/>
  <c r="G200" i="6"/>
  <c r="G199" i="6"/>
  <c r="G198" i="6"/>
  <c r="G197" i="6"/>
  <c r="G196" i="6"/>
  <c r="G195" i="6"/>
  <c r="G194" i="6"/>
  <c r="G193" i="6"/>
  <c r="G192" i="6"/>
  <c r="G191" i="6"/>
  <c r="G190" i="6"/>
  <c r="G189" i="6"/>
  <c r="G188" i="6"/>
  <c r="G187" i="6"/>
  <c r="G186" i="6"/>
  <c r="G185" i="6"/>
  <c r="G184" i="6"/>
  <c r="G183" i="6"/>
  <c r="G182" i="6"/>
  <c r="G181" i="6"/>
  <c r="G180" i="6"/>
  <c r="G179" i="6"/>
  <c r="G178" i="6"/>
  <c r="G177" i="6"/>
  <c r="G176" i="6"/>
  <c r="G175" i="6"/>
  <c r="G174" i="6"/>
  <c r="G173" i="6"/>
  <c r="G172" i="6"/>
  <c r="G171" i="6"/>
  <c r="G170" i="6"/>
  <c r="G169" i="6"/>
  <c r="G168" i="6"/>
  <c r="G167" i="6"/>
  <c r="G166" i="6"/>
  <c r="G165" i="6"/>
  <c r="G164" i="6"/>
  <c r="G163" i="6"/>
  <c r="G162" i="6"/>
  <c r="G161" i="6"/>
  <c r="G160" i="6"/>
  <c r="G159" i="6"/>
  <c r="G158" i="6"/>
  <c r="G157" i="6"/>
  <c r="G156" i="6"/>
  <c r="G155" i="6"/>
  <c r="G154" i="6"/>
  <c r="G153" i="6"/>
  <c r="G152" i="6"/>
  <c r="G151" i="6"/>
  <c r="G150" i="6"/>
  <c r="G149" i="6"/>
  <c r="G148" i="6"/>
  <c r="G147" i="6"/>
  <c r="G146" i="6"/>
  <c r="G145" i="6"/>
  <c r="G144" i="6"/>
  <c r="G143" i="6"/>
  <c r="G142" i="6"/>
  <c r="G141" i="6"/>
  <c r="G140" i="6"/>
  <c r="G139" i="6"/>
  <c r="G138" i="6"/>
  <c r="G137" i="6"/>
  <c r="G136" i="6"/>
  <c r="G135" i="6"/>
  <c r="G134" i="6"/>
  <c r="G133" i="6"/>
  <c r="G132" i="6"/>
  <c r="G131" i="6"/>
  <c r="G130" i="6"/>
  <c r="G129" i="6"/>
  <c r="G128" i="6"/>
  <c r="G127" i="6"/>
  <c r="G126" i="6"/>
  <c r="G125" i="6"/>
  <c r="G124" i="6"/>
  <c r="G123" i="6"/>
  <c r="G122" i="6"/>
  <c r="G121" i="6"/>
  <c r="G120" i="6"/>
  <c r="G119" i="6"/>
  <c r="G118" i="6"/>
  <c r="G117" i="6"/>
  <c r="G116" i="6"/>
  <c r="G115" i="6"/>
  <c r="G114" i="6"/>
  <c r="G113" i="6"/>
  <c r="G112" i="6"/>
  <c r="G111" i="6"/>
  <c r="G110" i="6"/>
  <c r="G109" i="6"/>
  <c r="G108" i="6"/>
  <c r="G107" i="6"/>
  <c r="G106" i="6"/>
  <c r="G105" i="6"/>
  <c r="G104" i="6"/>
  <c r="G103" i="6"/>
  <c r="G102" i="6"/>
  <c r="G101" i="6"/>
  <c r="G100" i="6"/>
  <c r="G99" i="6"/>
  <c r="G98" i="6"/>
  <c r="G97" i="6"/>
  <c r="G96" i="6"/>
  <c r="G95" i="6"/>
  <c r="G94" i="6"/>
  <c r="G93" i="6"/>
  <c r="G92" i="6"/>
  <c r="G91" i="6"/>
  <c r="G90" i="6"/>
  <c r="G89" i="6"/>
  <c r="G88" i="6"/>
  <c r="G87" i="6"/>
  <c r="G86" i="6"/>
  <c r="G85" i="6"/>
  <c r="G84" i="6"/>
  <c r="G83" i="6"/>
  <c r="G82" i="6"/>
  <c r="G81" i="6"/>
  <c r="G80" i="6"/>
  <c r="G79" i="6"/>
  <c r="G78" i="6"/>
  <c r="G77" i="6"/>
  <c r="G76" i="6"/>
  <c r="G75" i="6"/>
  <c r="G74" i="6"/>
  <c r="G73" i="6"/>
  <c r="G72" i="6"/>
  <c r="G71" i="6"/>
  <c r="G70" i="6"/>
  <c r="G69" i="6"/>
  <c r="G68" i="6"/>
  <c r="G67" i="6"/>
  <c r="G66" i="6"/>
  <c r="G65" i="6"/>
  <c r="G64" i="6"/>
  <c r="G63" i="6"/>
  <c r="G62" i="6"/>
  <c r="G61" i="6"/>
  <c r="G60" i="6"/>
  <c r="G59" i="6"/>
  <c r="G58" i="6"/>
  <c r="G57" i="6"/>
  <c r="G56" i="6"/>
  <c r="G55" i="6"/>
  <c r="G54" i="6"/>
  <c r="G53" i="6"/>
  <c r="G52" i="6"/>
  <c r="G51" i="6"/>
  <c r="G50" i="6"/>
  <c r="G49" i="6"/>
  <c r="G48" i="6"/>
  <c r="G47" i="6"/>
  <c r="G46" i="6"/>
  <c r="G45" i="6"/>
  <c r="G44" i="6"/>
  <c r="G43" i="6"/>
  <c r="G42" i="6"/>
  <c r="G41" i="6"/>
  <c r="G40" i="6"/>
  <c r="G39" i="6"/>
  <c r="G38" i="6"/>
  <c r="G37" i="6"/>
  <c r="G36" i="6"/>
  <c r="G35" i="6"/>
  <c r="G34" i="6"/>
  <c r="G33" i="6"/>
  <c r="G32" i="6"/>
  <c r="G31" i="6"/>
  <c r="G30" i="6"/>
  <c r="G29" i="6"/>
  <c r="G28" i="6"/>
  <c r="G27" i="6"/>
  <c r="G26" i="6"/>
  <c r="G25" i="6"/>
  <c r="G24" i="6"/>
  <c r="G23" i="6"/>
  <c r="G22" i="6"/>
  <c r="G21" i="6"/>
  <c r="G20" i="6"/>
  <c r="G19" i="6"/>
  <c r="G18" i="6"/>
  <c r="G17" i="6"/>
  <c r="G16" i="6"/>
  <c r="G15" i="6"/>
  <c r="G14" i="6"/>
  <c r="AJ669" i="2" l="1"/>
  <c r="BB669" i="2"/>
  <c r="BG669" i="2" s="1"/>
  <c r="BB654" i="2"/>
  <c r="BC654" i="2" s="1"/>
  <c r="BB655" i="2"/>
  <c r="BC655" i="2" s="1"/>
  <c r="AJ656" i="2"/>
  <c r="AJ655" i="2"/>
  <c r="AJ654" i="2"/>
  <c r="BB657" i="2"/>
  <c r="BC657" i="2" s="1"/>
  <c r="BB656" i="2"/>
  <c r="BC656" i="2" s="1"/>
  <c r="AJ657" i="2"/>
  <c r="BB658" i="2"/>
  <c r="BC658" i="2" s="1"/>
  <c r="AJ658" i="2"/>
  <c r="AJ659" i="2"/>
  <c r="BB659" i="2"/>
  <c r="BC659" i="2" s="1"/>
  <c r="AJ660" i="2"/>
  <c r="BB660" i="2"/>
  <c r="BC660" i="2" s="1"/>
  <c r="AJ661" i="2"/>
  <c r="BB661" i="2"/>
  <c r="BC661" i="2" s="1"/>
  <c r="BB662" i="2"/>
  <c r="BC662" i="2" s="1"/>
  <c r="AJ662" i="2"/>
  <c r="AJ663" i="2"/>
  <c r="BB663" i="2"/>
  <c r="BC663" i="2" s="1"/>
  <c r="BB664" i="2"/>
  <c r="BC664" i="2" s="1"/>
  <c r="AJ664" i="2"/>
  <c r="AJ665" i="2"/>
  <c r="BB665" i="2"/>
  <c r="BC665" i="2" s="1"/>
  <c r="BB666" i="2"/>
  <c r="BC666" i="2" s="1"/>
  <c r="AJ666" i="2"/>
  <c r="BB667" i="2"/>
  <c r="BC667" i="2" s="1"/>
  <c r="AJ667" i="2"/>
  <c r="AJ668" i="2"/>
  <c r="BB668" i="2"/>
  <c r="BC668" i="2" s="1"/>
  <c r="BI662" i="2"/>
  <c r="BI666" i="2"/>
  <c r="AG682" i="2"/>
  <c r="BI669" i="2"/>
  <c r="AO669" i="2"/>
  <c r="AN669" i="2"/>
  <c r="AR669" i="2"/>
  <c r="AQ669" i="2"/>
  <c r="AK669" i="2"/>
  <c r="AP669" i="2"/>
  <c r="AH671" i="2"/>
  <c r="AJ670" i="2"/>
  <c r="BL670" i="2"/>
  <c r="BN670" i="2" s="1"/>
  <c r="AU670" i="2"/>
  <c r="AW670" i="2" s="1"/>
  <c r="BB670" i="2"/>
  <c r="AH688" i="1"/>
  <c r="BP687" i="1"/>
  <c r="BQ687" i="1" s="1"/>
  <c r="AW687" i="1"/>
  <c r="BP386" i="1"/>
  <c r="AH143" i="2"/>
  <c r="AG406" i="2"/>
  <c r="AH37" i="2"/>
  <c r="AG36" i="2"/>
  <c r="AG352" i="2"/>
  <c r="AG142" i="2"/>
  <c r="AH296" i="2"/>
  <c r="AG91" i="2"/>
  <c r="AH90" i="2"/>
  <c r="AH405" i="2"/>
  <c r="AG192" i="2"/>
  <c r="AH192" i="2"/>
  <c r="AH245" i="2"/>
  <c r="AG305" i="2"/>
  <c r="AH349" i="2"/>
  <c r="AG248" i="2"/>
  <c r="AL381" i="2"/>
  <c r="AE382" i="2"/>
  <c r="BI19" i="1"/>
  <c r="AT19" i="2"/>
  <c r="AL379" i="2"/>
  <c r="AQ18" i="1"/>
  <c r="AL382" i="2"/>
  <c r="AE378" i="1"/>
  <c r="BM18" i="1"/>
  <c r="AL384" i="2"/>
  <c r="AL383" i="2"/>
  <c r="AE379" i="1"/>
  <c r="AE384" i="1"/>
  <c r="B13" i="2"/>
  <c r="H19" i="2" s="1"/>
  <c r="AO18" i="2"/>
  <c r="AP18" i="2"/>
  <c r="AQ18" i="2"/>
  <c r="BE18" i="2"/>
  <c r="BF18" i="2"/>
  <c r="BG18" i="2"/>
  <c r="BH18" i="2"/>
  <c r="AL377" i="2"/>
  <c r="AR18" i="1"/>
  <c r="AS18" i="1"/>
  <c r="BH381" i="1"/>
  <c r="AO383" i="1"/>
  <c r="BH383" i="1" s="1"/>
  <c r="AE381" i="1"/>
  <c r="AE377" i="1"/>
  <c r="AE382" i="1"/>
  <c r="AC379" i="2"/>
  <c r="AE379" i="2"/>
  <c r="AE384" i="2"/>
  <c r="AC384" i="2"/>
  <c r="AC383" i="2"/>
  <c r="AE383" i="2"/>
  <c r="AC381" i="2"/>
  <c r="AE381" i="2"/>
  <c r="AC380" i="2"/>
  <c r="AE380" i="2"/>
  <c r="AC377" i="2"/>
  <c r="AE377" i="2"/>
  <c r="AC382" i="2"/>
  <c r="AL380" i="2"/>
  <c r="AD378" i="2"/>
  <c r="BH382" i="1"/>
  <c r="AD380" i="1"/>
  <c r="AF380" i="1"/>
  <c r="AF383" i="1"/>
  <c r="AD383" i="1"/>
  <c r="BH379" i="1"/>
  <c r="BH384" i="1"/>
  <c r="BH377" i="1"/>
  <c r="AO380" i="1"/>
  <c r="AM376" i="2"/>
  <c r="BD376" i="2" s="1"/>
  <c r="AF376" i="2"/>
  <c r="AL376" i="2" s="1"/>
  <c r="AM375" i="2"/>
  <c r="BD375" i="2" s="1"/>
  <c r="AF375" i="2"/>
  <c r="AD375" i="2" s="1"/>
  <c r="BI376" i="1"/>
  <c r="AP376" i="1"/>
  <c r="AG376" i="1"/>
  <c r="AO376" i="1" s="1"/>
  <c r="BI375" i="1"/>
  <c r="AP375" i="1"/>
  <c r="AG375" i="1"/>
  <c r="AE375" i="1" s="1"/>
  <c r="BI658" i="2" l="1"/>
  <c r="BI655" i="2"/>
  <c r="BI654" i="2"/>
  <c r="BI667" i="2"/>
  <c r="BC669" i="2"/>
  <c r="BF669" i="2"/>
  <c r="BI661" i="2"/>
  <c r="BE669" i="2"/>
  <c r="AN661" i="2"/>
  <c r="AK661" i="2"/>
  <c r="AO661" i="2"/>
  <c r="AQ661" i="2"/>
  <c r="AP661" i="2"/>
  <c r="AR661" i="2"/>
  <c r="AR664" i="2"/>
  <c r="AN664" i="2"/>
  <c r="AO664" i="2"/>
  <c r="AQ664" i="2"/>
  <c r="AP664" i="2"/>
  <c r="AK664" i="2"/>
  <c r="BI668" i="2"/>
  <c r="AN660" i="2"/>
  <c r="AK660" i="2"/>
  <c r="AQ660" i="2"/>
  <c r="AO660" i="2"/>
  <c r="AP660" i="2"/>
  <c r="AR660" i="2"/>
  <c r="BI659" i="2"/>
  <c r="AQ667" i="2"/>
  <c r="AP667" i="2"/>
  <c r="AK667" i="2"/>
  <c r="AR667" i="2"/>
  <c r="AN667" i="2"/>
  <c r="AO667" i="2"/>
  <c r="AN663" i="2"/>
  <c r="AR663" i="2"/>
  <c r="AP663" i="2"/>
  <c r="AK663" i="2"/>
  <c r="AO663" i="2"/>
  <c r="AQ663" i="2"/>
  <c r="AK659" i="2"/>
  <c r="AO659" i="2"/>
  <c r="AR659" i="2"/>
  <c r="AP659" i="2"/>
  <c r="AN659" i="2"/>
  <c r="AQ659" i="2"/>
  <c r="AP656" i="2"/>
  <c r="AR656" i="2"/>
  <c r="AK656" i="2"/>
  <c r="AQ656" i="2"/>
  <c r="AO656" i="2"/>
  <c r="AN656" i="2"/>
  <c r="AQ668" i="2"/>
  <c r="AK668" i="2"/>
  <c r="AP668" i="2"/>
  <c r="AO668" i="2"/>
  <c r="AR668" i="2"/>
  <c r="AN668" i="2"/>
  <c r="BI665" i="2"/>
  <c r="BI656" i="2"/>
  <c r="AN666" i="2"/>
  <c r="AP666" i="2"/>
  <c r="AO666" i="2"/>
  <c r="AR666" i="2"/>
  <c r="AK666" i="2"/>
  <c r="AQ666" i="2"/>
  <c r="AP662" i="2"/>
  <c r="AQ662" i="2"/>
  <c r="AK662" i="2"/>
  <c r="AR662" i="2"/>
  <c r="AO662" i="2"/>
  <c r="AN662" i="2"/>
  <c r="AN658" i="2"/>
  <c r="AR658" i="2"/>
  <c r="AQ658" i="2"/>
  <c r="AP658" i="2"/>
  <c r="AK658" i="2"/>
  <c r="AO658" i="2"/>
  <c r="BI664" i="2"/>
  <c r="AQ665" i="2"/>
  <c r="AP665" i="2"/>
  <c r="AO665" i="2"/>
  <c r="AN665" i="2"/>
  <c r="AR665" i="2"/>
  <c r="AK665" i="2"/>
  <c r="BI660" i="2"/>
  <c r="AQ654" i="2"/>
  <c r="AK654" i="2"/>
  <c r="AP654" i="2"/>
  <c r="AR654" i="2"/>
  <c r="AN654" i="2"/>
  <c r="AO654" i="2"/>
  <c r="AK655" i="2"/>
  <c r="AP655" i="2"/>
  <c r="AQ655" i="2"/>
  <c r="AR655" i="2"/>
  <c r="AO655" i="2"/>
  <c r="AN655" i="2"/>
  <c r="BI663" i="2"/>
  <c r="BI657" i="2"/>
  <c r="AO657" i="2"/>
  <c r="AR657" i="2"/>
  <c r="AK657" i="2"/>
  <c r="AQ657" i="2"/>
  <c r="AP657" i="2"/>
  <c r="AN657" i="2"/>
  <c r="BH654" i="2"/>
  <c r="BH655" i="2"/>
  <c r="BH656" i="2"/>
  <c r="BH657" i="2"/>
  <c r="BH658" i="2"/>
  <c r="BH659" i="2"/>
  <c r="BH660" i="2"/>
  <c r="BH661" i="2"/>
  <c r="BH662" i="2"/>
  <c r="BH663" i="2"/>
  <c r="BH664" i="2"/>
  <c r="BH665" i="2"/>
  <c r="BH666" i="2"/>
  <c r="BH667" i="2"/>
  <c r="BH668" i="2"/>
  <c r="BE654" i="2"/>
  <c r="BE657" i="2"/>
  <c r="BE656" i="2"/>
  <c r="BE655" i="2"/>
  <c r="BE658" i="2"/>
  <c r="BE659" i="2"/>
  <c r="BE660" i="2"/>
  <c r="BE661" i="2"/>
  <c r="BE662" i="2"/>
  <c r="BE663" i="2"/>
  <c r="BE664" i="2"/>
  <c r="BE665" i="2"/>
  <c r="BE666" i="2"/>
  <c r="BE667" i="2"/>
  <c r="BE668" i="2"/>
  <c r="BH669" i="2"/>
  <c r="BG654" i="2"/>
  <c r="BG655" i="2"/>
  <c r="BG657" i="2"/>
  <c r="BG656" i="2"/>
  <c r="BG658" i="2"/>
  <c r="BG659" i="2"/>
  <c r="BG660" i="2"/>
  <c r="BG661" i="2"/>
  <c r="BG662" i="2"/>
  <c r="BG663" i="2"/>
  <c r="BG664" i="2"/>
  <c r="BG665" i="2"/>
  <c r="BG666" i="2"/>
  <c r="BG667" i="2"/>
  <c r="BG668" i="2"/>
  <c r="BF654" i="2"/>
  <c r="BF656" i="2"/>
  <c r="BF657" i="2"/>
  <c r="BF655" i="2"/>
  <c r="BF658" i="2"/>
  <c r="BF659" i="2"/>
  <c r="BF660" i="2"/>
  <c r="BF661" i="2"/>
  <c r="BF662" i="2"/>
  <c r="BF663" i="2"/>
  <c r="BF664" i="2"/>
  <c r="BF665" i="2"/>
  <c r="BF666" i="2"/>
  <c r="BF667" i="2"/>
  <c r="BF668" i="2"/>
  <c r="BF670" i="2"/>
  <c r="BE670" i="2"/>
  <c r="BI670" i="2"/>
  <c r="BH670" i="2"/>
  <c r="BG670" i="2"/>
  <c r="BC670" i="2"/>
  <c r="AR670" i="2"/>
  <c r="AQ670" i="2"/>
  <c r="AK670" i="2"/>
  <c r="AP670" i="2"/>
  <c r="AN670" i="2"/>
  <c r="AO670" i="2"/>
  <c r="AH672" i="2"/>
  <c r="AU671" i="2"/>
  <c r="AW671" i="2" s="1"/>
  <c r="AJ671" i="2"/>
  <c r="BL671" i="2"/>
  <c r="BN671" i="2" s="1"/>
  <c r="BB671" i="2"/>
  <c r="AG683" i="2"/>
  <c r="AH689" i="1"/>
  <c r="BP688" i="1"/>
  <c r="BQ688" i="1" s="1"/>
  <c r="AW688" i="1"/>
  <c r="BP383" i="1"/>
  <c r="BP380" i="1"/>
  <c r="AG92" i="2"/>
  <c r="AH193" i="2"/>
  <c r="AG193" i="2"/>
  <c r="AH91" i="2"/>
  <c r="AH350" i="2"/>
  <c r="AG143" i="2"/>
  <c r="AG407" i="2"/>
  <c r="AH144" i="2"/>
  <c r="AG249" i="2"/>
  <c r="AG353" i="2"/>
  <c r="AH38" i="2"/>
  <c r="AH297" i="2"/>
  <c r="AH406" i="2"/>
  <c r="AH246" i="2"/>
  <c r="AG306" i="2"/>
  <c r="AG37" i="2"/>
  <c r="AD377" i="1"/>
  <c r="BP377" i="1" s="1"/>
  <c r="AD384" i="1"/>
  <c r="AD379" i="1"/>
  <c r="BP379" i="1" s="1"/>
  <c r="AF378" i="1"/>
  <c r="AF379" i="1"/>
  <c r="AF384" i="1"/>
  <c r="AD378" i="1"/>
  <c r="BP378" i="1" s="1"/>
  <c r="BL18" i="1"/>
  <c r="AF382" i="1"/>
  <c r="AD382" i="1"/>
  <c r="AF381" i="1"/>
  <c r="AD381" i="1"/>
  <c r="AF377" i="1"/>
  <c r="AE378" i="2"/>
  <c r="AC378" i="2"/>
  <c r="BH380" i="1"/>
  <c r="AE376" i="1"/>
  <c r="AO375" i="1"/>
  <c r="AC375" i="2"/>
  <c r="AE375" i="2"/>
  <c r="AD376" i="2"/>
  <c r="AL375" i="2"/>
  <c r="AF375" i="1"/>
  <c r="AD375" i="1"/>
  <c r="BP375" i="1" s="1"/>
  <c r="BH376" i="1"/>
  <c r="AM374" i="2"/>
  <c r="BD374" i="2" s="1"/>
  <c r="AF374" i="2"/>
  <c r="AL374" i="2" s="1"/>
  <c r="AM373" i="2"/>
  <c r="BD373" i="2" s="1"/>
  <c r="AF373" i="2"/>
  <c r="AD373" i="2" s="1"/>
  <c r="AM372" i="2"/>
  <c r="BD372" i="2" s="1"/>
  <c r="AF372" i="2"/>
  <c r="AD372" i="2" s="1"/>
  <c r="BI374" i="1"/>
  <c r="AP374" i="1"/>
  <c r="AG374" i="1"/>
  <c r="AE374" i="1" s="1"/>
  <c r="BI373" i="1"/>
  <c r="AP373" i="1"/>
  <c r="AG373" i="1"/>
  <c r="AE373" i="1" s="1"/>
  <c r="BI372" i="1"/>
  <c r="AP372" i="1"/>
  <c r="AG372" i="1"/>
  <c r="AE372" i="1" s="1"/>
  <c r="BI671" i="2" l="1"/>
  <c r="BH671" i="2"/>
  <c r="BC671" i="2"/>
  <c r="BF671" i="2"/>
  <c r="BG671" i="2"/>
  <c r="BE671" i="2"/>
  <c r="AN671" i="2"/>
  <c r="AO671" i="2"/>
  <c r="AP671" i="2"/>
  <c r="AK671" i="2"/>
  <c r="AR671" i="2"/>
  <c r="AQ671" i="2"/>
  <c r="AU672" i="2"/>
  <c r="AW672" i="2" s="1"/>
  <c r="AH673" i="2"/>
  <c r="AJ672" i="2"/>
  <c r="BL672" i="2"/>
  <c r="BN672" i="2" s="1"/>
  <c r="BB672" i="2"/>
  <c r="AG684" i="2"/>
  <c r="AH690" i="1"/>
  <c r="BP689" i="1"/>
  <c r="BQ689" i="1" s="1"/>
  <c r="AW689" i="1"/>
  <c r="BP381" i="1"/>
  <c r="BP382" i="1"/>
  <c r="BP384" i="1"/>
  <c r="AH298" i="2"/>
  <c r="AG194" i="2"/>
  <c r="AH39" i="2"/>
  <c r="AH194" i="2"/>
  <c r="AG354" i="2"/>
  <c r="AG408" i="2"/>
  <c r="AG307" i="2"/>
  <c r="AH247" i="2"/>
  <c r="AG250" i="2"/>
  <c r="AG144" i="2"/>
  <c r="AH351" i="2"/>
  <c r="AH92" i="2"/>
  <c r="AH407" i="2"/>
  <c r="AG38" i="2"/>
  <c r="AH145" i="2"/>
  <c r="AG93" i="2"/>
  <c r="AD372" i="1"/>
  <c r="BP372" i="1" s="1"/>
  <c r="AD376" i="1"/>
  <c r="BP376" i="1" s="1"/>
  <c r="BJ18" i="1"/>
  <c r="BK18" i="1"/>
  <c r="AF376" i="1"/>
  <c r="BH375" i="1"/>
  <c r="AC376" i="2"/>
  <c r="AE376" i="2"/>
  <c r="AD374" i="2"/>
  <c r="AO372" i="1"/>
  <c r="AC373" i="2"/>
  <c r="AE373" i="2"/>
  <c r="AE372" i="2"/>
  <c r="AC372" i="2"/>
  <c r="AL372" i="2"/>
  <c r="AL373" i="2"/>
  <c r="AF373" i="1"/>
  <c r="AD373" i="1"/>
  <c r="AD374" i="1"/>
  <c r="BP374" i="1" s="1"/>
  <c r="AF374" i="1"/>
  <c r="AO373" i="1"/>
  <c r="AF372" i="1"/>
  <c r="AO374" i="1"/>
  <c r="BI371" i="1"/>
  <c r="AP371" i="1"/>
  <c r="AG371" i="1"/>
  <c r="AE371" i="1" s="1"/>
  <c r="BI370" i="1"/>
  <c r="AP370" i="1"/>
  <c r="AG370" i="1"/>
  <c r="AO370" i="1" s="1"/>
  <c r="BH370" i="1" s="1"/>
  <c r="BI369" i="1"/>
  <c r="AP369" i="1"/>
  <c r="AG369" i="1"/>
  <c r="AO369" i="1" s="1"/>
  <c r="BI368" i="1"/>
  <c r="AP368" i="1"/>
  <c r="AG368" i="1"/>
  <c r="AG685" i="2" l="1"/>
  <c r="BC672" i="2"/>
  <c r="BF672" i="2"/>
  <c r="BE672" i="2"/>
  <c r="BH672" i="2"/>
  <c r="BG672" i="2"/>
  <c r="BI672" i="2"/>
  <c r="AP672" i="2"/>
  <c r="AO672" i="2"/>
  <c r="AN672" i="2"/>
  <c r="AK672" i="2"/>
  <c r="AR672" i="2"/>
  <c r="AQ672" i="2"/>
  <c r="AH674" i="2"/>
  <c r="BL673" i="2"/>
  <c r="BN673" i="2" s="1"/>
  <c r="AJ673" i="2"/>
  <c r="AU673" i="2"/>
  <c r="AW673" i="2" s="1"/>
  <c r="BB673" i="2"/>
  <c r="BP690" i="1"/>
  <c r="BQ690" i="1" s="1"/>
  <c r="AW690" i="1"/>
  <c r="BP373" i="1"/>
  <c r="AH408" i="2"/>
  <c r="AH40" i="2"/>
  <c r="AH248" i="2"/>
  <c r="AG355" i="2"/>
  <c r="AG195" i="2"/>
  <c r="AG39" i="2"/>
  <c r="AG145" i="2"/>
  <c r="AH146" i="2"/>
  <c r="AH93" i="2"/>
  <c r="AH352" i="2"/>
  <c r="AG251" i="2"/>
  <c r="AH195" i="2"/>
  <c r="AH299" i="2"/>
  <c r="AG94" i="2"/>
  <c r="AG308" i="2"/>
  <c r="AG409" i="2"/>
  <c r="AC374" i="2"/>
  <c r="AE370" i="1"/>
  <c r="AE369" i="1"/>
  <c r="BH372" i="1"/>
  <c r="AE374" i="2"/>
  <c r="BH373" i="1"/>
  <c r="BH374" i="1"/>
  <c r="AF371" i="1"/>
  <c r="AD371" i="1"/>
  <c r="AO371" i="1"/>
  <c r="AE368" i="1"/>
  <c r="AO368" i="1"/>
  <c r="BH369" i="1"/>
  <c r="AK673" i="2" l="1"/>
  <c r="AR673" i="2"/>
  <c r="AQ673" i="2"/>
  <c r="AP673" i="2"/>
  <c r="AN673" i="2"/>
  <c r="AO673" i="2"/>
  <c r="BG673" i="2"/>
  <c r="BF673" i="2"/>
  <c r="BI673" i="2"/>
  <c r="BH673" i="2"/>
  <c r="BE673" i="2"/>
  <c r="BC673" i="2"/>
  <c r="AH675" i="2"/>
  <c r="AU674" i="2"/>
  <c r="AW674" i="2" s="1"/>
  <c r="AJ674" i="2"/>
  <c r="BL674" i="2"/>
  <c r="BN674" i="2" s="1"/>
  <c r="BB674" i="2"/>
  <c r="AG686" i="2"/>
  <c r="BP371" i="1"/>
  <c r="AG95" i="2"/>
  <c r="AH353" i="2"/>
  <c r="AH300" i="2"/>
  <c r="AH147" i="2"/>
  <c r="AH94" i="2"/>
  <c r="AH196" i="2"/>
  <c r="AG252" i="2"/>
  <c r="AG146" i="2"/>
  <c r="AH41" i="2"/>
  <c r="AG410" i="2"/>
  <c r="AH249" i="2"/>
  <c r="AG40" i="2"/>
  <c r="AG309" i="2"/>
  <c r="AG356" i="2"/>
  <c r="AG196" i="2"/>
  <c r="AH409" i="2"/>
  <c r="AF370" i="1"/>
  <c r="AF369" i="1"/>
  <c r="AD370" i="1"/>
  <c r="AD369" i="1"/>
  <c r="BP369" i="1" s="1"/>
  <c r="BH371" i="1"/>
  <c r="BH368" i="1"/>
  <c r="AF368" i="1"/>
  <c r="AD368" i="1"/>
  <c r="AM371" i="2"/>
  <c r="BD371" i="2" s="1"/>
  <c r="AF371" i="2"/>
  <c r="AD371" i="2" s="1"/>
  <c r="AM370" i="2"/>
  <c r="BD370" i="2" s="1"/>
  <c r="AF370" i="2"/>
  <c r="AL370" i="2" s="1"/>
  <c r="AM369" i="2"/>
  <c r="BD369" i="2" s="1"/>
  <c r="AF369" i="2"/>
  <c r="AL369" i="2" s="1"/>
  <c r="AM368" i="2"/>
  <c r="BD368" i="2" s="1"/>
  <c r="AF368" i="2"/>
  <c r="BI674" i="2" l="1"/>
  <c r="BH674" i="2"/>
  <c r="BG674" i="2"/>
  <c r="BF674" i="2"/>
  <c r="BE674" i="2"/>
  <c r="BC674" i="2"/>
  <c r="AN674" i="2"/>
  <c r="AR674" i="2"/>
  <c r="AP674" i="2"/>
  <c r="AK674" i="2"/>
  <c r="AQ674" i="2"/>
  <c r="AO674" i="2"/>
  <c r="AH676" i="2"/>
  <c r="AU675" i="2"/>
  <c r="AW675" i="2" s="1"/>
  <c r="BL675" i="2"/>
  <c r="BN675" i="2" s="1"/>
  <c r="AJ675" i="2"/>
  <c r="BB675" i="2"/>
  <c r="AG687" i="2"/>
  <c r="BP370" i="1"/>
  <c r="BP368" i="1"/>
  <c r="AG357" i="2"/>
  <c r="AG310" i="2"/>
  <c r="AG147" i="2"/>
  <c r="AH42" i="2"/>
  <c r="AH410" i="2"/>
  <c r="AH250" i="2"/>
  <c r="AH197" i="2"/>
  <c r="AH148" i="2"/>
  <c r="AG253" i="2"/>
  <c r="AG41" i="2"/>
  <c r="AG197" i="2"/>
  <c r="AH95" i="2"/>
  <c r="AH354" i="2"/>
  <c r="AG96" i="2"/>
  <c r="AH301" i="2"/>
  <c r="AG411" i="2"/>
  <c r="AC371" i="2"/>
  <c r="AD370" i="2"/>
  <c r="AE370" i="2" s="1"/>
  <c r="AL371" i="2"/>
  <c r="AD369" i="2"/>
  <c r="AE371" i="2"/>
  <c r="AD368" i="2"/>
  <c r="AL368" i="2"/>
  <c r="AM367" i="2"/>
  <c r="BD367" i="2" s="1"/>
  <c r="AF367" i="2"/>
  <c r="AL367" i="2" s="1"/>
  <c r="BI367" i="1"/>
  <c r="AP367" i="1"/>
  <c r="AG367" i="1"/>
  <c r="AO367" i="1" s="1"/>
  <c r="BE675" i="2" l="1"/>
  <c r="BI675" i="2"/>
  <c r="BH675" i="2"/>
  <c r="BG675" i="2"/>
  <c r="BF675" i="2"/>
  <c r="BC675" i="2"/>
  <c r="AQ675" i="2"/>
  <c r="AP675" i="2"/>
  <c r="AK675" i="2"/>
  <c r="AO675" i="2"/>
  <c r="AR675" i="2"/>
  <c r="AN675" i="2"/>
  <c r="AH677" i="2"/>
  <c r="AU676" i="2"/>
  <c r="AW676" i="2" s="1"/>
  <c r="AJ676" i="2"/>
  <c r="BL676" i="2"/>
  <c r="BN676" i="2" s="1"/>
  <c r="BB676" i="2"/>
  <c r="AG688" i="2"/>
  <c r="AC370" i="2"/>
  <c r="AG42" i="2"/>
  <c r="AH43" i="2"/>
  <c r="AG412" i="2"/>
  <c r="AH411" i="2"/>
  <c r="AG148" i="2"/>
  <c r="AG254" i="2"/>
  <c r="AH198" i="2"/>
  <c r="AG198" i="2"/>
  <c r="AH96" i="2"/>
  <c r="AG311" i="2"/>
  <c r="AG97" i="2"/>
  <c r="AH149" i="2"/>
  <c r="AH355" i="2"/>
  <c r="AH251" i="2"/>
  <c r="AH302" i="2"/>
  <c r="AG358" i="2"/>
  <c r="AE367" i="1"/>
  <c r="AD367" i="2"/>
  <c r="AE367" i="2" s="1"/>
  <c r="AC369" i="2"/>
  <c r="AE369" i="2"/>
  <c r="AC368" i="2"/>
  <c r="AE368" i="2"/>
  <c r="BH367" i="1"/>
  <c r="BI366" i="1"/>
  <c r="AP366" i="1"/>
  <c r="AG366" i="1"/>
  <c r="AE366" i="1" s="1"/>
  <c r="BI365" i="1"/>
  <c r="AP365" i="1"/>
  <c r="AG365" i="1"/>
  <c r="AE365" i="1" s="1"/>
  <c r="BI364" i="1"/>
  <c r="AP364" i="1"/>
  <c r="AG364" i="1"/>
  <c r="AO364" i="1" s="1"/>
  <c r="AG689" i="2" l="1"/>
  <c r="BH676" i="2"/>
  <c r="BG676" i="2"/>
  <c r="BE676" i="2"/>
  <c r="BI676" i="2"/>
  <c r="BC676" i="2"/>
  <c r="BF676" i="2"/>
  <c r="AK676" i="2"/>
  <c r="AO676" i="2"/>
  <c r="AN676" i="2"/>
  <c r="AP676" i="2"/>
  <c r="AR676" i="2"/>
  <c r="AQ676" i="2"/>
  <c r="AH678" i="2"/>
  <c r="AJ677" i="2"/>
  <c r="AU677" i="2"/>
  <c r="AW677" i="2" s="1"/>
  <c r="BL677" i="2"/>
  <c r="BN677" i="2" s="1"/>
  <c r="BB677" i="2"/>
  <c r="AD367" i="1"/>
  <c r="BP367" i="1"/>
  <c r="AG359" i="2"/>
  <c r="AH199" i="2"/>
  <c r="AH97" i="2"/>
  <c r="AH150" i="2"/>
  <c r="AG255" i="2"/>
  <c r="AH44" i="2"/>
  <c r="AH303" i="2"/>
  <c r="AG199" i="2"/>
  <c r="AG312" i="2"/>
  <c r="AG149" i="2"/>
  <c r="AH356" i="2"/>
  <c r="AG413" i="2"/>
  <c r="AH252" i="2"/>
  <c r="AG98" i="2"/>
  <c r="AH412" i="2"/>
  <c r="AG43" i="2"/>
  <c r="AC367" i="2"/>
  <c r="AF365" i="1"/>
  <c r="AF367" i="1"/>
  <c r="AE364" i="1"/>
  <c r="AO365" i="1"/>
  <c r="AO366" i="1"/>
  <c r="AD365" i="1"/>
  <c r="AD366" i="1"/>
  <c r="BP366" i="1" s="1"/>
  <c r="AF366" i="1"/>
  <c r="BH364" i="1"/>
  <c r="AM366" i="2"/>
  <c r="BD366" i="2" s="1"/>
  <c r="AF366" i="2"/>
  <c r="AM365" i="2"/>
  <c r="BD365" i="2" s="1"/>
  <c r="AF365" i="2"/>
  <c r="AL365" i="2" s="1"/>
  <c r="AM364" i="2"/>
  <c r="BD364" i="2" s="1"/>
  <c r="AF364" i="2"/>
  <c r="AL364" i="2" s="1"/>
  <c r="AO677" i="2" l="1"/>
  <c r="AN677" i="2"/>
  <c r="AQ677" i="2"/>
  <c r="AP677" i="2"/>
  <c r="AR677" i="2"/>
  <c r="AK677" i="2"/>
  <c r="AH679" i="2"/>
  <c r="AJ678" i="2"/>
  <c r="BL678" i="2"/>
  <c r="BN678" i="2" s="1"/>
  <c r="AU678" i="2"/>
  <c r="AW678" i="2" s="1"/>
  <c r="BB678" i="2"/>
  <c r="AG690" i="2"/>
  <c r="BC677" i="2"/>
  <c r="BG677" i="2"/>
  <c r="BF677" i="2"/>
  <c r="BI677" i="2"/>
  <c r="BH677" i="2"/>
  <c r="BE677" i="2"/>
  <c r="BP365" i="1"/>
  <c r="AG256" i="2"/>
  <c r="AH304" i="2"/>
  <c r="AH357" i="2"/>
  <c r="AG44" i="2"/>
  <c r="AH253" i="2"/>
  <c r="AH413" i="2"/>
  <c r="AG150" i="2"/>
  <c r="AG99" i="2"/>
  <c r="AH98" i="2"/>
  <c r="AH45" i="2"/>
  <c r="AG313" i="2"/>
  <c r="AH200" i="2"/>
  <c r="AG414" i="2"/>
  <c r="AH151" i="2"/>
  <c r="AG200" i="2"/>
  <c r="AG360" i="2"/>
  <c r="AF364" i="1"/>
  <c r="AD364" i="1"/>
  <c r="AD364" i="2"/>
  <c r="AE364" i="2" s="1"/>
  <c r="AD365" i="2"/>
  <c r="BH365" i="1"/>
  <c r="BH366" i="1"/>
  <c r="AD366" i="2"/>
  <c r="AL366" i="2"/>
  <c r="BF678" i="2" l="1"/>
  <c r="BE678" i="2"/>
  <c r="BI678" i="2"/>
  <c r="BG678" i="2"/>
  <c r="BH678" i="2"/>
  <c r="BC678" i="2"/>
  <c r="AR678" i="2"/>
  <c r="AQ678" i="2"/>
  <c r="AP678" i="2"/>
  <c r="AO678" i="2"/>
  <c r="AN678" i="2"/>
  <c r="AK678" i="2"/>
  <c r="AH680" i="2"/>
  <c r="BL679" i="2"/>
  <c r="BN679" i="2" s="1"/>
  <c r="AJ679" i="2"/>
  <c r="AU679" i="2"/>
  <c r="AW679" i="2" s="1"/>
  <c r="BB679" i="2"/>
  <c r="AG693" i="2"/>
  <c r="AG694" i="2" s="1"/>
  <c r="AG695" i="2" s="1"/>
  <c r="AG696" i="2" s="1"/>
  <c r="AG697" i="2" s="1"/>
  <c r="AG698" i="2" s="1"/>
  <c r="BP364" i="1"/>
  <c r="AG415" i="2"/>
  <c r="AH99" i="2"/>
  <c r="AH305" i="2"/>
  <c r="AG151" i="2"/>
  <c r="AH254" i="2"/>
  <c r="AH201" i="2"/>
  <c r="AG45" i="2"/>
  <c r="AG100" i="2"/>
  <c r="AG201" i="2"/>
  <c r="AH46" i="2"/>
  <c r="AH152" i="2"/>
  <c r="AG361" i="2"/>
  <c r="AG314" i="2"/>
  <c r="AH414" i="2"/>
  <c r="AH358" i="2"/>
  <c r="AG257" i="2"/>
  <c r="AC365" i="2"/>
  <c r="AC364" i="2"/>
  <c r="AE365" i="2"/>
  <c r="AC366" i="2"/>
  <c r="AE366" i="2"/>
  <c r="BI679" i="2" l="1"/>
  <c r="BH679" i="2"/>
  <c r="BE679" i="2"/>
  <c r="BG679" i="2"/>
  <c r="BF679" i="2"/>
  <c r="BC679" i="2"/>
  <c r="AK679" i="2"/>
  <c r="AR679" i="2"/>
  <c r="AQ679" i="2"/>
  <c r="AP679" i="2"/>
  <c r="AO679" i="2"/>
  <c r="AN679" i="2"/>
  <c r="AJ680" i="2"/>
  <c r="AH681" i="2"/>
  <c r="AU680" i="2"/>
  <c r="AW680" i="2" s="1"/>
  <c r="BL680" i="2"/>
  <c r="BN680" i="2" s="1"/>
  <c r="BB680" i="2"/>
  <c r="AH359" i="2"/>
  <c r="AH415" i="2"/>
  <c r="AH47" i="2"/>
  <c r="AH306" i="2"/>
  <c r="AH153" i="2"/>
  <c r="AG101" i="2"/>
  <c r="AG152" i="2"/>
  <c r="AG362" i="2"/>
  <c r="AH202" i="2"/>
  <c r="AH100" i="2"/>
  <c r="AG202" i="2"/>
  <c r="AG46" i="2"/>
  <c r="AH255" i="2"/>
  <c r="AG315" i="2"/>
  <c r="AG258" i="2"/>
  <c r="AG416" i="2"/>
  <c r="AM363" i="2"/>
  <c r="BD363" i="2" s="1"/>
  <c r="AF363" i="2"/>
  <c r="AD363" i="2" s="1"/>
  <c r="AM362" i="2"/>
  <c r="BD362" i="2" s="1"/>
  <c r="AF362" i="2"/>
  <c r="AL362" i="2" s="1"/>
  <c r="AM361" i="2"/>
  <c r="BD361" i="2" s="1"/>
  <c r="AF361" i="2"/>
  <c r="AL361" i="2" s="1"/>
  <c r="AM360" i="2"/>
  <c r="BD360" i="2" s="1"/>
  <c r="AF360" i="2"/>
  <c r="AM359" i="2"/>
  <c r="BD359" i="2" s="1"/>
  <c r="AF359" i="2"/>
  <c r="AM358" i="2"/>
  <c r="BD358" i="2" s="1"/>
  <c r="AF358" i="2"/>
  <c r="AM357" i="2"/>
  <c r="BD357" i="2" s="1"/>
  <c r="AF357" i="2"/>
  <c r="AD357" i="2" s="1"/>
  <c r="AM356" i="2"/>
  <c r="BD356" i="2" s="1"/>
  <c r="AF356" i="2"/>
  <c r="AL356" i="2" s="1"/>
  <c r="AM355" i="2"/>
  <c r="BD355" i="2" s="1"/>
  <c r="AF355" i="2"/>
  <c r="AD355" i="2" s="1"/>
  <c r="AM354" i="2"/>
  <c r="BD354" i="2" s="1"/>
  <c r="AF354" i="2"/>
  <c r="AL354" i="2" s="1"/>
  <c r="AM353" i="2"/>
  <c r="BD353" i="2" s="1"/>
  <c r="AF353" i="2"/>
  <c r="AL353" i="2" s="1"/>
  <c r="AM352" i="2"/>
  <c r="BD352" i="2" s="1"/>
  <c r="AF352" i="2"/>
  <c r="AM351" i="2"/>
  <c r="BD351" i="2" s="1"/>
  <c r="AF351" i="2"/>
  <c r="AM350" i="2"/>
  <c r="BD350" i="2" s="1"/>
  <c r="AF350" i="2"/>
  <c r="AL350" i="2" s="1"/>
  <c r="AM349" i="2"/>
  <c r="BD349" i="2" s="1"/>
  <c r="AF349" i="2"/>
  <c r="AL349" i="2" s="1"/>
  <c r="AM348" i="2"/>
  <c r="BD348" i="2" s="1"/>
  <c r="AF348" i="2"/>
  <c r="AD348" i="2" s="1"/>
  <c r="AM347" i="2"/>
  <c r="BD347" i="2" s="1"/>
  <c r="AF347" i="2"/>
  <c r="AD347" i="2" s="1"/>
  <c r="AM346" i="2"/>
  <c r="BD346" i="2" s="1"/>
  <c r="AF346" i="2"/>
  <c r="AL346" i="2" s="1"/>
  <c r="AM345" i="2"/>
  <c r="BD345" i="2" s="1"/>
  <c r="AF345" i="2"/>
  <c r="AM344" i="2"/>
  <c r="BD344" i="2" s="1"/>
  <c r="AF344" i="2"/>
  <c r="AM343" i="2"/>
  <c r="BD343" i="2" s="1"/>
  <c r="AF343" i="2"/>
  <c r="AM342" i="2"/>
  <c r="BD342" i="2" s="1"/>
  <c r="AF342" i="2"/>
  <c r="AL342" i="2" s="1"/>
  <c r="AM341" i="2"/>
  <c r="BD341" i="2" s="1"/>
  <c r="AF341" i="2"/>
  <c r="AL341" i="2" s="1"/>
  <c r="AM340" i="2"/>
  <c r="BD340" i="2" s="1"/>
  <c r="AF340" i="2"/>
  <c r="AM339" i="2"/>
  <c r="BD339" i="2" s="1"/>
  <c r="AF339" i="2"/>
  <c r="AM338" i="2"/>
  <c r="BD338" i="2" s="1"/>
  <c r="AF338" i="2"/>
  <c r="AM337" i="2"/>
  <c r="BD337" i="2" s="1"/>
  <c r="AF337" i="2"/>
  <c r="AD337" i="2" s="1"/>
  <c r="AM336" i="2"/>
  <c r="BD336" i="2" s="1"/>
  <c r="AF336" i="2"/>
  <c r="AD336" i="2" s="1"/>
  <c r="AM335" i="2"/>
  <c r="BD335" i="2" s="1"/>
  <c r="AF335" i="2"/>
  <c r="AM334" i="2"/>
  <c r="BD334" i="2" s="1"/>
  <c r="AF334" i="2"/>
  <c r="AM333" i="2"/>
  <c r="BD333" i="2" s="1"/>
  <c r="AF333" i="2"/>
  <c r="AM332" i="2"/>
  <c r="BD332" i="2" s="1"/>
  <c r="AF332" i="2"/>
  <c r="AL332" i="2" s="1"/>
  <c r="AM331" i="2"/>
  <c r="BD331" i="2" s="1"/>
  <c r="AF331" i="2"/>
  <c r="AL331" i="2" s="1"/>
  <c r="AM330" i="2"/>
  <c r="BD330" i="2" s="1"/>
  <c r="AF330" i="2"/>
  <c r="AD330" i="2" s="1"/>
  <c r="AM329" i="2"/>
  <c r="BD329" i="2" s="1"/>
  <c r="AF329" i="2"/>
  <c r="AD329" i="2" s="1"/>
  <c r="AM328" i="2"/>
  <c r="BD328" i="2" s="1"/>
  <c r="AF328" i="2"/>
  <c r="AL328" i="2" s="1"/>
  <c r="AM327" i="2"/>
  <c r="BD327" i="2" s="1"/>
  <c r="AF327" i="2"/>
  <c r="AM326" i="2"/>
  <c r="BD326" i="2" s="1"/>
  <c r="AF326" i="2"/>
  <c r="AM325" i="2"/>
  <c r="BD325" i="2" s="1"/>
  <c r="AF325" i="2"/>
  <c r="AD325" i="2" s="1"/>
  <c r="AM324" i="2"/>
  <c r="BD324" i="2" s="1"/>
  <c r="AF324" i="2"/>
  <c r="AD324" i="2" s="1"/>
  <c r="AM323" i="2"/>
  <c r="BD323" i="2" s="1"/>
  <c r="AF323" i="2"/>
  <c r="AL323" i="2" s="1"/>
  <c r="AM322" i="2"/>
  <c r="BD322" i="2" s="1"/>
  <c r="AF322" i="2"/>
  <c r="AM321" i="2"/>
  <c r="BD321" i="2" s="1"/>
  <c r="AF321" i="2"/>
  <c r="AM320" i="2"/>
  <c r="BD320" i="2" s="1"/>
  <c r="AF320" i="2"/>
  <c r="AM319" i="2"/>
  <c r="BD319" i="2" s="1"/>
  <c r="AF319" i="2"/>
  <c r="AM318" i="2"/>
  <c r="BD318" i="2" s="1"/>
  <c r="AF318" i="2"/>
  <c r="AM317" i="2"/>
  <c r="BD317" i="2" s="1"/>
  <c r="AF317" i="2"/>
  <c r="AD317" i="2" s="1"/>
  <c r="AM316" i="2"/>
  <c r="BD316" i="2" s="1"/>
  <c r="AF316" i="2"/>
  <c r="AL316" i="2" s="1"/>
  <c r="AM315" i="2"/>
  <c r="BD315" i="2" s="1"/>
  <c r="AF315" i="2"/>
  <c r="AL315" i="2" s="1"/>
  <c r="AM314" i="2"/>
  <c r="BD314" i="2" s="1"/>
  <c r="AF314" i="2"/>
  <c r="AD314" i="2" s="1"/>
  <c r="AM313" i="2"/>
  <c r="BD313" i="2" s="1"/>
  <c r="AF313" i="2"/>
  <c r="AL313" i="2" s="1"/>
  <c r="AM312" i="2"/>
  <c r="BD312" i="2" s="1"/>
  <c r="AF312" i="2"/>
  <c r="AD312" i="2" s="1"/>
  <c r="AM311" i="2"/>
  <c r="BD311" i="2" s="1"/>
  <c r="AF311" i="2"/>
  <c r="AL311" i="2" s="1"/>
  <c r="AM310" i="2"/>
  <c r="BD310" i="2" s="1"/>
  <c r="AF310" i="2"/>
  <c r="AL310" i="2" s="1"/>
  <c r="AM309" i="2"/>
  <c r="BD309" i="2" s="1"/>
  <c r="AF309" i="2"/>
  <c r="AM308" i="2"/>
  <c r="BD308" i="2" s="1"/>
  <c r="AF308" i="2"/>
  <c r="AM307" i="2"/>
  <c r="BD307" i="2" s="1"/>
  <c r="AF307" i="2"/>
  <c r="AL307" i="2" s="1"/>
  <c r="AM306" i="2"/>
  <c r="BD306" i="2" s="1"/>
  <c r="AF306" i="2"/>
  <c r="AM305" i="2"/>
  <c r="BD305" i="2" s="1"/>
  <c r="AF305" i="2"/>
  <c r="AM304" i="2"/>
  <c r="BD304" i="2" s="1"/>
  <c r="AF304" i="2"/>
  <c r="AM303" i="2"/>
  <c r="BD303" i="2" s="1"/>
  <c r="AF303" i="2"/>
  <c r="AL303" i="2" s="1"/>
  <c r="AM302" i="2"/>
  <c r="BD302" i="2" s="1"/>
  <c r="AF302" i="2"/>
  <c r="AD302" i="2" s="1"/>
  <c r="AM301" i="2"/>
  <c r="BD301" i="2" s="1"/>
  <c r="AF301" i="2"/>
  <c r="AL301" i="2" s="1"/>
  <c r="AM300" i="2"/>
  <c r="BD300" i="2" s="1"/>
  <c r="AF300" i="2"/>
  <c r="AM299" i="2"/>
  <c r="BD299" i="2" s="1"/>
  <c r="AF299" i="2"/>
  <c r="AM298" i="2"/>
  <c r="BD298" i="2" s="1"/>
  <c r="AF298" i="2"/>
  <c r="AM297" i="2"/>
  <c r="BD297" i="2" s="1"/>
  <c r="AF297" i="2"/>
  <c r="AM296" i="2"/>
  <c r="BD296" i="2" s="1"/>
  <c r="AF296" i="2"/>
  <c r="AD296" i="2" s="1"/>
  <c r="AM295" i="2"/>
  <c r="BD295" i="2" s="1"/>
  <c r="AF295" i="2"/>
  <c r="AM294" i="2"/>
  <c r="BD294" i="2" s="1"/>
  <c r="AF294" i="2"/>
  <c r="AL294" i="2" s="1"/>
  <c r="AM293" i="2"/>
  <c r="BD293" i="2" s="1"/>
  <c r="AF293" i="2"/>
  <c r="AL293" i="2" s="1"/>
  <c r="AM292" i="2"/>
  <c r="BD292" i="2" s="1"/>
  <c r="AF292" i="2"/>
  <c r="AD292" i="2" s="1"/>
  <c r="AM291" i="2"/>
  <c r="BD291" i="2" s="1"/>
  <c r="AF291" i="2"/>
  <c r="AL291" i="2" s="1"/>
  <c r="AM290" i="2"/>
  <c r="BD290" i="2" s="1"/>
  <c r="AF290" i="2"/>
  <c r="AD290" i="2" s="1"/>
  <c r="AM289" i="2"/>
  <c r="BD289" i="2" s="1"/>
  <c r="AF289" i="2"/>
  <c r="AM288" i="2"/>
  <c r="BD288" i="2" s="1"/>
  <c r="AF288" i="2"/>
  <c r="AD288" i="2" s="1"/>
  <c r="AM287" i="2"/>
  <c r="BD287" i="2" s="1"/>
  <c r="AF287" i="2"/>
  <c r="AD287" i="2" s="1"/>
  <c r="AM286" i="2"/>
  <c r="BD286" i="2" s="1"/>
  <c r="AF286" i="2"/>
  <c r="AD286" i="2" s="1"/>
  <c r="AM285" i="2"/>
  <c r="BD285" i="2" s="1"/>
  <c r="AF285" i="2"/>
  <c r="AL285" i="2" s="1"/>
  <c r="AM284" i="2"/>
  <c r="BD284" i="2" s="1"/>
  <c r="AF284" i="2"/>
  <c r="AM283" i="2"/>
  <c r="BD283" i="2" s="1"/>
  <c r="AF283" i="2"/>
  <c r="AM282" i="2"/>
  <c r="BD282" i="2" s="1"/>
  <c r="AF282" i="2"/>
  <c r="AL282" i="2" s="1"/>
  <c r="AM281" i="2"/>
  <c r="BD281" i="2" s="1"/>
  <c r="AF281" i="2"/>
  <c r="AM280" i="2"/>
  <c r="BD280" i="2" s="1"/>
  <c r="AF280" i="2"/>
  <c r="AL280" i="2" s="1"/>
  <c r="AM279" i="2"/>
  <c r="BD279" i="2" s="1"/>
  <c r="AF279" i="2"/>
  <c r="AL279" i="2" s="1"/>
  <c r="AM278" i="2"/>
  <c r="BD278" i="2" s="1"/>
  <c r="AF278" i="2"/>
  <c r="AM277" i="2"/>
  <c r="BD277" i="2" s="1"/>
  <c r="AF277" i="2"/>
  <c r="AM276" i="2"/>
  <c r="BD276" i="2" s="1"/>
  <c r="AF276" i="2"/>
  <c r="AD276" i="2" s="1"/>
  <c r="AM275" i="2"/>
  <c r="BD275" i="2" s="1"/>
  <c r="AF275" i="2"/>
  <c r="AD275" i="2" s="1"/>
  <c r="AM274" i="2"/>
  <c r="BD274" i="2" s="1"/>
  <c r="AF274" i="2"/>
  <c r="AD274" i="2" s="1"/>
  <c r="AM273" i="2"/>
  <c r="BD273" i="2" s="1"/>
  <c r="AF273" i="2"/>
  <c r="AM272" i="2"/>
  <c r="BD272" i="2" s="1"/>
  <c r="AF272" i="2"/>
  <c r="AD272" i="2" s="1"/>
  <c r="AM271" i="2"/>
  <c r="BD271" i="2" s="1"/>
  <c r="AF271" i="2"/>
  <c r="AM270" i="2"/>
  <c r="BD270" i="2" s="1"/>
  <c r="AF270" i="2"/>
  <c r="AL270" i="2" s="1"/>
  <c r="AM269" i="2"/>
  <c r="BD269" i="2" s="1"/>
  <c r="AF269" i="2"/>
  <c r="AM268" i="2"/>
  <c r="BD268" i="2" s="1"/>
  <c r="AF268" i="2"/>
  <c r="AM267" i="2"/>
  <c r="BD267" i="2" s="1"/>
  <c r="AF267" i="2"/>
  <c r="AD267" i="2" s="1"/>
  <c r="AM266" i="2"/>
  <c r="BD266" i="2" s="1"/>
  <c r="AF266" i="2"/>
  <c r="AL266" i="2" s="1"/>
  <c r="AM265" i="2"/>
  <c r="BD265" i="2" s="1"/>
  <c r="AF265" i="2"/>
  <c r="AL265" i="2" s="1"/>
  <c r="AM264" i="2"/>
  <c r="BD264" i="2" s="1"/>
  <c r="AF264" i="2"/>
  <c r="AD264" i="2" s="1"/>
  <c r="AM263" i="2"/>
  <c r="BD263" i="2" s="1"/>
  <c r="AF263" i="2"/>
  <c r="AD263" i="2" s="1"/>
  <c r="AM262" i="2"/>
  <c r="BD262" i="2" s="1"/>
  <c r="AF262" i="2"/>
  <c r="AM261" i="2"/>
  <c r="BD261" i="2" s="1"/>
  <c r="AF261" i="2"/>
  <c r="AM260" i="2"/>
  <c r="BD260" i="2" s="1"/>
  <c r="AF260" i="2"/>
  <c r="AM259" i="2"/>
  <c r="BD259" i="2" s="1"/>
  <c r="AF259" i="2"/>
  <c r="AD259" i="2" s="1"/>
  <c r="AM258" i="2"/>
  <c r="BD258" i="2" s="1"/>
  <c r="AF258" i="2"/>
  <c r="AL258" i="2" s="1"/>
  <c r="AM257" i="2"/>
  <c r="BD257" i="2" s="1"/>
  <c r="AF257" i="2"/>
  <c r="AL257" i="2" s="1"/>
  <c r="AM256" i="2"/>
  <c r="BD256" i="2" s="1"/>
  <c r="AF256" i="2"/>
  <c r="AM255" i="2"/>
  <c r="BD255" i="2" s="1"/>
  <c r="AF255" i="2"/>
  <c r="AM254" i="2"/>
  <c r="BD254" i="2" s="1"/>
  <c r="AF254" i="2"/>
  <c r="AL254" i="2" s="1"/>
  <c r="AM253" i="2"/>
  <c r="BD253" i="2" s="1"/>
  <c r="AF253" i="2"/>
  <c r="AM252" i="2"/>
  <c r="BD252" i="2" s="1"/>
  <c r="AF252" i="2"/>
  <c r="AM251" i="2"/>
  <c r="BD251" i="2" s="1"/>
  <c r="AF251" i="2"/>
  <c r="AD251" i="2" s="1"/>
  <c r="AM250" i="2"/>
  <c r="BD250" i="2" s="1"/>
  <c r="AF250" i="2"/>
  <c r="AM249" i="2"/>
  <c r="BD249" i="2" s="1"/>
  <c r="AF249" i="2"/>
  <c r="AL249" i="2" s="1"/>
  <c r="AM248" i="2"/>
  <c r="BD248" i="2" s="1"/>
  <c r="AF248" i="2"/>
  <c r="AL248" i="2" s="1"/>
  <c r="AM247" i="2"/>
  <c r="BD247" i="2" s="1"/>
  <c r="AF247" i="2"/>
  <c r="AM246" i="2"/>
  <c r="BD246" i="2" s="1"/>
  <c r="AF246" i="2"/>
  <c r="AM245" i="2"/>
  <c r="BD245" i="2" s="1"/>
  <c r="AF245" i="2"/>
  <c r="AM244" i="2"/>
  <c r="BD244" i="2" s="1"/>
  <c r="AF244" i="2"/>
  <c r="AD244" i="2" s="1"/>
  <c r="AM243" i="2"/>
  <c r="BD243" i="2" s="1"/>
  <c r="AF243" i="2"/>
  <c r="AM242" i="2"/>
  <c r="BD242" i="2" s="1"/>
  <c r="AF242" i="2"/>
  <c r="AD242" i="2" s="1"/>
  <c r="AM241" i="2"/>
  <c r="BD241" i="2" s="1"/>
  <c r="AF241" i="2"/>
  <c r="AD241" i="2" s="1"/>
  <c r="AM240" i="2"/>
  <c r="BD240" i="2" s="1"/>
  <c r="AF240" i="2"/>
  <c r="AM239" i="2"/>
  <c r="BD239" i="2" s="1"/>
  <c r="AF239" i="2"/>
  <c r="AD239" i="2" s="1"/>
  <c r="AM238" i="2"/>
  <c r="BD238" i="2" s="1"/>
  <c r="AF238" i="2"/>
  <c r="AL238" i="2" s="1"/>
  <c r="AM237" i="2"/>
  <c r="BD237" i="2" s="1"/>
  <c r="AF237" i="2"/>
  <c r="AM236" i="2"/>
  <c r="BD236" i="2" s="1"/>
  <c r="AF236" i="2"/>
  <c r="AM235" i="2"/>
  <c r="BD235" i="2" s="1"/>
  <c r="AF235" i="2"/>
  <c r="AD235" i="2" s="1"/>
  <c r="AM234" i="2"/>
  <c r="BD234" i="2" s="1"/>
  <c r="AF234" i="2"/>
  <c r="AM233" i="2"/>
  <c r="BD233" i="2" s="1"/>
  <c r="AF233" i="2"/>
  <c r="AD233" i="2" s="1"/>
  <c r="AM232" i="2"/>
  <c r="BD232" i="2" s="1"/>
  <c r="AF232" i="2"/>
  <c r="AM231" i="2"/>
  <c r="BD231" i="2" s="1"/>
  <c r="AF231" i="2"/>
  <c r="AD231" i="2" s="1"/>
  <c r="AM230" i="2"/>
  <c r="BD230" i="2" s="1"/>
  <c r="AF230" i="2"/>
  <c r="AM229" i="2"/>
  <c r="BD229" i="2" s="1"/>
  <c r="AF229" i="2"/>
  <c r="AM228" i="2"/>
  <c r="BD228" i="2" s="1"/>
  <c r="AF228" i="2"/>
  <c r="AL228" i="2" s="1"/>
  <c r="AM227" i="2"/>
  <c r="BD227" i="2" s="1"/>
  <c r="AF227" i="2"/>
  <c r="AM226" i="2"/>
  <c r="BD226" i="2" s="1"/>
  <c r="AF226" i="2"/>
  <c r="AM225" i="2"/>
  <c r="BD225" i="2" s="1"/>
  <c r="AF225" i="2"/>
  <c r="AM224" i="2"/>
  <c r="BD224" i="2" s="1"/>
  <c r="AF224" i="2"/>
  <c r="AD224" i="2" s="1"/>
  <c r="AM223" i="2"/>
  <c r="BD223" i="2" s="1"/>
  <c r="AF223" i="2"/>
  <c r="AM222" i="2"/>
  <c r="BD222" i="2" s="1"/>
  <c r="AF222" i="2"/>
  <c r="AM221" i="2"/>
  <c r="BD221" i="2" s="1"/>
  <c r="AF221" i="2"/>
  <c r="AM220" i="2"/>
  <c r="BD220" i="2" s="1"/>
  <c r="AF220" i="2"/>
  <c r="AL220" i="2" s="1"/>
  <c r="AM219" i="2"/>
  <c r="BD219" i="2" s="1"/>
  <c r="AF219" i="2"/>
  <c r="AM218" i="2"/>
  <c r="BD218" i="2" s="1"/>
  <c r="AF218" i="2"/>
  <c r="AM217" i="2"/>
  <c r="BD217" i="2" s="1"/>
  <c r="AF217" i="2"/>
  <c r="AD217" i="2" s="1"/>
  <c r="AM216" i="2"/>
  <c r="BD216" i="2" s="1"/>
  <c r="AF216" i="2"/>
  <c r="AL216" i="2" s="1"/>
  <c r="AM215" i="2"/>
  <c r="BD215" i="2" s="1"/>
  <c r="AF215" i="2"/>
  <c r="AL215" i="2" s="1"/>
  <c r="AM214" i="2"/>
  <c r="BD214" i="2" s="1"/>
  <c r="AF214" i="2"/>
  <c r="AD214" i="2" s="1"/>
  <c r="AM213" i="2"/>
  <c r="BD213" i="2" s="1"/>
  <c r="AF213" i="2"/>
  <c r="AL213" i="2" s="1"/>
  <c r="AM212" i="2"/>
  <c r="BD212" i="2" s="1"/>
  <c r="AF212" i="2"/>
  <c r="AM211" i="2"/>
  <c r="BD211" i="2" s="1"/>
  <c r="AF211" i="2"/>
  <c r="AD211" i="2" s="1"/>
  <c r="AM210" i="2"/>
  <c r="BD210" i="2" s="1"/>
  <c r="AF210" i="2"/>
  <c r="AM209" i="2"/>
  <c r="BD209" i="2" s="1"/>
  <c r="AF209" i="2"/>
  <c r="AM208" i="2"/>
  <c r="BD208" i="2" s="1"/>
  <c r="AF208" i="2"/>
  <c r="AM207" i="2"/>
  <c r="BD207" i="2" s="1"/>
  <c r="AF207" i="2"/>
  <c r="AD207" i="2" s="1"/>
  <c r="AM206" i="2"/>
  <c r="BD206" i="2" s="1"/>
  <c r="AF206" i="2"/>
  <c r="AD206" i="2" s="1"/>
  <c r="AM205" i="2"/>
  <c r="BD205" i="2" s="1"/>
  <c r="AF205" i="2"/>
  <c r="AM204" i="2"/>
  <c r="BD204" i="2" s="1"/>
  <c r="AF204" i="2"/>
  <c r="AD204" i="2" s="1"/>
  <c r="AM203" i="2"/>
  <c r="BD203" i="2" s="1"/>
  <c r="AF203" i="2"/>
  <c r="AL203" i="2" s="1"/>
  <c r="AM202" i="2"/>
  <c r="BD202" i="2" s="1"/>
  <c r="AF202" i="2"/>
  <c r="AM201" i="2"/>
  <c r="BD201" i="2" s="1"/>
  <c r="AF201" i="2"/>
  <c r="AM200" i="2"/>
  <c r="BD200" i="2" s="1"/>
  <c r="AF200" i="2"/>
  <c r="AD200" i="2" s="1"/>
  <c r="AM199" i="2"/>
  <c r="BD199" i="2" s="1"/>
  <c r="AF199" i="2"/>
  <c r="AD199" i="2" s="1"/>
  <c r="AM198" i="2"/>
  <c r="BD198" i="2" s="1"/>
  <c r="AF198" i="2"/>
  <c r="AL198" i="2" s="1"/>
  <c r="AM197" i="2"/>
  <c r="BD197" i="2" s="1"/>
  <c r="AF197" i="2"/>
  <c r="AM196" i="2"/>
  <c r="BD196" i="2" s="1"/>
  <c r="AF196" i="2"/>
  <c r="AM195" i="2"/>
  <c r="BD195" i="2" s="1"/>
  <c r="AF195" i="2"/>
  <c r="AL195" i="2" s="1"/>
  <c r="AM194" i="2"/>
  <c r="BD194" i="2" s="1"/>
  <c r="AF194" i="2"/>
  <c r="AM193" i="2"/>
  <c r="BD193" i="2" s="1"/>
  <c r="AF193" i="2"/>
  <c r="AM192" i="2"/>
  <c r="BD192" i="2" s="1"/>
  <c r="AF192" i="2"/>
  <c r="AM191" i="2"/>
  <c r="BD191" i="2" s="1"/>
  <c r="AF191" i="2"/>
  <c r="AD191" i="2" s="1"/>
  <c r="AM190" i="2"/>
  <c r="BD190" i="2" s="1"/>
  <c r="AF190" i="2"/>
  <c r="AM189" i="2"/>
  <c r="BD189" i="2" s="1"/>
  <c r="AF189" i="2"/>
  <c r="AL189" i="2" s="1"/>
  <c r="AM188" i="2"/>
  <c r="BD188" i="2" s="1"/>
  <c r="AF188" i="2"/>
  <c r="AD188" i="2" s="1"/>
  <c r="AM187" i="2"/>
  <c r="BD187" i="2" s="1"/>
  <c r="AF187" i="2"/>
  <c r="AL187" i="2" s="1"/>
  <c r="AM186" i="2"/>
  <c r="BD186" i="2" s="1"/>
  <c r="AF186" i="2"/>
  <c r="AM185" i="2"/>
  <c r="BD185" i="2" s="1"/>
  <c r="AF185" i="2"/>
  <c r="AL185" i="2" s="1"/>
  <c r="AM184" i="2"/>
  <c r="BD184" i="2" s="1"/>
  <c r="AF184" i="2"/>
  <c r="AD184" i="2" s="1"/>
  <c r="AM183" i="2"/>
  <c r="BD183" i="2" s="1"/>
  <c r="AF183" i="2"/>
  <c r="AM182" i="2"/>
  <c r="BD182" i="2" s="1"/>
  <c r="AF182" i="2"/>
  <c r="AM181" i="2"/>
  <c r="BD181" i="2" s="1"/>
  <c r="AF181" i="2"/>
  <c r="AM180" i="2"/>
  <c r="BD180" i="2" s="1"/>
  <c r="AF180" i="2"/>
  <c r="AD180" i="2" s="1"/>
  <c r="AM179" i="2"/>
  <c r="BD179" i="2" s="1"/>
  <c r="AF179" i="2"/>
  <c r="AM178" i="2"/>
  <c r="BD178" i="2" s="1"/>
  <c r="AF178" i="2"/>
  <c r="AM177" i="2"/>
  <c r="BD177" i="2" s="1"/>
  <c r="AF177" i="2"/>
  <c r="AD177" i="2" s="1"/>
  <c r="AM176" i="2"/>
  <c r="BD176" i="2" s="1"/>
  <c r="AF176" i="2"/>
  <c r="AL176" i="2" s="1"/>
  <c r="AM175" i="2"/>
  <c r="BD175" i="2" s="1"/>
  <c r="AF175" i="2"/>
  <c r="AM174" i="2"/>
  <c r="BD174" i="2" s="1"/>
  <c r="AF174" i="2"/>
  <c r="AM173" i="2"/>
  <c r="BD173" i="2" s="1"/>
  <c r="AF173" i="2"/>
  <c r="AL173" i="2" s="1"/>
  <c r="AM172" i="2"/>
  <c r="BD172" i="2" s="1"/>
  <c r="AF172" i="2"/>
  <c r="AM171" i="2"/>
  <c r="BD171" i="2" s="1"/>
  <c r="AF171" i="2"/>
  <c r="AM170" i="2"/>
  <c r="BD170" i="2" s="1"/>
  <c r="AF170" i="2"/>
  <c r="AM169" i="2"/>
  <c r="BD169" i="2" s="1"/>
  <c r="AF169" i="2"/>
  <c r="AD169" i="2" s="1"/>
  <c r="AM168" i="2"/>
  <c r="BD168" i="2" s="1"/>
  <c r="AF168" i="2"/>
  <c r="AL168" i="2" s="1"/>
  <c r="AM167" i="2"/>
  <c r="BD167" i="2" s="1"/>
  <c r="AF167" i="2"/>
  <c r="AL167" i="2" s="1"/>
  <c r="AM166" i="2"/>
  <c r="BD166" i="2" s="1"/>
  <c r="AF166" i="2"/>
  <c r="AL166" i="2" s="1"/>
  <c r="AM165" i="2"/>
  <c r="BD165" i="2" s="1"/>
  <c r="AF165" i="2"/>
  <c r="AL165" i="2" s="1"/>
  <c r="AM164" i="2"/>
  <c r="BD164" i="2" s="1"/>
  <c r="AF164" i="2"/>
  <c r="AM163" i="2"/>
  <c r="BD163" i="2" s="1"/>
  <c r="AF163" i="2"/>
  <c r="AM162" i="2"/>
  <c r="BD162" i="2" s="1"/>
  <c r="AF162" i="2"/>
  <c r="AM161" i="2"/>
  <c r="BD161" i="2" s="1"/>
  <c r="AF161" i="2"/>
  <c r="AD161" i="2" s="1"/>
  <c r="AM160" i="2"/>
  <c r="BD160" i="2" s="1"/>
  <c r="AF160" i="2"/>
  <c r="AL160" i="2" s="1"/>
  <c r="AM159" i="2"/>
  <c r="BD159" i="2" s="1"/>
  <c r="AF159" i="2"/>
  <c r="AL159" i="2" s="1"/>
  <c r="AM158" i="2"/>
  <c r="BD158" i="2" s="1"/>
  <c r="AF158" i="2"/>
  <c r="AM157" i="2"/>
  <c r="BD157" i="2" s="1"/>
  <c r="AF157" i="2"/>
  <c r="AL157" i="2" s="1"/>
  <c r="AM156" i="2"/>
  <c r="BD156" i="2" s="1"/>
  <c r="AF156" i="2"/>
  <c r="AM155" i="2"/>
  <c r="BD155" i="2" s="1"/>
  <c r="AF155" i="2"/>
  <c r="AM154" i="2"/>
  <c r="BD154" i="2" s="1"/>
  <c r="AF154" i="2"/>
  <c r="AM153" i="2"/>
  <c r="BD153" i="2" s="1"/>
  <c r="AF153" i="2"/>
  <c r="AD153" i="2" s="1"/>
  <c r="AM152" i="2"/>
  <c r="BD152" i="2" s="1"/>
  <c r="AF152" i="2"/>
  <c r="AD152" i="2" s="1"/>
  <c r="AM151" i="2"/>
  <c r="BD151" i="2" s="1"/>
  <c r="AF151" i="2"/>
  <c r="AL151" i="2" s="1"/>
  <c r="AM150" i="2"/>
  <c r="BD150" i="2" s="1"/>
  <c r="AF150" i="2"/>
  <c r="AL150" i="2" s="1"/>
  <c r="AM149" i="2"/>
  <c r="BD149" i="2" s="1"/>
  <c r="AF149" i="2"/>
  <c r="AD149" i="2" s="1"/>
  <c r="AM148" i="2"/>
  <c r="BD148" i="2" s="1"/>
  <c r="AF148" i="2"/>
  <c r="AL148" i="2" s="1"/>
  <c r="AM147" i="2"/>
  <c r="BD147" i="2" s="1"/>
  <c r="AF147" i="2"/>
  <c r="AL147" i="2" s="1"/>
  <c r="AM146" i="2"/>
  <c r="BD146" i="2" s="1"/>
  <c r="AF146" i="2"/>
  <c r="AL146" i="2" s="1"/>
  <c r="AM145" i="2"/>
  <c r="BD145" i="2" s="1"/>
  <c r="AF145" i="2"/>
  <c r="AM144" i="2"/>
  <c r="BD144" i="2" s="1"/>
  <c r="AF144" i="2"/>
  <c r="AD144" i="2" s="1"/>
  <c r="AM143" i="2"/>
  <c r="BD143" i="2" s="1"/>
  <c r="AF143" i="2"/>
  <c r="AL143" i="2" s="1"/>
  <c r="AM142" i="2"/>
  <c r="BD142" i="2" s="1"/>
  <c r="AF142" i="2"/>
  <c r="AL142" i="2" s="1"/>
  <c r="AM141" i="2"/>
  <c r="BD141" i="2" s="1"/>
  <c r="AF141" i="2"/>
  <c r="AM140" i="2"/>
  <c r="BD140" i="2" s="1"/>
  <c r="AF140" i="2"/>
  <c r="AM139" i="2"/>
  <c r="BD139" i="2" s="1"/>
  <c r="AF139" i="2"/>
  <c r="AL139" i="2" s="1"/>
  <c r="AM138" i="2"/>
  <c r="BD138" i="2" s="1"/>
  <c r="AF138" i="2"/>
  <c r="AD138" i="2" s="1"/>
  <c r="AM137" i="2"/>
  <c r="BD137" i="2" s="1"/>
  <c r="AF137" i="2"/>
  <c r="AM136" i="2"/>
  <c r="BD136" i="2" s="1"/>
  <c r="AF136" i="2"/>
  <c r="AL136" i="2" s="1"/>
  <c r="AM135" i="2"/>
  <c r="BD135" i="2" s="1"/>
  <c r="AF135" i="2"/>
  <c r="AM134" i="2"/>
  <c r="BD134" i="2" s="1"/>
  <c r="AF134" i="2"/>
  <c r="AM133" i="2"/>
  <c r="BD133" i="2" s="1"/>
  <c r="AF133" i="2"/>
  <c r="AD133" i="2" s="1"/>
  <c r="AM132" i="2"/>
  <c r="BD132" i="2" s="1"/>
  <c r="AF132" i="2"/>
  <c r="AM131" i="2"/>
  <c r="BD131" i="2" s="1"/>
  <c r="AF131" i="2"/>
  <c r="AL131" i="2" s="1"/>
  <c r="AM130" i="2"/>
  <c r="BD130" i="2" s="1"/>
  <c r="AF130" i="2"/>
  <c r="AM129" i="2"/>
  <c r="BD129" i="2" s="1"/>
  <c r="AF129" i="2"/>
  <c r="AM128" i="2"/>
  <c r="BD128" i="2" s="1"/>
  <c r="AF128" i="2"/>
  <c r="AD128" i="2" s="1"/>
  <c r="AM127" i="2"/>
  <c r="BD127" i="2" s="1"/>
  <c r="AF127" i="2"/>
  <c r="AL127" i="2" s="1"/>
  <c r="AM126" i="2"/>
  <c r="BD126" i="2" s="1"/>
  <c r="AF126" i="2"/>
  <c r="AM125" i="2"/>
  <c r="BD125" i="2" s="1"/>
  <c r="AF125" i="2"/>
  <c r="AM124" i="2"/>
  <c r="BD124" i="2" s="1"/>
  <c r="AF124" i="2"/>
  <c r="AD124" i="2" s="1"/>
  <c r="AM123" i="2"/>
  <c r="BD123" i="2" s="1"/>
  <c r="AF123" i="2"/>
  <c r="AM122" i="2"/>
  <c r="BD122" i="2" s="1"/>
  <c r="AF122" i="2"/>
  <c r="AD122" i="2" s="1"/>
  <c r="AM121" i="2"/>
  <c r="BD121" i="2" s="1"/>
  <c r="AF121" i="2"/>
  <c r="AL121" i="2" s="1"/>
  <c r="AM120" i="2"/>
  <c r="BD120" i="2" s="1"/>
  <c r="AF120" i="2"/>
  <c r="AL120" i="2" s="1"/>
  <c r="AM119" i="2"/>
  <c r="BD119" i="2" s="1"/>
  <c r="AF119" i="2"/>
  <c r="AM118" i="2"/>
  <c r="BD118" i="2" s="1"/>
  <c r="AF118" i="2"/>
  <c r="AM117" i="2"/>
  <c r="BD117" i="2" s="1"/>
  <c r="AF117" i="2"/>
  <c r="AL117" i="2" s="1"/>
  <c r="AM116" i="2"/>
  <c r="BD116" i="2" s="1"/>
  <c r="AF116" i="2"/>
  <c r="AM115" i="2"/>
  <c r="BD115" i="2" s="1"/>
  <c r="AF115" i="2"/>
  <c r="AM114" i="2"/>
  <c r="BD114" i="2" s="1"/>
  <c r="AF114" i="2"/>
  <c r="AD114" i="2" s="1"/>
  <c r="AM113" i="2"/>
  <c r="BD113" i="2" s="1"/>
  <c r="AF113" i="2"/>
  <c r="AL113" i="2" s="1"/>
  <c r="AM112" i="2"/>
  <c r="BD112" i="2" s="1"/>
  <c r="AF112" i="2"/>
  <c r="AL112" i="2" s="1"/>
  <c r="AM111" i="2"/>
  <c r="BD111" i="2" s="1"/>
  <c r="AF111" i="2"/>
  <c r="AM110" i="2"/>
  <c r="BD110" i="2" s="1"/>
  <c r="AF110" i="2"/>
  <c r="AM109" i="2"/>
  <c r="BD109" i="2" s="1"/>
  <c r="AF109" i="2"/>
  <c r="AD109" i="2" s="1"/>
  <c r="AM108" i="2"/>
  <c r="BD108" i="2" s="1"/>
  <c r="AF108" i="2"/>
  <c r="AM107" i="2"/>
  <c r="BD107" i="2" s="1"/>
  <c r="AF107" i="2"/>
  <c r="AL107" i="2" s="1"/>
  <c r="AM106" i="2"/>
  <c r="BD106" i="2" s="1"/>
  <c r="AF106" i="2"/>
  <c r="AM105" i="2"/>
  <c r="BD105" i="2" s="1"/>
  <c r="AF105" i="2"/>
  <c r="AM104" i="2"/>
  <c r="BD104" i="2" s="1"/>
  <c r="AF104" i="2"/>
  <c r="AM103" i="2"/>
  <c r="BD103" i="2" s="1"/>
  <c r="AF103" i="2"/>
  <c r="AL103" i="2" s="1"/>
  <c r="AM102" i="2"/>
  <c r="BD102" i="2" s="1"/>
  <c r="AF102" i="2"/>
  <c r="AD102" i="2" s="1"/>
  <c r="AM101" i="2"/>
  <c r="BD101" i="2" s="1"/>
  <c r="AF101" i="2"/>
  <c r="AL101" i="2" s="1"/>
  <c r="AM100" i="2"/>
  <c r="BD100" i="2" s="1"/>
  <c r="AF100" i="2"/>
  <c r="AL100" i="2" s="1"/>
  <c r="AM99" i="2"/>
  <c r="BD99" i="2" s="1"/>
  <c r="AF99" i="2"/>
  <c r="AM98" i="2"/>
  <c r="BD98" i="2" s="1"/>
  <c r="AF98" i="2"/>
  <c r="AD98" i="2" s="1"/>
  <c r="AM97" i="2"/>
  <c r="BD97" i="2" s="1"/>
  <c r="AF97" i="2"/>
  <c r="AM96" i="2"/>
  <c r="BD96" i="2" s="1"/>
  <c r="AF96" i="2"/>
  <c r="AL96" i="2" s="1"/>
  <c r="AM95" i="2"/>
  <c r="BD95" i="2" s="1"/>
  <c r="AF95" i="2"/>
  <c r="AD95" i="2" s="1"/>
  <c r="AM94" i="2"/>
  <c r="BD94" i="2" s="1"/>
  <c r="AF94" i="2"/>
  <c r="AM93" i="2"/>
  <c r="BD93" i="2" s="1"/>
  <c r="AF93" i="2"/>
  <c r="AM92" i="2"/>
  <c r="BD92" i="2" s="1"/>
  <c r="AF92" i="2"/>
  <c r="AM91" i="2"/>
  <c r="BD91" i="2" s="1"/>
  <c r="AF91" i="2"/>
  <c r="AL91" i="2" s="1"/>
  <c r="AM90" i="2"/>
  <c r="BD90" i="2" s="1"/>
  <c r="AF90" i="2"/>
  <c r="AD90" i="2" s="1"/>
  <c r="AM89" i="2"/>
  <c r="BD89" i="2" s="1"/>
  <c r="AF89" i="2"/>
  <c r="AL89" i="2" s="1"/>
  <c r="AM88" i="2"/>
  <c r="BD88" i="2" s="1"/>
  <c r="AF88" i="2"/>
  <c r="AD88" i="2" s="1"/>
  <c r="AM87" i="2"/>
  <c r="BD87" i="2" s="1"/>
  <c r="AF87" i="2"/>
  <c r="AD87" i="2" s="1"/>
  <c r="AM86" i="2"/>
  <c r="BD86" i="2" s="1"/>
  <c r="AF86" i="2"/>
  <c r="AL86" i="2" s="1"/>
  <c r="AM85" i="2"/>
  <c r="BD85" i="2" s="1"/>
  <c r="AF85" i="2"/>
  <c r="AM84" i="2"/>
  <c r="BD84" i="2" s="1"/>
  <c r="AF84" i="2"/>
  <c r="AM83" i="2"/>
  <c r="BD83" i="2" s="1"/>
  <c r="AF83" i="2"/>
  <c r="AL83" i="2" s="1"/>
  <c r="AM82" i="2"/>
  <c r="BD82" i="2" s="1"/>
  <c r="AF82" i="2"/>
  <c r="AD82" i="2" s="1"/>
  <c r="AM81" i="2"/>
  <c r="BD81" i="2" s="1"/>
  <c r="AF81" i="2"/>
  <c r="AD81" i="2" s="1"/>
  <c r="AM80" i="2"/>
  <c r="BD80" i="2" s="1"/>
  <c r="AF80" i="2"/>
  <c r="AD80" i="2" s="1"/>
  <c r="AM79" i="2"/>
  <c r="BD79" i="2" s="1"/>
  <c r="AF79" i="2"/>
  <c r="AD79" i="2" s="1"/>
  <c r="AM78" i="2"/>
  <c r="BD78" i="2" s="1"/>
  <c r="AF78" i="2"/>
  <c r="AL78" i="2" s="1"/>
  <c r="AM77" i="2"/>
  <c r="BD77" i="2" s="1"/>
  <c r="AF77" i="2"/>
  <c r="AM76" i="2"/>
  <c r="BD76" i="2" s="1"/>
  <c r="AF76" i="2"/>
  <c r="AD76" i="2" s="1"/>
  <c r="AM75" i="2"/>
  <c r="BD75" i="2" s="1"/>
  <c r="AF75" i="2"/>
  <c r="AM74" i="2"/>
  <c r="BD74" i="2" s="1"/>
  <c r="AF74" i="2"/>
  <c r="AM73" i="2"/>
  <c r="BD73" i="2" s="1"/>
  <c r="AF73" i="2"/>
  <c r="AM72" i="2"/>
  <c r="BD72" i="2" s="1"/>
  <c r="AF72" i="2"/>
  <c r="AM71" i="2"/>
  <c r="BD71" i="2" s="1"/>
  <c r="AF71" i="2"/>
  <c r="AD71" i="2" s="1"/>
  <c r="AM70" i="2"/>
  <c r="BD70" i="2" s="1"/>
  <c r="AF70" i="2"/>
  <c r="AL70" i="2" s="1"/>
  <c r="AM69" i="2"/>
  <c r="BD69" i="2" s="1"/>
  <c r="AF69" i="2"/>
  <c r="AL69" i="2" s="1"/>
  <c r="AM68" i="2"/>
  <c r="BD68" i="2" s="1"/>
  <c r="AF68" i="2"/>
  <c r="AM67" i="2"/>
  <c r="BD67" i="2" s="1"/>
  <c r="AF67" i="2"/>
  <c r="AL67" i="2" s="1"/>
  <c r="AM66" i="2"/>
  <c r="BD66" i="2" s="1"/>
  <c r="AF66" i="2"/>
  <c r="AM65" i="2"/>
  <c r="BD65" i="2" s="1"/>
  <c r="AF65" i="2"/>
  <c r="AL65" i="2" s="1"/>
  <c r="AM64" i="2"/>
  <c r="BD64" i="2" s="1"/>
  <c r="AF64" i="2"/>
  <c r="AM63" i="2"/>
  <c r="BD63" i="2" s="1"/>
  <c r="AF63" i="2"/>
  <c r="AM62" i="2"/>
  <c r="BD62" i="2" s="1"/>
  <c r="AF62" i="2"/>
  <c r="AM61" i="2"/>
  <c r="BD61" i="2" s="1"/>
  <c r="AF61" i="2"/>
  <c r="AL61" i="2" s="1"/>
  <c r="AM60" i="2"/>
  <c r="BD60" i="2" s="1"/>
  <c r="AF60" i="2"/>
  <c r="AL60" i="2" s="1"/>
  <c r="AM59" i="2"/>
  <c r="BD59" i="2" s="1"/>
  <c r="AF59" i="2"/>
  <c r="AD59" i="2" s="1"/>
  <c r="AM58" i="2"/>
  <c r="BD58" i="2" s="1"/>
  <c r="AF58" i="2"/>
  <c r="AD58" i="2" s="1"/>
  <c r="AM57" i="2"/>
  <c r="BD57" i="2" s="1"/>
  <c r="AF57" i="2"/>
  <c r="AL57" i="2" s="1"/>
  <c r="AM56" i="2"/>
  <c r="BD56" i="2" s="1"/>
  <c r="AF56" i="2"/>
  <c r="AM55" i="2"/>
  <c r="BD55" i="2" s="1"/>
  <c r="AF55" i="2"/>
  <c r="AM54" i="2"/>
  <c r="BD54" i="2" s="1"/>
  <c r="AF54" i="2"/>
  <c r="AM53" i="2"/>
  <c r="BD53" i="2" s="1"/>
  <c r="AF53" i="2"/>
  <c r="AD53" i="2" s="1"/>
  <c r="AM52" i="2"/>
  <c r="BD52" i="2" s="1"/>
  <c r="AF52" i="2"/>
  <c r="AL52" i="2" s="1"/>
  <c r="AM51" i="2"/>
  <c r="BD51" i="2" s="1"/>
  <c r="AF51" i="2"/>
  <c r="AD51" i="2" s="1"/>
  <c r="AM50" i="2"/>
  <c r="BD50" i="2" s="1"/>
  <c r="AF50" i="2"/>
  <c r="AL50" i="2" s="1"/>
  <c r="AM49" i="2"/>
  <c r="BD49" i="2" s="1"/>
  <c r="AF49" i="2"/>
  <c r="AM48" i="2"/>
  <c r="BD48" i="2" s="1"/>
  <c r="AF48" i="2"/>
  <c r="AL48" i="2" s="1"/>
  <c r="AM47" i="2"/>
  <c r="BD47" i="2" s="1"/>
  <c r="AF47" i="2"/>
  <c r="AM46" i="2"/>
  <c r="BD46" i="2" s="1"/>
  <c r="AF46" i="2"/>
  <c r="AM45" i="2"/>
  <c r="BD45" i="2" s="1"/>
  <c r="AF45" i="2"/>
  <c r="AL45" i="2" s="1"/>
  <c r="AM44" i="2"/>
  <c r="BD44" i="2" s="1"/>
  <c r="AF44" i="2"/>
  <c r="AL44" i="2" s="1"/>
  <c r="AM43" i="2"/>
  <c r="BD43" i="2" s="1"/>
  <c r="AF43" i="2"/>
  <c r="AD43" i="2" s="1"/>
  <c r="AM42" i="2"/>
  <c r="BD42" i="2" s="1"/>
  <c r="AF42" i="2"/>
  <c r="AL42" i="2" s="1"/>
  <c r="AM41" i="2"/>
  <c r="BD41" i="2" s="1"/>
  <c r="AF41" i="2"/>
  <c r="AM40" i="2"/>
  <c r="BD40" i="2" s="1"/>
  <c r="AF40" i="2"/>
  <c r="AL40" i="2" s="1"/>
  <c r="AM39" i="2"/>
  <c r="BD39" i="2" s="1"/>
  <c r="AF39" i="2"/>
  <c r="AM38" i="2"/>
  <c r="BD38" i="2" s="1"/>
  <c r="AF38" i="2"/>
  <c r="AM37" i="2"/>
  <c r="BD37" i="2" s="1"/>
  <c r="AF37" i="2"/>
  <c r="AL37" i="2" s="1"/>
  <c r="AM36" i="2"/>
  <c r="BD36" i="2" s="1"/>
  <c r="AF36" i="2"/>
  <c r="AL36" i="2" s="1"/>
  <c r="AM35" i="2"/>
  <c r="BD35" i="2" s="1"/>
  <c r="AF35" i="2"/>
  <c r="AL35" i="2" s="1"/>
  <c r="AM34" i="2"/>
  <c r="BD34" i="2" s="1"/>
  <c r="AF34" i="2"/>
  <c r="AL34" i="2" s="1"/>
  <c r="AM33" i="2"/>
  <c r="BD33" i="2" s="1"/>
  <c r="AF33" i="2"/>
  <c r="AD33" i="2" s="1"/>
  <c r="AM32" i="2"/>
  <c r="BD32" i="2" s="1"/>
  <c r="AF32" i="2"/>
  <c r="AM31" i="2"/>
  <c r="BD31" i="2" s="1"/>
  <c r="AF31" i="2"/>
  <c r="AM30" i="2"/>
  <c r="BD30" i="2" s="1"/>
  <c r="AF30" i="2"/>
  <c r="AM29" i="2"/>
  <c r="BD29" i="2" s="1"/>
  <c r="AF29" i="2"/>
  <c r="AL29" i="2" s="1"/>
  <c r="AM28" i="2"/>
  <c r="BD28" i="2" s="1"/>
  <c r="AF28" i="2"/>
  <c r="AL28" i="2" s="1"/>
  <c r="AM27" i="2"/>
  <c r="BD27" i="2" s="1"/>
  <c r="AF27" i="2"/>
  <c r="AL27" i="2" s="1"/>
  <c r="AM26" i="2"/>
  <c r="BD26" i="2" s="1"/>
  <c r="AF26" i="2"/>
  <c r="AD26" i="2" s="1"/>
  <c r="AM25" i="2"/>
  <c r="BD25" i="2" s="1"/>
  <c r="AF25" i="2"/>
  <c r="AL25" i="2" s="1"/>
  <c r="AM24" i="2"/>
  <c r="BD24" i="2" s="1"/>
  <c r="AF24" i="2"/>
  <c r="AM23" i="2"/>
  <c r="BD23" i="2" s="1"/>
  <c r="AF23" i="2"/>
  <c r="AM22" i="2"/>
  <c r="BD22" i="2" s="1"/>
  <c r="AF22" i="2"/>
  <c r="AM21" i="2"/>
  <c r="BD21" i="2" s="1"/>
  <c r="AF21" i="2"/>
  <c r="AL21" i="2" s="1"/>
  <c r="AM20" i="2"/>
  <c r="BD20" i="2" s="1"/>
  <c r="AF20" i="2"/>
  <c r="BI19" i="2"/>
  <c r="AR19" i="2"/>
  <c r="AQ19" i="2"/>
  <c r="AL14" i="2"/>
  <c r="AM13" i="2"/>
  <c r="AL13" i="2"/>
  <c r="AM12" i="2"/>
  <c r="AL12" i="2"/>
  <c r="AK12" i="2"/>
  <c r="AK13" i="2" s="1"/>
  <c r="AK14" i="2" s="1"/>
  <c r="AK15" i="2" s="1"/>
  <c r="AK16" i="2" s="1"/>
  <c r="AK17" i="2" s="1"/>
  <c r="AM11" i="2"/>
  <c r="AL11" i="2"/>
  <c r="AM10" i="2"/>
  <c r="AL10" i="2"/>
  <c r="AK10" i="2"/>
  <c r="AM9" i="2"/>
  <c r="AL9" i="2"/>
  <c r="AM8" i="2"/>
  <c r="AL8" i="2"/>
  <c r="BC6" i="2"/>
  <c r="AK1" i="2"/>
  <c r="BI363" i="1"/>
  <c r="AP363" i="1"/>
  <c r="AG363" i="1"/>
  <c r="AO363" i="1" s="1"/>
  <c r="BI362" i="1"/>
  <c r="AP362" i="1"/>
  <c r="AG362" i="1"/>
  <c r="AO362" i="1" s="1"/>
  <c r="BI361" i="1"/>
  <c r="AP361" i="1"/>
  <c r="AG361" i="1"/>
  <c r="AO361" i="1" s="1"/>
  <c r="BI360" i="1"/>
  <c r="AP360" i="1"/>
  <c r="AG360" i="1"/>
  <c r="BI359" i="1"/>
  <c r="AP359" i="1"/>
  <c r="AG359" i="1"/>
  <c r="AE359" i="1" s="1"/>
  <c r="BI358" i="1"/>
  <c r="AP358" i="1"/>
  <c r="AG358" i="1"/>
  <c r="BI357" i="1"/>
  <c r="AP357" i="1"/>
  <c r="AG357" i="1"/>
  <c r="AE357" i="1" s="1"/>
  <c r="BI356" i="1"/>
  <c r="AP356" i="1"/>
  <c r="AG356" i="1"/>
  <c r="AO356" i="1" s="1"/>
  <c r="BI355" i="1"/>
  <c r="AP355" i="1"/>
  <c r="AG355" i="1"/>
  <c r="AO355" i="1" s="1"/>
  <c r="BI354" i="1"/>
  <c r="AP354" i="1"/>
  <c r="AG354" i="1"/>
  <c r="AO354" i="1" s="1"/>
  <c r="BI353" i="1"/>
  <c r="AP353" i="1"/>
  <c r="AG353" i="1"/>
  <c r="AO353" i="1" s="1"/>
  <c r="BI352" i="1"/>
  <c r="AP352" i="1"/>
  <c r="AG352" i="1"/>
  <c r="AO352" i="1" s="1"/>
  <c r="BI351" i="1"/>
  <c r="AP351" i="1"/>
  <c r="AG351" i="1"/>
  <c r="BI350" i="1"/>
  <c r="AP350" i="1"/>
  <c r="AG350" i="1"/>
  <c r="AE350" i="1" s="1"/>
  <c r="BI349" i="1"/>
  <c r="AP349" i="1"/>
  <c r="AG349" i="1"/>
  <c r="BI348" i="1"/>
  <c r="AP348" i="1"/>
  <c r="AG348" i="1"/>
  <c r="AO348" i="1" s="1"/>
  <c r="BI347" i="1"/>
  <c r="AP347" i="1"/>
  <c r="AG347" i="1"/>
  <c r="AO347" i="1" s="1"/>
  <c r="BI346" i="1"/>
  <c r="AP346" i="1"/>
  <c r="AG346" i="1"/>
  <c r="AE346" i="1" s="1"/>
  <c r="BI345" i="1"/>
  <c r="AP345" i="1"/>
  <c r="AG345" i="1"/>
  <c r="BI344" i="1"/>
  <c r="AP344" i="1"/>
  <c r="AG344" i="1"/>
  <c r="BI343" i="1"/>
  <c r="AP343" i="1"/>
  <c r="AG343" i="1"/>
  <c r="AO343" i="1" s="1"/>
  <c r="BI342" i="1"/>
  <c r="AP342" i="1"/>
  <c r="AG342" i="1"/>
  <c r="BI341" i="1"/>
  <c r="AP341" i="1"/>
  <c r="AG341" i="1"/>
  <c r="AO341" i="1" s="1"/>
  <c r="BI340" i="1"/>
  <c r="AP340" i="1"/>
  <c r="AG340" i="1"/>
  <c r="AE340" i="1" s="1"/>
  <c r="BI339" i="1"/>
  <c r="AP339" i="1"/>
  <c r="AG339" i="1"/>
  <c r="AO339" i="1" s="1"/>
  <c r="BI338" i="1"/>
  <c r="AP338" i="1"/>
  <c r="AG338" i="1"/>
  <c r="BI337" i="1"/>
  <c r="AP337" i="1"/>
  <c r="AG337" i="1"/>
  <c r="AO337" i="1" s="1"/>
  <c r="BI336" i="1"/>
  <c r="AP336" i="1"/>
  <c r="AG336" i="1"/>
  <c r="BI335" i="1"/>
  <c r="AP335" i="1"/>
  <c r="AG335" i="1"/>
  <c r="AO335" i="1" s="1"/>
  <c r="BI334" i="1"/>
  <c r="AP334" i="1"/>
  <c r="AG334" i="1"/>
  <c r="AE334" i="1" s="1"/>
  <c r="BI333" i="1"/>
  <c r="AP333" i="1"/>
  <c r="AI333" i="1"/>
  <c r="AH333" i="1"/>
  <c r="AG333" i="1"/>
  <c r="BI332" i="1"/>
  <c r="AP332" i="1"/>
  <c r="AG332" i="1"/>
  <c r="AO332" i="1" s="1"/>
  <c r="BI331" i="1"/>
  <c r="AP331" i="1"/>
  <c r="AG331" i="1"/>
  <c r="AO331" i="1" s="1"/>
  <c r="BI330" i="1"/>
  <c r="AP330" i="1"/>
  <c r="AG330" i="1"/>
  <c r="BI329" i="1"/>
  <c r="AP329" i="1"/>
  <c r="AG329" i="1"/>
  <c r="BI328" i="1"/>
  <c r="AP328" i="1"/>
  <c r="AG328" i="1"/>
  <c r="BI327" i="1"/>
  <c r="AP327" i="1"/>
  <c r="AG327" i="1"/>
  <c r="AO327" i="1" s="1"/>
  <c r="BH327" i="1" s="1"/>
  <c r="BI326" i="1"/>
  <c r="AP326" i="1"/>
  <c r="AG326" i="1"/>
  <c r="BI325" i="1"/>
  <c r="AP325" i="1"/>
  <c r="AG325" i="1"/>
  <c r="AO325" i="1" s="1"/>
  <c r="BH325" i="1" s="1"/>
  <c r="BI324" i="1"/>
  <c r="AP324" i="1"/>
  <c r="AG324" i="1"/>
  <c r="BI323" i="1"/>
  <c r="AP323" i="1"/>
  <c r="AG323" i="1"/>
  <c r="AO323" i="1" s="1"/>
  <c r="BH323" i="1" s="1"/>
  <c r="BI322" i="1"/>
  <c r="AP322" i="1"/>
  <c r="AG322" i="1"/>
  <c r="AO322" i="1" s="1"/>
  <c r="BI321" i="1"/>
  <c r="AP321" i="1"/>
  <c r="AG321" i="1"/>
  <c r="AO321" i="1" s="1"/>
  <c r="BI320" i="1"/>
  <c r="AP320" i="1"/>
  <c r="AG320" i="1"/>
  <c r="AO320" i="1" s="1"/>
  <c r="BI319" i="1"/>
  <c r="AP319" i="1"/>
  <c r="AG319" i="1"/>
  <c r="BI318" i="1"/>
  <c r="AP318" i="1"/>
  <c r="AG318" i="1"/>
  <c r="BI317" i="1"/>
  <c r="AP317" i="1"/>
  <c r="AG317" i="1"/>
  <c r="BI316" i="1"/>
  <c r="AP316" i="1"/>
  <c r="AG316" i="1"/>
  <c r="AO316" i="1" s="1"/>
  <c r="BI315" i="1"/>
  <c r="AP315" i="1"/>
  <c r="AG315" i="1"/>
  <c r="AO315" i="1" s="1"/>
  <c r="BI314" i="1"/>
  <c r="AP314" i="1"/>
  <c r="AG314" i="1"/>
  <c r="AO314" i="1" s="1"/>
  <c r="BI313" i="1"/>
  <c r="AP313" i="1"/>
  <c r="AG313" i="1"/>
  <c r="BI312" i="1"/>
  <c r="AP312" i="1"/>
  <c r="AG312" i="1"/>
  <c r="BI311" i="1"/>
  <c r="AP311" i="1"/>
  <c r="AG311" i="1"/>
  <c r="AO311" i="1" s="1"/>
  <c r="BH311" i="1" s="1"/>
  <c r="BI310" i="1"/>
  <c r="AP310" i="1"/>
  <c r="AG310" i="1"/>
  <c r="AO310" i="1" s="1"/>
  <c r="BH310" i="1" s="1"/>
  <c r="BI309" i="1"/>
  <c r="AP309" i="1"/>
  <c r="AG309" i="1"/>
  <c r="AE309" i="1" s="1"/>
  <c r="BI308" i="1"/>
  <c r="AP308" i="1"/>
  <c r="AG308" i="1"/>
  <c r="AO308" i="1" s="1"/>
  <c r="BH308" i="1" s="1"/>
  <c r="BI307" i="1"/>
  <c r="AP307" i="1"/>
  <c r="AG307" i="1"/>
  <c r="AE307" i="1" s="1"/>
  <c r="BI306" i="1"/>
  <c r="AP306" i="1"/>
  <c r="AG306" i="1"/>
  <c r="BI305" i="1"/>
  <c r="AP305" i="1"/>
  <c r="AG305" i="1"/>
  <c r="AE305" i="1" s="1"/>
  <c r="BI304" i="1"/>
  <c r="AP304" i="1"/>
  <c r="AG304" i="1"/>
  <c r="AE304" i="1" s="1"/>
  <c r="BI303" i="1"/>
  <c r="AP303" i="1"/>
  <c r="AG303" i="1"/>
  <c r="AE303" i="1" s="1"/>
  <c r="BI302" i="1"/>
  <c r="AP302" i="1"/>
  <c r="AG302" i="1"/>
  <c r="AO302" i="1" s="1"/>
  <c r="BI301" i="1"/>
  <c r="AP301" i="1"/>
  <c r="AG301" i="1"/>
  <c r="AE301" i="1" s="1"/>
  <c r="BI300" i="1"/>
  <c r="AP300" i="1"/>
  <c r="AG300" i="1"/>
  <c r="AO300" i="1" s="1"/>
  <c r="BH300" i="1" s="1"/>
  <c r="BI299" i="1"/>
  <c r="AP299" i="1"/>
  <c r="AG299" i="1"/>
  <c r="AE299" i="1" s="1"/>
  <c r="BI298" i="1"/>
  <c r="AP298" i="1"/>
  <c r="AG298" i="1"/>
  <c r="AO298" i="1" s="1"/>
  <c r="BI297" i="1"/>
  <c r="AP297" i="1"/>
  <c r="AG297" i="1"/>
  <c r="AE297" i="1" s="1"/>
  <c r="BI296" i="1"/>
  <c r="AP296" i="1"/>
  <c r="AG296" i="1"/>
  <c r="AE296" i="1" s="1"/>
  <c r="BI295" i="1"/>
  <c r="AP295" i="1"/>
  <c r="AG295" i="1"/>
  <c r="AE295" i="1" s="1"/>
  <c r="BI294" i="1"/>
  <c r="AP294" i="1"/>
  <c r="AG294" i="1"/>
  <c r="AE294" i="1" s="1"/>
  <c r="BI293" i="1"/>
  <c r="AP293" i="1"/>
  <c r="AG293" i="1"/>
  <c r="AE293" i="1" s="1"/>
  <c r="BI292" i="1"/>
  <c r="AP292" i="1"/>
  <c r="AG292" i="1"/>
  <c r="BI291" i="1"/>
  <c r="AP291" i="1"/>
  <c r="AG291" i="1"/>
  <c r="AE291" i="1" s="1"/>
  <c r="BI290" i="1"/>
  <c r="AP290" i="1"/>
  <c r="AG290" i="1"/>
  <c r="AO290" i="1" s="1"/>
  <c r="BI289" i="1"/>
  <c r="AP289" i="1"/>
  <c r="AG289" i="1"/>
  <c r="AE289" i="1" s="1"/>
  <c r="BI288" i="1"/>
  <c r="AP288" i="1"/>
  <c r="AG288" i="1"/>
  <c r="AO288" i="1" s="1"/>
  <c r="BI287" i="1"/>
  <c r="AP287" i="1"/>
  <c r="AG287" i="1"/>
  <c r="AE287" i="1" s="1"/>
  <c r="BI286" i="1"/>
  <c r="AP286" i="1"/>
  <c r="AG286" i="1"/>
  <c r="AO286" i="1" s="1"/>
  <c r="BH286" i="1" s="1"/>
  <c r="BI285" i="1"/>
  <c r="AP285" i="1"/>
  <c r="AG285" i="1"/>
  <c r="AE285" i="1" s="1"/>
  <c r="BI284" i="1"/>
  <c r="AP284" i="1"/>
  <c r="AG284" i="1"/>
  <c r="AE284" i="1" s="1"/>
  <c r="BI283" i="1"/>
  <c r="AP283" i="1"/>
  <c r="AG283" i="1"/>
  <c r="AE283" i="1" s="1"/>
  <c r="BI282" i="1"/>
  <c r="AP282" i="1"/>
  <c r="AG282" i="1"/>
  <c r="AE282" i="1" s="1"/>
  <c r="BI281" i="1"/>
  <c r="AP281" i="1"/>
  <c r="AG281" i="1"/>
  <c r="AE281" i="1" s="1"/>
  <c r="BI280" i="1"/>
  <c r="AP280" i="1"/>
  <c r="AG280" i="1"/>
  <c r="AE280" i="1" s="1"/>
  <c r="BI279" i="1"/>
  <c r="AP279" i="1"/>
  <c r="AG279" i="1"/>
  <c r="AE279" i="1" s="1"/>
  <c r="BI278" i="1"/>
  <c r="AP278" i="1"/>
  <c r="AG278" i="1"/>
  <c r="BI277" i="1"/>
  <c r="AP277" i="1"/>
  <c r="AG277" i="1"/>
  <c r="AE277" i="1" s="1"/>
  <c r="BI276" i="1"/>
  <c r="AP276" i="1"/>
  <c r="AG276" i="1"/>
  <c r="AE276" i="1" s="1"/>
  <c r="BI275" i="1"/>
  <c r="AP275" i="1"/>
  <c r="AG275" i="1"/>
  <c r="BI274" i="1"/>
  <c r="AP274" i="1"/>
  <c r="AG274" i="1"/>
  <c r="BI273" i="1"/>
  <c r="AP273" i="1"/>
  <c r="AG273" i="1"/>
  <c r="AE273" i="1" s="1"/>
  <c r="BI272" i="1"/>
  <c r="AP272" i="1"/>
  <c r="AG272" i="1"/>
  <c r="AE272" i="1" s="1"/>
  <c r="BI271" i="1"/>
  <c r="AP271" i="1"/>
  <c r="AG271" i="1"/>
  <c r="AE271" i="1" s="1"/>
  <c r="BI270" i="1"/>
  <c r="AP270" i="1"/>
  <c r="AG270" i="1"/>
  <c r="AE270" i="1" s="1"/>
  <c r="BI269" i="1"/>
  <c r="AP269" i="1"/>
  <c r="AG269" i="1"/>
  <c r="BI268" i="1"/>
  <c r="AP268" i="1"/>
  <c r="AG268" i="1"/>
  <c r="AE268" i="1" s="1"/>
  <c r="BI267" i="1"/>
  <c r="AP267" i="1"/>
  <c r="AG267" i="1"/>
  <c r="AE267" i="1" s="1"/>
  <c r="BI266" i="1"/>
  <c r="AP266" i="1"/>
  <c r="AG266" i="1"/>
  <c r="BI265" i="1"/>
  <c r="AP265" i="1"/>
  <c r="AG265" i="1"/>
  <c r="BI264" i="1"/>
  <c r="AP264" i="1"/>
  <c r="AG264" i="1"/>
  <c r="BI263" i="1"/>
  <c r="AP263" i="1"/>
  <c r="AG263" i="1"/>
  <c r="BI262" i="1"/>
  <c r="AP262" i="1"/>
  <c r="AG262" i="1"/>
  <c r="AE262" i="1" s="1"/>
  <c r="BI261" i="1"/>
  <c r="AP261" i="1"/>
  <c r="AG261" i="1"/>
  <c r="AE261" i="1" s="1"/>
  <c r="BI260" i="1"/>
  <c r="AP260" i="1"/>
  <c r="AG260" i="1"/>
  <c r="BI259" i="1"/>
  <c r="AP259" i="1"/>
  <c r="AG259" i="1"/>
  <c r="BI258" i="1"/>
  <c r="AP258" i="1"/>
  <c r="AG258" i="1"/>
  <c r="AE258" i="1" s="1"/>
  <c r="BI257" i="1"/>
  <c r="AP257" i="1"/>
  <c r="AG257" i="1"/>
  <c r="BI256" i="1"/>
  <c r="AP256" i="1"/>
  <c r="AG256" i="1"/>
  <c r="AE256" i="1" s="1"/>
  <c r="BI255" i="1"/>
  <c r="AP255" i="1"/>
  <c r="AG255" i="1"/>
  <c r="AE255" i="1" s="1"/>
  <c r="BI254" i="1"/>
  <c r="AP254" i="1"/>
  <c r="AG254" i="1"/>
  <c r="AE254" i="1" s="1"/>
  <c r="BI253" i="1"/>
  <c r="AP253" i="1"/>
  <c r="AG253" i="1"/>
  <c r="AE253" i="1" s="1"/>
  <c r="BI252" i="1"/>
  <c r="AP252" i="1"/>
  <c r="AG252" i="1"/>
  <c r="AE252" i="1" s="1"/>
  <c r="BI251" i="1"/>
  <c r="AP251" i="1"/>
  <c r="AG251" i="1"/>
  <c r="AE251" i="1" s="1"/>
  <c r="BI250" i="1"/>
  <c r="AP250" i="1"/>
  <c r="AG250" i="1"/>
  <c r="AE250" i="1" s="1"/>
  <c r="BI249" i="1"/>
  <c r="AP249" i="1"/>
  <c r="AG249" i="1"/>
  <c r="BI248" i="1"/>
  <c r="AP248" i="1"/>
  <c r="AG248" i="1"/>
  <c r="AE248" i="1" s="1"/>
  <c r="BI247" i="1"/>
  <c r="AP247" i="1"/>
  <c r="AG247" i="1"/>
  <c r="AE247" i="1" s="1"/>
  <c r="BI246" i="1"/>
  <c r="AP246" i="1"/>
  <c r="AG246" i="1"/>
  <c r="AE246" i="1" s="1"/>
  <c r="BI245" i="1"/>
  <c r="AP245" i="1"/>
  <c r="AG245" i="1"/>
  <c r="AE245" i="1" s="1"/>
  <c r="BI244" i="1"/>
  <c r="AP244" i="1"/>
  <c r="AG244" i="1"/>
  <c r="AE244" i="1" s="1"/>
  <c r="BI243" i="1"/>
  <c r="AP243" i="1"/>
  <c r="AG243" i="1"/>
  <c r="BI242" i="1"/>
  <c r="AP242" i="1"/>
  <c r="AG242" i="1"/>
  <c r="AE242" i="1" s="1"/>
  <c r="BI241" i="1"/>
  <c r="AP241" i="1"/>
  <c r="AG241" i="1"/>
  <c r="AE241" i="1" s="1"/>
  <c r="BI240" i="1"/>
  <c r="AP240" i="1"/>
  <c r="AG240" i="1"/>
  <c r="BI239" i="1"/>
  <c r="AP239" i="1"/>
  <c r="AG239" i="1"/>
  <c r="BI238" i="1"/>
  <c r="AP238" i="1"/>
  <c r="AG238" i="1"/>
  <c r="AE238" i="1" s="1"/>
  <c r="BI237" i="1"/>
  <c r="AP237" i="1"/>
  <c r="AG237" i="1"/>
  <c r="BI236" i="1"/>
  <c r="AP236" i="1"/>
  <c r="AG236" i="1"/>
  <c r="AE236" i="1" s="1"/>
  <c r="BI235" i="1"/>
  <c r="AP235" i="1"/>
  <c r="AG235" i="1"/>
  <c r="AE235" i="1" s="1"/>
  <c r="BI234" i="1"/>
  <c r="AP234" i="1"/>
  <c r="AG234" i="1"/>
  <c r="BI233" i="1"/>
  <c r="AP233" i="1"/>
  <c r="AG233" i="1"/>
  <c r="BI232" i="1"/>
  <c r="AP232" i="1"/>
  <c r="AG232" i="1"/>
  <c r="AE232" i="1" s="1"/>
  <c r="BI231" i="1"/>
  <c r="AP231" i="1"/>
  <c r="AG231" i="1"/>
  <c r="AE231" i="1" s="1"/>
  <c r="BI230" i="1"/>
  <c r="AP230" i="1"/>
  <c r="AG230" i="1"/>
  <c r="AE230" i="1" s="1"/>
  <c r="BI229" i="1"/>
  <c r="AP229" i="1"/>
  <c r="AG229" i="1"/>
  <c r="BI228" i="1"/>
  <c r="AP228" i="1"/>
  <c r="AG228" i="1"/>
  <c r="AE228" i="1" s="1"/>
  <c r="BI227" i="1"/>
  <c r="AP227" i="1"/>
  <c r="AG227" i="1"/>
  <c r="AE227" i="1" s="1"/>
  <c r="BI226" i="1"/>
  <c r="AP226" i="1"/>
  <c r="AG226" i="1"/>
  <c r="AE226" i="1" s="1"/>
  <c r="BI225" i="1"/>
  <c r="AP225" i="1"/>
  <c r="AG225" i="1"/>
  <c r="AO225" i="1" s="1"/>
  <c r="BI224" i="1"/>
  <c r="AP224" i="1"/>
  <c r="AG224" i="1"/>
  <c r="AE224" i="1" s="1"/>
  <c r="BI223" i="1"/>
  <c r="AP223" i="1"/>
  <c r="AG223" i="1"/>
  <c r="AO223" i="1" s="1"/>
  <c r="BI222" i="1"/>
  <c r="AP222" i="1"/>
  <c r="AG222" i="1"/>
  <c r="BI221" i="1"/>
  <c r="AP221" i="1"/>
  <c r="AG221" i="1"/>
  <c r="AO221" i="1" s="1"/>
  <c r="BI220" i="1"/>
  <c r="AP220" i="1"/>
  <c r="AG220" i="1"/>
  <c r="BI219" i="1"/>
  <c r="AP219" i="1"/>
  <c r="AG219" i="1"/>
  <c r="AO219" i="1" s="1"/>
  <c r="BH219" i="1" s="1"/>
  <c r="BI218" i="1"/>
  <c r="AP218" i="1"/>
  <c r="AG218" i="1"/>
  <c r="BI217" i="1"/>
  <c r="AP217" i="1"/>
  <c r="AG217" i="1"/>
  <c r="AO217" i="1" s="1"/>
  <c r="BI216" i="1"/>
  <c r="AP216" i="1"/>
  <c r="AG216" i="1"/>
  <c r="BI215" i="1"/>
  <c r="AP215" i="1"/>
  <c r="AG215" i="1"/>
  <c r="AE215" i="1" s="1"/>
  <c r="BI214" i="1"/>
  <c r="AP214" i="1"/>
  <c r="AG214" i="1"/>
  <c r="BI213" i="1"/>
  <c r="AP213" i="1"/>
  <c r="AG213" i="1"/>
  <c r="BI212" i="1"/>
  <c r="AP212" i="1"/>
  <c r="AG212" i="1"/>
  <c r="BI211" i="1"/>
  <c r="AP211" i="1"/>
  <c r="AG211" i="1"/>
  <c r="AE211" i="1" s="1"/>
  <c r="BI210" i="1"/>
  <c r="AP210" i="1"/>
  <c r="AG210" i="1"/>
  <c r="BI209" i="1"/>
  <c r="AP209" i="1"/>
  <c r="AG209" i="1"/>
  <c r="BI208" i="1"/>
  <c r="AP208" i="1"/>
  <c r="AG208" i="1"/>
  <c r="BI207" i="1"/>
  <c r="AP207" i="1"/>
  <c r="AG207" i="1"/>
  <c r="AE207" i="1" s="1"/>
  <c r="BI206" i="1"/>
  <c r="AP206" i="1"/>
  <c r="AG206" i="1"/>
  <c r="BI205" i="1"/>
  <c r="AP205" i="1"/>
  <c r="AG205" i="1"/>
  <c r="AE205" i="1" s="1"/>
  <c r="BI204" i="1"/>
  <c r="AP204" i="1"/>
  <c r="AG204" i="1"/>
  <c r="AE204" i="1" s="1"/>
  <c r="BI203" i="1"/>
  <c r="AP203" i="1"/>
  <c r="AG203" i="1"/>
  <c r="AE203" i="1" s="1"/>
  <c r="BI202" i="1"/>
  <c r="AP202" i="1"/>
  <c r="AG202" i="1"/>
  <c r="AE202" i="1" s="1"/>
  <c r="BI201" i="1"/>
  <c r="AP201" i="1"/>
  <c r="AG201" i="1"/>
  <c r="AE201" i="1" s="1"/>
  <c r="BI200" i="1"/>
  <c r="AP200" i="1"/>
  <c r="AG200" i="1"/>
  <c r="BI199" i="1"/>
  <c r="AP199" i="1"/>
  <c r="AG199" i="1"/>
  <c r="AE199" i="1" s="1"/>
  <c r="BI198" i="1"/>
  <c r="AP198" i="1"/>
  <c r="AG198" i="1"/>
  <c r="BI197" i="1"/>
  <c r="AP197" i="1"/>
  <c r="AG197" i="1"/>
  <c r="AE197" i="1" s="1"/>
  <c r="BI196" i="1"/>
  <c r="AP196" i="1"/>
  <c r="AG196" i="1"/>
  <c r="AE196" i="1" s="1"/>
  <c r="BI195" i="1"/>
  <c r="AP195" i="1"/>
  <c r="AG195" i="1"/>
  <c r="AE195" i="1" s="1"/>
  <c r="BI194" i="1"/>
  <c r="AP194" i="1"/>
  <c r="AG194" i="1"/>
  <c r="AE194" i="1" s="1"/>
  <c r="BI193" i="1"/>
  <c r="AP193" i="1"/>
  <c r="AG193" i="1"/>
  <c r="BI192" i="1"/>
  <c r="AP192" i="1"/>
  <c r="AG192" i="1"/>
  <c r="AE192" i="1" s="1"/>
  <c r="BI191" i="1"/>
  <c r="AP191" i="1"/>
  <c r="AG191" i="1"/>
  <c r="AE191" i="1" s="1"/>
  <c r="BI190" i="1"/>
  <c r="AP190" i="1"/>
  <c r="AG190" i="1"/>
  <c r="AE190" i="1" s="1"/>
  <c r="BI189" i="1"/>
  <c r="AP189" i="1"/>
  <c r="AG189" i="1"/>
  <c r="AE189" i="1" s="1"/>
  <c r="BI188" i="1"/>
  <c r="AP188" i="1"/>
  <c r="AG188" i="1"/>
  <c r="BI187" i="1"/>
  <c r="AP187" i="1"/>
  <c r="AG187" i="1"/>
  <c r="AE187" i="1" s="1"/>
  <c r="BI186" i="1"/>
  <c r="AP186" i="1"/>
  <c r="AG186" i="1"/>
  <c r="BI185" i="1"/>
  <c r="AP185" i="1"/>
  <c r="AG185" i="1"/>
  <c r="BI184" i="1"/>
  <c r="AP184" i="1"/>
  <c r="AG184" i="1"/>
  <c r="BI183" i="1"/>
  <c r="AP183" i="1"/>
  <c r="AG183" i="1"/>
  <c r="AE183" i="1" s="1"/>
  <c r="BI182" i="1"/>
  <c r="AP182" i="1"/>
  <c r="AG182" i="1"/>
  <c r="BI181" i="1"/>
  <c r="AP181" i="1"/>
  <c r="AG181" i="1"/>
  <c r="BI180" i="1"/>
  <c r="AP180" i="1"/>
  <c r="AG180" i="1"/>
  <c r="AE180" i="1" s="1"/>
  <c r="BI179" i="1"/>
  <c r="AP179" i="1"/>
  <c r="AG179" i="1"/>
  <c r="BI178" i="1"/>
  <c r="AP178" i="1"/>
  <c r="AG178" i="1"/>
  <c r="AE178" i="1" s="1"/>
  <c r="BI177" i="1"/>
  <c r="AP177" i="1"/>
  <c r="AG177" i="1"/>
  <c r="BI176" i="1"/>
  <c r="AP176" i="1"/>
  <c r="AG176" i="1"/>
  <c r="AE176" i="1" s="1"/>
  <c r="BI175" i="1"/>
  <c r="AP175" i="1"/>
  <c r="AG175" i="1"/>
  <c r="AO175" i="1" s="1"/>
  <c r="BI174" i="1"/>
  <c r="AP174" i="1"/>
  <c r="AG174" i="1"/>
  <c r="AE174" i="1" s="1"/>
  <c r="BI173" i="1"/>
  <c r="AP173" i="1"/>
  <c r="AG173" i="1"/>
  <c r="AO173" i="1" s="1"/>
  <c r="BH173" i="1" s="1"/>
  <c r="BI172" i="1"/>
  <c r="AP172" i="1"/>
  <c r="AG172" i="1"/>
  <c r="AO172" i="1" s="1"/>
  <c r="BI171" i="1"/>
  <c r="AP171" i="1"/>
  <c r="AG171" i="1"/>
  <c r="BI170" i="1"/>
  <c r="AP170" i="1"/>
  <c r="AG170" i="1"/>
  <c r="AO170" i="1" s="1"/>
  <c r="BH170" i="1" s="1"/>
  <c r="BI169" i="1"/>
  <c r="AP169" i="1"/>
  <c r="AG169" i="1"/>
  <c r="BI168" i="1"/>
  <c r="AP168" i="1"/>
  <c r="AG168" i="1"/>
  <c r="AO168" i="1" s="1"/>
  <c r="BI167" i="1"/>
  <c r="AP167" i="1"/>
  <c r="AG167" i="1"/>
  <c r="BI166" i="1"/>
  <c r="AP166" i="1"/>
  <c r="AG166" i="1"/>
  <c r="AO166" i="1" s="1"/>
  <c r="BH166" i="1" s="1"/>
  <c r="BI165" i="1"/>
  <c r="AP165" i="1"/>
  <c r="AG165" i="1"/>
  <c r="AE165" i="1" s="1"/>
  <c r="BI164" i="1"/>
  <c r="AP164" i="1"/>
  <c r="AG164" i="1"/>
  <c r="BI163" i="1"/>
  <c r="AP163" i="1"/>
  <c r="AG163" i="1"/>
  <c r="AO163" i="1" s="1"/>
  <c r="BI162" i="1"/>
  <c r="AP162" i="1"/>
  <c r="AG162" i="1"/>
  <c r="AE162" i="1" s="1"/>
  <c r="BI161" i="1"/>
  <c r="AP161" i="1"/>
  <c r="AG161" i="1"/>
  <c r="AO161" i="1" s="1"/>
  <c r="BH161" i="1" s="1"/>
  <c r="BI160" i="1"/>
  <c r="AP160" i="1"/>
  <c r="AG160" i="1"/>
  <c r="AO160" i="1" s="1"/>
  <c r="BI159" i="1"/>
  <c r="AP159" i="1"/>
  <c r="AG159" i="1"/>
  <c r="AE159" i="1" s="1"/>
  <c r="BI158" i="1"/>
  <c r="AP158" i="1"/>
  <c r="AG158" i="1"/>
  <c r="AE158" i="1" s="1"/>
  <c r="BI157" i="1"/>
  <c r="AP157" i="1"/>
  <c r="AG157" i="1"/>
  <c r="AO157" i="1" s="1"/>
  <c r="BI156" i="1"/>
  <c r="AP156" i="1"/>
  <c r="AG156" i="1"/>
  <c r="AO156" i="1" s="1"/>
  <c r="BI155" i="1"/>
  <c r="AP155" i="1"/>
  <c r="AG155" i="1"/>
  <c r="BI154" i="1"/>
  <c r="AP154" i="1"/>
  <c r="AG154" i="1"/>
  <c r="AO154" i="1" s="1"/>
  <c r="BI153" i="1"/>
  <c r="AP153" i="1"/>
  <c r="AG153" i="1"/>
  <c r="AO153" i="1" s="1"/>
  <c r="BH153" i="1" s="1"/>
  <c r="BI152" i="1"/>
  <c r="AP152" i="1"/>
  <c r="AG152" i="1"/>
  <c r="AE152" i="1" s="1"/>
  <c r="BI151" i="1"/>
  <c r="AP151" i="1"/>
  <c r="AG151" i="1"/>
  <c r="AO151" i="1" s="1"/>
  <c r="BI150" i="1"/>
  <c r="AP150" i="1"/>
  <c r="AG150" i="1"/>
  <c r="AO150" i="1" s="1"/>
  <c r="BI149" i="1"/>
  <c r="AP149" i="1"/>
  <c r="AG149" i="1"/>
  <c r="AO149" i="1" s="1"/>
  <c r="BH149" i="1" s="1"/>
  <c r="BI148" i="1"/>
  <c r="AP148" i="1"/>
  <c r="AG148" i="1"/>
  <c r="AO148" i="1" s="1"/>
  <c r="BH148" i="1" s="1"/>
  <c r="BI147" i="1"/>
  <c r="AP147" i="1"/>
  <c r="AG147" i="1"/>
  <c r="AE147" i="1" s="1"/>
  <c r="BI146" i="1"/>
  <c r="AP146" i="1"/>
  <c r="AG146" i="1"/>
  <c r="AO146" i="1" s="1"/>
  <c r="BI145" i="1"/>
  <c r="AP145" i="1"/>
  <c r="AG145" i="1"/>
  <c r="AE145" i="1" s="1"/>
  <c r="BI144" i="1"/>
  <c r="AP144" i="1"/>
  <c r="AG144" i="1"/>
  <c r="AO144" i="1" s="1"/>
  <c r="BI143" i="1"/>
  <c r="AP143" i="1"/>
  <c r="AG143" i="1"/>
  <c r="AO143" i="1" s="1"/>
  <c r="BI142" i="1"/>
  <c r="AP142" i="1"/>
  <c r="AG142" i="1"/>
  <c r="AO142" i="1" s="1"/>
  <c r="BI141" i="1"/>
  <c r="AP141" i="1"/>
  <c r="AG141" i="1"/>
  <c r="AO141" i="1" s="1"/>
  <c r="BI140" i="1"/>
  <c r="AP140" i="1"/>
  <c r="AG140" i="1"/>
  <c r="AE140" i="1" s="1"/>
  <c r="BI139" i="1"/>
  <c r="AP139" i="1"/>
  <c r="AG139" i="1"/>
  <c r="AO139" i="1" s="1"/>
  <c r="BI138" i="1"/>
  <c r="AP138" i="1"/>
  <c r="AG138" i="1"/>
  <c r="AE138" i="1" s="1"/>
  <c r="BI137" i="1"/>
  <c r="AP137" i="1"/>
  <c r="AG137" i="1"/>
  <c r="AE137" i="1" s="1"/>
  <c r="BI136" i="1"/>
  <c r="AP136" i="1"/>
  <c r="AG136" i="1"/>
  <c r="AO136" i="1" s="1"/>
  <c r="BI135" i="1"/>
  <c r="AP135" i="1"/>
  <c r="AG135" i="1"/>
  <c r="AO135" i="1" s="1"/>
  <c r="BH135" i="1" s="1"/>
  <c r="BI134" i="1"/>
  <c r="AP134" i="1"/>
  <c r="AG134" i="1"/>
  <c r="AO134" i="1" s="1"/>
  <c r="BI133" i="1"/>
  <c r="AP133" i="1"/>
  <c r="AG133" i="1"/>
  <c r="AO133" i="1" s="1"/>
  <c r="BH133" i="1" s="1"/>
  <c r="BI132" i="1"/>
  <c r="AP132" i="1"/>
  <c r="AG132" i="1"/>
  <c r="BI131" i="1"/>
  <c r="AP131" i="1"/>
  <c r="AG131" i="1"/>
  <c r="BI130" i="1"/>
  <c r="AP130" i="1"/>
  <c r="AG130" i="1"/>
  <c r="AO130" i="1" s="1"/>
  <c r="BI129" i="1"/>
  <c r="AP129" i="1"/>
  <c r="AG129" i="1"/>
  <c r="BI128" i="1"/>
  <c r="AP128" i="1"/>
  <c r="AG128" i="1"/>
  <c r="AO128" i="1" s="1"/>
  <c r="BI127" i="1"/>
  <c r="AP127" i="1"/>
  <c r="AG127" i="1"/>
  <c r="AE127" i="1" s="1"/>
  <c r="BI126" i="1"/>
  <c r="AP126" i="1"/>
  <c r="AG126" i="1"/>
  <c r="AO126" i="1" s="1"/>
  <c r="BH126" i="1" s="1"/>
  <c r="BI125" i="1"/>
  <c r="AP125" i="1"/>
  <c r="AG125" i="1"/>
  <c r="AE125" i="1" s="1"/>
  <c r="BI124" i="1"/>
  <c r="AP124" i="1"/>
  <c r="AG124" i="1"/>
  <c r="AE124" i="1" s="1"/>
  <c r="BI123" i="1"/>
  <c r="AP123" i="1"/>
  <c r="AG123" i="1"/>
  <c r="BI122" i="1"/>
  <c r="AP122" i="1"/>
  <c r="AG122" i="1"/>
  <c r="AE122" i="1" s="1"/>
  <c r="BI121" i="1"/>
  <c r="AP121" i="1"/>
  <c r="AG121" i="1"/>
  <c r="AO121" i="1" s="1"/>
  <c r="BI120" i="1"/>
  <c r="AP120" i="1"/>
  <c r="AG120" i="1"/>
  <c r="AE120" i="1" s="1"/>
  <c r="BI119" i="1"/>
  <c r="AP119" i="1"/>
  <c r="AG119" i="1"/>
  <c r="AE119" i="1" s="1"/>
  <c r="BI118" i="1"/>
  <c r="AP118" i="1"/>
  <c r="AG118" i="1"/>
  <c r="AE118" i="1" s="1"/>
  <c r="BI117" i="1"/>
  <c r="AP117" i="1"/>
  <c r="AG117" i="1"/>
  <c r="AO117" i="1" s="1"/>
  <c r="BH117" i="1" s="1"/>
  <c r="BI116" i="1"/>
  <c r="AP116" i="1"/>
  <c r="AG116" i="1"/>
  <c r="AE116" i="1" s="1"/>
  <c r="BI115" i="1"/>
  <c r="AP115" i="1"/>
  <c r="AG115" i="1"/>
  <c r="BI114" i="1"/>
  <c r="AP114" i="1"/>
  <c r="AG114" i="1"/>
  <c r="AE114" i="1" s="1"/>
  <c r="BI113" i="1"/>
  <c r="AP113" i="1"/>
  <c r="AG113" i="1"/>
  <c r="BI112" i="1"/>
  <c r="AP112" i="1"/>
  <c r="AG112" i="1"/>
  <c r="AE112" i="1" s="1"/>
  <c r="BI111" i="1"/>
  <c r="AP111" i="1"/>
  <c r="AG111" i="1"/>
  <c r="AE111" i="1" s="1"/>
  <c r="BI110" i="1"/>
  <c r="AP110" i="1"/>
  <c r="AG110" i="1"/>
  <c r="AE110" i="1" s="1"/>
  <c r="BI109" i="1"/>
  <c r="AP109" i="1"/>
  <c r="AG109" i="1"/>
  <c r="AO109" i="1" s="1"/>
  <c r="BI108" i="1"/>
  <c r="AP108" i="1"/>
  <c r="AG108" i="1"/>
  <c r="AE108" i="1" s="1"/>
  <c r="BI107" i="1"/>
  <c r="AP107" i="1"/>
  <c r="AG107" i="1"/>
  <c r="BI106" i="1"/>
  <c r="AP106" i="1"/>
  <c r="AG106" i="1"/>
  <c r="AE106" i="1" s="1"/>
  <c r="BI105" i="1"/>
  <c r="AP105" i="1"/>
  <c r="AG105" i="1"/>
  <c r="AO105" i="1" s="1"/>
  <c r="BI104" i="1"/>
  <c r="AP104" i="1"/>
  <c r="AG104" i="1"/>
  <c r="AE104" i="1" s="1"/>
  <c r="BI103" i="1"/>
  <c r="AP103" i="1"/>
  <c r="AG103" i="1"/>
  <c r="AE103" i="1" s="1"/>
  <c r="BI102" i="1"/>
  <c r="AP102" i="1"/>
  <c r="AG102" i="1"/>
  <c r="BI101" i="1"/>
  <c r="AP101" i="1"/>
  <c r="AG101" i="1"/>
  <c r="AO101" i="1" s="1"/>
  <c r="BH101" i="1" s="1"/>
  <c r="BI100" i="1"/>
  <c r="AP100" i="1"/>
  <c r="AG100" i="1"/>
  <c r="AE100" i="1" s="1"/>
  <c r="BI99" i="1"/>
  <c r="AP99" i="1"/>
  <c r="AG99" i="1"/>
  <c r="BI98" i="1"/>
  <c r="AP98" i="1"/>
  <c r="AG98" i="1"/>
  <c r="AO98" i="1" s="1"/>
  <c r="BI97" i="1"/>
  <c r="AP97" i="1"/>
  <c r="AG97" i="1"/>
  <c r="AO97" i="1" s="1"/>
  <c r="BI96" i="1"/>
  <c r="AP96" i="1"/>
  <c r="AG96" i="1"/>
  <c r="AE96" i="1" s="1"/>
  <c r="BI95" i="1"/>
  <c r="AP95" i="1"/>
  <c r="AG95" i="1"/>
  <c r="AO95" i="1" s="1"/>
  <c r="BI94" i="1"/>
  <c r="AP94" i="1"/>
  <c r="AG94" i="1"/>
  <c r="AE94" i="1" s="1"/>
  <c r="BI93" i="1"/>
  <c r="AP93" i="1"/>
  <c r="AG93" i="1"/>
  <c r="AE93" i="1" s="1"/>
  <c r="BI92" i="1"/>
  <c r="AP92" i="1"/>
  <c r="AG92" i="1"/>
  <c r="AE92" i="1" s="1"/>
  <c r="BI91" i="1"/>
  <c r="AP91" i="1"/>
  <c r="AG91" i="1"/>
  <c r="AE91" i="1" s="1"/>
  <c r="BI90" i="1"/>
  <c r="AP90" i="1"/>
  <c r="AG90" i="1"/>
  <c r="AO90" i="1" s="1"/>
  <c r="BI89" i="1"/>
  <c r="AP89" i="1"/>
  <c r="AG89" i="1"/>
  <c r="AO89" i="1" s="1"/>
  <c r="BH89" i="1" s="1"/>
  <c r="BI88" i="1"/>
  <c r="AP88" i="1"/>
  <c r="AG88" i="1"/>
  <c r="AO88" i="1" s="1"/>
  <c r="BH88" i="1" s="1"/>
  <c r="BI87" i="1"/>
  <c r="AP87" i="1"/>
  <c r="AG87" i="1"/>
  <c r="AO87" i="1" s="1"/>
  <c r="BH87" i="1" s="1"/>
  <c r="BI86" i="1"/>
  <c r="AP86" i="1"/>
  <c r="AG86" i="1"/>
  <c r="AO86" i="1" s="1"/>
  <c r="BH86" i="1" s="1"/>
  <c r="BI85" i="1"/>
  <c r="AP85" i="1"/>
  <c r="AG85" i="1"/>
  <c r="BI84" i="1"/>
  <c r="AP84" i="1"/>
  <c r="AG84" i="1"/>
  <c r="AE84" i="1" s="1"/>
  <c r="BI83" i="1"/>
  <c r="AP83" i="1"/>
  <c r="AG83" i="1"/>
  <c r="AO83" i="1" s="1"/>
  <c r="BI82" i="1"/>
  <c r="AP82" i="1"/>
  <c r="AG82" i="1"/>
  <c r="AE82" i="1" s="1"/>
  <c r="BI81" i="1"/>
  <c r="AP81" i="1"/>
  <c r="AG81" i="1"/>
  <c r="AO81" i="1" s="1"/>
  <c r="BI80" i="1"/>
  <c r="AP80" i="1"/>
  <c r="AG80" i="1"/>
  <c r="AO80" i="1" s="1"/>
  <c r="BI79" i="1"/>
  <c r="AP79" i="1"/>
  <c r="AG79" i="1"/>
  <c r="BI78" i="1"/>
  <c r="AP78" i="1"/>
  <c r="AG78" i="1"/>
  <c r="AO78" i="1" s="1"/>
  <c r="BH78" i="1" s="1"/>
  <c r="BI77" i="1"/>
  <c r="AP77" i="1"/>
  <c r="AG77" i="1"/>
  <c r="AE77" i="1" s="1"/>
  <c r="BI76" i="1"/>
  <c r="AP76" i="1"/>
  <c r="AG76" i="1"/>
  <c r="AE76" i="1" s="1"/>
  <c r="BI75" i="1"/>
  <c r="AP75" i="1"/>
  <c r="AG75" i="1"/>
  <c r="AE75" i="1" s="1"/>
  <c r="BI74" i="1"/>
  <c r="AP74" i="1"/>
  <c r="AG74" i="1"/>
  <c r="AO74" i="1" s="1"/>
  <c r="BI73" i="1"/>
  <c r="AP73" i="1"/>
  <c r="AG73" i="1"/>
  <c r="AE73" i="1" s="1"/>
  <c r="BI72" i="1"/>
  <c r="AP72" i="1"/>
  <c r="AG72" i="1"/>
  <c r="AE72" i="1" s="1"/>
  <c r="BI71" i="1"/>
  <c r="AP71" i="1"/>
  <c r="AG71" i="1"/>
  <c r="AO71" i="1" s="1"/>
  <c r="BI70" i="1"/>
  <c r="AP70" i="1"/>
  <c r="AG70" i="1"/>
  <c r="AE70" i="1" s="1"/>
  <c r="BI69" i="1"/>
  <c r="AP69" i="1"/>
  <c r="AG69" i="1"/>
  <c r="AE69" i="1" s="1"/>
  <c r="BI68" i="1"/>
  <c r="AP68" i="1"/>
  <c r="AG68" i="1"/>
  <c r="AE68" i="1" s="1"/>
  <c r="BI67" i="1"/>
  <c r="AP67" i="1"/>
  <c r="AG67" i="1"/>
  <c r="AO67" i="1" s="1"/>
  <c r="BH67" i="1" s="1"/>
  <c r="BI66" i="1"/>
  <c r="AP66" i="1"/>
  <c r="AG66" i="1"/>
  <c r="BI65" i="1"/>
  <c r="AP65" i="1"/>
  <c r="AG65" i="1"/>
  <c r="AO65" i="1" s="1"/>
  <c r="BI64" i="1"/>
  <c r="AP64" i="1"/>
  <c r="AG64" i="1"/>
  <c r="AE64" i="1" s="1"/>
  <c r="BI63" i="1"/>
  <c r="AP63" i="1"/>
  <c r="AG63" i="1"/>
  <c r="AO63" i="1" s="1"/>
  <c r="BH63" i="1" s="1"/>
  <c r="BI62" i="1"/>
  <c r="AP62" i="1"/>
  <c r="AG62" i="1"/>
  <c r="AE62" i="1" s="1"/>
  <c r="BI61" i="1"/>
  <c r="AP61" i="1"/>
  <c r="AG61" i="1"/>
  <c r="AE61" i="1" s="1"/>
  <c r="BI60" i="1"/>
  <c r="AP60" i="1"/>
  <c r="AG60" i="1"/>
  <c r="AE60" i="1" s="1"/>
  <c r="BI59" i="1"/>
  <c r="AP59" i="1"/>
  <c r="AG59" i="1"/>
  <c r="AE59" i="1" s="1"/>
  <c r="BI58" i="1"/>
  <c r="AP58" i="1"/>
  <c r="AG58" i="1"/>
  <c r="AE58" i="1" s="1"/>
  <c r="BI57" i="1"/>
  <c r="AP57" i="1"/>
  <c r="AG57" i="1"/>
  <c r="AE57" i="1" s="1"/>
  <c r="BI56" i="1"/>
  <c r="AP56" i="1"/>
  <c r="AG56" i="1"/>
  <c r="AE56" i="1" s="1"/>
  <c r="BI55" i="1"/>
  <c r="AP55" i="1"/>
  <c r="AG55" i="1"/>
  <c r="AE55" i="1" s="1"/>
  <c r="BI54" i="1"/>
  <c r="AP54" i="1"/>
  <c r="AG54" i="1"/>
  <c r="AE54" i="1" s="1"/>
  <c r="BI53" i="1"/>
  <c r="AP53" i="1"/>
  <c r="AG53" i="1"/>
  <c r="AE53" i="1" s="1"/>
  <c r="BI52" i="1"/>
  <c r="AP52" i="1"/>
  <c r="AG52" i="1"/>
  <c r="AE52" i="1" s="1"/>
  <c r="BI51" i="1"/>
  <c r="AG51" i="1"/>
  <c r="AE51" i="1" s="1"/>
  <c r="BI50" i="1"/>
  <c r="AP50" i="1"/>
  <c r="AG50" i="1"/>
  <c r="AE50" i="1" s="1"/>
  <c r="BI49" i="1"/>
  <c r="AP49" i="1"/>
  <c r="AG49" i="1"/>
  <c r="AE49" i="1" s="1"/>
  <c r="BI48" i="1"/>
  <c r="AP48" i="1"/>
  <c r="AG48" i="1"/>
  <c r="AE48" i="1" s="1"/>
  <c r="BI47" i="1"/>
  <c r="AP47" i="1"/>
  <c r="AG47" i="1"/>
  <c r="AE47" i="1" s="1"/>
  <c r="BI46" i="1"/>
  <c r="AP46" i="1"/>
  <c r="AG46" i="1"/>
  <c r="AE46" i="1" s="1"/>
  <c r="BI45" i="1"/>
  <c r="AP45" i="1"/>
  <c r="AG45" i="1"/>
  <c r="AE45" i="1" s="1"/>
  <c r="BI44" i="1"/>
  <c r="AP44" i="1"/>
  <c r="AG44" i="1"/>
  <c r="AE44" i="1" s="1"/>
  <c r="BI43" i="1"/>
  <c r="AP43" i="1"/>
  <c r="AG43" i="1"/>
  <c r="AE43" i="1" s="1"/>
  <c r="BI42" i="1"/>
  <c r="AP42" i="1"/>
  <c r="AG42" i="1"/>
  <c r="AE42" i="1" s="1"/>
  <c r="BI41" i="1"/>
  <c r="AP41" i="1"/>
  <c r="AG41" i="1"/>
  <c r="AE41" i="1" s="1"/>
  <c r="BI40" i="1"/>
  <c r="AP40" i="1"/>
  <c r="AG40" i="1"/>
  <c r="AE40" i="1" s="1"/>
  <c r="BI39" i="1"/>
  <c r="AP39" i="1"/>
  <c r="AG39" i="1"/>
  <c r="AE39" i="1" s="1"/>
  <c r="BI38" i="1"/>
  <c r="AP38" i="1"/>
  <c r="AG38" i="1"/>
  <c r="AE38" i="1" s="1"/>
  <c r="BI37" i="1"/>
  <c r="AP37" i="1"/>
  <c r="AG37" i="1"/>
  <c r="AE37" i="1" s="1"/>
  <c r="BI36" i="1"/>
  <c r="AP36" i="1"/>
  <c r="AG36" i="1"/>
  <c r="AE36" i="1" s="1"/>
  <c r="BI35" i="1"/>
  <c r="AP35" i="1"/>
  <c r="AG35" i="1"/>
  <c r="AE35" i="1" s="1"/>
  <c r="BI34" i="1"/>
  <c r="AP34" i="1"/>
  <c r="AG34" i="1"/>
  <c r="AE34" i="1" s="1"/>
  <c r="BI33" i="1"/>
  <c r="AP33" i="1"/>
  <c r="AG33" i="1"/>
  <c r="AE33" i="1" s="1"/>
  <c r="BI32" i="1"/>
  <c r="AP32" i="1"/>
  <c r="AG32" i="1"/>
  <c r="AE32" i="1" s="1"/>
  <c r="BI31" i="1"/>
  <c r="AP31" i="1"/>
  <c r="AG31" i="1"/>
  <c r="AE31" i="1" s="1"/>
  <c r="BI30" i="1"/>
  <c r="AP30" i="1"/>
  <c r="AG30" i="1"/>
  <c r="AE30" i="1" s="1"/>
  <c r="BI29" i="1"/>
  <c r="AP29" i="1"/>
  <c r="AG29" i="1"/>
  <c r="AE29" i="1" s="1"/>
  <c r="BI28" i="1"/>
  <c r="AP28" i="1"/>
  <c r="AG28" i="1"/>
  <c r="BI27" i="1"/>
  <c r="AP27" i="1"/>
  <c r="AG27" i="1"/>
  <c r="AE27" i="1" s="1"/>
  <c r="BI26" i="1"/>
  <c r="AP26" i="1"/>
  <c r="AG26" i="1"/>
  <c r="AE26" i="1" s="1"/>
  <c r="BI25" i="1"/>
  <c r="AP25" i="1"/>
  <c r="AG25" i="1"/>
  <c r="AE25" i="1" s="1"/>
  <c r="BI24" i="1"/>
  <c r="AP24" i="1"/>
  <c r="AG24" i="1"/>
  <c r="AE24" i="1" s="1"/>
  <c r="BI23" i="1"/>
  <c r="AP23" i="1"/>
  <c r="AG23" i="1"/>
  <c r="AE23" i="1" s="1"/>
  <c r="BI22" i="1"/>
  <c r="AP22" i="1"/>
  <c r="AG22" i="1"/>
  <c r="AE22" i="1" s="1"/>
  <c r="BI21" i="1"/>
  <c r="AP21" i="1"/>
  <c r="AI21" i="1"/>
  <c r="AI22" i="1" s="1"/>
  <c r="AI23" i="1" s="1"/>
  <c r="AI24" i="1" s="1"/>
  <c r="AI25" i="1" s="1"/>
  <c r="AI26" i="1" s="1"/>
  <c r="AI27" i="1" s="1"/>
  <c r="AI28" i="1" s="1"/>
  <c r="AI29" i="1" s="1"/>
  <c r="AI30" i="1" s="1"/>
  <c r="AI31" i="1" s="1"/>
  <c r="AI32" i="1" s="1"/>
  <c r="AI33" i="1" s="1"/>
  <c r="AI34" i="1" s="1"/>
  <c r="AI35" i="1" s="1"/>
  <c r="AI36" i="1" s="1"/>
  <c r="AI37" i="1" s="1"/>
  <c r="AI38" i="1" s="1"/>
  <c r="AI39" i="1" s="1"/>
  <c r="AI40" i="1" s="1"/>
  <c r="AI41" i="1" s="1"/>
  <c r="AI42" i="1" s="1"/>
  <c r="AI43" i="1" s="1"/>
  <c r="AI44" i="1" s="1"/>
  <c r="AI45" i="1" s="1"/>
  <c r="AI46" i="1" s="1"/>
  <c r="AI47" i="1" s="1"/>
  <c r="AI48" i="1" s="1"/>
  <c r="AI49" i="1" s="1"/>
  <c r="AI50" i="1" s="1"/>
  <c r="AI51" i="1" s="1"/>
  <c r="AI52" i="1" s="1"/>
  <c r="AI53" i="1" s="1"/>
  <c r="AI54" i="1" s="1"/>
  <c r="AI55" i="1" s="1"/>
  <c r="AI56" i="1" s="1"/>
  <c r="AI57" i="1" s="1"/>
  <c r="AI58" i="1" s="1"/>
  <c r="AI59" i="1" s="1"/>
  <c r="AI60" i="1" s="1"/>
  <c r="AI61" i="1" s="1"/>
  <c r="AI62" i="1" s="1"/>
  <c r="AI63" i="1" s="1"/>
  <c r="AI64" i="1" s="1"/>
  <c r="AI65" i="1" s="1"/>
  <c r="AI66" i="1" s="1"/>
  <c r="AI67" i="1" s="1"/>
  <c r="AI68" i="1" s="1"/>
  <c r="AI69" i="1" s="1"/>
  <c r="AI70" i="1" s="1"/>
  <c r="AI71" i="1" s="1"/>
  <c r="AH21" i="1"/>
  <c r="AH22" i="1" s="1"/>
  <c r="AH23" i="1" s="1"/>
  <c r="AH24" i="1" s="1"/>
  <c r="AH25" i="1" s="1"/>
  <c r="AH26" i="1" s="1"/>
  <c r="AH27" i="1" s="1"/>
  <c r="AH28" i="1" s="1"/>
  <c r="AH29" i="1" s="1"/>
  <c r="AH30" i="1" s="1"/>
  <c r="AH31" i="1" s="1"/>
  <c r="AH32" i="1" s="1"/>
  <c r="AH33" i="1" s="1"/>
  <c r="AG21" i="1"/>
  <c r="AE21" i="1" s="1"/>
  <c r="BI20" i="1"/>
  <c r="AP20" i="1"/>
  <c r="AG20" i="1"/>
  <c r="AO20" i="1" s="1"/>
  <c r="BN19" i="1"/>
  <c r="AU19" i="1"/>
  <c r="BM19" i="1"/>
  <c r="BL19" i="1"/>
  <c r="AH17" i="1"/>
  <c r="AH15" i="1"/>
  <c r="AH14" i="1"/>
  <c r="AH13" i="1"/>
  <c r="AH12" i="1"/>
  <c r="AG12" i="1"/>
  <c r="AG13" i="1" s="1"/>
  <c r="AG14" i="1" s="1"/>
  <c r="AG15" i="1" s="1"/>
  <c r="AG16" i="1" s="1"/>
  <c r="AG17" i="1" s="1"/>
  <c r="AH11" i="1"/>
  <c r="AH10" i="1"/>
  <c r="AG10" i="1"/>
  <c r="AH9" i="1"/>
  <c r="AH8" i="1"/>
  <c r="R7" i="1"/>
  <c r="Q7" i="1"/>
  <c r="BG6" i="1"/>
  <c r="AN1" i="1"/>
  <c r="AK658" i="1" l="1"/>
  <c r="AK654" i="1"/>
  <c r="AK668" i="1"/>
  <c r="AK657" i="1"/>
  <c r="AK655" i="1"/>
  <c r="AK664" i="1"/>
  <c r="AK667" i="1"/>
  <c r="AK670" i="1"/>
  <c r="AK659" i="1"/>
  <c r="AK663" i="1"/>
  <c r="AK662" i="1"/>
  <c r="AK666" i="1"/>
  <c r="AK674" i="1"/>
  <c r="AK660" i="1"/>
  <c r="AK675" i="1"/>
  <c r="AK673" i="1"/>
  <c r="AK661" i="1"/>
  <c r="AK656" i="1"/>
  <c r="AK671" i="1"/>
  <c r="AK672" i="1"/>
  <c r="AK665" i="1"/>
  <c r="AK669" i="1"/>
  <c r="AK676" i="1"/>
  <c r="AK677" i="1"/>
  <c r="AK678" i="1"/>
  <c r="AK679" i="1"/>
  <c r="AK680" i="1"/>
  <c r="AK681" i="1"/>
  <c r="AK682" i="1"/>
  <c r="AK683" i="1"/>
  <c r="AK684" i="1"/>
  <c r="AK685" i="1"/>
  <c r="AK686" i="1"/>
  <c r="AK687" i="1"/>
  <c r="AK688" i="1"/>
  <c r="AK689" i="1"/>
  <c r="AK690" i="1"/>
  <c r="BD686" i="1"/>
  <c r="BD654" i="1"/>
  <c r="BD659" i="1"/>
  <c r="BD656" i="1"/>
  <c r="BD679" i="1"/>
  <c r="BD687" i="1"/>
  <c r="BD658" i="1"/>
  <c r="BD668" i="1"/>
  <c r="BD675" i="1"/>
  <c r="BD680" i="1"/>
  <c r="BD677" i="1"/>
  <c r="BD670" i="1"/>
  <c r="BD678" i="1"/>
  <c r="BD655" i="1"/>
  <c r="BD674" i="1"/>
  <c r="BD672" i="1"/>
  <c r="BD681" i="1"/>
  <c r="BD673" i="1"/>
  <c r="BD683" i="1"/>
  <c r="BD662" i="1"/>
  <c r="BD676" i="1"/>
  <c r="BD663" i="1"/>
  <c r="BD664" i="1"/>
  <c r="BD660" i="1"/>
  <c r="BD667" i="1"/>
  <c r="BD669" i="1"/>
  <c r="BD682" i="1"/>
  <c r="BD657" i="1"/>
  <c r="BD671" i="1"/>
  <c r="BD661" i="1"/>
  <c r="BD684" i="1"/>
  <c r="BD666" i="1"/>
  <c r="BD685" i="1"/>
  <c r="BD665" i="1"/>
  <c r="BD688" i="1"/>
  <c r="BD689" i="1"/>
  <c r="BD690" i="1"/>
  <c r="AP680" i="2"/>
  <c r="AO680" i="2"/>
  <c r="AK680" i="2"/>
  <c r="AQ680" i="2"/>
  <c r="AR680" i="2"/>
  <c r="AN680" i="2"/>
  <c r="BC680" i="2"/>
  <c r="BI680" i="2"/>
  <c r="BH680" i="2"/>
  <c r="BE680" i="2"/>
  <c r="BG680" i="2"/>
  <c r="BF680" i="2"/>
  <c r="AH682" i="2"/>
  <c r="AU681" i="2"/>
  <c r="AW681" i="2" s="1"/>
  <c r="BL681" i="2"/>
  <c r="BN681" i="2" s="1"/>
  <c r="AJ681" i="2"/>
  <c r="BB681" i="2"/>
  <c r="BB415" i="2"/>
  <c r="BG415" i="2" s="1"/>
  <c r="AJ393" i="2"/>
  <c r="AJ392" i="2"/>
  <c r="BB392" i="2"/>
  <c r="BB394" i="2"/>
  <c r="BB393" i="2"/>
  <c r="AJ394" i="2"/>
  <c r="BB391" i="2"/>
  <c r="BB395" i="2"/>
  <c r="AJ395" i="2"/>
  <c r="AJ391" i="2"/>
  <c r="BB396" i="2"/>
  <c r="AJ396" i="2"/>
  <c r="BB390" i="2"/>
  <c r="BB398" i="2"/>
  <c r="BB397" i="2"/>
  <c r="AJ390" i="2"/>
  <c r="AJ397" i="2"/>
  <c r="AJ398" i="2"/>
  <c r="BB399" i="2"/>
  <c r="AJ399" i="2"/>
  <c r="BB400" i="2"/>
  <c r="AJ400" i="2"/>
  <c r="BB388" i="2"/>
  <c r="BB401" i="2"/>
  <c r="AJ401" i="2"/>
  <c r="BB402" i="2"/>
  <c r="AJ388" i="2"/>
  <c r="AJ387" i="2"/>
  <c r="BB387" i="2"/>
  <c r="BB389" i="2"/>
  <c r="AJ389" i="2"/>
  <c r="AJ402" i="2"/>
  <c r="BB403" i="2"/>
  <c r="AJ386" i="2"/>
  <c r="AJ403" i="2"/>
  <c r="BB386" i="2"/>
  <c r="BB405" i="2"/>
  <c r="AJ404" i="2"/>
  <c r="BB404" i="2"/>
  <c r="AJ405" i="2"/>
  <c r="BB406" i="2"/>
  <c r="AJ406" i="2"/>
  <c r="BB407" i="2"/>
  <c r="AJ407" i="2"/>
  <c r="BB408" i="2"/>
  <c r="AJ408" i="2"/>
  <c r="BB409" i="2"/>
  <c r="AJ409" i="2"/>
  <c r="BB410" i="2"/>
  <c r="BB411" i="2"/>
  <c r="AJ410" i="2"/>
  <c r="AJ411" i="2"/>
  <c r="BB412" i="2"/>
  <c r="AJ412" i="2"/>
  <c r="BB413" i="2"/>
  <c r="AJ413" i="2"/>
  <c r="BL393" i="2"/>
  <c r="BN393" i="2" s="1"/>
  <c r="BL392" i="2"/>
  <c r="BN392" i="2" s="1"/>
  <c r="AU392" i="2"/>
  <c r="AU393" i="2"/>
  <c r="BL394" i="2"/>
  <c r="BN394" i="2" s="1"/>
  <c r="AU394" i="2"/>
  <c r="AU395" i="2"/>
  <c r="BL395" i="2"/>
  <c r="BN395" i="2" s="1"/>
  <c r="BL391" i="2"/>
  <c r="BN391" i="2" s="1"/>
  <c r="AU391" i="2"/>
  <c r="BL396" i="2"/>
  <c r="BN396" i="2" s="1"/>
  <c r="AU396" i="2"/>
  <c r="BL397" i="2"/>
  <c r="BN397" i="2" s="1"/>
  <c r="AU390" i="2"/>
  <c r="AU397" i="2"/>
  <c r="BL390" i="2"/>
  <c r="AU398" i="2"/>
  <c r="BL398" i="2"/>
  <c r="BN398" i="2" s="1"/>
  <c r="AU399" i="2"/>
  <c r="BL399" i="2"/>
  <c r="BN399" i="2" s="1"/>
  <c r="BL400" i="2"/>
  <c r="BN400" i="2" s="1"/>
  <c r="AU400" i="2"/>
  <c r="AU388" i="2"/>
  <c r="BL401" i="2"/>
  <c r="BN401" i="2" s="1"/>
  <c r="BL388" i="2"/>
  <c r="AU387" i="2"/>
  <c r="AU401" i="2"/>
  <c r="BL387" i="2"/>
  <c r="BL402" i="2"/>
  <c r="BN402" i="2" s="1"/>
  <c r="AU389" i="2"/>
  <c r="BL389" i="2"/>
  <c r="AU402" i="2"/>
  <c r="BL403" i="2"/>
  <c r="BN403" i="2" s="1"/>
  <c r="AU386" i="2"/>
  <c r="BL386" i="2"/>
  <c r="AU403" i="2"/>
  <c r="BL404" i="2"/>
  <c r="BN404" i="2" s="1"/>
  <c r="AU404" i="2"/>
  <c r="BL405" i="2"/>
  <c r="BN405" i="2" s="1"/>
  <c r="AU405" i="2"/>
  <c r="BL406" i="2"/>
  <c r="BN406" i="2" s="1"/>
  <c r="AU406" i="2"/>
  <c r="BL407" i="2"/>
  <c r="BN407" i="2" s="1"/>
  <c r="AU407" i="2"/>
  <c r="BL408" i="2"/>
  <c r="BN408" i="2" s="1"/>
  <c r="AU408" i="2"/>
  <c r="BL409" i="2"/>
  <c r="BN409" i="2" s="1"/>
  <c r="AU409" i="2"/>
  <c r="BL410" i="2"/>
  <c r="BN410" i="2" s="1"/>
  <c r="AU410" i="2"/>
  <c r="BL411" i="2"/>
  <c r="BN411" i="2" s="1"/>
  <c r="AU411" i="2"/>
  <c r="AU412" i="2"/>
  <c r="BL412" i="2"/>
  <c r="BN412" i="2" s="1"/>
  <c r="BL413" i="2"/>
  <c r="BN413" i="2" s="1"/>
  <c r="AU413" i="2"/>
  <c r="BB414" i="2"/>
  <c r="BI414" i="2" s="1"/>
  <c r="AU414" i="2"/>
  <c r="AJ414" i="2"/>
  <c r="AP414" i="2" s="1"/>
  <c r="BL414" i="2"/>
  <c r="BN414" i="2" s="1"/>
  <c r="BD590" i="1"/>
  <c r="BD586" i="1"/>
  <c r="BD591" i="1"/>
  <c r="BD560" i="1"/>
  <c r="BD592" i="1"/>
  <c r="BD563" i="1"/>
  <c r="BD562" i="1"/>
  <c r="BD566" i="1"/>
  <c r="BD587" i="1"/>
  <c r="BD545" i="1"/>
  <c r="BD556" i="1"/>
  <c r="BD554" i="1"/>
  <c r="BD565" i="1"/>
  <c r="BD580" i="1"/>
  <c r="BD561" i="1"/>
  <c r="BD582" i="1"/>
  <c r="BD572" i="1"/>
  <c r="BD579" i="1"/>
  <c r="BD578" i="1"/>
  <c r="BD548" i="1"/>
  <c r="BD567" i="1"/>
  <c r="BD557" i="1"/>
  <c r="BD569" i="1"/>
  <c r="BD553" i="1"/>
  <c r="BD542" i="1"/>
  <c r="BD584" i="1"/>
  <c r="BD568" i="1"/>
  <c r="BD555" i="1"/>
  <c r="BD588" i="1"/>
  <c r="BD571" i="1"/>
  <c r="BD574" i="1"/>
  <c r="BD544" i="1"/>
  <c r="BD564" i="1"/>
  <c r="BD581" i="1"/>
  <c r="BD573" i="1"/>
  <c r="BD558" i="1"/>
  <c r="BD551" i="1"/>
  <c r="BD546" i="1"/>
  <c r="BD593" i="1"/>
  <c r="BD549" i="1"/>
  <c r="BD589" i="1"/>
  <c r="BD583" i="1"/>
  <c r="BD547" i="1"/>
  <c r="BD577" i="1"/>
  <c r="BD575" i="1"/>
  <c r="BD552" i="1"/>
  <c r="BD550" i="1"/>
  <c r="BD570" i="1"/>
  <c r="BD559" i="1"/>
  <c r="BD576" i="1"/>
  <c r="BD543" i="1"/>
  <c r="BD585" i="1"/>
  <c r="BD526" i="1"/>
  <c r="BD494" i="1"/>
  <c r="BD534" i="1"/>
  <c r="BD512" i="1"/>
  <c r="BD501" i="1"/>
  <c r="BD541" i="1"/>
  <c r="BD507" i="1"/>
  <c r="BD516" i="1"/>
  <c r="BD508" i="1"/>
  <c r="BD509" i="1"/>
  <c r="BD503" i="1"/>
  <c r="BD527" i="1"/>
  <c r="BD493" i="1"/>
  <c r="BD498" i="1"/>
  <c r="BD500" i="1"/>
  <c r="BD490" i="1"/>
  <c r="BD523" i="1"/>
  <c r="BD497" i="1"/>
  <c r="BD491" i="1"/>
  <c r="BD499" i="1"/>
  <c r="BD535" i="1"/>
  <c r="BD531" i="1"/>
  <c r="BD505" i="1"/>
  <c r="BD520" i="1"/>
  <c r="BD506" i="1"/>
  <c r="BD518" i="1"/>
  <c r="BD525" i="1"/>
  <c r="BD513" i="1"/>
  <c r="BD537" i="1"/>
  <c r="BD522" i="1"/>
  <c r="BD496" i="1"/>
  <c r="BD517" i="1"/>
  <c r="BD528" i="1"/>
  <c r="BD533" i="1"/>
  <c r="BD504" i="1"/>
  <c r="BD532" i="1"/>
  <c r="BD502" i="1"/>
  <c r="BD524" i="1"/>
  <c r="BD538" i="1"/>
  <c r="BD540" i="1"/>
  <c r="BD510" i="1"/>
  <c r="BD514" i="1"/>
  <c r="BD539" i="1"/>
  <c r="BD521" i="1"/>
  <c r="BD536" i="1"/>
  <c r="BD529" i="1"/>
  <c r="BD530" i="1"/>
  <c r="BD515" i="1"/>
  <c r="BD519" i="1"/>
  <c r="BD511" i="1"/>
  <c r="BD492" i="1"/>
  <c r="BD495" i="1"/>
  <c r="BD649" i="1"/>
  <c r="BD650" i="1"/>
  <c r="BD647" i="1"/>
  <c r="BD653" i="1"/>
  <c r="BD652" i="1"/>
  <c r="BD648" i="1"/>
  <c r="BD651" i="1"/>
  <c r="BD603" i="1"/>
  <c r="BD627" i="1"/>
  <c r="BD624" i="1"/>
  <c r="BE676" i="1" s="1"/>
  <c r="BD607" i="1"/>
  <c r="BD623" i="1"/>
  <c r="BD644" i="1"/>
  <c r="BD639" i="1"/>
  <c r="BD640" i="1"/>
  <c r="BD643" i="1"/>
  <c r="BD602" i="1"/>
  <c r="BD609" i="1"/>
  <c r="BD613" i="1"/>
  <c r="BD635" i="1"/>
  <c r="BD633" i="1"/>
  <c r="BD608" i="1"/>
  <c r="BD606" i="1"/>
  <c r="BD611" i="1"/>
  <c r="BD634" i="1"/>
  <c r="BD642" i="1"/>
  <c r="BD616" i="1"/>
  <c r="BD610" i="1"/>
  <c r="BD618" i="1"/>
  <c r="BD621" i="1"/>
  <c r="BD629" i="1"/>
  <c r="BD604" i="1"/>
  <c r="BD598" i="1"/>
  <c r="BD612" i="1"/>
  <c r="BD632" i="1"/>
  <c r="BD620" i="1"/>
  <c r="BD625" i="1"/>
  <c r="BD630" i="1"/>
  <c r="BD594" i="1"/>
  <c r="BD617" i="1"/>
  <c r="BD626" i="1"/>
  <c r="BD597" i="1"/>
  <c r="BD641" i="1"/>
  <c r="BD601" i="1"/>
  <c r="BD615" i="1"/>
  <c r="BD614" i="1"/>
  <c r="BD646" i="1"/>
  <c r="BD605" i="1"/>
  <c r="BD619" i="1"/>
  <c r="BD599" i="1"/>
  <c r="BD645" i="1"/>
  <c r="BD636" i="1"/>
  <c r="BD595" i="1"/>
  <c r="BD596" i="1"/>
  <c r="BD622" i="1"/>
  <c r="BD638" i="1"/>
  <c r="BD628" i="1"/>
  <c r="BD600" i="1"/>
  <c r="BD637" i="1"/>
  <c r="BD631" i="1"/>
  <c r="BD385" i="1"/>
  <c r="BD383" i="1"/>
  <c r="BD380" i="1"/>
  <c r="BD377" i="1"/>
  <c r="BD379" i="1"/>
  <c r="BD384" i="1"/>
  <c r="BD382" i="1"/>
  <c r="BD381" i="1"/>
  <c r="BD375" i="1"/>
  <c r="BD372" i="1"/>
  <c r="BD378" i="1"/>
  <c r="BD373" i="1"/>
  <c r="BD374" i="1"/>
  <c r="BD376" i="1"/>
  <c r="BD371" i="1"/>
  <c r="BD370" i="1"/>
  <c r="BD368" i="1"/>
  <c r="BD369" i="1"/>
  <c r="BD367" i="1"/>
  <c r="BD365" i="1"/>
  <c r="BD366" i="1"/>
  <c r="BD364" i="1"/>
  <c r="BD430" i="1"/>
  <c r="BD393" i="1"/>
  <c r="BD408" i="1"/>
  <c r="BD423" i="1"/>
  <c r="BD400" i="1"/>
  <c r="BD399" i="1"/>
  <c r="BD410" i="1"/>
  <c r="BD422" i="1"/>
  <c r="BD421" i="1"/>
  <c r="BD433" i="1"/>
  <c r="BD397" i="1"/>
  <c r="BD434" i="1"/>
  <c r="BD436" i="1"/>
  <c r="BD398" i="1"/>
  <c r="BD394" i="1"/>
  <c r="BD432" i="1"/>
  <c r="BD431" i="1"/>
  <c r="BD403" i="1"/>
  <c r="BD414" i="1"/>
  <c r="BK414" i="2" s="1"/>
  <c r="BD411" i="1"/>
  <c r="BK411" i="2" s="1"/>
  <c r="BD405" i="1"/>
  <c r="BD418" i="1"/>
  <c r="BD392" i="1"/>
  <c r="BD396" i="1"/>
  <c r="BD420" i="1"/>
  <c r="BD415" i="1"/>
  <c r="BK415" i="2" s="1"/>
  <c r="BD417" i="1"/>
  <c r="BD402" i="1"/>
  <c r="BK402" i="2" s="1"/>
  <c r="BD426" i="1"/>
  <c r="BD409" i="1"/>
  <c r="BD427" i="1"/>
  <c r="BD424" i="1"/>
  <c r="BD437" i="1"/>
  <c r="BD428" i="1"/>
  <c r="BD404" i="1"/>
  <c r="BD435" i="1"/>
  <c r="BD412" i="1"/>
  <c r="BD429" i="1"/>
  <c r="BD413" i="1"/>
  <c r="BD407" i="1"/>
  <c r="BD401" i="1"/>
  <c r="BD419" i="1"/>
  <c r="BD406" i="1"/>
  <c r="BD416" i="1"/>
  <c r="BD395" i="1"/>
  <c r="BD425" i="1"/>
  <c r="BD391" i="1"/>
  <c r="BD390" i="1"/>
  <c r="BD388" i="1"/>
  <c r="BD387" i="1"/>
  <c r="BD389" i="1"/>
  <c r="BD386" i="1"/>
  <c r="BD483" i="1"/>
  <c r="BD468" i="1"/>
  <c r="BD489" i="1"/>
  <c r="BD440" i="1"/>
  <c r="BD478" i="1"/>
  <c r="BD466" i="1"/>
  <c r="BD446" i="1"/>
  <c r="BD470" i="1"/>
  <c r="BD472" i="1"/>
  <c r="BD473" i="1"/>
  <c r="BD467" i="1"/>
  <c r="BD449" i="1"/>
  <c r="BD451" i="1"/>
  <c r="BD456" i="1"/>
  <c r="BD459" i="1"/>
  <c r="BD462" i="1"/>
  <c r="BD448" i="1"/>
  <c r="BD481" i="1"/>
  <c r="BD463" i="1"/>
  <c r="BD474" i="1"/>
  <c r="BD479" i="1"/>
  <c r="BD485" i="1"/>
  <c r="BD438" i="1"/>
  <c r="BD443" i="1"/>
  <c r="BD442" i="1"/>
  <c r="BD471" i="1"/>
  <c r="BD441" i="1"/>
  <c r="BD457" i="1"/>
  <c r="BD450" i="1"/>
  <c r="BD482" i="1"/>
  <c r="BD454" i="1"/>
  <c r="BD475" i="1"/>
  <c r="BD452" i="1"/>
  <c r="BD455" i="1"/>
  <c r="BD465" i="1"/>
  <c r="BD461" i="1"/>
  <c r="BD447" i="1"/>
  <c r="BD487" i="1"/>
  <c r="BD477" i="1"/>
  <c r="BD480" i="1"/>
  <c r="BD444" i="1"/>
  <c r="BD445" i="1"/>
  <c r="BD453" i="1"/>
  <c r="BD488" i="1"/>
  <c r="BD460" i="1"/>
  <c r="BD486" i="1"/>
  <c r="BD464" i="1"/>
  <c r="BD439" i="1"/>
  <c r="BD484" i="1"/>
  <c r="BD476" i="1"/>
  <c r="BD469" i="1"/>
  <c r="BD458" i="1"/>
  <c r="AH154" i="2"/>
  <c r="AH48" i="2"/>
  <c r="AG259" i="2"/>
  <c r="AG417" i="2"/>
  <c r="BB416" i="2"/>
  <c r="AH416" i="2"/>
  <c r="BL415" i="2"/>
  <c r="BN415" i="2" s="1"/>
  <c r="AU415" i="2"/>
  <c r="AJ415" i="2"/>
  <c r="AH203" i="2"/>
  <c r="AG363" i="2"/>
  <c r="AG316" i="2"/>
  <c r="AH256" i="2"/>
  <c r="AG153" i="2"/>
  <c r="AG203" i="2"/>
  <c r="AG47" i="2"/>
  <c r="AH307" i="2"/>
  <c r="AH101" i="2"/>
  <c r="AG102" i="2"/>
  <c r="AH360" i="2"/>
  <c r="AK392" i="1"/>
  <c r="AT392" i="2" s="1"/>
  <c r="AW391" i="1"/>
  <c r="AW392" i="1"/>
  <c r="AK391" i="1"/>
  <c r="AS391" i="1" s="1"/>
  <c r="AK393" i="1"/>
  <c r="AW393" i="1"/>
  <c r="AW390" i="1"/>
  <c r="AK394" i="1"/>
  <c r="AK390" i="1"/>
  <c r="AW394" i="1"/>
  <c r="AK395" i="1"/>
  <c r="AW395" i="1"/>
  <c r="AK396" i="1"/>
  <c r="AW396" i="1"/>
  <c r="AW397" i="1"/>
  <c r="AK397" i="1"/>
  <c r="AW389" i="1"/>
  <c r="AW398" i="1"/>
  <c r="AK388" i="1"/>
  <c r="AK389" i="1"/>
  <c r="AK398" i="1"/>
  <c r="AW388" i="1"/>
  <c r="AK399" i="1"/>
  <c r="AW399" i="1"/>
  <c r="AK387" i="1"/>
  <c r="AW387" i="1"/>
  <c r="AW386" i="1"/>
  <c r="AK386" i="1"/>
  <c r="AW400" i="1"/>
  <c r="AW385" i="1"/>
  <c r="AK400" i="1"/>
  <c r="AW401" i="1"/>
  <c r="AK401" i="1"/>
  <c r="AK402" i="1"/>
  <c r="AW402" i="1"/>
  <c r="AW403" i="1"/>
  <c r="AK403" i="1"/>
  <c r="AW404" i="1"/>
  <c r="AK404" i="1"/>
  <c r="AK405" i="1"/>
  <c r="AW405" i="1"/>
  <c r="AW406" i="1"/>
  <c r="AK406" i="1"/>
  <c r="AW407" i="1"/>
  <c r="AK407" i="1"/>
  <c r="AW408" i="1"/>
  <c r="AK408" i="1"/>
  <c r="AK409" i="1"/>
  <c r="AW409" i="1"/>
  <c r="AW410" i="1"/>
  <c r="AK410" i="1"/>
  <c r="AW411" i="1"/>
  <c r="Q8" i="1"/>
  <c r="AK411" i="1"/>
  <c r="AK412" i="1"/>
  <c r="AW412" i="1"/>
  <c r="AK385" i="1"/>
  <c r="AC102" i="2"/>
  <c r="AC206" i="2"/>
  <c r="AC214" i="2"/>
  <c r="AE87" i="2"/>
  <c r="BL87" i="2" s="1"/>
  <c r="AE95" i="2"/>
  <c r="BL95" i="2" s="1"/>
  <c r="AC191" i="2"/>
  <c r="BB191" i="2" s="1"/>
  <c r="AE199" i="2"/>
  <c r="BL199" i="2" s="1"/>
  <c r="AE207" i="2"/>
  <c r="AC231" i="2"/>
  <c r="BB231" i="2" s="1"/>
  <c r="AC263" i="2"/>
  <c r="AC287" i="2"/>
  <c r="BB287" i="2" s="1"/>
  <c r="AE184" i="2"/>
  <c r="AJ184" i="2" s="1"/>
  <c r="AE348" i="2"/>
  <c r="BL348" i="2" s="1"/>
  <c r="AE302" i="2"/>
  <c r="AU302" i="2" s="1"/>
  <c r="AE80" i="2"/>
  <c r="AU80" i="2" s="1"/>
  <c r="AE224" i="2"/>
  <c r="AE288" i="2"/>
  <c r="BL288" i="2" s="1"/>
  <c r="AC296" i="2"/>
  <c r="BB296" i="2" s="1"/>
  <c r="AE81" i="2"/>
  <c r="AU81" i="2" s="1"/>
  <c r="AE153" i="2"/>
  <c r="AE161" i="2"/>
  <c r="AE169" i="2"/>
  <c r="AC329" i="2"/>
  <c r="AE337" i="2"/>
  <c r="BL337" i="2" s="1"/>
  <c r="AC124" i="2"/>
  <c r="AE204" i="2"/>
  <c r="AE292" i="2"/>
  <c r="AU292" i="2" s="1"/>
  <c r="AC109" i="2"/>
  <c r="AC76" i="2"/>
  <c r="BB76" i="2" s="1"/>
  <c r="AC324" i="2"/>
  <c r="AC200" i="2"/>
  <c r="BB200" i="2" s="1"/>
  <c r="AE26" i="2"/>
  <c r="AJ26" i="2" s="1"/>
  <c r="AE82" i="2"/>
  <c r="BL82" i="2" s="1"/>
  <c r="AC90" i="2"/>
  <c r="BB90" i="2" s="1"/>
  <c r="AE98" i="2"/>
  <c r="AJ98" i="2" s="1"/>
  <c r="AE138" i="2"/>
  <c r="AJ138" i="2" s="1"/>
  <c r="AE242" i="2"/>
  <c r="BL242" i="2" s="1"/>
  <c r="AC290" i="2"/>
  <c r="BB290" i="2" s="1"/>
  <c r="AC314" i="2"/>
  <c r="AC330" i="2"/>
  <c r="AE286" i="2"/>
  <c r="AJ286" i="2" s="1"/>
  <c r="AC336" i="2"/>
  <c r="BB336" i="2" s="1"/>
  <c r="AE357" i="2"/>
  <c r="AJ357" i="2" s="1"/>
  <c r="AC88" i="2"/>
  <c r="BB88" i="2" s="1"/>
  <c r="AE152" i="2"/>
  <c r="AE59" i="2"/>
  <c r="AE211" i="2"/>
  <c r="AE251" i="2"/>
  <c r="AU251" i="2" s="1"/>
  <c r="AE259" i="2"/>
  <c r="AE267" i="2"/>
  <c r="AE347" i="2"/>
  <c r="AJ347" i="2" s="1"/>
  <c r="AC355" i="2"/>
  <c r="BB355" i="2" s="1"/>
  <c r="AE363" i="2"/>
  <c r="AC180" i="2"/>
  <c r="BB180" i="2" s="1"/>
  <c r="AC312" i="2"/>
  <c r="AF267" i="1"/>
  <c r="AD262" i="1"/>
  <c r="BP262" i="1" s="1"/>
  <c r="AF35" i="1"/>
  <c r="AF51" i="1"/>
  <c r="AF120" i="1"/>
  <c r="AF162" i="1"/>
  <c r="AD334" i="1"/>
  <c r="BP334" i="1" s="1"/>
  <c r="AD57" i="1"/>
  <c r="BP57" i="1" s="1"/>
  <c r="AF204" i="1"/>
  <c r="AF261" i="1"/>
  <c r="AF287" i="1"/>
  <c r="AF303" i="1"/>
  <c r="AD350" i="1"/>
  <c r="BD350" i="1" s="1"/>
  <c r="AD25" i="1"/>
  <c r="BP25" i="1" s="1"/>
  <c r="AD41" i="1"/>
  <c r="BP41" i="1" s="1"/>
  <c r="AD52" i="1"/>
  <c r="BD52" i="1" s="1"/>
  <c r="AD68" i="1"/>
  <c r="BD68" i="1" s="1"/>
  <c r="AD110" i="1"/>
  <c r="BP110" i="1" s="1"/>
  <c r="AF152" i="1"/>
  <c r="AF178" i="1"/>
  <c r="AD183" i="1"/>
  <c r="BP183" i="1" s="1"/>
  <c r="AD230" i="1"/>
  <c r="BP230" i="1" s="1"/>
  <c r="AD256" i="1"/>
  <c r="BD256" i="1" s="1"/>
  <c r="AD272" i="1"/>
  <c r="BD272" i="1" s="1"/>
  <c r="AF282" i="1"/>
  <c r="AF235" i="1"/>
  <c r="AD205" i="1"/>
  <c r="BD205" i="1" s="1"/>
  <c r="AD64" i="1"/>
  <c r="BD64" i="1" s="1"/>
  <c r="AD268" i="1"/>
  <c r="BD268" i="1" s="1"/>
  <c r="AD32" i="1"/>
  <c r="BD32" i="1" s="1"/>
  <c r="AD22" i="1"/>
  <c r="BP22" i="1" s="1"/>
  <c r="AD38" i="1"/>
  <c r="BP38" i="1" s="1"/>
  <c r="AF165" i="1"/>
  <c r="AD196" i="1"/>
  <c r="BD196" i="1" s="1"/>
  <c r="AF295" i="1"/>
  <c r="AF251" i="1"/>
  <c r="AF293" i="1"/>
  <c r="AD47" i="1"/>
  <c r="BP47" i="1" s="1"/>
  <c r="AF100" i="1"/>
  <c r="AD189" i="1"/>
  <c r="BP189" i="1" s="1"/>
  <c r="AF122" i="1"/>
  <c r="AF247" i="1"/>
  <c r="AF289" i="1"/>
  <c r="AF27" i="1"/>
  <c r="AD138" i="1"/>
  <c r="BD138" i="1" s="1"/>
  <c r="AD33" i="1"/>
  <c r="BD33" i="1" s="1"/>
  <c r="AD49" i="1"/>
  <c r="BD49" i="1" s="1"/>
  <c r="AD60" i="1"/>
  <c r="BP60" i="1" s="1"/>
  <c r="AD118" i="1"/>
  <c r="BD118" i="1" s="1"/>
  <c r="AF176" i="1"/>
  <c r="AF228" i="1"/>
  <c r="AF147" i="1"/>
  <c r="AF226" i="1"/>
  <c r="AD195" i="1"/>
  <c r="BP195" i="1" s="1"/>
  <c r="AD236" i="1"/>
  <c r="BD236" i="1" s="1"/>
  <c r="AF305" i="1"/>
  <c r="AD201" i="1"/>
  <c r="BP201" i="1" s="1"/>
  <c r="AD258" i="1"/>
  <c r="BD258" i="1" s="1"/>
  <c r="AD44" i="1"/>
  <c r="BD44" i="1" s="1"/>
  <c r="AF202" i="1"/>
  <c r="AF285" i="1"/>
  <c r="AF301" i="1"/>
  <c r="AF215" i="1"/>
  <c r="AF158" i="1"/>
  <c r="AD37" i="1"/>
  <c r="BP37" i="1" s="1"/>
  <c r="AF59" i="1"/>
  <c r="AF211" i="1"/>
  <c r="AD70" i="1"/>
  <c r="BP70" i="1" s="1"/>
  <c r="AD242" i="1"/>
  <c r="BP242" i="1" s="1"/>
  <c r="AF92" i="1"/>
  <c r="AF124" i="1"/>
  <c r="AD197" i="1"/>
  <c r="BD197" i="1" s="1"/>
  <c r="AD238" i="1"/>
  <c r="BD238" i="1" s="1"/>
  <c r="AD254" i="1"/>
  <c r="BP254" i="1" s="1"/>
  <c r="AD270" i="1"/>
  <c r="BP270" i="1" s="1"/>
  <c r="AF359" i="1"/>
  <c r="AD36" i="1"/>
  <c r="BP36" i="1" s="1"/>
  <c r="AF194" i="1"/>
  <c r="AF309" i="1"/>
  <c r="AF53" i="1"/>
  <c r="AF283" i="1"/>
  <c r="AF106" i="1"/>
  <c r="AD252" i="1"/>
  <c r="BP252" i="1" s="1"/>
  <c r="AD48" i="1"/>
  <c r="BD48" i="1" s="1"/>
  <c r="AF279" i="1"/>
  <c r="AD54" i="1"/>
  <c r="BP54" i="1" s="1"/>
  <c r="AD34" i="1"/>
  <c r="BD34" i="1" s="1"/>
  <c r="AD50" i="1"/>
  <c r="BD50" i="1" s="1"/>
  <c r="AD61" i="1"/>
  <c r="BD61" i="1" s="1"/>
  <c r="AF192" i="1"/>
  <c r="AF281" i="1"/>
  <c r="AF291" i="1"/>
  <c r="AF307" i="1"/>
  <c r="AF31" i="1"/>
  <c r="AD84" i="1"/>
  <c r="BD84" i="1" s="1"/>
  <c r="AD246" i="1"/>
  <c r="BP246" i="1" s="1"/>
  <c r="AD231" i="1"/>
  <c r="BP231" i="1" s="1"/>
  <c r="AD96" i="1"/>
  <c r="BD96" i="1" s="1"/>
  <c r="AD180" i="1"/>
  <c r="BD180" i="1" s="1"/>
  <c r="AF29" i="1"/>
  <c r="AF45" i="1"/>
  <c r="AD56" i="1"/>
  <c r="BD56" i="1" s="1"/>
  <c r="AF72" i="1"/>
  <c r="AD114" i="1"/>
  <c r="BD114" i="1" s="1"/>
  <c r="AF224" i="1"/>
  <c r="AD21" i="1"/>
  <c r="BD21" i="1" s="1"/>
  <c r="AF69" i="1"/>
  <c r="AF299" i="1"/>
  <c r="AF112" i="1"/>
  <c r="AD24" i="1"/>
  <c r="BP24" i="1" s="1"/>
  <c r="AD40" i="1"/>
  <c r="BD40" i="1" s="1"/>
  <c r="AD77" i="1"/>
  <c r="BD77" i="1" s="1"/>
  <c r="AD93" i="1"/>
  <c r="BD93" i="1" s="1"/>
  <c r="AF125" i="1"/>
  <c r="AD255" i="1"/>
  <c r="BD255" i="1" s="1"/>
  <c r="AD271" i="1"/>
  <c r="BD271" i="1" s="1"/>
  <c r="AF297" i="1"/>
  <c r="AE172" i="1"/>
  <c r="AD148" i="2"/>
  <c r="AD265" i="2"/>
  <c r="AD48" i="2"/>
  <c r="AD303" i="2"/>
  <c r="AD356" i="2"/>
  <c r="AE290" i="1"/>
  <c r="AD139" i="2"/>
  <c r="AD83" i="2"/>
  <c r="AD113" i="2"/>
  <c r="AD25" i="2"/>
  <c r="AD258" i="2"/>
  <c r="AD301" i="2"/>
  <c r="AE339" i="1"/>
  <c r="AE126" i="1"/>
  <c r="AE154" i="1"/>
  <c r="AT19" i="1"/>
  <c r="AE142" i="1"/>
  <c r="AE86" i="1"/>
  <c r="AD29" i="1"/>
  <c r="BD29" i="1" s="1"/>
  <c r="AE168" i="1"/>
  <c r="AF64" i="1"/>
  <c r="AE139" i="1"/>
  <c r="AE134" i="1"/>
  <c r="AD122" i="1"/>
  <c r="BP122" i="1" s="1"/>
  <c r="AE223" i="1"/>
  <c r="AD100" i="2"/>
  <c r="AC363" i="2"/>
  <c r="AD70" i="2"/>
  <c r="AD96" i="2"/>
  <c r="AD238" i="2"/>
  <c r="AD159" i="2"/>
  <c r="AD349" i="2"/>
  <c r="AD112" i="1"/>
  <c r="BD112" i="1" s="1"/>
  <c r="AE157" i="1"/>
  <c r="AE170" i="1"/>
  <c r="AF231" i="1"/>
  <c r="AF25" i="1"/>
  <c r="AD92" i="1"/>
  <c r="BD92" i="1" s="1"/>
  <c r="AE97" i="1"/>
  <c r="AE363" i="1"/>
  <c r="AE217" i="1"/>
  <c r="AE95" i="1"/>
  <c r="AE143" i="1"/>
  <c r="AD194" i="1"/>
  <c r="BD194" i="1" s="1"/>
  <c r="AF47" i="1"/>
  <c r="AE88" i="1"/>
  <c r="AE136" i="1"/>
  <c r="AE141" i="1"/>
  <c r="AL51" i="2"/>
  <c r="AC59" i="2"/>
  <c r="AD167" i="2"/>
  <c r="AD257" i="2"/>
  <c r="AD27" i="2"/>
  <c r="AD50" i="2"/>
  <c r="AC302" i="2"/>
  <c r="BB302" i="2" s="1"/>
  <c r="AD21" i="2"/>
  <c r="AD136" i="2"/>
  <c r="AD146" i="2"/>
  <c r="AD310" i="2"/>
  <c r="AD362" i="2"/>
  <c r="AO282" i="1"/>
  <c r="AF68" i="1"/>
  <c r="AE90" i="1"/>
  <c r="AE160" i="1"/>
  <c r="AO114" i="1"/>
  <c r="AD72" i="1"/>
  <c r="BD72" i="1" s="1"/>
  <c r="AO271" i="1"/>
  <c r="BH271" i="1" s="1"/>
  <c r="BH335" i="1"/>
  <c r="AF61" i="1"/>
  <c r="AE71" i="1"/>
  <c r="AE128" i="1"/>
  <c r="AE163" i="1"/>
  <c r="AD261" i="1"/>
  <c r="BP261" i="1" s="1"/>
  <c r="AE348" i="1"/>
  <c r="AE361" i="1"/>
  <c r="AE20" i="1"/>
  <c r="AD125" i="1"/>
  <c r="BD125" i="1" s="1"/>
  <c r="AE173" i="1"/>
  <c r="AE219" i="1"/>
  <c r="AE225" i="1"/>
  <c r="AE310" i="1"/>
  <c r="AE352" i="1"/>
  <c r="AD86" i="2"/>
  <c r="AL207" i="2"/>
  <c r="AD254" i="2"/>
  <c r="AD279" i="2"/>
  <c r="AD311" i="2"/>
  <c r="AL102" i="2"/>
  <c r="AL224" i="2"/>
  <c r="AC26" i="2"/>
  <c r="BB26" i="2" s="1"/>
  <c r="AL149" i="2"/>
  <c r="AD198" i="2"/>
  <c r="AL287" i="2"/>
  <c r="AD316" i="2"/>
  <c r="AD216" i="2"/>
  <c r="AL337" i="2"/>
  <c r="AD342" i="2"/>
  <c r="AL71" i="2"/>
  <c r="AL82" i="2"/>
  <c r="AL169" i="2"/>
  <c r="AL199" i="2"/>
  <c r="AL233" i="2"/>
  <c r="AL317" i="2"/>
  <c r="AD29" i="2"/>
  <c r="AD89" i="2"/>
  <c r="AL98" i="2"/>
  <c r="AC138" i="2"/>
  <c r="BB138" i="2" s="1"/>
  <c r="AL290" i="2"/>
  <c r="AD354" i="2"/>
  <c r="AD28" i="2"/>
  <c r="AD35" i="2"/>
  <c r="AD42" i="2"/>
  <c r="AD121" i="2"/>
  <c r="AL259" i="2"/>
  <c r="AD266" i="2"/>
  <c r="AC357" i="2"/>
  <c r="BB357" i="2" s="1"/>
  <c r="AD332" i="2"/>
  <c r="AD45" i="2"/>
  <c r="AD61" i="2"/>
  <c r="AL88" i="2"/>
  <c r="AD107" i="2"/>
  <c r="AD112" i="2"/>
  <c r="AE124" i="2"/>
  <c r="AD285" i="2"/>
  <c r="AD315" i="2"/>
  <c r="AL357" i="2"/>
  <c r="BH151" i="1"/>
  <c r="AO270" i="1"/>
  <c r="AO294" i="1"/>
  <c r="AD31" i="1"/>
  <c r="BD31" i="1" s="1"/>
  <c r="AF37" i="1"/>
  <c r="AE81" i="1"/>
  <c r="AE109" i="1"/>
  <c r="AO145" i="1"/>
  <c r="BH145" i="1" s="1"/>
  <c r="AE151" i="1"/>
  <c r="AE153" i="1"/>
  <c r="AE175" i="1"/>
  <c r="AO191" i="1"/>
  <c r="AD279" i="1"/>
  <c r="BP279" i="1" s="1"/>
  <c r="AO284" i="1"/>
  <c r="BH284" i="1" s="1"/>
  <c r="AD53" i="1"/>
  <c r="BD53" i="1" s="1"/>
  <c r="AE130" i="1"/>
  <c r="AO273" i="1"/>
  <c r="AE288" i="1"/>
  <c r="AO137" i="1"/>
  <c r="BH137" i="1" s="1"/>
  <c r="AO199" i="1"/>
  <c r="AO254" i="1"/>
  <c r="AF33" i="1"/>
  <c r="AO34" i="1"/>
  <c r="AE63" i="1"/>
  <c r="AE65" i="1"/>
  <c r="AO84" i="1"/>
  <c r="BH84" i="1" s="1"/>
  <c r="AF96" i="1"/>
  <c r="AE101" i="1"/>
  <c r="AO106" i="1"/>
  <c r="AO147" i="1"/>
  <c r="AE156" i="1"/>
  <c r="AD211" i="1"/>
  <c r="BD211" i="1" s="1"/>
  <c r="AO272" i="1"/>
  <c r="AE308" i="1"/>
  <c r="AE356" i="1"/>
  <c r="AE43" i="2"/>
  <c r="BL43" i="2" s="1"/>
  <c r="AC43" i="2"/>
  <c r="BB43" i="2" s="1"/>
  <c r="AL87" i="2"/>
  <c r="AL180" i="2"/>
  <c r="AL206" i="2"/>
  <c r="AL264" i="2"/>
  <c r="AL302" i="2"/>
  <c r="AL347" i="2"/>
  <c r="AD52" i="2"/>
  <c r="AD60" i="2"/>
  <c r="AL152" i="2"/>
  <c r="AL184" i="2"/>
  <c r="AD215" i="2"/>
  <c r="AL267" i="2"/>
  <c r="AL330" i="2"/>
  <c r="AD350" i="2"/>
  <c r="AL288" i="2"/>
  <c r="AL177" i="2"/>
  <c r="AD57" i="2"/>
  <c r="AL109" i="2"/>
  <c r="AL200" i="2"/>
  <c r="AL241" i="2"/>
  <c r="AL329" i="2"/>
  <c r="AD78" i="2"/>
  <c r="AL80" i="2"/>
  <c r="AL122" i="2"/>
  <c r="AL124" i="2"/>
  <c r="AD151" i="2"/>
  <c r="AC153" i="2"/>
  <c r="AD185" i="2"/>
  <c r="AD189" i="2"/>
  <c r="AL191" i="2"/>
  <c r="AL231" i="2"/>
  <c r="AL239" i="2"/>
  <c r="AL296" i="2"/>
  <c r="AL312" i="2"/>
  <c r="AL43" i="2"/>
  <c r="AL59" i="2"/>
  <c r="AD65" i="2"/>
  <c r="AL76" i="2"/>
  <c r="AD103" i="2"/>
  <c r="AD143" i="2"/>
  <c r="AL235" i="2"/>
  <c r="AL275" i="2"/>
  <c r="AC288" i="2"/>
  <c r="BB288" i="2" s="1"/>
  <c r="AL292" i="2"/>
  <c r="AL314" i="2"/>
  <c r="AL325" i="2"/>
  <c r="AD331" i="2"/>
  <c r="AL336" i="2"/>
  <c r="AL348" i="2"/>
  <c r="AL355" i="2"/>
  <c r="AD296" i="1"/>
  <c r="BP296" i="1" s="1"/>
  <c r="AF296" i="1"/>
  <c r="BH65" i="1"/>
  <c r="AO45" i="1"/>
  <c r="BH45" i="1" s="1"/>
  <c r="AO190" i="1"/>
  <c r="AO27" i="1"/>
  <c r="AO46" i="1"/>
  <c r="AO104" i="1"/>
  <c r="BH104" i="1" s="1"/>
  <c r="AO138" i="1"/>
  <c r="AO152" i="1"/>
  <c r="AO159" i="1"/>
  <c r="AO176" i="1"/>
  <c r="BH176" i="1" s="1"/>
  <c r="AO238" i="1"/>
  <c r="AO357" i="1"/>
  <c r="AO189" i="1"/>
  <c r="AO196" i="1"/>
  <c r="AO340" i="1"/>
  <c r="AO227" i="1"/>
  <c r="AO230" i="1"/>
  <c r="BH230" i="1" s="1"/>
  <c r="AO304" i="1"/>
  <c r="BH304" i="1" s="1"/>
  <c r="AO346" i="1"/>
  <c r="AF21" i="1"/>
  <c r="AO60" i="1"/>
  <c r="AO76" i="1"/>
  <c r="BH76" i="1" s="1"/>
  <c r="AO77" i="1"/>
  <c r="AO118" i="1"/>
  <c r="AO261" i="1"/>
  <c r="BH261" i="1" s="1"/>
  <c r="AE300" i="1"/>
  <c r="AO158" i="1"/>
  <c r="BH158" i="1" s="1"/>
  <c r="AO140" i="1"/>
  <c r="BH140" i="1" s="1"/>
  <c r="AO207" i="1"/>
  <c r="AO268" i="1"/>
  <c r="AO54" i="1"/>
  <c r="AO68" i="1"/>
  <c r="BH68" i="1" s="1"/>
  <c r="AO195" i="1"/>
  <c r="BH195" i="1" s="1"/>
  <c r="BH347" i="1"/>
  <c r="AO125" i="1"/>
  <c r="BH125" i="1" s="1"/>
  <c r="AO127" i="1"/>
  <c r="AO242" i="1"/>
  <c r="BH242" i="1" s="1"/>
  <c r="AO262" i="1"/>
  <c r="BH320" i="1"/>
  <c r="BH339" i="1"/>
  <c r="AO36" i="1"/>
  <c r="AO37" i="1"/>
  <c r="BH37" i="1" s="1"/>
  <c r="AO38" i="1"/>
  <c r="BH38" i="1" s="1"/>
  <c r="AO39" i="1"/>
  <c r="BH39" i="1" s="1"/>
  <c r="AD45" i="1"/>
  <c r="BD45" i="1" s="1"/>
  <c r="AF57" i="1"/>
  <c r="AO58" i="1"/>
  <c r="AF84" i="1"/>
  <c r="AD106" i="1"/>
  <c r="BP106" i="1" s="1"/>
  <c r="AD124" i="1"/>
  <c r="BP124" i="1" s="1"/>
  <c r="AE146" i="1"/>
  <c r="AE148" i="1"/>
  <c r="AO201" i="1"/>
  <c r="AO202" i="1"/>
  <c r="BH202" i="1" s="1"/>
  <c r="AO203" i="1"/>
  <c r="AO215" i="1"/>
  <c r="BH215" i="1" s="1"/>
  <c r="AD247" i="1"/>
  <c r="BP247" i="1" s="1"/>
  <c r="AF271" i="1"/>
  <c r="AO280" i="1"/>
  <c r="BH280" i="1" s="1"/>
  <c r="AE323" i="1"/>
  <c r="BH343" i="1"/>
  <c r="AO94" i="1"/>
  <c r="BH94" i="1" s="1"/>
  <c r="AO124" i="1"/>
  <c r="AO26" i="1"/>
  <c r="AO42" i="1"/>
  <c r="AO48" i="1"/>
  <c r="AO55" i="1"/>
  <c r="BH55" i="1" s="1"/>
  <c r="AO93" i="1"/>
  <c r="BH93" i="1" s="1"/>
  <c r="AO96" i="1"/>
  <c r="BH96" i="1" s="1"/>
  <c r="AO244" i="1"/>
  <c r="AO252" i="1"/>
  <c r="BH252" i="1" s="1"/>
  <c r="AO296" i="1"/>
  <c r="BH296" i="1" s="1"/>
  <c r="BH332" i="1"/>
  <c r="AO92" i="1"/>
  <c r="BH92" i="1" s="1"/>
  <c r="AO197" i="1"/>
  <c r="BH197" i="1" s="1"/>
  <c r="AO120" i="1"/>
  <c r="AO205" i="1"/>
  <c r="BH205" i="1" s="1"/>
  <c r="AO22" i="1"/>
  <c r="AF70" i="1"/>
  <c r="AE98" i="1"/>
  <c r="AE133" i="1"/>
  <c r="AD178" i="1"/>
  <c r="BP178" i="1" s="1"/>
  <c r="AO180" i="1"/>
  <c r="BH180" i="1" s="1"/>
  <c r="AO350" i="1"/>
  <c r="AE355" i="1"/>
  <c r="AO359" i="1"/>
  <c r="BH71" i="1"/>
  <c r="AE213" i="1"/>
  <c r="AO213" i="1"/>
  <c r="AO82" i="1"/>
  <c r="BH82" i="1" s="1"/>
  <c r="AO62" i="1"/>
  <c r="BH62" i="1" s="1"/>
  <c r="AE181" i="1"/>
  <c r="AO181" i="1"/>
  <c r="BH337" i="1"/>
  <c r="BH362" i="1"/>
  <c r="AD27" i="1"/>
  <c r="BD27" i="1" s="1"/>
  <c r="AO69" i="1"/>
  <c r="AO70" i="1"/>
  <c r="BH70" i="1" s="1"/>
  <c r="AE74" i="1"/>
  <c r="AE102" i="1"/>
  <c r="AO102" i="1"/>
  <c r="BH102" i="1" s="1"/>
  <c r="AE179" i="1"/>
  <c r="AO179" i="1"/>
  <c r="AF277" i="1"/>
  <c r="AD277" i="1"/>
  <c r="BD277" i="1" s="1"/>
  <c r="AD284" i="1"/>
  <c r="BD284" i="1" s="1"/>
  <c r="AF284" i="1"/>
  <c r="BH361" i="1"/>
  <c r="BH109" i="1"/>
  <c r="BH175" i="1"/>
  <c r="BH157" i="1"/>
  <c r="AO174" i="1"/>
  <c r="AO338" i="1"/>
  <c r="AE338" i="1"/>
  <c r="BH156" i="1"/>
  <c r="AE113" i="1"/>
  <c r="AO113" i="1"/>
  <c r="AE28" i="1"/>
  <c r="AO28" i="1"/>
  <c r="AF94" i="1"/>
  <c r="AD94" i="1"/>
  <c r="BD94" i="1" s="1"/>
  <c r="AE121" i="1"/>
  <c r="BH150" i="1"/>
  <c r="BH223" i="1"/>
  <c r="AO277" i="1"/>
  <c r="BH277" i="1" s="1"/>
  <c r="AE278" i="1"/>
  <c r="AO278" i="1"/>
  <c r="BH278" i="1" s="1"/>
  <c r="AF174" i="1"/>
  <c r="AD174" i="1"/>
  <c r="BP174" i="1" s="1"/>
  <c r="AO40" i="1"/>
  <c r="AF82" i="1"/>
  <c r="AD82" i="1"/>
  <c r="BD82" i="1" s="1"/>
  <c r="BH154" i="1"/>
  <c r="BH302" i="1"/>
  <c r="BH363" i="1"/>
  <c r="AF43" i="1"/>
  <c r="AD43" i="1"/>
  <c r="BP43" i="1" s="1"/>
  <c r="AF76" i="1"/>
  <c r="AD76" i="1"/>
  <c r="BD76" i="1" s="1"/>
  <c r="AF108" i="1"/>
  <c r="AD108" i="1"/>
  <c r="BD108" i="1" s="1"/>
  <c r="BH121" i="1"/>
  <c r="BH144" i="1"/>
  <c r="AD190" i="1"/>
  <c r="BD190" i="1" s="1"/>
  <c r="AF190" i="1"/>
  <c r="AO250" i="1"/>
  <c r="BH250" i="1" s="1"/>
  <c r="AO276" i="1"/>
  <c r="BH276" i="1" s="1"/>
  <c r="BH298" i="1"/>
  <c r="AO79" i="1"/>
  <c r="AE79" i="1"/>
  <c r="BH80" i="1"/>
  <c r="BH139" i="1"/>
  <c r="AO155" i="1"/>
  <c r="AE155" i="1"/>
  <c r="AE239" i="1"/>
  <c r="AO239" i="1"/>
  <c r="BH239" i="1" s="1"/>
  <c r="BH130" i="1"/>
  <c r="BH172" i="1"/>
  <c r="BH288" i="1"/>
  <c r="AO61" i="1"/>
  <c r="BH61" i="1" s="1"/>
  <c r="AO23" i="1"/>
  <c r="BH23" i="1" s="1"/>
  <c r="AO24" i="1"/>
  <c r="AF41" i="1"/>
  <c r="AO43" i="1"/>
  <c r="AO44" i="1"/>
  <c r="AE80" i="1"/>
  <c r="AE89" i="1"/>
  <c r="AO108" i="1"/>
  <c r="AD158" i="1"/>
  <c r="BD158" i="1" s="1"/>
  <c r="AE240" i="1"/>
  <c r="AO240" i="1"/>
  <c r="BH240" i="1" s="1"/>
  <c r="AE266" i="1"/>
  <c r="AO266" i="1"/>
  <c r="AE292" i="1"/>
  <c r="AO292" i="1"/>
  <c r="BH292" i="1" s="1"/>
  <c r="BH321" i="1"/>
  <c r="BH141" i="1"/>
  <c r="AF245" i="1"/>
  <c r="AD245" i="1"/>
  <c r="BD245" i="1" s="1"/>
  <c r="BH290" i="1"/>
  <c r="AE336" i="1"/>
  <c r="AO336" i="1"/>
  <c r="AE67" i="1"/>
  <c r="AE78" i="1"/>
  <c r="AO103" i="1"/>
  <c r="AO116" i="1"/>
  <c r="AE117" i="1"/>
  <c r="AO122" i="1"/>
  <c r="BH122" i="1" s="1"/>
  <c r="AE135" i="1"/>
  <c r="BH146" i="1"/>
  <c r="AD162" i="1"/>
  <c r="BD162" i="1" s="1"/>
  <c r="AO187" i="1"/>
  <c r="AO236" i="1"/>
  <c r="AO245" i="1"/>
  <c r="BH245" i="1" s="1"/>
  <c r="AO246" i="1"/>
  <c r="AF255" i="1"/>
  <c r="AO258" i="1"/>
  <c r="AE344" i="1"/>
  <c r="AO344" i="1"/>
  <c r="AE353" i="1"/>
  <c r="AE354" i="1"/>
  <c r="AE164" i="1"/>
  <c r="AO164" i="1"/>
  <c r="AE358" i="1"/>
  <c r="AO358" i="1"/>
  <c r="AO29" i="1"/>
  <c r="BH29" i="1" s="1"/>
  <c r="AO30" i="1"/>
  <c r="BH30" i="1" s="1"/>
  <c r="AF49" i="1"/>
  <c r="AO50" i="1"/>
  <c r="AO52" i="1"/>
  <c r="AD59" i="1"/>
  <c r="BP59" i="1" s="1"/>
  <c r="AO72" i="1"/>
  <c r="BH72" i="1" s="1"/>
  <c r="AO75" i="1"/>
  <c r="BH95" i="1"/>
  <c r="AD100" i="1"/>
  <c r="BD100" i="1" s="1"/>
  <c r="AE105" i="1"/>
  <c r="AF110" i="1"/>
  <c r="BH134" i="1"/>
  <c r="AE150" i="1"/>
  <c r="AO162" i="1"/>
  <c r="BH163" i="1"/>
  <c r="AO165" i="1"/>
  <c r="BH168" i="1"/>
  <c r="AO211" i="1"/>
  <c r="AO255" i="1"/>
  <c r="BH255" i="1" s="1"/>
  <c r="AO256" i="1"/>
  <c r="AE302" i="1"/>
  <c r="AE306" i="1"/>
  <c r="AO306" i="1"/>
  <c r="AO318" i="1"/>
  <c r="AE318" i="1"/>
  <c r="AE351" i="1"/>
  <c r="AO351" i="1"/>
  <c r="AE169" i="1"/>
  <c r="AO169" i="1"/>
  <c r="BH136" i="1"/>
  <c r="AE185" i="1"/>
  <c r="AO185" i="1"/>
  <c r="BH185" i="1" s="1"/>
  <c r="AD227" i="1"/>
  <c r="BP227" i="1" s="1"/>
  <c r="AF227" i="1"/>
  <c r="AE234" i="1"/>
  <c r="AO234" i="1"/>
  <c r="BH234" i="1" s="1"/>
  <c r="AE263" i="1"/>
  <c r="AO263" i="1"/>
  <c r="AD304" i="1"/>
  <c r="BD304" i="1" s="1"/>
  <c r="AF304" i="1"/>
  <c r="AO326" i="1"/>
  <c r="AE326" i="1"/>
  <c r="AE167" i="1"/>
  <c r="AO167" i="1"/>
  <c r="AE209" i="1"/>
  <c r="AO209" i="1"/>
  <c r="BH221" i="1"/>
  <c r="AE264" i="1"/>
  <c r="AO264" i="1"/>
  <c r="AE274" i="1"/>
  <c r="AO274" i="1"/>
  <c r="BH274" i="1" s="1"/>
  <c r="AO32" i="1"/>
  <c r="AO56" i="1"/>
  <c r="BH56" i="1" s="1"/>
  <c r="AO59" i="1"/>
  <c r="AO73" i="1"/>
  <c r="AO100" i="1"/>
  <c r="AO110" i="1"/>
  <c r="BH110" i="1" s="1"/>
  <c r="AO112" i="1"/>
  <c r="AE171" i="1"/>
  <c r="AO171" i="1"/>
  <c r="AE177" i="1"/>
  <c r="AO177" i="1"/>
  <c r="BH177" i="1" s="1"/>
  <c r="AO183" i="1"/>
  <c r="AE184" i="1"/>
  <c r="AO184" i="1"/>
  <c r="BH184" i="1" s="1"/>
  <c r="AO192" i="1"/>
  <c r="AE193" i="1"/>
  <c r="AO193" i="1"/>
  <c r="BH193" i="1" s="1"/>
  <c r="AE206" i="1"/>
  <c r="AO206" i="1"/>
  <c r="AO228" i="1"/>
  <c r="BH228" i="1" s="1"/>
  <c r="AE260" i="1"/>
  <c r="AO260" i="1"/>
  <c r="BH314" i="1"/>
  <c r="BH322" i="1"/>
  <c r="AE144" i="1"/>
  <c r="AE149" i="1"/>
  <c r="AE161" i="1"/>
  <c r="AE166" i="1"/>
  <c r="AE221" i="1"/>
  <c r="AE286" i="1"/>
  <c r="AE298" i="1"/>
  <c r="AE332" i="1"/>
  <c r="AO247" i="1"/>
  <c r="BH247" i="1" s="1"/>
  <c r="AO248" i="1"/>
  <c r="AE314" i="1"/>
  <c r="AE325" i="1"/>
  <c r="AE335" i="1"/>
  <c r="AE347" i="1"/>
  <c r="AO178" i="1"/>
  <c r="AO194" i="1"/>
  <c r="AO231" i="1"/>
  <c r="BH231" i="1" s="1"/>
  <c r="AO232" i="1"/>
  <c r="AO279" i="1"/>
  <c r="BH279" i="1" s="1"/>
  <c r="AO334" i="1"/>
  <c r="AE53" i="2"/>
  <c r="AC53" i="2"/>
  <c r="AD141" i="2"/>
  <c r="AL141" i="2"/>
  <c r="AD212" i="2"/>
  <c r="AL212" i="2"/>
  <c r="AD37" i="2"/>
  <c r="AC149" i="2"/>
  <c r="BB149" i="2" s="1"/>
  <c r="AE149" i="2"/>
  <c r="BL149" i="2" s="1"/>
  <c r="AD182" i="2"/>
  <c r="AL182" i="2"/>
  <c r="AL222" i="2"/>
  <c r="AD222" i="2"/>
  <c r="AD34" i="2"/>
  <c r="AD36" i="2"/>
  <c r="AD44" i="2"/>
  <c r="AL53" i="2"/>
  <c r="AD73" i="2"/>
  <c r="AL73" i="2"/>
  <c r="AL79" i="2"/>
  <c r="AL95" i="2"/>
  <c r="AD168" i="2"/>
  <c r="AD208" i="2"/>
  <c r="AL208" i="2"/>
  <c r="AE214" i="2"/>
  <c r="AL230" i="2"/>
  <c r="AD230" i="2"/>
  <c r="AD249" i="2"/>
  <c r="AC275" i="2"/>
  <c r="AE275" i="2"/>
  <c r="AD294" i="2"/>
  <c r="AL320" i="2"/>
  <c r="AD320" i="2"/>
  <c r="AL334" i="2"/>
  <c r="AD334" i="2"/>
  <c r="AD186" i="2"/>
  <c r="AL186" i="2"/>
  <c r="AD190" i="2"/>
  <c r="AL190" i="2"/>
  <c r="AL352" i="2"/>
  <c r="AD352" i="2"/>
  <c r="AD130" i="2"/>
  <c r="AL130" i="2"/>
  <c r="AL217" i="2"/>
  <c r="AD243" i="2"/>
  <c r="AL243" i="2"/>
  <c r="AL333" i="2"/>
  <c r="AD333" i="2"/>
  <c r="AD223" i="2"/>
  <c r="AL223" i="2"/>
  <c r="AL26" i="2"/>
  <c r="AL33" i="2"/>
  <c r="AD67" i="2"/>
  <c r="AD69" i="2"/>
  <c r="AD120" i="2"/>
  <c r="AL144" i="2"/>
  <c r="AL153" i="2"/>
  <c r="AD158" i="2"/>
  <c r="AL158" i="2"/>
  <c r="AD225" i="2"/>
  <c r="AL225" i="2"/>
  <c r="AD234" i="2"/>
  <c r="AL234" i="2"/>
  <c r="AD240" i="2"/>
  <c r="AL240" i="2"/>
  <c r="AL263" i="2"/>
  <c r="AL272" i="2"/>
  <c r="AD304" i="2"/>
  <c r="AL304" i="2"/>
  <c r="AD321" i="2"/>
  <c r="AL321" i="2"/>
  <c r="AD323" i="2"/>
  <c r="AD335" i="2"/>
  <c r="AL335" i="2"/>
  <c r="AC348" i="2"/>
  <c r="BB348" i="2" s="1"/>
  <c r="AD97" i="2"/>
  <c r="AL97" i="2"/>
  <c r="AD247" i="2"/>
  <c r="AL247" i="2"/>
  <c r="AD192" i="2"/>
  <c r="AL192" i="2"/>
  <c r="AL214" i="2"/>
  <c r="AL324" i="2"/>
  <c r="AL75" i="2"/>
  <c r="AD75" i="2"/>
  <c r="AL81" i="2"/>
  <c r="AL363" i="2"/>
  <c r="AD40" i="2"/>
  <c r="AC95" i="2"/>
  <c r="BB95" i="2" s="1"/>
  <c r="AE102" i="2"/>
  <c r="AL138" i="2"/>
  <c r="AC169" i="2"/>
  <c r="AD175" i="2"/>
  <c r="AL175" i="2"/>
  <c r="AL178" i="2"/>
  <c r="AD178" i="2"/>
  <c r="AL204" i="2"/>
  <c r="AL211" i="2"/>
  <c r="AL252" i="2"/>
  <c r="AD252" i="2"/>
  <c r="AL276" i="2"/>
  <c r="AL286" i="2"/>
  <c r="AD132" i="2"/>
  <c r="AL132" i="2"/>
  <c r="AL90" i="2"/>
  <c r="AD308" i="2"/>
  <c r="AL308" i="2"/>
  <c r="AD91" i="2"/>
  <c r="AD104" i="2"/>
  <c r="AL104" i="2"/>
  <c r="AL114" i="2"/>
  <c r="AD140" i="2"/>
  <c r="AL140" i="2"/>
  <c r="AD166" i="2"/>
  <c r="AC177" i="2"/>
  <c r="BB177" i="2" s="1"/>
  <c r="AE177" i="2"/>
  <c r="AJ177" i="2" s="1"/>
  <c r="AL242" i="2"/>
  <c r="AD341" i="2"/>
  <c r="AD101" i="2"/>
  <c r="AD131" i="2"/>
  <c r="AD160" i="2"/>
  <c r="AC161" i="2"/>
  <c r="AD176" i="2"/>
  <c r="AL128" i="2"/>
  <c r="AL188" i="2"/>
  <c r="AL274" i="2"/>
  <c r="AD280" i="2"/>
  <c r="AD313" i="2"/>
  <c r="AL161" i="2"/>
  <c r="AS19" i="1"/>
  <c r="AH34" i="1"/>
  <c r="AH35" i="1" s="1"/>
  <c r="AH36" i="1" s="1"/>
  <c r="AH37" i="1" s="1"/>
  <c r="AF58" i="1"/>
  <c r="AF103" i="1"/>
  <c r="AF119" i="1"/>
  <c r="AD119" i="1"/>
  <c r="BD119" i="1" s="1"/>
  <c r="BH143" i="1"/>
  <c r="AF30" i="1"/>
  <c r="AD35" i="1"/>
  <c r="BD35" i="1" s="1"/>
  <c r="AF46" i="1"/>
  <c r="AD51" i="1"/>
  <c r="BP51" i="1" s="1"/>
  <c r="AF62" i="1"/>
  <c r="AE83" i="1"/>
  <c r="AD26" i="1"/>
  <c r="BP26" i="1" s="1"/>
  <c r="AO33" i="1"/>
  <c r="AF36" i="1"/>
  <c r="AD42" i="1"/>
  <c r="BP42" i="1" s="1"/>
  <c r="AO49" i="1"/>
  <c r="AF52" i="1"/>
  <c r="AD58" i="1"/>
  <c r="BP58" i="1" s="1"/>
  <c r="AF73" i="1"/>
  <c r="AD73" i="1"/>
  <c r="BD73" i="1" s="1"/>
  <c r="AO99" i="1"/>
  <c r="AE99" i="1"/>
  <c r="AD103" i="1"/>
  <c r="BP103" i="1" s="1"/>
  <c r="AD152" i="1"/>
  <c r="BP152" i="1" s="1"/>
  <c r="AD159" i="1"/>
  <c r="BP159" i="1" s="1"/>
  <c r="AF159" i="1"/>
  <c r="AF77" i="1"/>
  <c r="AE212" i="1"/>
  <c r="AO212" i="1"/>
  <c r="AF22" i="1"/>
  <c r="AO35" i="1"/>
  <c r="AO51" i="1"/>
  <c r="AO111" i="1"/>
  <c r="AO119" i="1"/>
  <c r="AE129" i="1"/>
  <c r="AO129" i="1"/>
  <c r="AE186" i="1"/>
  <c r="AO186" i="1"/>
  <c r="AO25" i="1"/>
  <c r="AO41" i="1"/>
  <c r="AF44" i="1"/>
  <c r="AO57" i="1"/>
  <c r="AF60" i="1"/>
  <c r="AO85" i="1"/>
  <c r="AE85" i="1"/>
  <c r="AF104" i="1"/>
  <c r="AD104" i="1"/>
  <c r="BD104" i="1" s="1"/>
  <c r="AF116" i="1"/>
  <c r="AD116" i="1"/>
  <c r="BD116" i="1" s="1"/>
  <c r="AE131" i="1"/>
  <c r="AO131" i="1"/>
  <c r="AE237" i="1"/>
  <c r="AO237" i="1"/>
  <c r="AF26" i="1"/>
  <c r="AF42" i="1"/>
  <c r="AE66" i="1"/>
  <c r="AO66" i="1"/>
  <c r="BH83" i="1"/>
  <c r="AF111" i="1"/>
  <c r="AD111" i="1"/>
  <c r="BP111" i="1" s="1"/>
  <c r="AF32" i="1"/>
  <c r="AF48" i="1"/>
  <c r="BH74" i="1"/>
  <c r="BH20" i="1"/>
  <c r="AF54" i="1"/>
  <c r="AO91" i="1"/>
  <c r="AD145" i="1"/>
  <c r="BP145" i="1" s="1"/>
  <c r="AF145" i="1"/>
  <c r="AD23" i="1"/>
  <c r="BP23" i="1" s="1"/>
  <c r="AO31" i="1"/>
  <c r="AF34" i="1"/>
  <c r="AD39" i="1"/>
  <c r="BP39" i="1" s="1"/>
  <c r="AO47" i="1"/>
  <c r="AF50" i="1"/>
  <c r="AD55" i="1"/>
  <c r="BP55" i="1" s="1"/>
  <c r="AF75" i="1"/>
  <c r="AD75" i="1"/>
  <c r="BD75" i="1" s="1"/>
  <c r="AF93" i="1"/>
  <c r="BH97" i="1"/>
  <c r="BH98" i="1"/>
  <c r="BH105" i="1"/>
  <c r="AO115" i="1"/>
  <c r="AE115" i="1"/>
  <c r="AF127" i="1"/>
  <c r="AD127" i="1"/>
  <c r="BD127" i="1" s="1"/>
  <c r="AO313" i="1"/>
  <c r="AE313" i="1"/>
  <c r="AD69" i="1"/>
  <c r="BD69" i="1" s="1"/>
  <c r="AF91" i="1"/>
  <c r="AD91" i="1"/>
  <c r="BP91" i="1" s="1"/>
  <c r="AF207" i="1"/>
  <c r="AD207" i="1"/>
  <c r="BD207" i="1" s="1"/>
  <c r="AF38" i="1"/>
  <c r="AO21" i="1"/>
  <c r="AF23" i="1"/>
  <c r="AF24" i="1"/>
  <c r="AD30" i="1"/>
  <c r="BD30" i="1" s="1"/>
  <c r="AF39" i="1"/>
  <c r="AF40" i="1"/>
  <c r="AD46" i="1"/>
  <c r="BP46" i="1" s="1"/>
  <c r="AO53" i="1"/>
  <c r="AF55" i="1"/>
  <c r="AF56" i="1"/>
  <c r="AD62" i="1"/>
  <c r="BP62" i="1" s="1"/>
  <c r="BH81" i="1"/>
  <c r="AE87" i="1"/>
  <c r="BH90" i="1"/>
  <c r="AO107" i="1"/>
  <c r="AE107" i="1"/>
  <c r="BH128" i="1"/>
  <c r="AO312" i="1"/>
  <c r="AE312" i="1"/>
  <c r="AF187" i="1"/>
  <c r="AD187" i="1"/>
  <c r="BP187" i="1" s="1"/>
  <c r="AE198" i="1"/>
  <c r="AO198" i="1"/>
  <c r="AE200" i="1"/>
  <c r="AO200" i="1"/>
  <c r="AL111" i="2"/>
  <c r="AD111" i="2"/>
  <c r="AO64" i="1"/>
  <c r="AF118" i="1"/>
  <c r="AD120" i="1"/>
  <c r="BP120" i="1" s="1"/>
  <c r="AE216" i="1"/>
  <c r="AO216" i="1"/>
  <c r="AE257" i="1"/>
  <c r="AO257" i="1"/>
  <c r="AF340" i="1"/>
  <c r="AD340" i="1"/>
  <c r="BP340" i="1" s="1"/>
  <c r="BH142" i="1"/>
  <c r="AD77" i="2"/>
  <c r="AL77" i="2"/>
  <c r="AO123" i="1"/>
  <c r="AE123" i="1"/>
  <c r="AF199" i="1"/>
  <c r="AD199" i="1"/>
  <c r="BP199" i="1" s="1"/>
  <c r="AO204" i="1"/>
  <c r="AF241" i="1"/>
  <c r="AD241" i="1"/>
  <c r="BD241" i="1" s="1"/>
  <c r="AD294" i="1"/>
  <c r="BD294" i="1" s="1"/>
  <c r="AF294" i="1"/>
  <c r="BH348" i="1"/>
  <c r="AD204" i="1"/>
  <c r="BD204" i="1" s="1"/>
  <c r="AD282" i="1"/>
  <c r="BP282" i="1" s="1"/>
  <c r="AD137" i="1"/>
  <c r="BP137" i="1" s="1"/>
  <c r="AF137" i="1"/>
  <c r="AF140" i="1"/>
  <c r="AD140" i="1"/>
  <c r="BD140" i="1" s="1"/>
  <c r="BH160" i="1"/>
  <c r="AD192" i="1"/>
  <c r="BD192" i="1" s="1"/>
  <c r="AF195" i="1"/>
  <c r="BH217" i="1"/>
  <c r="AE220" i="1"/>
  <c r="AO220" i="1"/>
  <c r="BH225" i="1"/>
  <c r="AE229" i="1"/>
  <c r="AO229" i="1"/>
  <c r="AO241" i="1"/>
  <c r="AF250" i="1"/>
  <c r="AD250" i="1"/>
  <c r="BD250" i="1" s="1"/>
  <c r="AE269" i="1"/>
  <c r="AO269" i="1"/>
  <c r="AO132" i="1"/>
  <c r="AE132" i="1"/>
  <c r="AD147" i="1"/>
  <c r="BP147" i="1" s="1"/>
  <c r="AE188" i="1"/>
  <c r="AO188" i="1"/>
  <c r="AF203" i="1"/>
  <c r="AD203" i="1"/>
  <c r="BP203" i="1" s="1"/>
  <c r="AF183" i="1"/>
  <c r="AF244" i="1"/>
  <c r="AD244" i="1"/>
  <c r="BD244" i="1" s="1"/>
  <c r="AF248" i="1"/>
  <c r="AD248" i="1"/>
  <c r="BP248" i="1" s="1"/>
  <c r="AD165" i="1"/>
  <c r="BD165" i="1" s="1"/>
  <c r="AD176" i="1"/>
  <c r="BP176" i="1" s="1"/>
  <c r="AE182" i="1"/>
  <c r="AO182" i="1"/>
  <c r="AF191" i="1"/>
  <c r="AD191" i="1"/>
  <c r="BP191" i="1" s="1"/>
  <c r="AD202" i="1"/>
  <c r="BP202" i="1" s="1"/>
  <c r="AD215" i="1"/>
  <c r="BP215" i="1" s="1"/>
  <c r="AE243" i="1"/>
  <c r="AO243" i="1"/>
  <c r="AE259" i="1"/>
  <c r="AO259" i="1"/>
  <c r="AF280" i="1"/>
  <c r="AD280" i="1"/>
  <c r="BP280" i="1" s="1"/>
  <c r="AF114" i="1"/>
  <c r="AF196" i="1"/>
  <c r="AF205" i="1"/>
  <c r="AF230" i="1"/>
  <c r="AF232" i="1"/>
  <c r="AD232" i="1"/>
  <c r="BP232" i="1" s="1"/>
  <c r="AE233" i="1"/>
  <c r="AO233" i="1"/>
  <c r="AF253" i="1"/>
  <c r="AD253" i="1"/>
  <c r="BD253" i="1" s="1"/>
  <c r="AF276" i="1"/>
  <c r="AD276" i="1"/>
  <c r="BD276" i="1" s="1"/>
  <c r="AO328" i="1"/>
  <c r="AE328" i="1"/>
  <c r="AO342" i="1"/>
  <c r="AE342" i="1"/>
  <c r="AF138" i="1"/>
  <c r="AF180" i="1"/>
  <c r="AF189" i="1"/>
  <c r="AE222" i="1"/>
  <c r="AO222" i="1"/>
  <c r="AE249" i="1"/>
  <c r="AO249" i="1"/>
  <c r="AO253" i="1"/>
  <c r="AF256" i="1"/>
  <c r="AE265" i="1"/>
  <c r="AO265" i="1"/>
  <c r="AF201" i="1"/>
  <c r="AD224" i="1"/>
  <c r="BD224" i="1" s="1"/>
  <c r="AD359" i="1"/>
  <c r="BP359" i="1" s="1"/>
  <c r="AD55" i="2"/>
  <c r="AL55" i="2"/>
  <c r="AF197" i="1"/>
  <c r="AF272" i="1"/>
  <c r="AF273" i="1"/>
  <c r="AD273" i="1"/>
  <c r="BP273" i="1" s="1"/>
  <c r="AE275" i="1"/>
  <c r="AO275" i="1"/>
  <c r="AO317" i="1"/>
  <c r="AE317" i="1"/>
  <c r="AO324" i="1"/>
  <c r="AE324" i="1"/>
  <c r="AO330" i="1"/>
  <c r="AE330" i="1"/>
  <c r="AF346" i="1"/>
  <c r="AD346" i="1"/>
  <c r="BP346" i="1" s="1"/>
  <c r="AE210" i="1"/>
  <c r="AO210" i="1"/>
  <c r="AD228" i="1"/>
  <c r="BD228" i="1" s="1"/>
  <c r="AO235" i="1"/>
  <c r="AF238" i="1"/>
  <c r="AO251" i="1"/>
  <c r="AF254" i="1"/>
  <c r="AO267" i="1"/>
  <c r="AF270" i="1"/>
  <c r="AD281" i="1"/>
  <c r="BP281" i="1" s="1"/>
  <c r="AD285" i="1"/>
  <c r="BD285" i="1" s="1"/>
  <c r="AD289" i="1"/>
  <c r="BD289" i="1" s="1"/>
  <c r="AD293" i="1"/>
  <c r="BD293" i="1" s="1"/>
  <c r="AD297" i="1"/>
  <c r="BD297" i="1" s="1"/>
  <c r="AD301" i="1"/>
  <c r="BD301" i="1" s="1"/>
  <c r="AD305" i="1"/>
  <c r="BP305" i="1" s="1"/>
  <c r="AD309" i="1"/>
  <c r="BD309" i="1" s="1"/>
  <c r="AO329" i="1"/>
  <c r="AE329" i="1"/>
  <c r="AD22" i="2"/>
  <c r="AL22" i="2"/>
  <c r="AE33" i="2"/>
  <c r="AJ33" i="2" s="1"/>
  <c r="AC33" i="2"/>
  <c r="BB33" i="2" s="1"/>
  <c r="AE218" i="1"/>
  <c r="AO218" i="1"/>
  <c r="AD235" i="1"/>
  <c r="BP235" i="1" s="1"/>
  <c r="AF246" i="1"/>
  <c r="AD251" i="1"/>
  <c r="BP251" i="1" s="1"/>
  <c r="AF262" i="1"/>
  <c r="AD267" i="1"/>
  <c r="BP267" i="1" s="1"/>
  <c r="AD283" i="1"/>
  <c r="BP283" i="1" s="1"/>
  <c r="AD287" i="1"/>
  <c r="BD287" i="1" s="1"/>
  <c r="AD291" i="1"/>
  <c r="BD291" i="1" s="1"/>
  <c r="AD295" i="1"/>
  <c r="BP295" i="1" s="1"/>
  <c r="AD299" i="1"/>
  <c r="BD299" i="1" s="1"/>
  <c r="AD303" i="1"/>
  <c r="BD303" i="1" s="1"/>
  <c r="AD307" i="1"/>
  <c r="BD307" i="1" s="1"/>
  <c r="AO319" i="1"/>
  <c r="AE319" i="1"/>
  <c r="AE321" i="1"/>
  <c r="AO360" i="1"/>
  <c r="AE360" i="1"/>
  <c r="AL32" i="2"/>
  <c r="AD32" i="2"/>
  <c r="AE208" i="1"/>
  <c r="AO208" i="1"/>
  <c r="AD226" i="1"/>
  <c r="BD226" i="1" s="1"/>
  <c r="AF236" i="1"/>
  <c r="AF252" i="1"/>
  <c r="AF268" i="1"/>
  <c r="AE316" i="1"/>
  <c r="AO333" i="1"/>
  <c r="AE333" i="1"/>
  <c r="AE341" i="1"/>
  <c r="AO349" i="1"/>
  <c r="AE349" i="1"/>
  <c r="AD357" i="1"/>
  <c r="BD357" i="1" s="1"/>
  <c r="AF357" i="1"/>
  <c r="AE214" i="1"/>
  <c r="AO214" i="1"/>
  <c r="AF242" i="1"/>
  <c r="AF258" i="1"/>
  <c r="BH316" i="1"/>
  <c r="AF334" i="1"/>
  <c r="BH341" i="1"/>
  <c r="AO345" i="1"/>
  <c r="AE345" i="1"/>
  <c r="AF350" i="1"/>
  <c r="BH315" i="1"/>
  <c r="BH331" i="1"/>
  <c r="AD72" i="2"/>
  <c r="AL72" i="2"/>
  <c r="AE311" i="1"/>
  <c r="AE320" i="1"/>
  <c r="AE327" i="1"/>
  <c r="AE337" i="1"/>
  <c r="AD23" i="2"/>
  <c r="AL23" i="2"/>
  <c r="AD64" i="2"/>
  <c r="AL64" i="2"/>
  <c r="AO224" i="1"/>
  <c r="AO226" i="1"/>
  <c r="AO281" i="1"/>
  <c r="AO283" i="1"/>
  <c r="AO285" i="1"/>
  <c r="AO287" i="1"/>
  <c r="AO289" i="1"/>
  <c r="AO291" i="1"/>
  <c r="AO293" i="1"/>
  <c r="AO295" i="1"/>
  <c r="AO297" i="1"/>
  <c r="AO299" i="1"/>
  <c r="AO301" i="1"/>
  <c r="AO303" i="1"/>
  <c r="AO305" i="1"/>
  <c r="AO307" i="1"/>
  <c r="AO309" i="1"/>
  <c r="AE322" i="1"/>
  <c r="AE343" i="1"/>
  <c r="AE315" i="1"/>
  <c r="AE331" i="1"/>
  <c r="AE58" i="2"/>
  <c r="AC58" i="2"/>
  <c r="BH352" i="1"/>
  <c r="BH353" i="1"/>
  <c r="BH354" i="1"/>
  <c r="BH355" i="1"/>
  <c r="BH356" i="1"/>
  <c r="AL24" i="2"/>
  <c r="AD24" i="2"/>
  <c r="AD31" i="2"/>
  <c r="AL31" i="2"/>
  <c r="AD110" i="2"/>
  <c r="AL110" i="2"/>
  <c r="AD20" i="2"/>
  <c r="AL20" i="2"/>
  <c r="AD93" i="2"/>
  <c r="AL93" i="2"/>
  <c r="AE362" i="1"/>
  <c r="BH19" i="2"/>
  <c r="AL49" i="2"/>
  <c r="AD49" i="2"/>
  <c r="AL56" i="2"/>
  <c r="AD56" i="2"/>
  <c r="AD39" i="2"/>
  <c r="AL39" i="2"/>
  <c r="AE71" i="2"/>
  <c r="AC71" i="2"/>
  <c r="AL119" i="2"/>
  <c r="AD119" i="2"/>
  <c r="AL41" i="2"/>
  <c r="AD41" i="2"/>
  <c r="AD66" i="2"/>
  <c r="AL66" i="2"/>
  <c r="AD105" i="2"/>
  <c r="AL105" i="2"/>
  <c r="AD38" i="2"/>
  <c r="AL38" i="2"/>
  <c r="AD46" i="2"/>
  <c r="AL46" i="2"/>
  <c r="AD54" i="2"/>
  <c r="AL54" i="2"/>
  <c r="AD68" i="2"/>
  <c r="AL68" i="2"/>
  <c r="AD30" i="2"/>
  <c r="AL30" i="2"/>
  <c r="AL58" i="2"/>
  <c r="AD63" i="2"/>
  <c r="AL63" i="2"/>
  <c r="AD92" i="2"/>
  <c r="AL92" i="2"/>
  <c r="AE114" i="2"/>
  <c r="AC114" i="2"/>
  <c r="AC51" i="2"/>
  <c r="AD62" i="2"/>
  <c r="AL62" i="2"/>
  <c r="AL183" i="2"/>
  <c r="AD183" i="2"/>
  <c r="AD209" i="2"/>
  <c r="AL209" i="2"/>
  <c r="AD47" i="2"/>
  <c r="AL47" i="2"/>
  <c r="AE51" i="2"/>
  <c r="AD74" i="2"/>
  <c r="AL74" i="2"/>
  <c r="AC79" i="2"/>
  <c r="BB79" i="2" s="1"/>
  <c r="AE79" i="2"/>
  <c r="BL79" i="2" s="1"/>
  <c r="AC87" i="2"/>
  <c r="BB87" i="2" s="1"/>
  <c r="AD181" i="2"/>
  <c r="AL181" i="2"/>
  <c r="AE76" i="2"/>
  <c r="AU76" i="2" s="1"/>
  <c r="AD162" i="2"/>
  <c r="AL162" i="2"/>
  <c r="AE88" i="2"/>
  <c r="BL88" i="2" s="1"/>
  <c r="AE90" i="2"/>
  <c r="BL90" i="2" s="1"/>
  <c r="AD126" i="2"/>
  <c r="AL126" i="2"/>
  <c r="AD196" i="2"/>
  <c r="AL196" i="2"/>
  <c r="AL205" i="2"/>
  <c r="AD205" i="2"/>
  <c r="AC80" i="2"/>
  <c r="BB80" i="2" s="1"/>
  <c r="AL94" i="2"/>
  <c r="AD94" i="2"/>
  <c r="AL99" i="2"/>
  <c r="AD99" i="2"/>
  <c r="AD106" i="2"/>
  <c r="AL106" i="2"/>
  <c r="AD108" i="2"/>
  <c r="AL108" i="2"/>
  <c r="AE122" i="2"/>
  <c r="AC122" i="2"/>
  <c r="AC81" i="2"/>
  <c r="BB81" i="2" s="1"/>
  <c r="AC82" i="2"/>
  <c r="BB82" i="2" s="1"/>
  <c r="AC98" i="2"/>
  <c r="BB98" i="2" s="1"/>
  <c r="AE109" i="2"/>
  <c r="AD118" i="2"/>
  <c r="AL118" i="2"/>
  <c r="AD85" i="2"/>
  <c r="AL85" i="2"/>
  <c r="AD137" i="2"/>
  <c r="AL137" i="2"/>
  <c r="AD145" i="2"/>
  <c r="AL145" i="2"/>
  <c r="AD84" i="2"/>
  <c r="AL84" i="2"/>
  <c r="AL129" i="2"/>
  <c r="AD129" i="2"/>
  <c r="AD115" i="2"/>
  <c r="AL115" i="2"/>
  <c r="AD170" i="2"/>
  <c r="AL170" i="2"/>
  <c r="AD232" i="2"/>
  <c r="AL232" i="2"/>
  <c r="AL271" i="2"/>
  <c r="AD271" i="2"/>
  <c r="AE128" i="2"/>
  <c r="AJ128" i="2" s="1"/>
  <c r="AC128" i="2"/>
  <c r="BB128" i="2" s="1"/>
  <c r="AE206" i="2"/>
  <c r="AD123" i="2"/>
  <c r="AL123" i="2"/>
  <c r="AE144" i="2"/>
  <c r="AU144" i="2" s="1"/>
  <c r="AC144" i="2"/>
  <c r="BB144" i="2" s="1"/>
  <c r="AD154" i="2"/>
  <c r="AL154" i="2"/>
  <c r="AD174" i="2"/>
  <c r="AL174" i="2"/>
  <c r="AD179" i="2"/>
  <c r="AL179" i="2"/>
  <c r="AD116" i="2"/>
  <c r="AL116" i="2"/>
  <c r="AD127" i="2"/>
  <c r="AD142" i="2"/>
  <c r="AD150" i="2"/>
  <c r="AD157" i="2"/>
  <c r="AD165" i="2"/>
  <c r="AD173" i="2"/>
  <c r="AD187" i="2"/>
  <c r="AE200" i="2"/>
  <c r="AJ200" i="2" s="1"/>
  <c r="AC233" i="2"/>
  <c r="BB233" i="2" s="1"/>
  <c r="AD237" i="2"/>
  <c r="AL237" i="2"/>
  <c r="AL300" i="2"/>
  <c r="AD300" i="2"/>
  <c r="AD117" i="2"/>
  <c r="AL197" i="2"/>
  <c r="AD197" i="2"/>
  <c r="AE233" i="2"/>
  <c r="BL233" i="2" s="1"/>
  <c r="AD135" i="2"/>
  <c r="AL135" i="2"/>
  <c r="AD283" i="2"/>
  <c r="AL283" i="2"/>
  <c r="AD125" i="2"/>
  <c r="AL125" i="2"/>
  <c r="AE133" i="2"/>
  <c r="BL133" i="2" s="1"/>
  <c r="AC133" i="2"/>
  <c r="BB133" i="2" s="1"/>
  <c r="AD134" i="2"/>
  <c r="AL134" i="2"/>
  <c r="AL156" i="2"/>
  <c r="AD156" i="2"/>
  <c r="AL164" i="2"/>
  <c r="AD164" i="2"/>
  <c r="AL172" i="2"/>
  <c r="AD172" i="2"/>
  <c r="AE239" i="2"/>
  <c r="BL239" i="2" s="1"/>
  <c r="AC239" i="2"/>
  <c r="BB239" i="2" s="1"/>
  <c r="AE287" i="2"/>
  <c r="BL287" i="2" s="1"/>
  <c r="AL133" i="2"/>
  <c r="AD147" i="2"/>
  <c r="AD221" i="2"/>
  <c r="AL221" i="2"/>
  <c r="AE235" i="2"/>
  <c r="BL235" i="2" s="1"/>
  <c r="AC235" i="2"/>
  <c r="BB235" i="2" s="1"/>
  <c r="AC241" i="2"/>
  <c r="BB241" i="2" s="1"/>
  <c r="AE241" i="2"/>
  <c r="AJ241" i="2" s="1"/>
  <c r="AD155" i="2"/>
  <c r="AL155" i="2"/>
  <c r="AD163" i="2"/>
  <c r="AL163" i="2"/>
  <c r="AD171" i="2"/>
  <c r="AL171" i="2"/>
  <c r="AE188" i="2"/>
  <c r="AJ188" i="2" s="1"/>
  <c r="AC188" i="2"/>
  <c r="BB188" i="2" s="1"/>
  <c r="AE191" i="2"/>
  <c r="BL191" i="2" s="1"/>
  <c r="AC204" i="2"/>
  <c r="AC211" i="2"/>
  <c r="AD226" i="2"/>
  <c r="AL226" i="2"/>
  <c r="AD277" i="2"/>
  <c r="AL277" i="2"/>
  <c r="AL284" i="2"/>
  <c r="AD284" i="2"/>
  <c r="AC152" i="2"/>
  <c r="BB152" i="2" s="1"/>
  <c r="AL210" i="2"/>
  <c r="AD210" i="2"/>
  <c r="AL273" i="2"/>
  <c r="AD273" i="2"/>
  <c r="AE180" i="2"/>
  <c r="AJ180" i="2" s="1"/>
  <c r="AD201" i="2"/>
  <c r="AL201" i="2"/>
  <c r="AC184" i="2"/>
  <c r="BB184" i="2" s="1"/>
  <c r="AD194" i="2"/>
  <c r="AL194" i="2"/>
  <c r="AD202" i="2"/>
  <c r="AL202" i="2"/>
  <c r="AD213" i="2"/>
  <c r="AL256" i="2"/>
  <c r="AD256" i="2"/>
  <c r="AL262" i="2"/>
  <c r="AD262" i="2"/>
  <c r="AD305" i="2"/>
  <c r="AL305" i="2"/>
  <c r="AD195" i="2"/>
  <c r="AC199" i="2"/>
  <c r="BB199" i="2" s="1"/>
  <c r="AD203" i="2"/>
  <c r="AD218" i="2"/>
  <c r="AL218" i="2"/>
  <c r="AE231" i="2"/>
  <c r="AU231" i="2" s="1"/>
  <c r="AL250" i="2"/>
  <c r="AD250" i="2"/>
  <c r="AD193" i="2"/>
  <c r="AL193" i="2"/>
  <c r="AC217" i="2"/>
  <c r="AE272" i="2"/>
  <c r="AC272" i="2"/>
  <c r="AD295" i="2"/>
  <c r="AL295" i="2"/>
  <c r="AC207" i="2"/>
  <c r="AE217" i="2"/>
  <c r="AD229" i="2"/>
  <c r="AL229" i="2"/>
  <c r="AD281" i="2"/>
  <c r="AL281" i="2"/>
  <c r="AD219" i="2"/>
  <c r="AL219" i="2"/>
  <c r="AD227" i="2"/>
  <c r="AL227" i="2"/>
  <c r="AD248" i="2"/>
  <c r="AD255" i="2"/>
  <c r="AL255" i="2"/>
  <c r="AE264" i="2"/>
  <c r="AC264" i="2"/>
  <c r="AE274" i="2"/>
  <c r="AC274" i="2"/>
  <c r="AD297" i="2"/>
  <c r="AL297" i="2"/>
  <c r="AD220" i="2"/>
  <c r="AC224" i="2"/>
  <c r="AD228" i="2"/>
  <c r="AD236" i="2"/>
  <c r="AL236" i="2"/>
  <c r="AD253" i="2"/>
  <c r="AL253" i="2"/>
  <c r="AE263" i="2"/>
  <c r="AD269" i="2"/>
  <c r="AL269" i="2"/>
  <c r="AC242" i="2"/>
  <c r="BB242" i="2" s="1"/>
  <c r="AD246" i="2"/>
  <c r="AL246" i="2"/>
  <c r="AL289" i="2"/>
  <c r="AD289" i="2"/>
  <c r="AE244" i="2"/>
  <c r="BL244" i="2" s="1"/>
  <c r="AC244" i="2"/>
  <c r="BB244" i="2" s="1"/>
  <c r="AD245" i="2"/>
  <c r="AL245" i="2"/>
  <c r="AD261" i="2"/>
  <c r="AL261" i="2"/>
  <c r="AL309" i="2"/>
  <c r="AD309" i="2"/>
  <c r="AL244" i="2"/>
  <c r="AL251" i="2"/>
  <c r="AD260" i="2"/>
  <c r="AL260" i="2"/>
  <c r="AD268" i="2"/>
  <c r="AL268" i="2"/>
  <c r="AC251" i="2"/>
  <c r="BB251" i="2" s="1"/>
  <c r="AE325" i="2"/>
  <c r="AC325" i="2"/>
  <c r="AC259" i="2"/>
  <c r="AC267" i="2"/>
  <c r="AE276" i="2"/>
  <c r="AC276" i="2"/>
  <c r="AL278" i="2"/>
  <c r="AD278" i="2"/>
  <c r="AE317" i="2"/>
  <c r="AC317" i="2"/>
  <c r="AD322" i="2"/>
  <c r="AL322" i="2"/>
  <c r="AD270" i="2"/>
  <c r="AD293" i="2"/>
  <c r="AE314" i="2"/>
  <c r="AE336" i="2"/>
  <c r="AJ336" i="2" s="1"/>
  <c r="AD282" i="2"/>
  <c r="AC286" i="2"/>
  <c r="BB286" i="2" s="1"/>
  <c r="AD291" i="2"/>
  <c r="AC292" i="2"/>
  <c r="BB292" i="2" s="1"/>
  <c r="AE329" i="2"/>
  <c r="AE290" i="2"/>
  <c r="AU290" i="2" s="1"/>
  <c r="AE296" i="2"/>
  <c r="AU296" i="2" s="1"/>
  <c r="AL299" i="2"/>
  <c r="AD299" i="2"/>
  <c r="AD306" i="2"/>
  <c r="AL306" i="2"/>
  <c r="AE312" i="2"/>
  <c r="AD328" i="2"/>
  <c r="AE330" i="2"/>
  <c r="AL360" i="2"/>
  <c r="AD360" i="2"/>
  <c r="AD298" i="2"/>
  <c r="AL298" i="2"/>
  <c r="AD307" i="2"/>
  <c r="AD326" i="2"/>
  <c r="AL326" i="2"/>
  <c r="AD327" i="2"/>
  <c r="AL327" i="2"/>
  <c r="AD319" i="2"/>
  <c r="AL319" i="2"/>
  <c r="AE324" i="2"/>
  <c r="AD318" i="2"/>
  <c r="AL318" i="2"/>
  <c r="AD338" i="2"/>
  <c r="AL338" i="2"/>
  <c r="AL340" i="2"/>
  <c r="AD340" i="2"/>
  <c r="AD343" i="2"/>
  <c r="AL343" i="2"/>
  <c r="AC337" i="2"/>
  <c r="BB337" i="2" s="1"/>
  <c r="AL345" i="2"/>
  <c r="AD345" i="2"/>
  <c r="AD346" i="2"/>
  <c r="AD361" i="2"/>
  <c r="AD339" i="2"/>
  <c r="AL339" i="2"/>
  <c r="AC347" i="2"/>
  <c r="BB347" i="2" s="1"/>
  <c r="AD358" i="2"/>
  <c r="AL358" i="2"/>
  <c r="AD353" i="2"/>
  <c r="AD344" i="2"/>
  <c r="AL344" i="2"/>
  <c r="AD359" i="2"/>
  <c r="AL359" i="2"/>
  <c r="AD351" i="2"/>
  <c r="AL351" i="2"/>
  <c r="AE355" i="2"/>
  <c r="BL355" i="2" s="1"/>
  <c r="BE666" i="1" l="1"/>
  <c r="BE660" i="1"/>
  <c r="BE668" i="1"/>
  <c r="BE664" i="1"/>
  <c r="BE672" i="1"/>
  <c r="BE687" i="1"/>
  <c r="BE661" i="1"/>
  <c r="BE686" i="1"/>
  <c r="BE671" i="1"/>
  <c r="BE657" i="1"/>
  <c r="BE682" i="1"/>
  <c r="BE673" i="1"/>
  <c r="BE667" i="1"/>
  <c r="BE670" i="1"/>
  <c r="BE685" i="1"/>
  <c r="BE678" i="1"/>
  <c r="BE690" i="1"/>
  <c r="BE656" i="1"/>
  <c r="BE662" i="1"/>
  <c r="BE675" i="1"/>
  <c r="BE679" i="1"/>
  <c r="BE689" i="1"/>
  <c r="AW401" i="2"/>
  <c r="AO414" i="2"/>
  <c r="BJ683" i="1"/>
  <c r="BM683" i="1"/>
  <c r="BK683" i="1"/>
  <c r="BN683" i="1"/>
  <c r="BL683" i="1"/>
  <c r="BG683" i="1"/>
  <c r="AR677" i="1"/>
  <c r="AU677" i="1"/>
  <c r="AN677" i="1"/>
  <c r="AT677" i="1"/>
  <c r="AQ677" i="1"/>
  <c r="AS677" i="1"/>
  <c r="AT677" i="2"/>
  <c r="BE677" i="1"/>
  <c r="BJ665" i="1"/>
  <c r="BM665" i="1"/>
  <c r="BL665" i="1"/>
  <c r="BK665" i="1"/>
  <c r="BN665" i="1"/>
  <c r="BG665" i="1"/>
  <c r="BK665" i="2"/>
  <c r="BM669" i="1"/>
  <c r="BL669" i="1"/>
  <c r="BK669" i="1"/>
  <c r="BG669" i="1"/>
  <c r="BJ669" i="1"/>
  <c r="BN669" i="1"/>
  <c r="BK669" i="2"/>
  <c r="BL673" i="1"/>
  <c r="BK673" i="1"/>
  <c r="BN673" i="1"/>
  <c r="BG673" i="1"/>
  <c r="BJ673" i="1"/>
  <c r="BM673" i="1"/>
  <c r="BK673" i="2"/>
  <c r="BN680" i="1"/>
  <c r="BK680" i="1"/>
  <c r="BL680" i="1"/>
  <c r="BM680" i="1"/>
  <c r="BJ680" i="1"/>
  <c r="BG680" i="1"/>
  <c r="BG654" i="1"/>
  <c r="BK654" i="2"/>
  <c r="BM654" i="1"/>
  <c r="BL654" i="1"/>
  <c r="BN654" i="1"/>
  <c r="BK654" i="1"/>
  <c r="BJ654" i="1"/>
  <c r="AT684" i="1"/>
  <c r="AR684" i="1"/>
  <c r="AQ684" i="1"/>
  <c r="AN684" i="1"/>
  <c r="AU684" i="1"/>
  <c r="AS684" i="1"/>
  <c r="AS676" i="1"/>
  <c r="AU676" i="1"/>
  <c r="AR676" i="1"/>
  <c r="AN676" i="1"/>
  <c r="AQ676" i="1"/>
  <c r="AT676" i="1"/>
  <c r="AT676" i="2"/>
  <c r="AN675" i="1"/>
  <c r="AU675" i="1"/>
  <c r="AR675" i="1"/>
  <c r="AQ675" i="1"/>
  <c r="AS675" i="1"/>
  <c r="AT675" i="1"/>
  <c r="AT675" i="2"/>
  <c r="AN667" i="1"/>
  <c r="AR667" i="1"/>
  <c r="AT667" i="1"/>
  <c r="AU667" i="1"/>
  <c r="AQ667" i="1"/>
  <c r="AS667" i="1"/>
  <c r="AT667" i="2"/>
  <c r="BE683" i="1"/>
  <c r="BE688" i="1"/>
  <c r="BN685" i="1"/>
  <c r="BM685" i="1"/>
  <c r="BL685" i="1"/>
  <c r="BK685" i="1"/>
  <c r="BJ685" i="1"/>
  <c r="BG685" i="1"/>
  <c r="BN667" i="1"/>
  <c r="BJ667" i="1"/>
  <c r="BK667" i="1"/>
  <c r="BG667" i="1"/>
  <c r="BM667" i="1"/>
  <c r="BL667" i="1"/>
  <c r="BK667" i="2"/>
  <c r="BM681" i="1"/>
  <c r="BN681" i="1"/>
  <c r="BJ681" i="1"/>
  <c r="BK681" i="1"/>
  <c r="BG681" i="1"/>
  <c r="BL681" i="1"/>
  <c r="BG675" i="1"/>
  <c r="BK675" i="1"/>
  <c r="BL675" i="1"/>
  <c r="BM675" i="1"/>
  <c r="BJ675" i="1"/>
  <c r="BN675" i="1"/>
  <c r="BK675" i="2"/>
  <c r="BL686" i="1"/>
  <c r="BN686" i="1"/>
  <c r="BJ686" i="1"/>
  <c r="BK686" i="1"/>
  <c r="BM686" i="1"/>
  <c r="BG686" i="1"/>
  <c r="AT683" i="1"/>
  <c r="AQ683" i="1"/>
  <c r="AN683" i="1"/>
  <c r="AS683" i="1"/>
  <c r="AR683" i="1"/>
  <c r="AU683" i="1"/>
  <c r="AN669" i="1"/>
  <c r="AQ669" i="1"/>
  <c r="AU669" i="1"/>
  <c r="AR669" i="1"/>
  <c r="AT669" i="1"/>
  <c r="AS669" i="1"/>
  <c r="AT669" i="2"/>
  <c r="AR660" i="1"/>
  <c r="AU660" i="1"/>
  <c r="AT660" i="1"/>
  <c r="AS660" i="1"/>
  <c r="AN660" i="1"/>
  <c r="AQ660" i="1"/>
  <c r="AT660" i="2"/>
  <c r="AS664" i="1"/>
  <c r="AU664" i="1"/>
  <c r="AR664" i="1"/>
  <c r="AT664" i="1"/>
  <c r="AQ664" i="1"/>
  <c r="AN664" i="1"/>
  <c r="AT664" i="2"/>
  <c r="BE684" i="1"/>
  <c r="BE665" i="1"/>
  <c r="BE659" i="1"/>
  <c r="BG666" i="1"/>
  <c r="BL666" i="1"/>
  <c r="BK666" i="1"/>
  <c r="BN666" i="1"/>
  <c r="BM666" i="1"/>
  <c r="BJ666" i="1"/>
  <c r="BK666" i="2"/>
  <c r="BG660" i="1"/>
  <c r="BM660" i="1"/>
  <c r="BJ660" i="1"/>
  <c r="BL660" i="1"/>
  <c r="BK660" i="1"/>
  <c r="BN660" i="1"/>
  <c r="BK660" i="2"/>
  <c r="BJ672" i="1"/>
  <c r="BN672" i="1"/>
  <c r="BM672" i="1"/>
  <c r="BK672" i="1"/>
  <c r="BG672" i="1"/>
  <c r="BL672" i="1"/>
  <c r="BK672" i="2"/>
  <c r="BJ668" i="1"/>
  <c r="BN668" i="1"/>
  <c r="BM668" i="1"/>
  <c r="BL668" i="1"/>
  <c r="BG668" i="1"/>
  <c r="BK668" i="1"/>
  <c r="BK668" i="2"/>
  <c r="AS690" i="1"/>
  <c r="AR690" i="1"/>
  <c r="AQ690" i="1"/>
  <c r="AU690" i="1"/>
  <c r="AN690" i="1"/>
  <c r="AT690" i="1"/>
  <c r="AN682" i="1"/>
  <c r="AS682" i="1"/>
  <c r="AT682" i="1"/>
  <c r="AU682" i="1"/>
  <c r="AR682" i="1"/>
  <c r="AQ682" i="1"/>
  <c r="AS665" i="1"/>
  <c r="AR665" i="1"/>
  <c r="AQ665" i="1"/>
  <c r="AT665" i="1"/>
  <c r="AU665" i="1"/>
  <c r="AN665" i="1"/>
  <c r="AT665" i="2"/>
  <c r="AU674" i="1"/>
  <c r="AT674" i="1"/>
  <c r="AN674" i="1"/>
  <c r="AQ674" i="1"/>
  <c r="AR674" i="1"/>
  <c r="AS674" i="1"/>
  <c r="AT674" i="2"/>
  <c r="AN655" i="1"/>
  <c r="AR655" i="1"/>
  <c r="AT655" i="1"/>
  <c r="AS655" i="1"/>
  <c r="AQ655" i="1"/>
  <c r="AU655" i="1"/>
  <c r="AT655" i="2"/>
  <c r="BL682" i="1"/>
  <c r="BK682" i="1"/>
  <c r="BJ682" i="1"/>
  <c r="BN682" i="1"/>
  <c r="BM682" i="1"/>
  <c r="BG682" i="1"/>
  <c r="BG659" i="1"/>
  <c r="BM659" i="1"/>
  <c r="BL659" i="1"/>
  <c r="BN659" i="1"/>
  <c r="BJ659" i="1"/>
  <c r="BK659" i="1"/>
  <c r="BK659" i="2"/>
  <c r="AQ673" i="1"/>
  <c r="AT673" i="1"/>
  <c r="AN673" i="1"/>
  <c r="AR673" i="1"/>
  <c r="AU673" i="1"/>
  <c r="AS673" i="1"/>
  <c r="AT673" i="2"/>
  <c r="BM684" i="1"/>
  <c r="BJ684" i="1"/>
  <c r="BG684" i="1"/>
  <c r="BN684" i="1"/>
  <c r="BL684" i="1"/>
  <c r="BK684" i="1"/>
  <c r="BN674" i="1"/>
  <c r="BM674" i="1"/>
  <c r="BK674" i="1"/>
  <c r="BL674" i="1"/>
  <c r="BJ674" i="1"/>
  <c r="BG674" i="1"/>
  <c r="BK674" i="2"/>
  <c r="AU689" i="1"/>
  <c r="AQ689" i="1"/>
  <c r="AS689" i="1"/>
  <c r="AR689" i="1"/>
  <c r="AT689" i="1"/>
  <c r="AN689" i="1"/>
  <c r="AQ672" i="1"/>
  <c r="AR672" i="1"/>
  <c r="AU672" i="1"/>
  <c r="AT672" i="1"/>
  <c r="AS672" i="1"/>
  <c r="AN672" i="1"/>
  <c r="AT672" i="2"/>
  <c r="AQ666" i="1"/>
  <c r="AT666" i="1"/>
  <c r="AR666" i="1"/>
  <c r="AU666" i="1"/>
  <c r="AN666" i="1"/>
  <c r="AS666" i="1"/>
  <c r="AT666" i="2"/>
  <c r="BL661" i="1"/>
  <c r="BK661" i="1"/>
  <c r="BM661" i="1"/>
  <c r="BN661" i="1"/>
  <c r="BJ661" i="1"/>
  <c r="BG661" i="1"/>
  <c r="BK661" i="2"/>
  <c r="BL655" i="1"/>
  <c r="BM655" i="1"/>
  <c r="BK655" i="1"/>
  <c r="BJ655" i="1"/>
  <c r="BG655" i="1"/>
  <c r="BN655" i="1"/>
  <c r="BK655" i="2"/>
  <c r="AQ688" i="1"/>
  <c r="AR688" i="1"/>
  <c r="AS688" i="1"/>
  <c r="AN688" i="1"/>
  <c r="AU688" i="1"/>
  <c r="AT688" i="1"/>
  <c r="AQ662" i="1"/>
  <c r="AT662" i="1"/>
  <c r="AS662" i="1"/>
  <c r="AR662" i="1"/>
  <c r="AU662" i="1"/>
  <c r="AN662" i="1"/>
  <c r="AT662" i="2"/>
  <c r="BE669" i="1"/>
  <c r="BE663" i="1"/>
  <c r="BE655" i="1"/>
  <c r="BL690" i="1"/>
  <c r="BG690" i="1"/>
  <c r="BJ690" i="1"/>
  <c r="BN690" i="1"/>
  <c r="BM690" i="1"/>
  <c r="BK690" i="1"/>
  <c r="BK671" i="1"/>
  <c r="BM671" i="1"/>
  <c r="BG671" i="1"/>
  <c r="BN671" i="1"/>
  <c r="BJ671" i="1"/>
  <c r="BL671" i="1"/>
  <c r="BK671" i="2"/>
  <c r="BM676" i="1"/>
  <c r="BK676" i="1"/>
  <c r="BG676" i="1"/>
  <c r="BN676" i="1"/>
  <c r="BJ676" i="1"/>
  <c r="BL676" i="1"/>
  <c r="BK676" i="2"/>
  <c r="BK678" i="1"/>
  <c r="BG678" i="1"/>
  <c r="BJ678" i="1"/>
  <c r="BN678" i="1"/>
  <c r="BL678" i="1"/>
  <c r="BM678" i="1"/>
  <c r="BK678" i="2"/>
  <c r="BN679" i="1"/>
  <c r="BK679" i="1"/>
  <c r="BL679" i="1"/>
  <c r="BG679" i="1"/>
  <c r="BM679" i="1"/>
  <c r="BJ679" i="1"/>
  <c r="BK679" i="2"/>
  <c r="AS687" i="1"/>
  <c r="AQ687" i="1"/>
  <c r="AR687" i="1"/>
  <c r="AN687" i="1"/>
  <c r="AU687" i="1"/>
  <c r="AT687" i="1"/>
  <c r="AU679" i="1"/>
  <c r="AN679" i="1"/>
  <c r="AS679" i="1"/>
  <c r="AR679" i="1"/>
  <c r="AQ679" i="1"/>
  <c r="AT679" i="1"/>
  <c r="AT679" i="2"/>
  <c r="AT656" i="2"/>
  <c r="AQ656" i="1"/>
  <c r="AN656" i="1"/>
  <c r="AU656" i="1"/>
  <c r="AR656" i="1"/>
  <c r="AS656" i="1"/>
  <c r="AT656" i="1"/>
  <c r="AU663" i="1"/>
  <c r="AS663" i="1"/>
  <c r="AT663" i="1"/>
  <c r="AR663" i="1"/>
  <c r="AN663" i="1"/>
  <c r="AQ663" i="1"/>
  <c r="AT663" i="2"/>
  <c r="AU654" i="1"/>
  <c r="AS654" i="1"/>
  <c r="AT654" i="1"/>
  <c r="AN654" i="1"/>
  <c r="AR654" i="1"/>
  <c r="AT654" i="2"/>
  <c r="AQ654" i="1"/>
  <c r="BJ688" i="1"/>
  <c r="BG688" i="1"/>
  <c r="BN688" i="1"/>
  <c r="BM688" i="1"/>
  <c r="BL688" i="1"/>
  <c r="BK688" i="1"/>
  <c r="BJ677" i="1"/>
  <c r="BL677" i="1"/>
  <c r="BK677" i="1"/>
  <c r="BN677" i="1"/>
  <c r="BM677" i="1"/>
  <c r="BG677" i="1"/>
  <c r="BK677" i="2"/>
  <c r="AS685" i="1"/>
  <c r="AU685" i="1"/>
  <c r="AR685" i="1"/>
  <c r="AT685" i="1"/>
  <c r="AQ685" i="1"/>
  <c r="AN685" i="1"/>
  <c r="AQ670" i="1"/>
  <c r="AN670" i="1"/>
  <c r="AU670" i="1"/>
  <c r="AT670" i="1"/>
  <c r="AS670" i="1"/>
  <c r="AR670" i="1"/>
  <c r="AT670" i="2"/>
  <c r="BK680" i="2"/>
  <c r="BN664" i="1"/>
  <c r="BG664" i="1"/>
  <c r="BJ664" i="1"/>
  <c r="BM664" i="1"/>
  <c r="BK664" i="1"/>
  <c r="BL664" i="1"/>
  <c r="BK664" i="2"/>
  <c r="BN658" i="1"/>
  <c r="BK658" i="1"/>
  <c r="BL658" i="1"/>
  <c r="BM658" i="1"/>
  <c r="BG658" i="1"/>
  <c r="BJ658" i="1"/>
  <c r="BK658" i="2"/>
  <c r="AT681" i="1"/>
  <c r="AU681" i="1"/>
  <c r="AR681" i="1"/>
  <c r="AN681" i="1"/>
  <c r="AQ681" i="1"/>
  <c r="AS681" i="1"/>
  <c r="AU657" i="1"/>
  <c r="AT657" i="1"/>
  <c r="AN657" i="1"/>
  <c r="AQ657" i="1"/>
  <c r="AS657" i="1"/>
  <c r="AR657" i="1"/>
  <c r="AT657" i="2"/>
  <c r="BE680" i="1"/>
  <c r="BE654" i="1"/>
  <c r="BL663" i="1"/>
  <c r="BK663" i="1"/>
  <c r="BJ663" i="1"/>
  <c r="BN663" i="1"/>
  <c r="BG663" i="1"/>
  <c r="BM663" i="1"/>
  <c r="BK663" i="2"/>
  <c r="BL687" i="1"/>
  <c r="BN687" i="1"/>
  <c r="BG687" i="1"/>
  <c r="BK687" i="1"/>
  <c r="BJ687" i="1"/>
  <c r="BM687" i="1"/>
  <c r="AT680" i="1"/>
  <c r="AN680" i="1"/>
  <c r="AQ680" i="1"/>
  <c r="AS680" i="1"/>
  <c r="AR680" i="1"/>
  <c r="AU680" i="1"/>
  <c r="AS671" i="1"/>
  <c r="AU671" i="1"/>
  <c r="AQ671" i="1"/>
  <c r="AR671" i="1"/>
  <c r="AN671" i="1"/>
  <c r="AT671" i="1"/>
  <c r="AT671" i="2"/>
  <c r="AQ668" i="1"/>
  <c r="AS668" i="1"/>
  <c r="AU668" i="1"/>
  <c r="AN668" i="1"/>
  <c r="AR668" i="1"/>
  <c r="AT668" i="1"/>
  <c r="AT668" i="2"/>
  <c r="BE674" i="1"/>
  <c r="BE681" i="1"/>
  <c r="BE658" i="1"/>
  <c r="AT680" i="2"/>
  <c r="BJ689" i="1"/>
  <c r="BG689" i="1"/>
  <c r="BL689" i="1"/>
  <c r="BK689" i="1"/>
  <c r="BN689" i="1"/>
  <c r="BM689" i="1"/>
  <c r="BN657" i="1"/>
  <c r="BL657" i="1"/>
  <c r="BJ657" i="1"/>
  <c r="BK657" i="1"/>
  <c r="BG657" i="1"/>
  <c r="BM657" i="1"/>
  <c r="BK657" i="2"/>
  <c r="BM662" i="1"/>
  <c r="BK662" i="1"/>
  <c r="BN662" i="1"/>
  <c r="BJ662" i="1"/>
  <c r="BL662" i="1"/>
  <c r="BG662" i="1"/>
  <c r="BK662" i="2"/>
  <c r="BJ670" i="1"/>
  <c r="BG670" i="1"/>
  <c r="BN670" i="1"/>
  <c r="BM670" i="1"/>
  <c r="BK670" i="1"/>
  <c r="BL670" i="1"/>
  <c r="BK670" i="2"/>
  <c r="BN656" i="1"/>
  <c r="BK656" i="1"/>
  <c r="BJ656" i="1"/>
  <c r="BG656" i="1"/>
  <c r="BL656" i="1"/>
  <c r="BK656" i="2"/>
  <c r="BM656" i="1"/>
  <c r="AU686" i="1"/>
  <c r="AT686" i="1"/>
  <c r="AQ686" i="1"/>
  <c r="AR686" i="1"/>
  <c r="AN686" i="1"/>
  <c r="AS686" i="1"/>
  <c r="AU678" i="1"/>
  <c r="AT678" i="1"/>
  <c r="AR678" i="1"/>
  <c r="AN678" i="1"/>
  <c r="AS678" i="1"/>
  <c r="AQ678" i="1"/>
  <c r="AT678" i="2"/>
  <c r="AN661" i="1"/>
  <c r="AT661" i="1"/>
  <c r="AQ661" i="1"/>
  <c r="AR661" i="1"/>
  <c r="AU661" i="1"/>
  <c r="AS661" i="1"/>
  <c r="AT661" i="2"/>
  <c r="AR659" i="1"/>
  <c r="AQ659" i="1"/>
  <c r="AT659" i="1"/>
  <c r="AS659" i="1"/>
  <c r="AU659" i="1"/>
  <c r="AN659" i="1"/>
  <c r="AT659" i="2"/>
  <c r="AQ658" i="1"/>
  <c r="AS658" i="1"/>
  <c r="AU658" i="1"/>
  <c r="AN658" i="1"/>
  <c r="AR658" i="1"/>
  <c r="AT658" i="1"/>
  <c r="AT658" i="2"/>
  <c r="AH683" i="2"/>
  <c r="BL682" i="2"/>
  <c r="BN682" i="2" s="1"/>
  <c r="AU682" i="2"/>
  <c r="AW682" i="2" s="1"/>
  <c r="AJ682" i="2"/>
  <c r="BB682" i="2"/>
  <c r="BG681" i="2"/>
  <c r="BF681" i="2"/>
  <c r="BE681" i="2"/>
  <c r="BK681" i="2"/>
  <c r="BH681" i="2"/>
  <c r="BI681" i="2"/>
  <c r="BC681" i="2"/>
  <c r="AT681" i="2"/>
  <c r="AK681" i="2"/>
  <c r="AR681" i="2"/>
  <c r="AO681" i="2"/>
  <c r="AN681" i="2"/>
  <c r="AP681" i="2"/>
  <c r="AQ681" i="2"/>
  <c r="AT397" i="2"/>
  <c r="BC415" i="2"/>
  <c r="AR414" i="2"/>
  <c r="BH415" i="2"/>
  <c r="AT393" i="2"/>
  <c r="BE414" i="2"/>
  <c r="AQ414" i="2"/>
  <c r="BE415" i="2"/>
  <c r="BK392" i="2"/>
  <c r="BK410" i="2"/>
  <c r="BC414" i="2"/>
  <c r="BF415" i="2"/>
  <c r="BK399" i="2"/>
  <c r="BH414" i="2"/>
  <c r="BI415" i="2"/>
  <c r="BF414" i="2"/>
  <c r="BK394" i="2"/>
  <c r="BK403" i="2"/>
  <c r="BG414" i="2"/>
  <c r="AT399" i="2"/>
  <c r="AT410" i="2"/>
  <c r="AK414" i="2"/>
  <c r="AT403" i="2"/>
  <c r="AN414" i="2"/>
  <c r="AT411" i="2"/>
  <c r="AW396" i="2"/>
  <c r="AW407" i="2"/>
  <c r="AT406" i="2"/>
  <c r="BP48" i="1"/>
  <c r="BK393" i="2"/>
  <c r="AW406" i="2"/>
  <c r="AT398" i="2"/>
  <c r="BK412" i="2"/>
  <c r="BK405" i="2"/>
  <c r="BK400" i="2"/>
  <c r="AW410" i="2"/>
  <c r="AW391" i="2"/>
  <c r="AJ233" i="2"/>
  <c r="AQ233" i="2" s="1"/>
  <c r="AU177" i="2"/>
  <c r="BL81" i="2"/>
  <c r="AU98" i="2"/>
  <c r="BL98" i="2"/>
  <c r="BL128" i="2"/>
  <c r="AU355" i="2"/>
  <c r="AJ355" i="2"/>
  <c r="AU88" i="2"/>
  <c r="AT391" i="1"/>
  <c r="BD230" i="1"/>
  <c r="BL230" i="1" s="1"/>
  <c r="BD195" i="1"/>
  <c r="BP301" i="1"/>
  <c r="BP253" i="1"/>
  <c r="BP190" i="1"/>
  <c r="BK408" i="2"/>
  <c r="AT394" i="2"/>
  <c r="BK395" i="2"/>
  <c r="AJ302" i="2"/>
  <c r="AU200" i="2"/>
  <c r="BL302" i="2"/>
  <c r="BL200" i="2"/>
  <c r="AU348" i="2"/>
  <c r="AU347" i="2"/>
  <c r="BL292" i="2"/>
  <c r="BL347" i="2"/>
  <c r="AJ292" i="2"/>
  <c r="AJ348" i="2"/>
  <c r="AU191" i="2"/>
  <c r="AJ191" i="2"/>
  <c r="AU233" i="2"/>
  <c r="BD252" i="1"/>
  <c r="BD147" i="1"/>
  <c r="BD334" i="1"/>
  <c r="BK334" i="1" s="1"/>
  <c r="BP96" i="1"/>
  <c r="BP226" i="1"/>
  <c r="BP75" i="1"/>
  <c r="BQ75" i="1" s="1"/>
  <c r="BP125" i="1"/>
  <c r="BP297" i="1"/>
  <c r="BD305" i="1"/>
  <c r="BP64" i="1"/>
  <c r="BD201" i="1"/>
  <c r="BP287" i="1"/>
  <c r="BP228" i="1"/>
  <c r="BD62" i="1"/>
  <c r="BP207" i="1"/>
  <c r="BD248" i="1"/>
  <c r="BD51" i="1"/>
  <c r="BP35" i="1"/>
  <c r="BD242" i="1"/>
  <c r="BD159" i="1"/>
  <c r="BD202" i="1"/>
  <c r="BD111" i="1"/>
  <c r="BP61" i="1"/>
  <c r="BD251" i="1"/>
  <c r="BD47" i="1"/>
  <c r="BP45" i="1"/>
  <c r="AT405" i="2"/>
  <c r="BK404" i="2"/>
  <c r="AT412" i="2"/>
  <c r="AT404" i="2"/>
  <c r="BL184" i="2"/>
  <c r="AU128" i="2"/>
  <c r="BL251" i="2"/>
  <c r="AJ88" i="2"/>
  <c r="AJ95" i="2"/>
  <c r="AT409" i="2"/>
  <c r="AT408" i="2"/>
  <c r="AT400" i="2"/>
  <c r="AW397" i="2"/>
  <c r="AJ251" i="2"/>
  <c r="AW408" i="2"/>
  <c r="BL357" i="2"/>
  <c r="AT407" i="2"/>
  <c r="AT396" i="2"/>
  <c r="AU288" i="2"/>
  <c r="AJ235" i="2"/>
  <c r="AU357" i="2"/>
  <c r="BK413" i="2"/>
  <c r="AJ288" i="2"/>
  <c r="AU235" i="2"/>
  <c r="AU43" i="2"/>
  <c r="BP241" i="1"/>
  <c r="BP32" i="1"/>
  <c r="BP307" i="1"/>
  <c r="BP255" i="1"/>
  <c r="BP250" i="1"/>
  <c r="BD41" i="1"/>
  <c r="BP56" i="1"/>
  <c r="BD346" i="1"/>
  <c r="BE398" i="1" s="1"/>
  <c r="BP44" i="1"/>
  <c r="BP31" i="1"/>
  <c r="BP72" i="1"/>
  <c r="BQ124" i="1" s="1"/>
  <c r="BD273" i="1"/>
  <c r="BP21" i="1"/>
  <c r="BP236" i="1"/>
  <c r="BD24" i="1"/>
  <c r="BG24" i="1" s="1"/>
  <c r="BP50" i="1"/>
  <c r="BP304" i="1"/>
  <c r="BP197" i="1"/>
  <c r="BD137" i="1"/>
  <c r="BP34" i="1"/>
  <c r="BP204" i="1"/>
  <c r="BD120" i="1"/>
  <c r="BP127" i="1"/>
  <c r="BD270" i="1"/>
  <c r="BP299" i="1"/>
  <c r="BP272" i="1"/>
  <c r="BP165" i="1"/>
  <c r="BP258" i="1"/>
  <c r="BP33" i="1"/>
  <c r="BP294" i="1"/>
  <c r="BD283" i="1"/>
  <c r="BP244" i="1"/>
  <c r="BD254" i="1"/>
  <c r="BP27" i="1"/>
  <c r="BD359" i="1"/>
  <c r="BD189" i="1"/>
  <c r="BD262" i="1"/>
  <c r="BD267" i="1"/>
  <c r="BD176" i="1"/>
  <c r="BE228" i="1" s="1"/>
  <c r="BP69" i="1"/>
  <c r="BP238" i="1"/>
  <c r="BD246" i="1"/>
  <c r="BP112" i="1"/>
  <c r="BP104" i="1"/>
  <c r="AW395" i="2"/>
  <c r="AR396" i="2"/>
  <c r="AP396" i="2"/>
  <c r="AN396" i="2"/>
  <c r="AO396" i="2"/>
  <c r="AK396" i="2"/>
  <c r="AQ396" i="2"/>
  <c r="AT395" i="2"/>
  <c r="BC407" i="2"/>
  <c r="BH407" i="2"/>
  <c r="BF407" i="2"/>
  <c r="BG407" i="2"/>
  <c r="BI407" i="2"/>
  <c r="BE407" i="2"/>
  <c r="BH396" i="2"/>
  <c r="BF396" i="2"/>
  <c r="BI396" i="2"/>
  <c r="BE396" i="2"/>
  <c r="BG396" i="2"/>
  <c r="BC396" i="2"/>
  <c r="AW394" i="2"/>
  <c r="AN406" i="2"/>
  <c r="AR406" i="2"/>
  <c r="AQ406" i="2"/>
  <c r="AK406" i="2"/>
  <c r="AP406" i="2"/>
  <c r="AO406" i="2"/>
  <c r="BG402" i="2"/>
  <c r="BC402" i="2"/>
  <c r="BE402" i="2"/>
  <c r="BH402" i="2"/>
  <c r="BF402" i="2"/>
  <c r="BI402" i="2"/>
  <c r="BH397" i="2"/>
  <c r="BF397" i="2"/>
  <c r="BC397" i="2"/>
  <c r="BE397" i="2"/>
  <c r="BG397" i="2"/>
  <c r="BI397" i="2"/>
  <c r="BC398" i="2"/>
  <c r="BI398" i="2"/>
  <c r="BE398" i="2"/>
  <c r="BF398" i="2"/>
  <c r="BG398" i="2"/>
  <c r="BH398" i="2"/>
  <c r="BF408" i="2"/>
  <c r="BE408" i="2"/>
  <c r="BH408" i="2"/>
  <c r="BI408" i="2"/>
  <c r="BC408" i="2"/>
  <c r="BG408" i="2"/>
  <c r="AW405" i="2"/>
  <c r="BI395" i="2"/>
  <c r="BG395" i="2"/>
  <c r="BE395" i="2"/>
  <c r="BF395" i="2"/>
  <c r="BH395" i="2"/>
  <c r="BC395" i="2"/>
  <c r="BF413" i="2"/>
  <c r="BE413" i="2"/>
  <c r="BH413" i="2"/>
  <c r="BG413" i="2"/>
  <c r="BC413" i="2"/>
  <c r="BI413" i="2"/>
  <c r="BF404" i="2"/>
  <c r="BH404" i="2"/>
  <c r="BC404" i="2"/>
  <c r="BI404" i="2"/>
  <c r="BE404" i="2"/>
  <c r="BG404" i="2"/>
  <c r="AW400" i="2"/>
  <c r="AP401" i="2"/>
  <c r="AK401" i="2"/>
  <c r="AQ401" i="2"/>
  <c r="AO401" i="2"/>
  <c r="AR401" i="2"/>
  <c r="AN401" i="2"/>
  <c r="AW399" i="2"/>
  <c r="AR405" i="2"/>
  <c r="AN405" i="2"/>
  <c r="AQ405" i="2"/>
  <c r="AP405" i="2"/>
  <c r="AO405" i="2"/>
  <c r="AK405" i="2"/>
  <c r="AW404" i="2"/>
  <c r="AW393" i="2"/>
  <c r="BK406" i="2"/>
  <c r="BK397" i="2"/>
  <c r="AQ412" i="2"/>
  <c r="AO412" i="2"/>
  <c r="AN412" i="2"/>
  <c r="AP412" i="2"/>
  <c r="AR412" i="2"/>
  <c r="AK412" i="2"/>
  <c r="AK404" i="2"/>
  <c r="AO404" i="2"/>
  <c r="AP404" i="2"/>
  <c r="AN404" i="2"/>
  <c r="AQ404" i="2"/>
  <c r="AR404" i="2"/>
  <c r="AQ400" i="2"/>
  <c r="AN400" i="2"/>
  <c r="AR400" i="2"/>
  <c r="AO400" i="2"/>
  <c r="AK400" i="2"/>
  <c r="AP400" i="2"/>
  <c r="AN394" i="2"/>
  <c r="AR394" i="2"/>
  <c r="AK394" i="2"/>
  <c r="AQ394" i="2"/>
  <c r="AP394" i="2"/>
  <c r="AO394" i="2"/>
  <c r="BG401" i="2"/>
  <c r="BH401" i="2"/>
  <c r="BF401" i="2"/>
  <c r="BE401" i="2"/>
  <c r="BI401" i="2"/>
  <c r="BC401" i="2"/>
  <c r="BF412" i="2"/>
  <c r="BH412" i="2"/>
  <c r="BC412" i="2"/>
  <c r="BG412" i="2"/>
  <c r="BE412" i="2"/>
  <c r="BI412" i="2"/>
  <c r="BG405" i="2"/>
  <c r="BE405" i="2"/>
  <c r="BH405" i="2"/>
  <c r="BC405" i="2"/>
  <c r="BF405" i="2"/>
  <c r="BI405" i="2"/>
  <c r="BC400" i="2"/>
  <c r="BF400" i="2"/>
  <c r="BI400" i="2"/>
  <c r="BE400" i="2"/>
  <c r="BG400" i="2"/>
  <c r="BH400" i="2"/>
  <c r="BG393" i="2"/>
  <c r="BI393" i="2"/>
  <c r="BE393" i="2"/>
  <c r="BC393" i="2"/>
  <c r="BF393" i="2"/>
  <c r="BH393" i="2"/>
  <c r="AQ408" i="2"/>
  <c r="AR408" i="2"/>
  <c r="AN408" i="2"/>
  <c r="AO408" i="2"/>
  <c r="AP408" i="2"/>
  <c r="AK408" i="2"/>
  <c r="BK398" i="2"/>
  <c r="AN413" i="2"/>
  <c r="AO413" i="2"/>
  <c r="AR413" i="2"/>
  <c r="AK413" i="2"/>
  <c r="AQ413" i="2"/>
  <c r="AP413" i="2"/>
  <c r="AW411" i="2"/>
  <c r="AW403" i="2"/>
  <c r="BK401" i="2"/>
  <c r="AP411" i="2"/>
  <c r="AR411" i="2"/>
  <c r="AQ411" i="2"/>
  <c r="AK411" i="2"/>
  <c r="AO411" i="2"/>
  <c r="AN411" i="2"/>
  <c r="AK399" i="2"/>
  <c r="AO399" i="2"/>
  <c r="AN399" i="2"/>
  <c r="AR399" i="2"/>
  <c r="AQ399" i="2"/>
  <c r="AP399" i="2"/>
  <c r="BE394" i="2"/>
  <c r="BG394" i="2"/>
  <c r="BI394" i="2"/>
  <c r="BF394" i="2"/>
  <c r="BH394" i="2"/>
  <c r="BC394" i="2"/>
  <c r="AN395" i="2"/>
  <c r="AK395" i="2"/>
  <c r="AQ395" i="2"/>
  <c r="AP395" i="2"/>
  <c r="AO395" i="2"/>
  <c r="AR395" i="2"/>
  <c r="AW402" i="2"/>
  <c r="AW392" i="2"/>
  <c r="BK407" i="2"/>
  <c r="BK396" i="2"/>
  <c r="AN410" i="2"/>
  <c r="AO410" i="2"/>
  <c r="AK410" i="2"/>
  <c r="AR410" i="2"/>
  <c r="AP410" i="2"/>
  <c r="AQ410" i="2"/>
  <c r="AP403" i="2"/>
  <c r="AN403" i="2"/>
  <c r="AR403" i="2"/>
  <c r="AO403" i="2"/>
  <c r="AQ403" i="2"/>
  <c r="AK403" i="2"/>
  <c r="BF399" i="2"/>
  <c r="BG399" i="2"/>
  <c r="BE399" i="2"/>
  <c r="BI399" i="2"/>
  <c r="BH399" i="2"/>
  <c r="BC399" i="2"/>
  <c r="BF392" i="2"/>
  <c r="BC392" i="2"/>
  <c r="BH392" i="2"/>
  <c r="BI392" i="2"/>
  <c r="BE392" i="2"/>
  <c r="BG392" i="2"/>
  <c r="AQ402" i="2"/>
  <c r="AP402" i="2"/>
  <c r="AO402" i="2"/>
  <c r="AR402" i="2"/>
  <c r="AN402" i="2"/>
  <c r="AK402" i="2"/>
  <c r="BG406" i="2"/>
  <c r="BF406" i="2"/>
  <c r="BH406" i="2"/>
  <c r="BE406" i="2"/>
  <c r="BC406" i="2"/>
  <c r="BI406" i="2"/>
  <c r="AT402" i="2"/>
  <c r="AW398" i="2"/>
  <c r="BI411" i="2"/>
  <c r="BE411" i="2"/>
  <c r="BC411" i="2"/>
  <c r="BH411" i="2"/>
  <c r="BF411" i="2"/>
  <c r="BG411" i="2"/>
  <c r="AR398" i="2"/>
  <c r="AP398" i="2"/>
  <c r="AK398" i="2"/>
  <c r="AN398" i="2"/>
  <c r="AQ398" i="2"/>
  <c r="AO398" i="2"/>
  <c r="AR392" i="2"/>
  <c r="AQ392" i="2"/>
  <c r="AK392" i="2"/>
  <c r="AO392" i="2"/>
  <c r="AP392" i="2"/>
  <c r="AN392" i="2"/>
  <c r="AO409" i="2"/>
  <c r="AP409" i="2"/>
  <c r="AR409" i="2"/>
  <c r="AQ409" i="2"/>
  <c r="AN409" i="2"/>
  <c r="AK409" i="2"/>
  <c r="BE409" i="2"/>
  <c r="BG409" i="2"/>
  <c r="BC409" i="2"/>
  <c r="BF409" i="2"/>
  <c r="BH409" i="2"/>
  <c r="BI409" i="2"/>
  <c r="AQ407" i="2"/>
  <c r="AP407" i="2"/>
  <c r="AR407" i="2"/>
  <c r="AO407" i="2"/>
  <c r="AK407" i="2"/>
  <c r="AN407" i="2"/>
  <c r="BK409" i="2"/>
  <c r="AW412" i="2"/>
  <c r="AW409" i="2"/>
  <c r="AT401" i="2"/>
  <c r="BE410" i="2"/>
  <c r="BC410" i="2"/>
  <c r="BH410" i="2"/>
  <c r="BF410" i="2"/>
  <c r="BI410" i="2"/>
  <c r="BG410" i="2"/>
  <c r="BI403" i="2"/>
  <c r="BE403" i="2"/>
  <c r="BH403" i="2"/>
  <c r="BG403" i="2"/>
  <c r="BF403" i="2"/>
  <c r="BC403" i="2"/>
  <c r="AK397" i="2"/>
  <c r="AR397" i="2"/>
  <c r="AQ397" i="2"/>
  <c r="AO397" i="2"/>
  <c r="AN397" i="2"/>
  <c r="AP397" i="2"/>
  <c r="AK393" i="2"/>
  <c r="AP393" i="2"/>
  <c r="AQ393" i="2"/>
  <c r="AR393" i="2"/>
  <c r="AN393" i="2"/>
  <c r="AO393" i="2"/>
  <c r="BL180" i="2"/>
  <c r="BL177" i="2"/>
  <c r="BL76" i="2"/>
  <c r="AU95" i="2"/>
  <c r="AJ239" i="2"/>
  <c r="BL286" i="2"/>
  <c r="AJ76" i="2"/>
  <c r="AP76" i="2" s="1"/>
  <c r="AJ287" i="2"/>
  <c r="AU180" i="2"/>
  <c r="AU138" i="2"/>
  <c r="AU337" i="2"/>
  <c r="AJ81" i="2"/>
  <c r="AP81" i="2" s="1"/>
  <c r="BL336" i="2"/>
  <c r="AU184" i="2"/>
  <c r="AJ80" i="2"/>
  <c r="AP80" i="2" s="1"/>
  <c r="AU242" i="2"/>
  <c r="BL231" i="2"/>
  <c r="AJ87" i="2"/>
  <c r="AU149" i="2"/>
  <c r="BL138" i="2"/>
  <c r="AU287" i="2"/>
  <c r="AU239" i="2"/>
  <c r="AJ244" i="2"/>
  <c r="AJ337" i="2"/>
  <c r="AP337" i="2" s="1"/>
  <c r="BL80" i="2"/>
  <c r="AJ242" i="2"/>
  <c r="AJ231" i="2"/>
  <c r="AU87" i="2"/>
  <c r="AJ43" i="2"/>
  <c r="AJ149" i="2"/>
  <c r="AU244" i="2"/>
  <c r="AU33" i="2"/>
  <c r="AU336" i="2"/>
  <c r="AU286" i="2"/>
  <c r="BL152" i="2"/>
  <c r="AJ152" i="2"/>
  <c r="AU152" i="2"/>
  <c r="AU241" i="2"/>
  <c r="BL33" i="2"/>
  <c r="BL296" i="2"/>
  <c r="AU133" i="2"/>
  <c r="AU90" i="2"/>
  <c r="AJ79" i="2"/>
  <c r="BL290" i="2"/>
  <c r="BL188" i="2"/>
  <c r="AU82" i="2"/>
  <c r="BL241" i="2"/>
  <c r="AJ296" i="2"/>
  <c r="AJ144" i="2"/>
  <c r="AJ133" i="2"/>
  <c r="AJ199" i="2"/>
  <c r="AU79" i="2"/>
  <c r="AJ290" i="2"/>
  <c r="BL26" i="2"/>
  <c r="BN26" i="2" s="1"/>
  <c r="AU188" i="2"/>
  <c r="AJ82" i="2"/>
  <c r="AR82" i="2" s="1"/>
  <c r="BL144" i="2"/>
  <c r="AJ90" i="2"/>
  <c r="AU199" i="2"/>
  <c r="AU26" i="2"/>
  <c r="BP68" i="1"/>
  <c r="BP77" i="1"/>
  <c r="BD60" i="1"/>
  <c r="BD261" i="1"/>
  <c r="BD191" i="1"/>
  <c r="BD340" i="1"/>
  <c r="BK340" i="1" s="1"/>
  <c r="AT391" i="2"/>
  <c r="BP49" i="1"/>
  <c r="BP289" i="1"/>
  <c r="BP350" i="1"/>
  <c r="BQ402" i="1" s="1"/>
  <c r="BD59" i="1"/>
  <c r="BP82" i="1"/>
  <c r="BP245" i="1"/>
  <c r="BD282" i="1"/>
  <c r="BK282" i="1" s="1"/>
  <c r="BD281" i="1"/>
  <c r="BL281" i="1" s="1"/>
  <c r="BD235" i="1"/>
  <c r="BP108" i="1"/>
  <c r="BP162" i="1"/>
  <c r="BD38" i="1"/>
  <c r="BP285" i="1"/>
  <c r="BD70" i="1"/>
  <c r="BP180" i="1"/>
  <c r="BD199" i="1"/>
  <c r="BD203" i="1"/>
  <c r="BP276" i="1"/>
  <c r="BP256" i="1"/>
  <c r="BP271" i="1"/>
  <c r="BP309" i="1"/>
  <c r="BP53" i="1"/>
  <c r="BP29" i="1"/>
  <c r="BD122" i="1"/>
  <c r="BP52" i="1"/>
  <c r="BD39" i="1"/>
  <c r="BD57" i="1"/>
  <c r="BD174" i="1"/>
  <c r="BD227" i="1"/>
  <c r="BP40" i="1"/>
  <c r="BD178" i="1"/>
  <c r="BG178" i="1" s="1"/>
  <c r="BD37" i="1"/>
  <c r="BP158" i="1"/>
  <c r="BP211" i="1"/>
  <c r="BD23" i="1"/>
  <c r="BD145" i="1"/>
  <c r="AU391" i="1"/>
  <c r="BP284" i="1"/>
  <c r="BP92" i="1"/>
  <c r="BP114" i="1"/>
  <c r="BD22" i="1"/>
  <c r="BL22" i="1" s="1"/>
  <c r="BD279" i="1"/>
  <c r="BD54" i="1"/>
  <c r="BP100" i="1"/>
  <c r="BD103" i="1"/>
  <c r="BD187" i="1"/>
  <c r="BP196" i="1"/>
  <c r="BP224" i="1"/>
  <c r="BP84" i="1"/>
  <c r="BP293" i="1"/>
  <c r="BD42" i="1"/>
  <c r="BP205" i="1"/>
  <c r="BD106" i="1"/>
  <c r="BP291" i="1"/>
  <c r="BD295" i="1"/>
  <c r="BD46" i="1"/>
  <c r="BP140" i="1"/>
  <c r="BD124" i="1"/>
  <c r="BK124" i="1" s="1"/>
  <c r="AR391" i="1"/>
  <c r="BD110" i="1"/>
  <c r="BD296" i="1"/>
  <c r="BD183" i="1"/>
  <c r="BP93" i="1"/>
  <c r="BP119" i="1"/>
  <c r="BP118" i="1"/>
  <c r="BP73" i="1"/>
  <c r="AN391" i="1"/>
  <c r="BP268" i="1"/>
  <c r="BP76" i="1"/>
  <c r="BQ76" i="1" s="1"/>
  <c r="BD231" i="1"/>
  <c r="BK231" i="1" s="1"/>
  <c r="BP303" i="1"/>
  <c r="BD215" i="1"/>
  <c r="BD43" i="1"/>
  <c r="BD280" i="1"/>
  <c r="BK280" i="1" s="1"/>
  <c r="BP357" i="1"/>
  <c r="BD91" i="1"/>
  <c r="BP116" i="1"/>
  <c r="BP192" i="1"/>
  <c r="BD25" i="1"/>
  <c r="BN25" i="1" s="1"/>
  <c r="BP277" i="1"/>
  <c r="BD26" i="1"/>
  <c r="BK26" i="1" s="1"/>
  <c r="BP194" i="1"/>
  <c r="BD58" i="1"/>
  <c r="BD152" i="1"/>
  <c r="BD247" i="1"/>
  <c r="BP30" i="1"/>
  <c r="BD36" i="1"/>
  <c r="BL36" i="1" s="1"/>
  <c r="BP138" i="1"/>
  <c r="AQ391" i="1"/>
  <c r="BP94" i="1"/>
  <c r="BD232" i="1"/>
  <c r="BE232" i="1" s="1"/>
  <c r="BD55" i="1"/>
  <c r="AG260" i="2"/>
  <c r="AG317" i="2"/>
  <c r="AG48" i="2"/>
  <c r="AH102" i="2"/>
  <c r="AG204" i="2"/>
  <c r="AK415" i="2"/>
  <c r="AN415" i="2"/>
  <c r="AR415" i="2"/>
  <c r="AQ415" i="2"/>
  <c r="AP415" i="2"/>
  <c r="AO415" i="2"/>
  <c r="AH257" i="2"/>
  <c r="AH204" i="2"/>
  <c r="BB153" i="2"/>
  <c r="AG154" i="2"/>
  <c r="AH49" i="2"/>
  <c r="AH361" i="2"/>
  <c r="AH308" i="2"/>
  <c r="AH417" i="2"/>
  <c r="BL416" i="2"/>
  <c r="BN416" i="2" s="1"/>
  <c r="AJ416" i="2"/>
  <c r="AU416" i="2"/>
  <c r="AJ153" i="2"/>
  <c r="BG416" i="2"/>
  <c r="BF416" i="2"/>
  <c r="BC416" i="2"/>
  <c r="BE416" i="2"/>
  <c r="BK416" i="2"/>
  <c r="BI416" i="2"/>
  <c r="BH416" i="2"/>
  <c r="AU153" i="2"/>
  <c r="AG103" i="2"/>
  <c r="BB102" i="2"/>
  <c r="AG418" i="2"/>
  <c r="BB417" i="2"/>
  <c r="BL153" i="2"/>
  <c r="AG364" i="2"/>
  <c r="AH155" i="2"/>
  <c r="AP391" i="2"/>
  <c r="AR391" i="2"/>
  <c r="AQ391" i="2"/>
  <c r="AN391" i="2"/>
  <c r="AO391" i="2"/>
  <c r="AK391" i="2"/>
  <c r="BC391" i="2"/>
  <c r="BE391" i="2"/>
  <c r="BI391" i="2"/>
  <c r="BH391" i="2"/>
  <c r="BF391" i="2"/>
  <c r="BG391" i="2"/>
  <c r="BK391" i="2"/>
  <c r="BK391" i="1"/>
  <c r="BL391" i="1"/>
  <c r="AK189" i="1"/>
  <c r="AW189" i="1"/>
  <c r="AW340" i="1"/>
  <c r="AX392" i="1" s="1"/>
  <c r="AK340" i="1"/>
  <c r="AL392" i="1" s="1"/>
  <c r="AW127" i="1"/>
  <c r="AK127" i="1"/>
  <c r="AW30" i="1"/>
  <c r="AK30" i="1"/>
  <c r="AW33" i="1"/>
  <c r="AK33" i="1"/>
  <c r="AK413" i="1"/>
  <c r="AT413" i="2" s="1"/>
  <c r="AW413" i="1"/>
  <c r="AW413" i="2" s="1"/>
  <c r="AW350" i="1"/>
  <c r="AK350" i="1"/>
  <c r="AL402" i="1" s="1"/>
  <c r="AW180" i="1"/>
  <c r="AK180" i="1"/>
  <c r="AK187" i="1"/>
  <c r="AW187" i="1"/>
  <c r="AK37" i="1"/>
  <c r="AW37" i="1"/>
  <c r="AK31" i="1"/>
  <c r="AT31" i="1" s="1"/>
  <c r="AW31" i="1"/>
  <c r="BM391" i="1"/>
  <c r="BJ404" i="1"/>
  <c r="BM404" i="1"/>
  <c r="BK404" i="1"/>
  <c r="BN404" i="1"/>
  <c r="BL404" i="1"/>
  <c r="BG404" i="1"/>
  <c r="AW21" i="1"/>
  <c r="AK21" i="1"/>
  <c r="AK285" i="1"/>
  <c r="AW285" i="1"/>
  <c r="BG391" i="1"/>
  <c r="AT411" i="1"/>
  <c r="AN411" i="1"/>
  <c r="AU411" i="1"/>
  <c r="AR411" i="1"/>
  <c r="AS411" i="1"/>
  <c r="AQ411" i="1"/>
  <c r="AR407" i="1"/>
  <c r="AQ407" i="1"/>
  <c r="AU407" i="1"/>
  <c r="AS407" i="1"/>
  <c r="AN407" i="1"/>
  <c r="AT407" i="1"/>
  <c r="BG400" i="1"/>
  <c r="BN400" i="1"/>
  <c r="BM400" i="1"/>
  <c r="BL400" i="1"/>
  <c r="BJ400" i="1"/>
  <c r="BK400" i="1"/>
  <c r="AS394" i="1"/>
  <c r="AR394" i="1"/>
  <c r="AN394" i="1"/>
  <c r="AU394" i="1"/>
  <c r="AT394" i="1"/>
  <c r="AQ394" i="1"/>
  <c r="AK73" i="1"/>
  <c r="AW73" i="1"/>
  <c r="AW27" i="1"/>
  <c r="AK27" i="1"/>
  <c r="AR27" i="1" s="1"/>
  <c r="BJ391" i="1"/>
  <c r="BN407" i="1"/>
  <c r="BK407" i="1"/>
  <c r="BM407" i="1"/>
  <c r="BL407" i="1"/>
  <c r="BJ407" i="1"/>
  <c r="BG407" i="1"/>
  <c r="AN403" i="1"/>
  <c r="AR403" i="1"/>
  <c r="AU403" i="1"/>
  <c r="AQ403" i="1"/>
  <c r="AS403" i="1"/>
  <c r="AT403" i="1"/>
  <c r="BK394" i="1"/>
  <c r="BN394" i="1"/>
  <c r="BJ394" i="1"/>
  <c r="BG394" i="1"/>
  <c r="BL394" i="1"/>
  <c r="BM394" i="1"/>
  <c r="AW235" i="1"/>
  <c r="AK235" i="1"/>
  <c r="BL403" i="1"/>
  <c r="BK403" i="1"/>
  <c r="BG403" i="1"/>
  <c r="BN403" i="1"/>
  <c r="BJ403" i="1"/>
  <c r="BM403" i="1"/>
  <c r="AW231" i="1"/>
  <c r="AK231" i="1"/>
  <c r="BJ410" i="1"/>
  <c r="BN410" i="1"/>
  <c r="BL410" i="1"/>
  <c r="BK410" i="1"/>
  <c r="BM410" i="1"/>
  <c r="BG410" i="1"/>
  <c r="AT402" i="1"/>
  <c r="AS402" i="1"/>
  <c r="AR402" i="1"/>
  <c r="AN402" i="1"/>
  <c r="AQ402" i="1"/>
  <c r="AU402" i="1"/>
  <c r="BM396" i="1"/>
  <c r="BN396" i="1"/>
  <c r="BL396" i="1"/>
  <c r="BG396" i="1"/>
  <c r="BJ396" i="1"/>
  <c r="BK396" i="1"/>
  <c r="BN392" i="1"/>
  <c r="BJ392" i="1"/>
  <c r="BG392" i="1"/>
  <c r="BK392" i="1"/>
  <c r="BM392" i="1"/>
  <c r="BL392" i="1"/>
  <c r="AK346" i="1"/>
  <c r="AL398" i="1" s="1"/>
  <c r="AW346" i="1"/>
  <c r="AX398" i="1" s="1"/>
  <c r="AK282" i="1"/>
  <c r="AW282" i="1"/>
  <c r="AU406" i="1"/>
  <c r="AN406" i="1"/>
  <c r="AR406" i="1"/>
  <c r="AT406" i="1"/>
  <c r="AS406" i="1"/>
  <c r="AQ406" i="1"/>
  <c r="AK22" i="1"/>
  <c r="AW22" i="1"/>
  <c r="AK25" i="1"/>
  <c r="AU25" i="1" s="1"/>
  <c r="AW25" i="1"/>
  <c r="BK411" i="1"/>
  <c r="BM411" i="1"/>
  <c r="BJ411" i="1"/>
  <c r="BG411" i="1"/>
  <c r="BN411" i="1"/>
  <c r="BL411" i="1"/>
  <c r="BN401" i="1"/>
  <c r="BM401" i="1"/>
  <c r="BK401" i="1"/>
  <c r="BJ401" i="1"/>
  <c r="BG401" i="1"/>
  <c r="BL401" i="1"/>
  <c r="AR399" i="1"/>
  <c r="AQ399" i="1"/>
  <c r="AU399" i="1"/>
  <c r="AN399" i="1"/>
  <c r="AS399" i="1"/>
  <c r="AT399" i="1"/>
  <c r="AT396" i="1"/>
  <c r="AU396" i="1"/>
  <c r="AQ396" i="1"/>
  <c r="AR396" i="1"/>
  <c r="AN396" i="1"/>
  <c r="AS396" i="1"/>
  <c r="BN391" i="1"/>
  <c r="BN397" i="1"/>
  <c r="BM397" i="1"/>
  <c r="BL397" i="1"/>
  <c r="BG397" i="1"/>
  <c r="BJ397" i="1"/>
  <c r="BK397" i="1"/>
  <c r="AW32" i="1"/>
  <c r="AK32" i="1"/>
  <c r="BM406" i="1"/>
  <c r="BK406" i="1"/>
  <c r="BJ406" i="1"/>
  <c r="BL406" i="1"/>
  <c r="BG406" i="1"/>
  <c r="BN406" i="1"/>
  <c r="AW284" i="1"/>
  <c r="AK284" i="1"/>
  <c r="AW29" i="1"/>
  <c r="AK29" i="1"/>
  <c r="AU29" i="1" s="1"/>
  <c r="AW178" i="1"/>
  <c r="AK178" i="1"/>
  <c r="AK24" i="1"/>
  <c r="AW24" i="1"/>
  <c r="AQ397" i="1"/>
  <c r="AR397" i="1"/>
  <c r="AN397" i="1"/>
  <c r="AT397" i="1"/>
  <c r="AS397" i="1"/>
  <c r="AU397" i="1"/>
  <c r="AW23" i="1"/>
  <c r="AK23" i="1"/>
  <c r="BN402" i="1"/>
  <c r="BJ402" i="1"/>
  <c r="BG402" i="1"/>
  <c r="BL402" i="1"/>
  <c r="BK402" i="1"/>
  <c r="BM402" i="1"/>
  <c r="AK76" i="1"/>
  <c r="AW76" i="1"/>
  <c r="AW228" i="1"/>
  <c r="AK228" i="1"/>
  <c r="AK35" i="1"/>
  <c r="AW35" i="1"/>
  <c r="BG412" i="1"/>
  <c r="BN412" i="1"/>
  <c r="BM412" i="1"/>
  <c r="BL412" i="1"/>
  <c r="BK412" i="1"/>
  <c r="BJ412" i="1"/>
  <c r="BG409" i="1"/>
  <c r="BM409" i="1"/>
  <c r="BL409" i="1"/>
  <c r="BK409" i="1"/>
  <c r="BN409" i="1"/>
  <c r="BJ409" i="1"/>
  <c r="AT405" i="1"/>
  <c r="AS405" i="1"/>
  <c r="AR405" i="1"/>
  <c r="AU405" i="1"/>
  <c r="AQ405" i="1"/>
  <c r="AN405" i="1"/>
  <c r="AR401" i="1"/>
  <c r="AU401" i="1"/>
  <c r="AS401" i="1"/>
  <c r="AQ401" i="1"/>
  <c r="AT401" i="1"/>
  <c r="AN401" i="1"/>
  <c r="BJ398" i="1"/>
  <c r="BG398" i="1"/>
  <c r="BL398" i="1"/>
  <c r="BK398" i="1"/>
  <c r="BN398" i="1"/>
  <c r="BM398" i="1"/>
  <c r="AR395" i="1"/>
  <c r="AN395" i="1"/>
  <c r="AT395" i="1"/>
  <c r="AS395" i="1"/>
  <c r="AQ395" i="1"/>
  <c r="AU395" i="1"/>
  <c r="AW183" i="1"/>
  <c r="AK183" i="1"/>
  <c r="AW38" i="1"/>
  <c r="AK38" i="1"/>
  <c r="AX402" i="1"/>
  <c r="AW36" i="1"/>
  <c r="AK36" i="1"/>
  <c r="BN399" i="1"/>
  <c r="BM399" i="1"/>
  <c r="BL399" i="1"/>
  <c r="BK399" i="1"/>
  <c r="BJ399" i="1"/>
  <c r="BG399" i="1"/>
  <c r="AW34" i="1"/>
  <c r="AK34" i="1"/>
  <c r="AK125" i="1"/>
  <c r="AW125" i="1"/>
  <c r="AW176" i="1"/>
  <c r="AK176" i="1"/>
  <c r="AR409" i="1"/>
  <c r="AT409" i="1"/>
  <c r="AS409" i="1"/>
  <c r="AQ409" i="1"/>
  <c r="AN409" i="1"/>
  <c r="AU409" i="1"/>
  <c r="BM405" i="1"/>
  <c r="BL405" i="1"/>
  <c r="BG405" i="1"/>
  <c r="BK405" i="1"/>
  <c r="BN405" i="1"/>
  <c r="BJ405" i="1"/>
  <c r="AQ398" i="1"/>
  <c r="AU398" i="1"/>
  <c r="AR398" i="1"/>
  <c r="AN398" i="1"/>
  <c r="AT398" i="1"/>
  <c r="AS398" i="1"/>
  <c r="AW238" i="1"/>
  <c r="AK238" i="1"/>
  <c r="AK236" i="1"/>
  <c r="AW236" i="1"/>
  <c r="AK280" i="1"/>
  <c r="AW280" i="1"/>
  <c r="AR410" i="1"/>
  <c r="AT410" i="1"/>
  <c r="AU410" i="1"/>
  <c r="AQ410" i="1"/>
  <c r="AN410" i="1"/>
  <c r="AS410" i="1"/>
  <c r="AK75" i="1"/>
  <c r="AW75" i="1"/>
  <c r="AK72" i="1"/>
  <c r="AW72" i="1"/>
  <c r="AT393" i="1"/>
  <c r="AN393" i="1"/>
  <c r="AU393" i="1"/>
  <c r="AS393" i="1"/>
  <c r="AR393" i="1"/>
  <c r="AQ393" i="1"/>
  <c r="AK232" i="1"/>
  <c r="AW232" i="1"/>
  <c r="AK26" i="1"/>
  <c r="AW26" i="1"/>
  <c r="AW283" i="1"/>
  <c r="AK283" i="1"/>
  <c r="BN408" i="1"/>
  <c r="BM408" i="1"/>
  <c r="BL408" i="1"/>
  <c r="BG408" i="1"/>
  <c r="BK408" i="1"/>
  <c r="BJ408" i="1"/>
  <c r="AQ404" i="1"/>
  <c r="AU404" i="1"/>
  <c r="AN404" i="1"/>
  <c r="AT404" i="1"/>
  <c r="AS404" i="1"/>
  <c r="AR404" i="1"/>
  <c r="BQ398" i="1"/>
  <c r="BL395" i="1"/>
  <c r="BK395" i="1"/>
  <c r="BN395" i="1"/>
  <c r="BM395" i="1"/>
  <c r="BG395" i="1"/>
  <c r="BJ395" i="1"/>
  <c r="AR392" i="1"/>
  <c r="AU392" i="1"/>
  <c r="AT392" i="1"/>
  <c r="AN392" i="1"/>
  <c r="AS392" i="1"/>
  <c r="AQ392" i="1"/>
  <c r="AK281" i="1"/>
  <c r="AW281" i="1"/>
  <c r="AW334" i="1"/>
  <c r="AK334" i="1"/>
  <c r="BN393" i="1"/>
  <c r="BM393" i="1"/>
  <c r="BL393" i="1"/>
  <c r="BK393" i="1"/>
  <c r="BJ393" i="1"/>
  <c r="BG393" i="1"/>
  <c r="AW124" i="1"/>
  <c r="AK124" i="1"/>
  <c r="AW230" i="1"/>
  <c r="AK230" i="1"/>
  <c r="AR412" i="1"/>
  <c r="AT412" i="1"/>
  <c r="AQ412" i="1"/>
  <c r="AS412" i="1"/>
  <c r="AU412" i="1"/>
  <c r="AN412" i="1"/>
  <c r="AS408" i="1"/>
  <c r="AQ408" i="1"/>
  <c r="AN408" i="1"/>
  <c r="AR408" i="1"/>
  <c r="AU408" i="1"/>
  <c r="AT408" i="1"/>
  <c r="AU400" i="1"/>
  <c r="AT400" i="1"/>
  <c r="AS400" i="1"/>
  <c r="AR400" i="1"/>
  <c r="AN400" i="1"/>
  <c r="AQ400" i="1"/>
  <c r="BN386" i="2"/>
  <c r="BE125" i="1"/>
  <c r="BN389" i="2"/>
  <c r="BN387" i="2"/>
  <c r="BN388" i="2"/>
  <c r="BN390" i="2"/>
  <c r="BK388" i="2"/>
  <c r="AK286" i="2"/>
  <c r="AT389" i="2"/>
  <c r="BM21" i="1"/>
  <c r="BK387" i="2"/>
  <c r="AW386" i="2"/>
  <c r="BK389" i="2"/>
  <c r="AT388" i="2"/>
  <c r="BK180" i="2"/>
  <c r="AW387" i="2"/>
  <c r="AW388" i="2"/>
  <c r="AW389" i="2"/>
  <c r="AW390" i="2"/>
  <c r="BK386" i="2"/>
  <c r="BJ390" i="1"/>
  <c r="BK390" i="2"/>
  <c r="BE402" i="1"/>
  <c r="AE189" i="2"/>
  <c r="BL189" i="2" s="1"/>
  <c r="AE45" i="2"/>
  <c r="AU45" i="2" s="1"/>
  <c r="AC335" i="2"/>
  <c r="BB335" i="2" s="1"/>
  <c r="AE332" i="2"/>
  <c r="AE132" i="2"/>
  <c r="AJ132" i="2" s="1"/>
  <c r="AC190" i="2"/>
  <c r="BB190" i="2" s="1"/>
  <c r="AE168" i="2"/>
  <c r="AE143" i="2"/>
  <c r="AJ143" i="2" s="1"/>
  <c r="AC60" i="2"/>
  <c r="AT386" i="2"/>
  <c r="AC75" i="2"/>
  <c r="BB75" i="2" s="1"/>
  <c r="AC212" i="2"/>
  <c r="AE103" i="2"/>
  <c r="AE52" i="2"/>
  <c r="AE121" i="2"/>
  <c r="AC146" i="2"/>
  <c r="BB146" i="2" s="1"/>
  <c r="AE100" i="2"/>
  <c r="BL100" i="2" s="1"/>
  <c r="AE349" i="2"/>
  <c r="AU349" i="2" s="1"/>
  <c r="AC182" i="2"/>
  <c r="AE216" i="2"/>
  <c r="AE113" i="2"/>
  <c r="AC96" i="2"/>
  <c r="BB96" i="2" s="1"/>
  <c r="AC198" i="2"/>
  <c r="BB198" i="2" s="1"/>
  <c r="AC69" i="2"/>
  <c r="AC334" i="2"/>
  <c r="BB334" i="2" s="1"/>
  <c r="AE141" i="2"/>
  <c r="BL141" i="2" s="1"/>
  <c r="AE65" i="2"/>
  <c r="AE35" i="2"/>
  <c r="AJ35" i="2" s="1"/>
  <c r="AC21" i="2"/>
  <c r="BB21" i="2" s="1"/>
  <c r="AE97" i="2"/>
  <c r="AJ97" i="2" s="1"/>
  <c r="AC342" i="2"/>
  <c r="BB342" i="2" s="1"/>
  <c r="AE48" i="2"/>
  <c r="AU48" i="2" s="1"/>
  <c r="AC238" i="2"/>
  <c r="BB238" i="2" s="1"/>
  <c r="AE323" i="2"/>
  <c r="AC208" i="2"/>
  <c r="AR347" i="2"/>
  <c r="AE252" i="2"/>
  <c r="AJ252" i="2" s="1"/>
  <c r="AC166" i="2"/>
  <c r="AC73" i="2"/>
  <c r="BB73" i="2" s="1"/>
  <c r="AC28" i="2"/>
  <c r="BB28" i="2" s="1"/>
  <c r="AC311" i="2"/>
  <c r="AE158" i="2"/>
  <c r="AC321" i="2"/>
  <c r="AE186" i="2"/>
  <c r="BL186" i="2" s="1"/>
  <c r="AR26" i="2"/>
  <c r="AE223" i="2"/>
  <c r="AC320" i="2"/>
  <c r="AE315" i="2"/>
  <c r="AC354" i="2"/>
  <c r="BB354" i="2" s="1"/>
  <c r="AC279" i="2"/>
  <c r="AC50" i="2"/>
  <c r="AC83" i="2"/>
  <c r="BB83" i="2" s="1"/>
  <c r="AE258" i="2"/>
  <c r="AE230" i="2"/>
  <c r="AU230" i="2" s="1"/>
  <c r="AC265" i="2"/>
  <c r="AE185" i="2"/>
  <c r="AU185" i="2" s="1"/>
  <c r="AC316" i="2"/>
  <c r="AC120" i="2"/>
  <c r="AE70" i="2"/>
  <c r="AC341" i="2"/>
  <c r="BB341" i="2" s="1"/>
  <c r="AC313" i="2"/>
  <c r="AC140" i="2"/>
  <c r="BB140" i="2" s="1"/>
  <c r="AC178" i="2"/>
  <c r="BB178" i="2" s="1"/>
  <c r="AE192" i="2"/>
  <c r="BL192" i="2" s="1"/>
  <c r="AE240" i="2"/>
  <c r="AJ240" i="2" s="1"/>
  <c r="AC333" i="2"/>
  <c r="AC44" i="2"/>
  <c r="BB44" i="2" s="1"/>
  <c r="AC285" i="2"/>
  <c r="BB285" i="2" s="1"/>
  <c r="AC254" i="2"/>
  <c r="BB254" i="2" s="1"/>
  <c r="AC27" i="2"/>
  <c r="BB27" i="2" s="1"/>
  <c r="AC139" i="2"/>
  <c r="BB139" i="2" s="1"/>
  <c r="AC225" i="2"/>
  <c r="AC176" i="2"/>
  <c r="AE352" i="2"/>
  <c r="AU352" i="2" s="1"/>
  <c r="AE362" i="2"/>
  <c r="AE136" i="2"/>
  <c r="AU136" i="2" s="1"/>
  <c r="AE280" i="2"/>
  <c r="AE36" i="2"/>
  <c r="AU36" i="2" s="1"/>
  <c r="AE57" i="2"/>
  <c r="AC257" i="2"/>
  <c r="AC130" i="2"/>
  <c r="BB130" i="2" s="1"/>
  <c r="AE148" i="2"/>
  <c r="BL148" i="2" s="1"/>
  <c r="AE215" i="2"/>
  <c r="AE40" i="2"/>
  <c r="AU40" i="2" s="1"/>
  <c r="AC101" i="2"/>
  <c r="BB101" i="2" s="1"/>
  <c r="AC310" i="2"/>
  <c r="AE78" i="2"/>
  <c r="BL78" i="2" s="1"/>
  <c r="AE25" i="2"/>
  <c r="BL25" i="2" s="1"/>
  <c r="AC247" i="2"/>
  <c r="BB247" i="2" s="1"/>
  <c r="AC234" i="2"/>
  <c r="BB234" i="2" s="1"/>
  <c r="AE34" i="2"/>
  <c r="AE112" i="2"/>
  <c r="AE86" i="2"/>
  <c r="BL86" i="2" s="1"/>
  <c r="AE167" i="2"/>
  <c r="AE356" i="2"/>
  <c r="AU356" i="2" s="1"/>
  <c r="AE308" i="2"/>
  <c r="AC159" i="2"/>
  <c r="AE160" i="2"/>
  <c r="AE131" i="2"/>
  <c r="BL131" i="2" s="1"/>
  <c r="AE151" i="2"/>
  <c r="AJ151" i="2" s="1"/>
  <c r="AC266" i="2"/>
  <c r="AC25" i="2"/>
  <c r="BB25" i="2" s="1"/>
  <c r="AE243" i="2"/>
  <c r="AJ243" i="2" s="1"/>
  <c r="AC222" i="2"/>
  <c r="AC331" i="2"/>
  <c r="AE107" i="2"/>
  <c r="AC89" i="2"/>
  <c r="BB89" i="2" s="1"/>
  <c r="AE301" i="2"/>
  <c r="AU301" i="2" s="1"/>
  <c r="AE303" i="2"/>
  <c r="AU303" i="2" s="1"/>
  <c r="AT390" i="2"/>
  <c r="AF306" i="1"/>
  <c r="AD102" i="1"/>
  <c r="BP102" i="1" s="1"/>
  <c r="AF139" i="1"/>
  <c r="BM33" i="1"/>
  <c r="AF332" i="1"/>
  <c r="AD308" i="1"/>
  <c r="BD308" i="1" s="1"/>
  <c r="AD288" i="1"/>
  <c r="BD288" i="1" s="1"/>
  <c r="AF348" i="1"/>
  <c r="AF298" i="1"/>
  <c r="AF234" i="1"/>
  <c r="AF133" i="1"/>
  <c r="AD217" i="1"/>
  <c r="BP217" i="1" s="1"/>
  <c r="AD286" i="1"/>
  <c r="BP286" i="1" s="1"/>
  <c r="AD274" i="1"/>
  <c r="BP274" i="1" s="1"/>
  <c r="AF98" i="1"/>
  <c r="AD130" i="1"/>
  <c r="BD130" i="1" s="1"/>
  <c r="AF163" i="1"/>
  <c r="AD363" i="1"/>
  <c r="BP363" i="1" s="1"/>
  <c r="AF86" i="1"/>
  <c r="AD134" i="1"/>
  <c r="BP134" i="1" s="1"/>
  <c r="AD302" i="1"/>
  <c r="BP302" i="1" s="1"/>
  <c r="AF143" i="1"/>
  <c r="AD185" i="1"/>
  <c r="BP185" i="1" s="1"/>
  <c r="AF149" i="1"/>
  <c r="AD177" i="1"/>
  <c r="BD177" i="1" s="1"/>
  <c r="AD358" i="1"/>
  <c r="BD358" i="1" s="1"/>
  <c r="AD266" i="1"/>
  <c r="BP266" i="1" s="1"/>
  <c r="AD181" i="1"/>
  <c r="BD181" i="1" s="1"/>
  <c r="AF323" i="1"/>
  <c r="AD101" i="1"/>
  <c r="BD101" i="1" s="1"/>
  <c r="AF126" i="1"/>
  <c r="AD290" i="1"/>
  <c r="BP290" i="1" s="1"/>
  <c r="AD361" i="1"/>
  <c r="BD361" i="1" s="1"/>
  <c r="AD95" i="1"/>
  <c r="BD95" i="1" s="1"/>
  <c r="AD221" i="1"/>
  <c r="BD221" i="1" s="1"/>
  <c r="AD156" i="1"/>
  <c r="BD156" i="1" s="1"/>
  <c r="AF97" i="1"/>
  <c r="AD166" i="1"/>
  <c r="BP166" i="1" s="1"/>
  <c r="AD135" i="1"/>
  <c r="BP135" i="1" s="1"/>
  <c r="AD144" i="1"/>
  <c r="BP144" i="1" s="1"/>
  <c r="AD209" i="1"/>
  <c r="BD209" i="1" s="1"/>
  <c r="AF150" i="1"/>
  <c r="AD117" i="1"/>
  <c r="BD117" i="1" s="1"/>
  <c r="AF175" i="1"/>
  <c r="AF170" i="1"/>
  <c r="AD339" i="1"/>
  <c r="BP339" i="1" s="1"/>
  <c r="AQ390" i="1"/>
  <c r="AF142" i="1"/>
  <c r="AD171" i="1"/>
  <c r="BP171" i="1" s="1"/>
  <c r="AF169" i="1"/>
  <c r="AD164" i="1"/>
  <c r="BD164" i="1" s="1"/>
  <c r="AD240" i="1"/>
  <c r="BD240" i="1" s="1"/>
  <c r="AD155" i="1"/>
  <c r="BP155" i="1" s="1"/>
  <c r="AD121" i="1"/>
  <c r="BP121" i="1" s="1"/>
  <c r="AD300" i="1"/>
  <c r="BD300" i="1" s="1"/>
  <c r="AF153" i="1"/>
  <c r="AD352" i="1"/>
  <c r="BP352" i="1" s="1"/>
  <c r="AF157" i="1"/>
  <c r="AD314" i="1"/>
  <c r="BP314" i="1" s="1"/>
  <c r="AF20" i="1"/>
  <c r="AF356" i="1"/>
  <c r="AD184" i="1"/>
  <c r="BP184" i="1" s="1"/>
  <c r="AF167" i="1"/>
  <c r="AD354" i="1"/>
  <c r="BD354" i="1" s="1"/>
  <c r="AD65" i="1"/>
  <c r="BP65" i="1" s="1"/>
  <c r="AF151" i="1"/>
  <c r="AD310" i="1"/>
  <c r="BD310" i="1" s="1"/>
  <c r="AD148" i="1"/>
  <c r="BD148" i="1" s="1"/>
  <c r="AF146" i="1"/>
  <c r="AF338" i="1"/>
  <c r="AD71" i="1"/>
  <c r="BD71" i="1" s="1"/>
  <c r="AF347" i="1"/>
  <c r="AF326" i="1"/>
  <c r="AF351" i="1"/>
  <c r="AF353" i="1"/>
  <c r="AD213" i="1"/>
  <c r="BD213" i="1" s="1"/>
  <c r="AF63" i="1"/>
  <c r="AF225" i="1"/>
  <c r="AD160" i="1"/>
  <c r="BD160" i="1" s="1"/>
  <c r="AF141" i="1"/>
  <c r="BQ392" i="1"/>
  <c r="AF355" i="1"/>
  <c r="AD193" i="1"/>
  <c r="BD193" i="1" s="1"/>
  <c r="AF264" i="1"/>
  <c r="AD278" i="1"/>
  <c r="BD278" i="1" s="1"/>
  <c r="AD161" i="1"/>
  <c r="BD161" i="1" s="1"/>
  <c r="AF335" i="1"/>
  <c r="AF260" i="1"/>
  <c r="AF318" i="1"/>
  <c r="AD67" i="1"/>
  <c r="BD67" i="1" s="1"/>
  <c r="AF219" i="1"/>
  <c r="AF90" i="1"/>
  <c r="AD136" i="1"/>
  <c r="BP136" i="1" s="1"/>
  <c r="AD223" i="1"/>
  <c r="BD223" i="1" s="1"/>
  <c r="AF113" i="1"/>
  <c r="AF168" i="1"/>
  <c r="AF128" i="1"/>
  <c r="AD154" i="1"/>
  <c r="BP154" i="1" s="1"/>
  <c r="AD325" i="1"/>
  <c r="BD325" i="1" s="1"/>
  <c r="AD344" i="1"/>
  <c r="AD79" i="1"/>
  <c r="BP79" i="1" s="1"/>
  <c r="AD28" i="1"/>
  <c r="BD28" i="1" s="1"/>
  <c r="AD179" i="1"/>
  <c r="BD179" i="1" s="1"/>
  <c r="AF81" i="1"/>
  <c r="AF173" i="1"/>
  <c r="AF88" i="1"/>
  <c r="AF172" i="1"/>
  <c r="AT387" i="2"/>
  <c r="AT390" i="1"/>
  <c r="AR390" i="1"/>
  <c r="AS390" i="1"/>
  <c r="AU390" i="1"/>
  <c r="AN390" i="1"/>
  <c r="BN390" i="1"/>
  <c r="BI386" i="2"/>
  <c r="BG386" i="2"/>
  <c r="BC386" i="2"/>
  <c r="BE386" i="2"/>
  <c r="BH386" i="2"/>
  <c r="BF386" i="2"/>
  <c r="AO387" i="2"/>
  <c r="AR387" i="2"/>
  <c r="AK387" i="2"/>
  <c r="AQ387" i="2"/>
  <c r="AP387" i="2"/>
  <c r="AN387" i="2"/>
  <c r="BH388" i="2"/>
  <c r="BE388" i="2"/>
  <c r="BF388" i="2"/>
  <c r="BC388" i="2"/>
  <c r="BI388" i="2"/>
  <c r="BG388" i="2"/>
  <c r="AQ389" i="2"/>
  <c r="AN389" i="2"/>
  <c r="AO389" i="2"/>
  <c r="AP389" i="2"/>
  <c r="AR389" i="2"/>
  <c r="AK389" i="2"/>
  <c r="BI389" i="2"/>
  <c r="BF389" i="2"/>
  <c r="BC389" i="2"/>
  <c r="BH389" i="2"/>
  <c r="BE389" i="2"/>
  <c r="BG389" i="2"/>
  <c r="AK388" i="2"/>
  <c r="AQ388" i="2"/>
  <c r="AR388" i="2"/>
  <c r="AP388" i="2"/>
  <c r="AO388" i="2"/>
  <c r="AN388" i="2"/>
  <c r="BI387" i="2"/>
  <c r="BH387" i="2"/>
  <c r="BG387" i="2"/>
  <c r="BF387" i="2"/>
  <c r="BC387" i="2"/>
  <c r="BE387" i="2"/>
  <c r="AR386" i="2"/>
  <c r="AQ386" i="2"/>
  <c r="AO386" i="2"/>
  <c r="AP386" i="2"/>
  <c r="AK386" i="2"/>
  <c r="AN386" i="2"/>
  <c r="AR390" i="2"/>
  <c r="AK390" i="2"/>
  <c r="AQ390" i="2"/>
  <c r="AN390" i="2"/>
  <c r="AO390" i="2"/>
  <c r="AP390" i="2"/>
  <c r="BI390" i="2"/>
  <c r="BH390" i="2"/>
  <c r="BG390" i="2"/>
  <c r="BE390" i="2"/>
  <c r="BF390" i="2"/>
  <c r="BC390" i="2"/>
  <c r="BG390" i="1"/>
  <c r="BK390" i="1"/>
  <c r="BL390" i="1"/>
  <c r="BM390" i="1"/>
  <c r="AF290" i="1"/>
  <c r="AD323" i="1"/>
  <c r="BD323" i="1" s="1"/>
  <c r="AE83" i="2"/>
  <c r="BL83" i="2" s="1"/>
  <c r="AD172" i="1"/>
  <c r="BD172" i="1" s="1"/>
  <c r="AE265" i="2"/>
  <c r="AC148" i="2"/>
  <c r="BB148" i="2" s="1"/>
  <c r="AC48" i="2"/>
  <c r="BK387" i="1"/>
  <c r="BG387" i="1"/>
  <c r="BM387" i="1"/>
  <c r="BL387" i="1"/>
  <c r="BJ387" i="1"/>
  <c r="BN387" i="1"/>
  <c r="BM388" i="1"/>
  <c r="BK388" i="1"/>
  <c r="BJ388" i="1"/>
  <c r="BG388" i="1"/>
  <c r="BN388" i="1"/>
  <c r="BL388" i="1"/>
  <c r="BM389" i="1"/>
  <c r="BJ389" i="1"/>
  <c r="BN389" i="1"/>
  <c r="BG389" i="1"/>
  <c r="BL389" i="1"/>
  <c r="BK389" i="1"/>
  <c r="AN388" i="1"/>
  <c r="AT388" i="1"/>
  <c r="AU388" i="1"/>
  <c r="AQ388" i="1"/>
  <c r="AR388" i="1"/>
  <c r="AS388" i="1"/>
  <c r="AN389" i="1"/>
  <c r="AU389" i="1"/>
  <c r="AT389" i="1"/>
  <c r="AR389" i="1"/>
  <c r="AS389" i="1"/>
  <c r="AQ389" i="1"/>
  <c r="AN387" i="1"/>
  <c r="AU387" i="1"/>
  <c r="AT387" i="1"/>
  <c r="AR387" i="1"/>
  <c r="AQ387" i="1"/>
  <c r="AS387" i="1"/>
  <c r="AE334" i="2"/>
  <c r="AU334" i="2" s="1"/>
  <c r="AC356" i="2"/>
  <c r="BB356" i="2" s="1"/>
  <c r="AE139" i="2"/>
  <c r="BL139" i="2" s="1"/>
  <c r="AE333" i="2"/>
  <c r="AC303" i="2"/>
  <c r="BB303" i="2" s="1"/>
  <c r="AC113" i="2"/>
  <c r="BJ386" i="1"/>
  <c r="BK386" i="1"/>
  <c r="BN386" i="1"/>
  <c r="BM386" i="1"/>
  <c r="BG386" i="1"/>
  <c r="BL386" i="1"/>
  <c r="BN385" i="1"/>
  <c r="BJ385" i="1"/>
  <c r="BM385" i="1"/>
  <c r="BL385" i="1"/>
  <c r="BG385" i="1"/>
  <c r="BK385" i="1"/>
  <c r="AS386" i="1"/>
  <c r="AU386" i="1"/>
  <c r="AT386" i="1"/>
  <c r="AN386" i="1"/>
  <c r="AR386" i="1"/>
  <c r="AQ386" i="1"/>
  <c r="AS385" i="1"/>
  <c r="AR385" i="1"/>
  <c r="AQ385" i="1"/>
  <c r="AT385" i="1"/>
  <c r="AU385" i="1"/>
  <c r="AN385" i="1"/>
  <c r="AC70" i="2"/>
  <c r="AC301" i="2"/>
  <c r="BB301" i="2" s="1"/>
  <c r="AC167" i="2"/>
  <c r="AC35" i="2"/>
  <c r="BB35" i="2" s="1"/>
  <c r="AD126" i="1"/>
  <c r="BD126" i="1" s="1"/>
  <c r="BH294" i="1"/>
  <c r="AE257" i="2"/>
  <c r="AF154" i="1"/>
  <c r="AD133" i="1"/>
  <c r="BD133" i="1" s="1"/>
  <c r="AF339" i="1"/>
  <c r="AD142" i="1"/>
  <c r="BP142" i="1" s="1"/>
  <c r="AE316" i="2"/>
  <c r="AE146" i="2"/>
  <c r="AJ146" i="2" s="1"/>
  <c r="AE198" i="2"/>
  <c r="AU198" i="2" s="1"/>
  <c r="AE96" i="2"/>
  <c r="AJ96" i="2" s="1"/>
  <c r="AC136" i="2"/>
  <c r="BB136" i="2" s="1"/>
  <c r="AC258" i="2"/>
  <c r="AD86" i="1"/>
  <c r="BD86" i="1" s="1"/>
  <c r="AF155" i="1"/>
  <c r="AC349" i="2"/>
  <c r="BB349" i="2" s="1"/>
  <c r="AE60" i="2"/>
  <c r="AC216" i="2"/>
  <c r="BH152" i="1"/>
  <c r="BH77" i="1"/>
  <c r="AE50" i="2"/>
  <c r="AE159" i="2"/>
  <c r="AC280" i="2"/>
  <c r="AC103" i="2"/>
  <c r="AC100" i="2"/>
  <c r="BB100" i="2" s="1"/>
  <c r="AE285" i="2"/>
  <c r="AJ285" i="2" s="1"/>
  <c r="AE279" i="2"/>
  <c r="AE130" i="2"/>
  <c r="AJ130" i="2" s="1"/>
  <c r="AC230" i="2"/>
  <c r="BB230" i="2" s="1"/>
  <c r="AE238" i="2"/>
  <c r="AJ238" i="2" s="1"/>
  <c r="AE311" i="2"/>
  <c r="AC352" i="2"/>
  <c r="BB352" i="2" s="1"/>
  <c r="AC185" i="2"/>
  <c r="AE75" i="2"/>
  <c r="AJ75" i="2" s="1"/>
  <c r="AE208" i="2"/>
  <c r="BH69" i="1"/>
  <c r="AF65" i="1"/>
  <c r="AD353" i="1"/>
  <c r="AF71" i="1"/>
  <c r="AD157" i="1"/>
  <c r="BD157" i="1" s="1"/>
  <c r="AF184" i="1"/>
  <c r="AF136" i="1"/>
  <c r="AD168" i="1"/>
  <c r="BD168" i="1" s="1"/>
  <c r="AF117" i="1"/>
  <c r="AF354" i="1"/>
  <c r="BH32" i="1"/>
  <c r="AD20" i="1"/>
  <c r="BD20" i="1" s="1"/>
  <c r="BH207" i="1"/>
  <c r="AF217" i="1"/>
  <c r="AD146" i="1"/>
  <c r="BP146" i="1" s="1"/>
  <c r="AF363" i="1"/>
  <c r="BH124" i="1"/>
  <c r="AF361" i="1"/>
  <c r="AF308" i="1"/>
  <c r="AF134" i="1"/>
  <c r="AD98" i="1"/>
  <c r="BP98" i="1" s="1"/>
  <c r="BH282" i="1"/>
  <c r="AF358" i="1"/>
  <c r="BH183" i="1"/>
  <c r="AF223" i="1"/>
  <c r="AF102" i="1"/>
  <c r="AD139" i="1"/>
  <c r="BP139" i="1" s="1"/>
  <c r="AF121" i="1"/>
  <c r="AD351" i="1"/>
  <c r="BD351" i="1" s="1"/>
  <c r="BH270" i="1"/>
  <c r="AF209" i="1"/>
  <c r="BH351" i="1"/>
  <c r="AD151" i="1"/>
  <c r="BP151" i="1" s="1"/>
  <c r="BH50" i="1"/>
  <c r="AD141" i="1"/>
  <c r="BD141" i="1" s="1"/>
  <c r="BH350" i="1"/>
  <c r="AD153" i="1"/>
  <c r="BP153" i="1" s="1"/>
  <c r="AD63" i="1"/>
  <c r="BD63" i="1" s="1"/>
  <c r="AF266" i="1"/>
  <c r="BH118" i="1"/>
  <c r="BH60" i="1"/>
  <c r="BH238" i="1"/>
  <c r="BH236" i="1"/>
  <c r="AD355" i="1"/>
  <c r="BD355" i="1" s="1"/>
  <c r="AD128" i="1"/>
  <c r="BD128" i="1" s="1"/>
  <c r="AD170" i="1"/>
  <c r="BP170" i="1" s="1"/>
  <c r="BH127" i="1"/>
  <c r="BH48" i="1"/>
  <c r="AE89" i="2"/>
  <c r="AU89" i="2" s="1"/>
  <c r="AE225" i="2"/>
  <c r="AC65" i="2"/>
  <c r="AE310" i="2"/>
  <c r="AC186" i="2"/>
  <c r="BB186" i="2" s="1"/>
  <c r="AC86" i="2"/>
  <c r="BB86" i="2" s="1"/>
  <c r="AE341" i="2"/>
  <c r="AU341" i="2" s="1"/>
  <c r="AC57" i="2"/>
  <c r="AD260" i="1"/>
  <c r="BD260" i="1" s="1"/>
  <c r="AD88" i="1"/>
  <c r="BP88" i="1" s="1"/>
  <c r="BH268" i="1"/>
  <c r="AD356" i="1"/>
  <c r="BD356" i="1" s="1"/>
  <c r="AF310" i="1"/>
  <c r="AD90" i="1"/>
  <c r="BD90" i="1" s="1"/>
  <c r="BH273" i="1"/>
  <c r="AF95" i="1"/>
  <c r="AF240" i="1"/>
  <c r="BH272" i="1"/>
  <c r="AF101" i="1"/>
  <c r="AF288" i="1"/>
  <c r="AF185" i="1"/>
  <c r="BH256" i="1"/>
  <c r="AD143" i="1"/>
  <c r="BD143" i="1" s="1"/>
  <c r="AD173" i="1"/>
  <c r="BP173" i="1" s="1"/>
  <c r="AD225" i="1"/>
  <c r="BP225" i="1" s="1"/>
  <c r="BH199" i="1"/>
  <c r="BH190" i="1"/>
  <c r="AD332" i="1"/>
  <c r="AD97" i="1"/>
  <c r="BD97" i="1" s="1"/>
  <c r="BH114" i="1"/>
  <c r="AC308" i="2"/>
  <c r="AE342" i="2"/>
  <c r="BL342" i="2" s="1"/>
  <c r="AC112" i="2"/>
  <c r="AE27" i="2"/>
  <c r="BL27" i="2" s="1"/>
  <c r="AE21" i="2"/>
  <c r="AJ21" i="2" s="1"/>
  <c r="AC362" i="2"/>
  <c r="AE266" i="2"/>
  <c r="AE254" i="2"/>
  <c r="BL254" i="2" s="1"/>
  <c r="AC141" i="2"/>
  <c r="BB141" i="2" s="1"/>
  <c r="AE331" i="2"/>
  <c r="AD298" i="1"/>
  <c r="BP298" i="1" s="1"/>
  <c r="AF130" i="1"/>
  <c r="AF160" i="1"/>
  <c r="AD348" i="1"/>
  <c r="BD348" i="1" s="1"/>
  <c r="AF177" i="1"/>
  <c r="AF148" i="1"/>
  <c r="AF352" i="1"/>
  <c r="AF156" i="1"/>
  <c r="AD163" i="1"/>
  <c r="BD163" i="1" s="1"/>
  <c r="BH191" i="1"/>
  <c r="BH179" i="1"/>
  <c r="AD347" i="1"/>
  <c r="BP347" i="1" s="1"/>
  <c r="AF67" i="1"/>
  <c r="BH52" i="1"/>
  <c r="BH44" i="1"/>
  <c r="BH28" i="1"/>
  <c r="BH340" i="1"/>
  <c r="AF79" i="1"/>
  <c r="AF164" i="1"/>
  <c r="BH106" i="1"/>
  <c r="AD219" i="1"/>
  <c r="BD219" i="1" s="1"/>
  <c r="AE28" i="2"/>
  <c r="BL28" i="2" s="1"/>
  <c r="AC323" i="2"/>
  <c r="AC332" i="2"/>
  <c r="AE190" i="2"/>
  <c r="AJ190" i="2" s="1"/>
  <c r="AE120" i="2"/>
  <c r="BI26" i="2"/>
  <c r="AE73" i="2"/>
  <c r="BL73" i="2" s="1"/>
  <c r="AE101" i="2"/>
  <c r="AU101" i="2" s="1"/>
  <c r="AC132" i="2"/>
  <c r="BB132" i="2" s="1"/>
  <c r="BC82" i="2"/>
  <c r="AC45" i="2"/>
  <c r="BB45" i="2" s="1"/>
  <c r="AE354" i="2"/>
  <c r="BL354" i="2" s="1"/>
  <c r="AE166" i="2"/>
  <c r="AE335" i="2"/>
  <c r="AJ335" i="2" s="1"/>
  <c r="AE140" i="2"/>
  <c r="AU140" i="2" s="1"/>
  <c r="AE61" i="2"/>
  <c r="AC61" i="2"/>
  <c r="AC189" i="2"/>
  <c r="BB189" i="2" s="1"/>
  <c r="AC107" i="2"/>
  <c r="AC78" i="2"/>
  <c r="BB78" i="2" s="1"/>
  <c r="AE29" i="2"/>
  <c r="AJ29" i="2" s="1"/>
  <c r="AC29" i="2"/>
  <c r="BB29" i="2" s="1"/>
  <c r="AR177" i="2"/>
  <c r="AC121" i="2"/>
  <c r="AC168" i="2"/>
  <c r="AE44" i="2"/>
  <c r="AU44" i="2" s="1"/>
  <c r="AC252" i="2"/>
  <c r="BB252" i="2" s="1"/>
  <c r="AE247" i="2"/>
  <c r="AU247" i="2" s="1"/>
  <c r="AC97" i="2"/>
  <c r="BB97" i="2" s="1"/>
  <c r="AC52" i="2"/>
  <c r="AE42" i="2"/>
  <c r="AJ42" i="2" s="1"/>
  <c r="AC42" i="2"/>
  <c r="BB42" i="2" s="1"/>
  <c r="AC315" i="2"/>
  <c r="BH147" i="1"/>
  <c r="BH40" i="1"/>
  <c r="AD81" i="1"/>
  <c r="BD81" i="1" s="1"/>
  <c r="AF274" i="1"/>
  <c r="BH42" i="1"/>
  <c r="BH254" i="1"/>
  <c r="AF286" i="1"/>
  <c r="AF109" i="1"/>
  <c r="AD109" i="1"/>
  <c r="BD109" i="1" s="1"/>
  <c r="AD175" i="1"/>
  <c r="BP175" i="1" s="1"/>
  <c r="BH262" i="1"/>
  <c r="AD167" i="1"/>
  <c r="BP167" i="1" s="1"/>
  <c r="BH34" i="1"/>
  <c r="BH232" i="1"/>
  <c r="BH120" i="1"/>
  <c r="AE212" i="2"/>
  <c r="AC215" i="2"/>
  <c r="AE222" i="2"/>
  <c r="BH128" i="2"/>
  <c r="AC151" i="2"/>
  <c r="BB151" i="2" s="1"/>
  <c r="AE321" i="2"/>
  <c r="AE182" i="2"/>
  <c r="AE234" i="2"/>
  <c r="BL234" i="2" s="1"/>
  <c r="AE350" i="2"/>
  <c r="AJ350" i="2" s="1"/>
  <c r="AC350" i="2"/>
  <c r="BB350" i="2" s="1"/>
  <c r="AE69" i="2"/>
  <c r="AE178" i="2"/>
  <c r="BL178" i="2" s="1"/>
  <c r="AC143" i="2"/>
  <c r="BB143" i="2" s="1"/>
  <c r="BH189" i="1"/>
  <c r="BH24" i="1"/>
  <c r="AF314" i="1"/>
  <c r="BH36" i="1"/>
  <c r="BH54" i="1"/>
  <c r="BH248" i="1"/>
  <c r="BH26" i="1"/>
  <c r="BH27" i="1"/>
  <c r="BH357" i="1"/>
  <c r="BH201" i="1"/>
  <c r="AD306" i="1"/>
  <c r="BD306" i="1" s="1"/>
  <c r="AD338" i="1"/>
  <c r="BD338" i="1" s="1"/>
  <c r="BH22" i="1"/>
  <c r="BH203" i="1"/>
  <c r="BH359" i="1"/>
  <c r="BH227" i="1"/>
  <c r="BH244" i="1"/>
  <c r="BH338" i="1"/>
  <c r="BH246" i="1"/>
  <c r="AD169" i="1"/>
  <c r="BP169" i="1" s="1"/>
  <c r="AF344" i="1"/>
  <c r="AF179" i="1"/>
  <c r="AF144" i="1"/>
  <c r="BH346" i="1"/>
  <c r="AF135" i="1"/>
  <c r="BH46" i="1"/>
  <c r="AF302" i="1"/>
  <c r="BH58" i="1"/>
  <c r="BH138" i="1"/>
  <c r="AF300" i="1"/>
  <c r="AF181" i="1"/>
  <c r="AF278" i="1"/>
  <c r="AD149" i="1"/>
  <c r="BP149" i="1" s="1"/>
  <c r="AF28" i="1"/>
  <c r="BH159" i="1"/>
  <c r="BH196" i="1"/>
  <c r="BH116" i="1"/>
  <c r="BH155" i="1"/>
  <c r="BH326" i="1"/>
  <c r="BH211" i="1"/>
  <c r="BH103" i="1"/>
  <c r="BH260" i="1"/>
  <c r="AF193" i="1"/>
  <c r="BH59" i="1"/>
  <c r="BH108" i="1"/>
  <c r="BH75" i="1"/>
  <c r="BH334" i="1"/>
  <c r="AD326" i="1"/>
  <c r="BP326" i="1" s="1"/>
  <c r="BH264" i="1"/>
  <c r="AD335" i="1"/>
  <c r="BD335" i="1" s="1"/>
  <c r="AF213" i="1"/>
  <c r="AF221" i="1"/>
  <c r="AF336" i="1"/>
  <c r="BH258" i="1"/>
  <c r="BH187" i="1"/>
  <c r="BH209" i="1"/>
  <c r="BH169" i="1"/>
  <c r="BH165" i="1"/>
  <c r="AD89" i="1"/>
  <c r="BP89" i="1" s="1"/>
  <c r="AF89" i="1"/>
  <c r="AF171" i="1"/>
  <c r="AD263" i="1"/>
  <c r="BD263" i="1" s="1"/>
  <c r="AF263" i="1"/>
  <c r="AD74" i="1"/>
  <c r="BP74" i="1" s="1"/>
  <c r="AF74" i="1"/>
  <c r="BH181" i="1"/>
  <c r="AF325" i="1"/>
  <c r="AD292" i="1"/>
  <c r="BD292" i="1" s="1"/>
  <c r="AF292" i="1"/>
  <c r="AD336" i="1"/>
  <c r="BD336" i="1" s="1"/>
  <c r="BH263" i="1"/>
  <c r="BH266" i="1"/>
  <c r="AD234" i="1"/>
  <c r="BP234" i="1" s="1"/>
  <c r="AD318" i="1"/>
  <c r="BD318" i="1" s="1"/>
  <c r="AF166" i="1"/>
  <c r="AD264" i="1"/>
  <c r="BP264" i="1" s="1"/>
  <c r="BH194" i="1"/>
  <c r="BH206" i="1"/>
  <c r="BH100" i="1"/>
  <c r="BH164" i="1"/>
  <c r="AF78" i="1"/>
  <c r="AD78" i="1"/>
  <c r="BD78" i="1" s="1"/>
  <c r="AD80" i="1"/>
  <c r="BD80" i="1" s="1"/>
  <c r="AF80" i="1"/>
  <c r="BH174" i="1"/>
  <c r="AF105" i="1"/>
  <c r="AD105" i="1"/>
  <c r="BP105" i="1" s="1"/>
  <c r="BH192" i="1"/>
  <c r="BH73" i="1"/>
  <c r="BH112" i="1"/>
  <c r="BH306" i="1"/>
  <c r="BH358" i="1"/>
  <c r="BH344" i="1"/>
  <c r="AD150" i="1"/>
  <c r="BP150" i="1" s="1"/>
  <c r="AF161" i="1"/>
  <c r="BH178" i="1"/>
  <c r="AD206" i="1"/>
  <c r="BP206" i="1" s="1"/>
  <c r="AF206" i="1"/>
  <c r="BH167" i="1"/>
  <c r="AD239" i="1"/>
  <c r="BD239" i="1" s="1"/>
  <c r="AF239" i="1"/>
  <c r="BH79" i="1"/>
  <c r="AD113" i="1"/>
  <c r="BP113" i="1" s="1"/>
  <c r="BH318" i="1"/>
  <c r="BH213" i="1"/>
  <c r="BH171" i="1"/>
  <c r="BH162" i="1"/>
  <c r="BH336" i="1"/>
  <c r="BH43" i="1"/>
  <c r="BH113" i="1"/>
  <c r="AE313" i="2"/>
  <c r="AR336" i="2"/>
  <c r="AC158" i="2"/>
  <c r="AE304" i="2"/>
  <c r="AU304" i="2" s="1"/>
  <c r="AC304" i="2"/>
  <c r="BB304" i="2" s="1"/>
  <c r="AC249" i="2"/>
  <c r="BB249" i="2" s="1"/>
  <c r="AE249" i="2"/>
  <c r="BL249" i="2" s="1"/>
  <c r="BC347" i="2"/>
  <c r="AC192" i="2"/>
  <c r="BB192" i="2" s="1"/>
  <c r="BH79" i="2"/>
  <c r="AC34" i="2"/>
  <c r="BB34" i="2" s="1"/>
  <c r="AC36" i="2"/>
  <c r="BB36" i="2" s="1"/>
  <c r="AC37" i="2"/>
  <c r="BB37" i="2" s="1"/>
  <c r="AE37" i="2"/>
  <c r="BL37" i="2" s="1"/>
  <c r="AE320" i="2"/>
  <c r="AC223" i="2"/>
  <c r="AC294" i="2"/>
  <c r="BB294" i="2" s="1"/>
  <c r="AE294" i="2"/>
  <c r="AU294" i="2" s="1"/>
  <c r="BG184" i="2"/>
  <c r="AC67" i="2"/>
  <c r="AE67" i="2"/>
  <c r="AC243" i="2"/>
  <c r="BB243" i="2" s="1"/>
  <c r="AC240" i="2"/>
  <c r="BB240" i="2" s="1"/>
  <c r="AC131" i="2"/>
  <c r="BB131" i="2" s="1"/>
  <c r="AC104" i="2"/>
  <c r="AE104" i="2"/>
  <c r="AC160" i="2"/>
  <c r="AE176" i="2"/>
  <c r="AC40" i="2"/>
  <c r="BB40" i="2" s="1"/>
  <c r="AC91" i="2"/>
  <c r="BB91" i="2" s="1"/>
  <c r="AE91" i="2"/>
  <c r="AU91" i="2" s="1"/>
  <c r="AE175" i="2"/>
  <c r="AC175" i="2"/>
  <c r="AQ180" i="2"/>
  <c r="AR180" i="2"/>
  <c r="AP180" i="2"/>
  <c r="AK180" i="2"/>
  <c r="BN73" i="1"/>
  <c r="BL73" i="1"/>
  <c r="BM73" i="1"/>
  <c r="BK73" i="1"/>
  <c r="BG73" i="1"/>
  <c r="BI235" i="2"/>
  <c r="BH235" i="2"/>
  <c r="BG235" i="2"/>
  <c r="BC235" i="2"/>
  <c r="AK128" i="2"/>
  <c r="AR128" i="2"/>
  <c r="AQ128" i="2"/>
  <c r="AP128" i="2"/>
  <c r="AC344" i="2"/>
  <c r="BB344" i="2" s="1"/>
  <c r="AE344" i="2"/>
  <c r="BL344" i="2" s="1"/>
  <c r="AC298" i="2"/>
  <c r="BB298" i="2" s="1"/>
  <c r="AE298" i="2"/>
  <c r="AU298" i="2" s="1"/>
  <c r="AE245" i="2"/>
  <c r="AJ245" i="2" s="1"/>
  <c r="AC245" i="2"/>
  <c r="BB245" i="2" s="1"/>
  <c r="AE295" i="2"/>
  <c r="AU295" i="2" s="1"/>
  <c r="AC295" i="2"/>
  <c r="BB295" i="2" s="1"/>
  <c r="AE226" i="2"/>
  <c r="AC226" i="2"/>
  <c r="AE154" i="2"/>
  <c r="AC154" i="2"/>
  <c r="AD210" i="1"/>
  <c r="BP210" i="1" s="1"/>
  <c r="AF210" i="1"/>
  <c r="AC55" i="2"/>
  <c r="AE55" i="2"/>
  <c r="BN180" i="1"/>
  <c r="BM180" i="1"/>
  <c r="BL180" i="1"/>
  <c r="BG180" i="1"/>
  <c r="BK180" i="1"/>
  <c r="AE326" i="2"/>
  <c r="AC326" i="2"/>
  <c r="AC360" i="2"/>
  <c r="BB360" i="2" s="1"/>
  <c r="AE360" i="2"/>
  <c r="BL360" i="2" s="1"/>
  <c r="AE260" i="2"/>
  <c r="AC260" i="2"/>
  <c r="AC289" i="2"/>
  <c r="BB289" i="2" s="1"/>
  <c r="AE289" i="2"/>
  <c r="AJ289" i="2" s="1"/>
  <c r="AC227" i="2"/>
  <c r="AE227" i="2"/>
  <c r="AE250" i="2"/>
  <c r="BL250" i="2" s="1"/>
  <c r="AC250" i="2"/>
  <c r="BB250" i="2" s="1"/>
  <c r="AC147" i="2"/>
  <c r="BB147" i="2" s="1"/>
  <c r="AE147" i="2"/>
  <c r="AU147" i="2" s="1"/>
  <c r="AC237" i="2"/>
  <c r="BB237" i="2" s="1"/>
  <c r="AE237" i="2"/>
  <c r="AU237" i="2" s="1"/>
  <c r="AC157" i="2"/>
  <c r="AE157" i="2"/>
  <c r="AC179" i="2"/>
  <c r="BB179" i="2" s="1"/>
  <c r="AE179" i="2"/>
  <c r="AU179" i="2" s="1"/>
  <c r="AC129" i="2"/>
  <c r="BB129" i="2" s="1"/>
  <c r="AE129" i="2"/>
  <c r="AU129" i="2" s="1"/>
  <c r="AC99" i="2"/>
  <c r="BB99" i="2" s="1"/>
  <c r="AE99" i="2"/>
  <c r="AU99" i="2" s="1"/>
  <c r="AC205" i="2"/>
  <c r="AE205" i="2"/>
  <c r="AE162" i="2"/>
  <c r="AC162" i="2"/>
  <c r="AC181" i="2"/>
  <c r="BB181" i="2" s="1"/>
  <c r="AE181" i="2"/>
  <c r="AU181" i="2" s="1"/>
  <c r="AC47" i="2"/>
  <c r="BB47" i="2" s="1"/>
  <c r="AE47" i="2"/>
  <c r="BL47" i="2" s="1"/>
  <c r="AP184" i="2"/>
  <c r="AR184" i="2"/>
  <c r="AQ184" i="2"/>
  <c r="AK184" i="2"/>
  <c r="AE38" i="2"/>
  <c r="AJ38" i="2" s="1"/>
  <c r="AC38" i="2"/>
  <c r="BB38" i="2" s="1"/>
  <c r="AE105" i="2"/>
  <c r="AC105" i="2"/>
  <c r="AC119" i="2"/>
  <c r="AE119" i="2"/>
  <c r="AC56" i="2"/>
  <c r="AE56" i="2"/>
  <c r="AE20" i="2"/>
  <c r="BL20" i="2" s="1"/>
  <c r="AC20" i="2"/>
  <c r="BB20" i="2" s="1"/>
  <c r="BH295" i="1"/>
  <c r="BH226" i="1"/>
  <c r="AD341" i="1"/>
  <c r="AF341" i="1"/>
  <c r="AD360" i="1"/>
  <c r="BP360" i="1" s="1"/>
  <c r="AF360" i="1"/>
  <c r="BH267" i="1"/>
  <c r="BL228" i="1"/>
  <c r="BN228" i="1"/>
  <c r="BG228" i="1"/>
  <c r="BK228" i="1"/>
  <c r="BM228" i="1"/>
  <c r="BH317" i="1"/>
  <c r="AD275" i="1"/>
  <c r="BD275" i="1" s="1"/>
  <c r="AF275" i="1"/>
  <c r="BH182" i="1"/>
  <c r="BH220" i="1"/>
  <c r="BH204" i="1"/>
  <c r="AF123" i="1"/>
  <c r="AD123" i="1"/>
  <c r="BP123" i="1" s="1"/>
  <c r="BH312" i="1"/>
  <c r="BH85" i="1"/>
  <c r="BH129" i="1"/>
  <c r="BH49" i="1"/>
  <c r="AC359" i="2"/>
  <c r="BB359" i="2" s="1"/>
  <c r="AE359" i="2"/>
  <c r="BL359" i="2" s="1"/>
  <c r="AE353" i="2"/>
  <c r="AU353" i="2" s="1"/>
  <c r="AC353" i="2"/>
  <c r="BB353" i="2" s="1"/>
  <c r="AE338" i="2"/>
  <c r="AU338" i="2" s="1"/>
  <c r="AC338" i="2"/>
  <c r="BB338" i="2" s="1"/>
  <c r="AE291" i="2"/>
  <c r="BL291" i="2" s="1"/>
  <c r="AC291" i="2"/>
  <c r="BB291" i="2" s="1"/>
  <c r="AC309" i="2"/>
  <c r="AE309" i="2"/>
  <c r="AC220" i="2"/>
  <c r="AE220" i="2"/>
  <c r="AE297" i="2"/>
  <c r="BL297" i="2" s="1"/>
  <c r="AC297" i="2"/>
  <c r="BB297" i="2" s="1"/>
  <c r="AE305" i="2"/>
  <c r="AJ305" i="2" s="1"/>
  <c r="AC305" i="2"/>
  <c r="BB305" i="2" s="1"/>
  <c r="AC284" i="2"/>
  <c r="BB284" i="2" s="1"/>
  <c r="AE284" i="2"/>
  <c r="AU284" i="2" s="1"/>
  <c r="AC171" i="2"/>
  <c r="AE171" i="2"/>
  <c r="AC164" i="2"/>
  <c r="AE164" i="2"/>
  <c r="AC117" i="2"/>
  <c r="AE117" i="2"/>
  <c r="AE150" i="2"/>
  <c r="BL150" i="2" s="1"/>
  <c r="AC150" i="2"/>
  <c r="BB150" i="2" s="1"/>
  <c r="AC116" i="2"/>
  <c r="AE116" i="2"/>
  <c r="AE123" i="2"/>
  <c r="AC123" i="2"/>
  <c r="AE170" i="2"/>
  <c r="AC170" i="2"/>
  <c r="AC118" i="2"/>
  <c r="AE118" i="2"/>
  <c r="AE106" i="2"/>
  <c r="AC106" i="2"/>
  <c r="AC63" i="2"/>
  <c r="AE63" i="2"/>
  <c r="AC68" i="2"/>
  <c r="AE68" i="2"/>
  <c r="BG19" i="2"/>
  <c r="AD343" i="1"/>
  <c r="BD343" i="1" s="1"/>
  <c r="AF343" i="1"/>
  <c r="BH309" i="1"/>
  <c r="BH293" i="1"/>
  <c r="BH224" i="1"/>
  <c r="AD311" i="1"/>
  <c r="BP311" i="1" s="1"/>
  <c r="AF311" i="1"/>
  <c r="BL284" i="1"/>
  <c r="BK284" i="1"/>
  <c r="BN284" i="1"/>
  <c r="BG284" i="1"/>
  <c r="BM284" i="1"/>
  <c r="BH360" i="1"/>
  <c r="BH251" i="1"/>
  <c r="AF328" i="1"/>
  <c r="AD328" i="1"/>
  <c r="BP328" i="1" s="1"/>
  <c r="BH243" i="1"/>
  <c r="AF182" i="1"/>
  <c r="AD182" i="1"/>
  <c r="BP182" i="1" s="1"/>
  <c r="AD220" i="1"/>
  <c r="BD220" i="1" s="1"/>
  <c r="AF220" i="1"/>
  <c r="BH123" i="1"/>
  <c r="AF129" i="1"/>
  <c r="AD129" i="1"/>
  <c r="BD129" i="1" s="1"/>
  <c r="AK77" i="1"/>
  <c r="AD83" i="1"/>
  <c r="BD83" i="1" s="1"/>
  <c r="AF83" i="1"/>
  <c r="AC328" i="2"/>
  <c r="AE328" i="2"/>
  <c r="AC229" i="2"/>
  <c r="BB229" i="2" s="1"/>
  <c r="AE229" i="2"/>
  <c r="AU229" i="2" s="1"/>
  <c r="AC202" i="2"/>
  <c r="BB202" i="2" s="1"/>
  <c r="AE202" i="2"/>
  <c r="BL202" i="2" s="1"/>
  <c r="AC155" i="2"/>
  <c r="AE155" i="2"/>
  <c r="AC165" i="2"/>
  <c r="AE165" i="2"/>
  <c r="AC137" i="2"/>
  <c r="BB137" i="2" s="1"/>
  <c r="AE137" i="2"/>
  <c r="BL137" i="2" s="1"/>
  <c r="AF265" i="1"/>
  <c r="AD265" i="1"/>
  <c r="BP265" i="1" s="1"/>
  <c r="AD198" i="1"/>
  <c r="BP198" i="1" s="1"/>
  <c r="AF198" i="1"/>
  <c r="AE343" i="2"/>
  <c r="AJ343" i="2" s="1"/>
  <c r="AC343" i="2"/>
  <c r="BB343" i="2" s="1"/>
  <c r="AC262" i="2"/>
  <c r="AE262" i="2"/>
  <c r="AC94" i="2"/>
  <c r="BB94" i="2" s="1"/>
  <c r="AE94" i="2"/>
  <c r="BL94" i="2" s="1"/>
  <c r="AC126" i="2"/>
  <c r="BB126" i="2" s="1"/>
  <c r="AE126" i="2"/>
  <c r="BL126" i="2" s="1"/>
  <c r="AC110" i="2"/>
  <c r="AE110" i="2"/>
  <c r="AC24" i="2"/>
  <c r="BB24" i="2" s="1"/>
  <c r="AE24" i="2"/>
  <c r="AU24" i="2" s="1"/>
  <c r="AD331" i="1"/>
  <c r="BP331" i="1" s="1"/>
  <c r="AF331" i="1"/>
  <c r="BH307" i="1"/>
  <c r="AD337" i="1"/>
  <c r="BD337" i="1" s="1"/>
  <c r="AF337" i="1"/>
  <c r="BH214" i="1"/>
  <c r="BH235" i="1"/>
  <c r="AD243" i="1"/>
  <c r="BD243" i="1" s="1"/>
  <c r="AF243" i="1"/>
  <c r="BL30" i="1"/>
  <c r="BM30" i="1"/>
  <c r="BN30" i="1"/>
  <c r="BK30" i="1"/>
  <c r="BG30" i="1"/>
  <c r="AH38" i="1"/>
  <c r="AE358" i="2"/>
  <c r="BL358" i="2" s="1"/>
  <c r="AC358" i="2"/>
  <c r="BB358" i="2" s="1"/>
  <c r="AC340" i="2"/>
  <c r="BB340" i="2" s="1"/>
  <c r="AE340" i="2"/>
  <c r="AJ340" i="2" s="1"/>
  <c r="AC219" i="2"/>
  <c r="AE219" i="2"/>
  <c r="AC273" i="2"/>
  <c r="AE273" i="2"/>
  <c r="BI177" i="2"/>
  <c r="BH177" i="2"/>
  <c r="BG177" i="2"/>
  <c r="BC177" i="2"/>
  <c r="AO180" i="2"/>
  <c r="AP19" i="2"/>
  <c r="AE64" i="2"/>
  <c r="AC64" i="2"/>
  <c r="AE72" i="2"/>
  <c r="AJ72" i="2" s="1"/>
  <c r="AC72" i="2"/>
  <c r="BB72" i="2" s="1"/>
  <c r="BH249" i="1"/>
  <c r="BH241" i="1"/>
  <c r="BH21" i="1"/>
  <c r="AD131" i="1"/>
  <c r="BD131" i="1" s="1"/>
  <c r="AF131" i="1"/>
  <c r="BH186" i="1"/>
  <c r="BH51" i="1"/>
  <c r="AC261" i="2"/>
  <c r="AE261" i="2"/>
  <c r="AC246" i="2"/>
  <c r="BB246" i="2" s="1"/>
  <c r="AE246" i="2"/>
  <c r="BL246" i="2" s="1"/>
  <c r="AE253" i="2"/>
  <c r="AJ253" i="2" s="1"/>
  <c r="AC253" i="2"/>
  <c r="BB253" i="2" s="1"/>
  <c r="AC193" i="2"/>
  <c r="BB193" i="2" s="1"/>
  <c r="AE193" i="2"/>
  <c r="AU193" i="2" s="1"/>
  <c r="BI231" i="2"/>
  <c r="BH231" i="2"/>
  <c r="BC231" i="2"/>
  <c r="BG231" i="2"/>
  <c r="AC203" i="2"/>
  <c r="BB203" i="2" s="1"/>
  <c r="AE203" i="2"/>
  <c r="BL203" i="2" s="1"/>
  <c r="AC256" i="2"/>
  <c r="BB256" i="2" s="1"/>
  <c r="AE256" i="2"/>
  <c r="AU256" i="2" s="1"/>
  <c r="AE277" i="2"/>
  <c r="AC277" i="2"/>
  <c r="AC163" i="2"/>
  <c r="AE163" i="2"/>
  <c r="AE187" i="2"/>
  <c r="AJ187" i="2" s="1"/>
  <c r="AC187" i="2"/>
  <c r="BB187" i="2" s="1"/>
  <c r="BI76" i="2"/>
  <c r="BC76" i="2"/>
  <c r="BG76" i="2"/>
  <c r="BH76" i="2"/>
  <c r="AC39" i="2"/>
  <c r="BB39" i="2" s="1"/>
  <c r="AE39" i="2"/>
  <c r="AU39" i="2" s="1"/>
  <c r="BH303" i="1"/>
  <c r="BH287" i="1"/>
  <c r="AD327" i="1"/>
  <c r="BP327" i="1" s="1"/>
  <c r="AF327" i="1"/>
  <c r="BH345" i="1"/>
  <c r="AD349" i="1"/>
  <c r="BP349" i="1" s="1"/>
  <c r="AF349" i="1"/>
  <c r="AD333" i="1"/>
  <c r="AF333" i="1"/>
  <c r="BH319" i="1"/>
  <c r="AD329" i="1"/>
  <c r="BP329" i="1" s="1"/>
  <c r="AF329" i="1"/>
  <c r="BH330" i="1"/>
  <c r="AF249" i="1"/>
  <c r="AD249" i="1"/>
  <c r="BP249" i="1" s="1"/>
  <c r="BH342" i="1"/>
  <c r="BH233" i="1"/>
  <c r="BH259" i="1"/>
  <c r="BH188" i="1"/>
  <c r="AD132" i="1"/>
  <c r="BD132" i="1" s="1"/>
  <c r="AF132" i="1"/>
  <c r="BK19" i="1"/>
  <c r="BJ180" i="1"/>
  <c r="AF257" i="1"/>
  <c r="AD257" i="1"/>
  <c r="BD257" i="1" s="1"/>
  <c r="BH216" i="1"/>
  <c r="AC111" i="2"/>
  <c r="AE111" i="2"/>
  <c r="BH200" i="1"/>
  <c r="AD87" i="1"/>
  <c r="BP87" i="1" s="1"/>
  <c r="AF87" i="1"/>
  <c r="BH53" i="1"/>
  <c r="AD66" i="1"/>
  <c r="BD66" i="1" s="1"/>
  <c r="AF66" i="1"/>
  <c r="BH237" i="1"/>
  <c r="BH57" i="1"/>
  <c r="AD186" i="1"/>
  <c r="BD186" i="1" s="1"/>
  <c r="AF186" i="1"/>
  <c r="AD212" i="1"/>
  <c r="BP212" i="1" s="1"/>
  <c r="AF212" i="1"/>
  <c r="AC228" i="2"/>
  <c r="AE228" i="2"/>
  <c r="AE115" i="2"/>
  <c r="AC115" i="2"/>
  <c r="AC85" i="2"/>
  <c r="BB85" i="2" s="1"/>
  <c r="AE85" i="2"/>
  <c r="BL85" i="2" s="1"/>
  <c r="AC66" i="2"/>
  <c r="AE66" i="2"/>
  <c r="BH281" i="1"/>
  <c r="AD317" i="1"/>
  <c r="BD317" i="1" s="1"/>
  <c r="AF317" i="1"/>
  <c r="BH275" i="1"/>
  <c r="BH313" i="1"/>
  <c r="AD85" i="1"/>
  <c r="BP85" i="1" s="1"/>
  <c r="AF85" i="1"/>
  <c r="BN31" i="1"/>
  <c r="BM31" i="1"/>
  <c r="BL31" i="1"/>
  <c r="BK31" i="1"/>
  <c r="BG31" i="1"/>
  <c r="BH348" i="2"/>
  <c r="BG348" i="2"/>
  <c r="BC348" i="2"/>
  <c r="BI348" i="2"/>
  <c r="AE293" i="2"/>
  <c r="AJ293" i="2" s="1"/>
  <c r="AC293" i="2"/>
  <c r="BB293" i="2" s="1"/>
  <c r="AC194" i="2"/>
  <c r="BB194" i="2" s="1"/>
  <c r="AE194" i="2"/>
  <c r="AJ194" i="2" s="1"/>
  <c r="AC221" i="2"/>
  <c r="AE221" i="2"/>
  <c r="AE125" i="2"/>
  <c r="AJ125" i="2" s="1"/>
  <c r="AC125" i="2"/>
  <c r="BB125" i="2" s="1"/>
  <c r="AE142" i="2"/>
  <c r="BL142" i="2" s="1"/>
  <c r="AC142" i="2"/>
  <c r="BB142" i="2" s="1"/>
  <c r="BH208" i="1"/>
  <c r="BH269" i="1"/>
  <c r="BH64" i="1"/>
  <c r="BH31" i="1"/>
  <c r="AC339" i="2"/>
  <c r="BB339" i="2" s="1"/>
  <c r="AE339" i="2"/>
  <c r="BL339" i="2" s="1"/>
  <c r="AC282" i="2"/>
  <c r="BB282" i="2" s="1"/>
  <c r="AE282" i="2"/>
  <c r="BL282" i="2" s="1"/>
  <c r="AE322" i="2"/>
  <c r="AC322" i="2"/>
  <c r="AE218" i="2"/>
  <c r="AC218" i="2"/>
  <c r="AD362" i="1"/>
  <c r="BP362" i="1" s="1"/>
  <c r="AF362" i="1"/>
  <c r="BH305" i="1"/>
  <c r="AD345" i="1"/>
  <c r="BP345" i="1" s="1"/>
  <c r="AF345" i="1"/>
  <c r="AD214" i="1"/>
  <c r="BD214" i="1" s="1"/>
  <c r="AF214" i="1"/>
  <c r="AD319" i="1"/>
  <c r="BD319" i="1" s="1"/>
  <c r="AF319" i="1"/>
  <c r="AD218" i="1"/>
  <c r="BP218" i="1" s="1"/>
  <c r="AF218" i="1"/>
  <c r="AD222" i="1"/>
  <c r="BD222" i="1" s="1"/>
  <c r="AF222" i="1"/>
  <c r="AF342" i="1"/>
  <c r="AD342" i="1"/>
  <c r="BD342" i="1" s="1"/>
  <c r="BH66" i="1"/>
  <c r="BH111" i="1"/>
  <c r="BH212" i="1"/>
  <c r="AC299" i="2"/>
  <c r="BB299" i="2" s="1"/>
  <c r="AE299" i="2"/>
  <c r="AJ299" i="2" s="1"/>
  <c r="AC270" i="2"/>
  <c r="AE270" i="2"/>
  <c r="AC307" i="2"/>
  <c r="BB307" i="2" s="1"/>
  <c r="AE307" i="2"/>
  <c r="AU307" i="2" s="1"/>
  <c r="AE255" i="2"/>
  <c r="AJ255" i="2" s="1"/>
  <c r="AC255" i="2"/>
  <c r="BB255" i="2" s="1"/>
  <c r="AE281" i="2"/>
  <c r="AU281" i="2" s="1"/>
  <c r="AC281" i="2"/>
  <c r="BB281" i="2" s="1"/>
  <c r="AE213" i="2"/>
  <c r="AC213" i="2"/>
  <c r="AC300" i="2"/>
  <c r="BB300" i="2" s="1"/>
  <c r="AE300" i="2"/>
  <c r="AU300" i="2" s="1"/>
  <c r="AC127" i="2"/>
  <c r="BB127" i="2" s="1"/>
  <c r="AE127" i="2"/>
  <c r="BL127" i="2" s="1"/>
  <c r="AE232" i="2"/>
  <c r="AJ232" i="2" s="1"/>
  <c r="AC232" i="2"/>
  <c r="BB232" i="2" s="1"/>
  <c r="AE145" i="2"/>
  <c r="AU145" i="2" s="1"/>
  <c r="AC145" i="2"/>
  <c r="BB145" i="2" s="1"/>
  <c r="AC74" i="2"/>
  <c r="BB74" i="2" s="1"/>
  <c r="AE74" i="2"/>
  <c r="AJ74" i="2" s="1"/>
  <c r="AE62" i="2"/>
  <c r="AC62" i="2"/>
  <c r="AE30" i="2"/>
  <c r="BL30" i="2" s="1"/>
  <c r="AC30" i="2"/>
  <c r="BB30" i="2" s="1"/>
  <c r="AD315" i="1"/>
  <c r="BP315" i="1" s="1"/>
  <c r="AF315" i="1"/>
  <c r="BH301" i="1"/>
  <c r="BH285" i="1"/>
  <c r="AF320" i="1"/>
  <c r="AD320" i="1"/>
  <c r="BD320" i="1" s="1"/>
  <c r="BH349" i="1"/>
  <c r="BH333" i="1"/>
  <c r="AC32" i="2"/>
  <c r="BB32" i="2" s="1"/>
  <c r="AE32" i="2"/>
  <c r="AJ32" i="2" s="1"/>
  <c r="AE22" i="2"/>
  <c r="AJ22" i="2" s="1"/>
  <c r="AC22" i="2"/>
  <c r="BB22" i="2" s="1"/>
  <c r="BH329" i="1"/>
  <c r="AF324" i="1"/>
  <c r="AD324" i="1"/>
  <c r="BD324" i="1" s="1"/>
  <c r="AF233" i="1"/>
  <c r="AD233" i="1"/>
  <c r="BP233" i="1" s="1"/>
  <c r="AD259" i="1"/>
  <c r="BD259" i="1" s="1"/>
  <c r="AF259" i="1"/>
  <c r="AD188" i="1"/>
  <c r="BD188" i="1" s="1"/>
  <c r="AF188" i="1"/>
  <c r="BH132" i="1"/>
  <c r="AD216" i="1"/>
  <c r="BP216" i="1" s="1"/>
  <c r="AF216" i="1"/>
  <c r="AF200" i="1"/>
  <c r="AD200" i="1"/>
  <c r="BP200" i="1" s="1"/>
  <c r="AF107" i="1"/>
  <c r="AD107" i="1"/>
  <c r="BP107" i="1" s="1"/>
  <c r="AF237" i="1"/>
  <c r="AD237" i="1"/>
  <c r="BD237" i="1" s="1"/>
  <c r="BH41" i="1"/>
  <c r="BH35" i="1"/>
  <c r="AD99" i="1"/>
  <c r="BD99" i="1" s="1"/>
  <c r="AF99" i="1"/>
  <c r="AC351" i="2"/>
  <c r="BB351" i="2" s="1"/>
  <c r="AE351" i="2"/>
  <c r="AJ351" i="2" s="1"/>
  <c r="AC172" i="2"/>
  <c r="AE172" i="2"/>
  <c r="AC108" i="2"/>
  <c r="AE108" i="2"/>
  <c r="BH297" i="1"/>
  <c r="AF316" i="1"/>
  <c r="AD316" i="1"/>
  <c r="BP316" i="1" s="1"/>
  <c r="AD229" i="1"/>
  <c r="BD229" i="1" s="1"/>
  <c r="AF229" i="1"/>
  <c r="AF312" i="1"/>
  <c r="AD312" i="1"/>
  <c r="BP312" i="1" s="1"/>
  <c r="BH47" i="1"/>
  <c r="BH119" i="1"/>
  <c r="AE346" i="2"/>
  <c r="AU346" i="2" s="1"/>
  <c r="AC346" i="2"/>
  <c r="BB346" i="2" s="1"/>
  <c r="BH180" i="2"/>
  <c r="BI180" i="2"/>
  <c r="BG180" i="2"/>
  <c r="BC180" i="2"/>
  <c r="AC271" i="2"/>
  <c r="AE271" i="2"/>
  <c r="AE183" i="2"/>
  <c r="AJ183" i="2" s="1"/>
  <c r="AC183" i="2"/>
  <c r="BB183" i="2" s="1"/>
  <c r="AE46" i="2"/>
  <c r="BL46" i="2" s="1"/>
  <c r="AC46" i="2"/>
  <c r="BB46" i="2" s="1"/>
  <c r="AC49" i="2"/>
  <c r="AE49" i="2"/>
  <c r="BH291" i="1"/>
  <c r="BG336" i="2"/>
  <c r="BI336" i="2"/>
  <c r="BH336" i="2"/>
  <c r="BC336" i="2"/>
  <c r="AD321" i="1"/>
  <c r="BD321" i="1" s="1"/>
  <c r="AF321" i="1"/>
  <c r="BH218" i="1"/>
  <c r="BH253" i="1"/>
  <c r="BH222" i="1"/>
  <c r="BH328" i="1"/>
  <c r="AF115" i="1"/>
  <c r="AD115" i="1"/>
  <c r="BP115" i="1" s="1"/>
  <c r="BH131" i="1"/>
  <c r="BH33" i="1"/>
  <c r="AR19" i="1"/>
  <c r="AC345" i="2"/>
  <c r="BB345" i="2" s="1"/>
  <c r="AE345" i="2"/>
  <c r="BL345" i="2" s="1"/>
  <c r="AC306" i="2"/>
  <c r="BB306" i="2" s="1"/>
  <c r="AE306" i="2"/>
  <c r="AU306" i="2" s="1"/>
  <c r="AC156" i="2"/>
  <c r="AE156" i="2"/>
  <c r="AC135" i="2"/>
  <c r="BB135" i="2" s="1"/>
  <c r="AE135" i="2"/>
  <c r="BL135" i="2" s="1"/>
  <c r="AC174" i="2"/>
  <c r="AE174" i="2"/>
  <c r="AE84" i="2"/>
  <c r="AU84" i="2" s="1"/>
  <c r="AC84" i="2"/>
  <c r="BB84" i="2" s="1"/>
  <c r="AC196" i="2"/>
  <c r="BB196" i="2" s="1"/>
  <c r="AE196" i="2"/>
  <c r="AJ196" i="2" s="1"/>
  <c r="BH289" i="1"/>
  <c r="AD208" i="1"/>
  <c r="BD208" i="1" s="1"/>
  <c r="AF208" i="1"/>
  <c r="AF330" i="1"/>
  <c r="AD330" i="1"/>
  <c r="BD330" i="1" s="1"/>
  <c r="BN125" i="1"/>
  <c r="BM125" i="1"/>
  <c r="BL125" i="1"/>
  <c r="BG125" i="1"/>
  <c r="BK125" i="1"/>
  <c r="AF269" i="1"/>
  <c r="AD269" i="1"/>
  <c r="BD269" i="1" s="1"/>
  <c r="BH257" i="1"/>
  <c r="BH115" i="1"/>
  <c r="BH91" i="1"/>
  <c r="AE318" i="2"/>
  <c r="AC318" i="2"/>
  <c r="AE361" i="2"/>
  <c r="AC361" i="2"/>
  <c r="AC319" i="2"/>
  <c r="AE319" i="2"/>
  <c r="AC327" i="2"/>
  <c r="AE327" i="2"/>
  <c r="AC278" i="2"/>
  <c r="AE278" i="2"/>
  <c r="AE268" i="2"/>
  <c r="AC268" i="2"/>
  <c r="AC269" i="2"/>
  <c r="AE269" i="2"/>
  <c r="AE236" i="2"/>
  <c r="AU236" i="2" s="1"/>
  <c r="AC236" i="2"/>
  <c r="BB236" i="2" s="1"/>
  <c r="AC248" i="2"/>
  <c r="BB248" i="2" s="1"/>
  <c r="AE248" i="2"/>
  <c r="BL248" i="2" s="1"/>
  <c r="AC195" i="2"/>
  <c r="BB195" i="2" s="1"/>
  <c r="AE195" i="2"/>
  <c r="AJ195" i="2" s="1"/>
  <c r="AE201" i="2"/>
  <c r="AJ201" i="2" s="1"/>
  <c r="AC201" i="2"/>
  <c r="BB201" i="2" s="1"/>
  <c r="AC210" i="2"/>
  <c r="AE210" i="2"/>
  <c r="AE134" i="2"/>
  <c r="AJ134" i="2" s="1"/>
  <c r="AC134" i="2"/>
  <c r="BB134" i="2" s="1"/>
  <c r="AC283" i="2"/>
  <c r="BB283" i="2" s="1"/>
  <c r="AE283" i="2"/>
  <c r="AU283" i="2" s="1"/>
  <c r="AC197" i="2"/>
  <c r="BB197" i="2" s="1"/>
  <c r="AE197" i="2"/>
  <c r="AJ197" i="2" s="1"/>
  <c r="AC173" i="2"/>
  <c r="AE173" i="2"/>
  <c r="AE209" i="2"/>
  <c r="AC209" i="2"/>
  <c r="AE92" i="2"/>
  <c r="BL92" i="2" s="1"/>
  <c r="AC92" i="2"/>
  <c r="BB92" i="2" s="1"/>
  <c r="AE54" i="2"/>
  <c r="AC54" i="2"/>
  <c r="AE41" i="2"/>
  <c r="BL41" i="2" s="1"/>
  <c r="AC41" i="2"/>
  <c r="BB41" i="2" s="1"/>
  <c r="AC93" i="2"/>
  <c r="BB93" i="2" s="1"/>
  <c r="AE93" i="2"/>
  <c r="AU93" i="2" s="1"/>
  <c r="AC31" i="2"/>
  <c r="BB31" i="2" s="1"/>
  <c r="AE31" i="2"/>
  <c r="AU31" i="2" s="1"/>
  <c r="AF322" i="1"/>
  <c r="AD322" i="1"/>
  <c r="BD322" i="1" s="1"/>
  <c r="BH299" i="1"/>
  <c r="BH283" i="1"/>
  <c r="AC23" i="2"/>
  <c r="BB23" i="2" s="1"/>
  <c r="AE23" i="2"/>
  <c r="BL23" i="2" s="1"/>
  <c r="BH210" i="1"/>
  <c r="BH324" i="1"/>
  <c r="BH265" i="1"/>
  <c r="BH229" i="1"/>
  <c r="AE77" i="2"/>
  <c r="BL77" i="2" s="1"/>
  <c r="AC77" i="2"/>
  <c r="BB77" i="2" s="1"/>
  <c r="BH198" i="1"/>
  <c r="BH107" i="1"/>
  <c r="AD313" i="1"/>
  <c r="BP313" i="1" s="1"/>
  <c r="AF313" i="1"/>
  <c r="BH25" i="1"/>
  <c r="BH99" i="1"/>
  <c r="BK682" i="2" l="1"/>
  <c r="BI682" i="2"/>
  <c r="BG682" i="2"/>
  <c r="BF682" i="2"/>
  <c r="BE682" i="2"/>
  <c r="BH682" i="2"/>
  <c r="BC682" i="2"/>
  <c r="AN682" i="2"/>
  <c r="AQ682" i="2"/>
  <c r="AP682" i="2"/>
  <c r="AT682" i="2"/>
  <c r="AR682" i="2"/>
  <c r="AO682" i="2"/>
  <c r="AK682" i="2"/>
  <c r="AH684" i="2"/>
  <c r="BL683" i="2"/>
  <c r="BN683" i="2" s="1"/>
  <c r="AU683" i="2"/>
  <c r="AW683" i="2" s="1"/>
  <c r="AJ683" i="2"/>
  <c r="BB683" i="2"/>
  <c r="AP233" i="2"/>
  <c r="AR233" i="2"/>
  <c r="AK233" i="2"/>
  <c r="AU20" i="2"/>
  <c r="BL193" i="2"/>
  <c r="AU299" i="2"/>
  <c r="AJ193" i="2"/>
  <c r="BK230" i="1"/>
  <c r="BD74" i="1"/>
  <c r="BN74" i="1" s="1"/>
  <c r="AX76" i="1"/>
  <c r="BD139" i="1"/>
  <c r="BE230" i="1"/>
  <c r="AJ25" i="2"/>
  <c r="AT25" i="2" s="1"/>
  <c r="AU25" i="2"/>
  <c r="AW25" i="2" s="1"/>
  <c r="AK81" i="2"/>
  <c r="AJ127" i="2"/>
  <c r="AK127" i="2" s="1"/>
  <c r="AR81" i="2"/>
  <c r="AU137" i="2"/>
  <c r="BL143" i="2"/>
  <c r="BN230" i="1"/>
  <c r="BM230" i="1"/>
  <c r="BG230" i="1"/>
  <c r="BD113" i="1"/>
  <c r="BP237" i="1"/>
  <c r="AQ81" i="2"/>
  <c r="AJ20" i="2"/>
  <c r="AK20" i="2" s="1"/>
  <c r="AU22" i="2"/>
  <c r="AW22" i="2" s="1"/>
  <c r="AU359" i="2"/>
  <c r="BL232" i="2"/>
  <c r="BN232" i="2" s="1"/>
  <c r="AJ234" i="2"/>
  <c r="BL32" i="2"/>
  <c r="BN32" i="2" s="1"/>
  <c r="AJ284" i="2"/>
  <c r="AP284" i="2" s="1"/>
  <c r="AJ27" i="2"/>
  <c r="AT27" i="2" s="1"/>
  <c r="BL284" i="2"/>
  <c r="BN284" i="2" s="1"/>
  <c r="AU141" i="2"/>
  <c r="BD150" i="1"/>
  <c r="BP99" i="1"/>
  <c r="BP221" i="1"/>
  <c r="BD123" i="1"/>
  <c r="BP90" i="1"/>
  <c r="BP356" i="1"/>
  <c r="BP257" i="1"/>
  <c r="BP219" i="1"/>
  <c r="BD65" i="1"/>
  <c r="AU240" i="2"/>
  <c r="BL74" i="2"/>
  <c r="AX73" i="1"/>
  <c r="AJ307" i="2"/>
  <c r="AJ137" i="2"/>
  <c r="BL307" i="2"/>
  <c r="BL350" i="2"/>
  <c r="BN350" i="2" s="1"/>
  <c r="BL140" i="2"/>
  <c r="AJ141" i="2"/>
  <c r="BL89" i="2"/>
  <c r="AU342" i="2"/>
  <c r="AX283" i="1"/>
  <c r="AU23" i="2"/>
  <c r="AW23" i="2" s="1"/>
  <c r="AU190" i="2"/>
  <c r="BL21" i="2"/>
  <c r="BN21" i="2" s="1"/>
  <c r="BL334" i="1"/>
  <c r="BE386" i="1"/>
  <c r="AJ23" i="2"/>
  <c r="AQ23" i="2" s="1"/>
  <c r="AU243" i="2"/>
  <c r="BN334" i="1"/>
  <c r="AU42" i="2"/>
  <c r="BL243" i="2"/>
  <c r="BL298" i="2"/>
  <c r="AU195" i="2"/>
  <c r="AU41" i="2"/>
  <c r="AJ89" i="2"/>
  <c r="BG334" i="1"/>
  <c r="AX232" i="1"/>
  <c r="BL147" i="2"/>
  <c r="BL42" i="2"/>
  <c r="BL129" i="2"/>
  <c r="BM334" i="1"/>
  <c r="BE334" i="1"/>
  <c r="AJ203" i="2"/>
  <c r="AJ147" i="2"/>
  <c r="BL24" i="2"/>
  <c r="BN24" i="2" s="1"/>
  <c r="AJ178" i="2"/>
  <c r="AO178" i="2" s="1"/>
  <c r="AJ250" i="2"/>
  <c r="AU32" i="2"/>
  <c r="AW32" i="2" s="1"/>
  <c r="AU250" i="2"/>
  <c r="AU100" i="2"/>
  <c r="BP71" i="1"/>
  <c r="BD153" i="1"/>
  <c r="BP351" i="1"/>
  <c r="BQ403" i="1" s="1"/>
  <c r="BK176" i="1"/>
  <c r="BP348" i="1"/>
  <c r="BQ400" i="1" s="1"/>
  <c r="BP222" i="1"/>
  <c r="BD327" i="1"/>
  <c r="BD88" i="1"/>
  <c r="BG176" i="1"/>
  <c r="BD171" i="1"/>
  <c r="BP323" i="1"/>
  <c r="BP319" i="1"/>
  <c r="BP358" i="1"/>
  <c r="BD218" i="1"/>
  <c r="BP317" i="1"/>
  <c r="BP172" i="1"/>
  <c r="BP161" i="1"/>
  <c r="BD98" i="1"/>
  <c r="BP117" i="1"/>
  <c r="BD249" i="1"/>
  <c r="BN176" i="1"/>
  <c r="AU335" i="2"/>
  <c r="AU187" i="2"/>
  <c r="AW187" i="2" s="1"/>
  <c r="AJ36" i="2"/>
  <c r="AU142" i="2"/>
  <c r="AU234" i="2"/>
  <c r="BL356" i="2"/>
  <c r="AJ298" i="2"/>
  <c r="BL93" i="2"/>
  <c r="BL101" i="2"/>
  <c r="AU130" i="2"/>
  <c r="AU74" i="2"/>
  <c r="AJ142" i="2"/>
  <c r="BL201" i="2"/>
  <c r="AJ356" i="2"/>
  <c r="BL295" i="2"/>
  <c r="AJ101" i="2"/>
  <c r="BL240" i="2"/>
  <c r="BL130" i="2"/>
  <c r="BL35" i="2"/>
  <c r="BN35" i="2" s="1"/>
  <c r="AU201" i="2"/>
  <c r="AJ247" i="2"/>
  <c r="AJ140" i="2"/>
  <c r="AU232" i="2"/>
  <c r="AW232" i="2" s="1"/>
  <c r="AJ295" i="2"/>
  <c r="AJ341" i="2"/>
  <c r="AQ341" i="2" s="1"/>
  <c r="BL236" i="2"/>
  <c r="BN236" i="2" s="1"/>
  <c r="AJ236" i="2"/>
  <c r="AR236" i="2" s="1"/>
  <c r="AJ294" i="2"/>
  <c r="BL247" i="2"/>
  <c r="AJ41" i="2"/>
  <c r="BL96" i="2"/>
  <c r="AJ94" i="2"/>
  <c r="AU289" i="2"/>
  <c r="AJ24" i="2"/>
  <c r="AO24" i="2" s="1"/>
  <c r="AU37" i="2"/>
  <c r="AW37" i="2" s="1"/>
  <c r="AJ189" i="2"/>
  <c r="BL198" i="2"/>
  <c r="AJ30" i="2"/>
  <c r="BL136" i="2"/>
  <c r="AU21" i="2"/>
  <c r="AW21" i="2" s="1"/>
  <c r="AU246" i="2"/>
  <c r="AU96" i="2"/>
  <c r="AU35" i="2"/>
  <c r="AW35" i="2" s="1"/>
  <c r="AU253" i="2"/>
  <c r="AJ282" i="2"/>
  <c r="AK282" i="2" s="1"/>
  <c r="BL289" i="2"/>
  <c r="BL185" i="2"/>
  <c r="AJ198" i="2"/>
  <c r="AJ136" i="2"/>
  <c r="AJ301" i="2"/>
  <c r="AJ256" i="2"/>
  <c r="AJ77" i="2"/>
  <c r="AT77" i="2" s="1"/>
  <c r="BL91" i="2"/>
  <c r="AJ192" i="2"/>
  <c r="AU30" i="2"/>
  <c r="AW30" i="2" s="1"/>
  <c r="BL338" i="2"/>
  <c r="BL335" i="2"/>
  <c r="BL294" i="2"/>
  <c r="AU245" i="2"/>
  <c r="AU297" i="2"/>
  <c r="AU77" i="2"/>
  <c r="AJ91" i="2"/>
  <c r="BL256" i="2"/>
  <c r="AU354" i="2"/>
  <c r="AU125" i="2"/>
  <c r="AW125" i="2" s="1"/>
  <c r="AU183" i="2"/>
  <c r="AW183" i="2" s="1"/>
  <c r="AU350" i="2"/>
  <c r="AW350" i="2" s="1"/>
  <c r="AU27" i="2"/>
  <c r="AW27" i="2" s="1"/>
  <c r="BL134" i="2"/>
  <c r="AJ78" i="2"/>
  <c r="AR78" i="2" s="1"/>
  <c r="BL195" i="2"/>
  <c r="AJ246" i="2"/>
  <c r="AJ354" i="2"/>
  <c r="BL125" i="2"/>
  <c r="BN125" i="2" s="1"/>
  <c r="AU134" i="2"/>
  <c r="AJ338" i="2"/>
  <c r="AK338" i="2" s="1"/>
  <c r="BL352" i="2"/>
  <c r="BL183" i="2"/>
  <c r="BN183" i="2" s="1"/>
  <c r="AU78" i="2"/>
  <c r="AJ139" i="2"/>
  <c r="AU72" i="2"/>
  <c r="AW72" i="2" s="1"/>
  <c r="BQ73" i="1"/>
  <c r="BE280" i="1"/>
  <c r="BM280" i="1"/>
  <c r="BG280" i="1"/>
  <c r="BN124" i="1"/>
  <c r="BK178" i="1"/>
  <c r="BM124" i="1"/>
  <c r="BL178" i="1"/>
  <c r="BM178" i="1"/>
  <c r="BL280" i="1"/>
  <c r="BN178" i="1"/>
  <c r="BN280" i="1"/>
  <c r="AX334" i="1"/>
  <c r="BL176" i="1"/>
  <c r="BD149" i="1"/>
  <c r="BD315" i="1"/>
  <c r="BM176" i="1"/>
  <c r="BD326" i="1"/>
  <c r="BP160" i="1"/>
  <c r="BP310" i="1"/>
  <c r="BP321" i="1"/>
  <c r="BP83" i="1"/>
  <c r="BD115" i="1"/>
  <c r="BD290" i="1"/>
  <c r="BP66" i="1"/>
  <c r="BD210" i="1"/>
  <c r="BD170" i="1"/>
  <c r="BD233" i="1"/>
  <c r="BK233" i="2" s="1"/>
  <c r="BD225" i="1"/>
  <c r="BD175" i="1"/>
  <c r="BP126" i="1"/>
  <c r="BP163" i="1"/>
  <c r="BP220" i="1"/>
  <c r="BD169" i="1"/>
  <c r="BD182" i="1"/>
  <c r="BE182" i="1" s="1"/>
  <c r="BP81" i="1"/>
  <c r="BD314" i="1"/>
  <c r="BP20" i="1"/>
  <c r="BQ72" i="1" s="1"/>
  <c r="BP130" i="1"/>
  <c r="BQ182" i="1" s="1"/>
  <c r="BD154" i="1"/>
  <c r="BP259" i="1"/>
  <c r="BD212" i="1"/>
  <c r="BP156" i="1"/>
  <c r="BN33" i="2"/>
  <c r="BP214" i="1"/>
  <c r="BP288" i="1"/>
  <c r="BD146" i="1"/>
  <c r="AW26" i="2"/>
  <c r="BP164" i="1"/>
  <c r="BK281" i="1"/>
  <c r="BP193" i="1"/>
  <c r="BD144" i="1"/>
  <c r="BP86" i="1"/>
  <c r="BP223" i="1"/>
  <c r="BD216" i="1"/>
  <c r="BD166" i="1"/>
  <c r="BP355" i="1"/>
  <c r="BP179" i="1"/>
  <c r="BQ179" i="1" s="1"/>
  <c r="BD347" i="1"/>
  <c r="BK347" i="2" s="1"/>
  <c r="BP240" i="1"/>
  <c r="BP263" i="1"/>
  <c r="BD136" i="1"/>
  <c r="BP269" i="1"/>
  <c r="BD87" i="1"/>
  <c r="BP157" i="1"/>
  <c r="BP229" i="1"/>
  <c r="BQ281" i="1" s="1"/>
  <c r="BD316" i="1"/>
  <c r="BP186" i="1"/>
  <c r="BP128" i="1"/>
  <c r="BQ180" i="1" s="1"/>
  <c r="BD200" i="1"/>
  <c r="BP335" i="1"/>
  <c r="BQ335" i="1" s="1"/>
  <c r="BD313" i="1"/>
  <c r="BP330" i="1"/>
  <c r="BD173" i="1"/>
  <c r="BD352" i="1"/>
  <c r="BE404" i="1" s="1"/>
  <c r="BP361" i="1"/>
  <c r="AW180" i="2"/>
  <c r="AW33" i="2"/>
  <c r="BL346" i="2"/>
  <c r="BN346" i="2" s="1"/>
  <c r="AU189" i="2"/>
  <c r="AW189" i="2" s="1"/>
  <c r="AJ179" i="2"/>
  <c r="AQ179" i="2" s="1"/>
  <c r="AU351" i="2"/>
  <c r="AU343" i="2"/>
  <c r="BL238" i="2"/>
  <c r="BN238" i="2" s="1"/>
  <c r="BL40" i="2"/>
  <c r="BL31" i="2"/>
  <c r="BN31" i="2" s="1"/>
  <c r="BL252" i="2"/>
  <c r="BL179" i="2"/>
  <c r="AU132" i="2"/>
  <c r="BL72" i="2"/>
  <c r="BN72" i="2" s="1"/>
  <c r="BL301" i="2"/>
  <c r="BI342" i="2"/>
  <c r="AJ360" i="2"/>
  <c r="AJ47" i="2"/>
  <c r="BL343" i="2"/>
  <c r="AJ40" i="2"/>
  <c r="AJ346" i="2"/>
  <c r="AK346" i="2" s="1"/>
  <c r="AJ297" i="2"/>
  <c r="AJ31" i="2"/>
  <c r="BL253" i="2"/>
  <c r="BL22" i="2"/>
  <c r="BN22" i="2" s="1"/>
  <c r="AJ300" i="2"/>
  <c r="AU196" i="2"/>
  <c r="BL132" i="2"/>
  <c r="AJ45" i="2"/>
  <c r="BL341" i="2"/>
  <c r="AJ129" i="2"/>
  <c r="AK129" i="2" s="1"/>
  <c r="AU203" i="2"/>
  <c r="AJ202" i="2"/>
  <c r="AJ131" i="2"/>
  <c r="AP131" i="2" s="1"/>
  <c r="BC130" i="2"/>
  <c r="AJ306" i="2"/>
  <c r="AU360" i="2"/>
  <c r="BL196" i="2"/>
  <c r="AQ80" i="2"/>
  <c r="BI341" i="2"/>
  <c r="AU47" i="2"/>
  <c r="AU151" i="2"/>
  <c r="BL281" i="2"/>
  <c r="BN281" i="2" s="1"/>
  <c r="AU83" i="2"/>
  <c r="AJ46" i="2"/>
  <c r="AU28" i="2"/>
  <c r="BL39" i="2"/>
  <c r="AU345" i="2"/>
  <c r="AJ185" i="2"/>
  <c r="AP185" i="2" s="1"/>
  <c r="BL187" i="2"/>
  <c r="BN187" i="2" s="1"/>
  <c r="AJ37" i="2"/>
  <c r="AU127" i="2"/>
  <c r="AW127" i="2" s="1"/>
  <c r="AU143" i="2"/>
  <c r="BL299" i="2"/>
  <c r="AU29" i="2"/>
  <c r="AW29" i="2" s="1"/>
  <c r="BL75" i="2"/>
  <c r="BN75" i="2" s="1"/>
  <c r="BL229" i="2"/>
  <c r="AU86" i="2"/>
  <c r="AU150" i="2"/>
  <c r="BL45" i="2"/>
  <c r="BL334" i="2"/>
  <c r="BN334" i="2" s="1"/>
  <c r="BL293" i="2"/>
  <c r="BL305" i="2"/>
  <c r="AU38" i="2"/>
  <c r="AW38" i="2" s="1"/>
  <c r="AU202" i="2"/>
  <c r="AK80" i="2"/>
  <c r="BL300" i="2"/>
  <c r="AR80" i="2"/>
  <c r="AJ281" i="2"/>
  <c r="AT281" i="2" s="1"/>
  <c r="AU46" i="2"/>
  <c r="AJ28" i="2"/>
  <c r="AJ39" i="2"/>
  <c r="AJ345" i="2"/>
  <c r="AK345" i="2" s="1"/>
  <c r="BL197" i="2"/>
  <c r="AJ303" i="2"/>
  <c r="AJ249" i="2"/>
  <c r="AU178" i="2"/>
  <c r="AW178" i="2" s="1"/>
  <c r="AJ126" i="2"/>
  <c r="AQ126" i="2" s="1"/>
  <c r="AJ186" i="2"/>
  <c r="AK186" i="2" s="1"/>
  <c r="BL29" i="2"/>
  <c r="BN29" i="2" s="1"/>
  <c r="AU75" i="2"/>
  <c r="AW75" i="2" s="1"/>
  <c r="AU285" i="2"/>
  <c r="AW285" i="2" s="1"/>
  <c r="AJ86" i="2"/>
  <c r="AJ248" i="2"/>
  <c r="AJ150" i="2"/>
  <c r="AU73" i="2"/>
  <c r="AW73" i="2" s="1"/>
  <c r="AJ353" i="2"/>
  <c r="AJ334" i="2"/>
  <c r="AK334" i="2" s="1"/>
  <c r="AU293" i="2"/>
  <c r="AU305" i="2"/>
  <c r="AU139" i="2"/>
  <c r="AU249" i="2"/>
  <c r="AJ48" i="2"/>
  <c r="BL151" i="2"/>
  <c r="AJ83" i="2"/>
  <c r="AQ83" i="2" s="1"/>
  <c r="AU197" i="2"/>
  <c r="AJ230" i="2"/>
  <c r="AO230" i="2" s="1"/>
  <c r="AU194" i="2"/>
  <c r="AU85" i="2"/>
  <c r="BL349" i="2"/>
  <c r="BN349" i="2" s="1"/>
  <c r="BL97" i="2"/>
  <c r="AJ148" i="2"/>
  <c r="AU126" i="2"/>
  <c r="AJ339" i="2"/>
  <c r="AJ99" i="2"/>
  <c r="BL34" i="2"/>
  <c r="BN34" i="2" s="1"/>
  <c r="BL237" i="2"/>
  <c r="AU248" i="2"/>
  <c r="AJ73" i="2"/>
  <c r="AP73" i="2" s="1"/>
  <c r="BL353" i="2"/>
  <c r="BL38" i="2"/>
  <c r="BL306" i="2"/>
  <c r="BC285" i="2"/>
  <c r="AU252" i="2"/>
  <c r="AU238" i="2"/>
  <c r="AW238" i="2" s="1"/>
  <c r="BL303" i="2"/>
  <c r="BL255" i="2"/>
  <c r="BK334" i="2"/>
  <c r="AJ283" i="2"/>
  <c r="AP283" i="2" s="1"/>
  <c r="AJ182" i="2"/>
  <c r="AQ182" i="2" s="1"/>
  <c r="AJ84" i="2"/>
  <c r="AP84" i="2" s="1"/>
  <c r="AJ44" i="2"/>
  <c r="BL194" i="2"/>
  <c r="AJ85" i="2"/>
  <c r="AJ291" i="2"/>
  <c r="AU97" i="2"/>
  <c r="AJ254" i="2"/>
  <c r="AU148" i="2"/>
  <c r="AU339" i="2"/>
  <c r="AU186" i="2"/>
  <c r="BL99" i="2"/>
  <c r="AU34" i="2"/>
  <c r="AW34" i="2" s="1"/>
  <c r="AJ237" i="2"/>
  <c r="AK237" i="2" s="1"/>
  <c r="BL285" i="2"/>
  <c r="BN285" i="2" s="1"/>
  <c r="BL146" i="2"/>
  <c r="BL340" i="2"/>
  <c r="BN340" i="2" s="1"/>
  <c r="AU255" i="2"/>
  <c r="AU131" i="2"/>
  <c r="BL351" i="2"/>
  <c r="AJ229" i="2"/>
  <c r="AR229" i="2" s="1"/>
  <c r="BH21" i="2"/>
  <c r="BN23" i="2"/>
  <c r="BN25" i="2"/>
  <c r="BB182" i="2"/>
  <c r="BI182" i="2" s="1"/>
  <c r="BL84" i="2"/>
  <c r="BL181" i="2"/>
  <c r="BL230" i="2"/>
  <c r="BN230" i="2" s="1"/>
  <c r="AU291" i="2"/>
  <c r="AJ349" i="2"/>
  <c r="AU254" i="2"/>
  <c r="AJ135" i="2"/>
  <c r="AJ34" i="2"/>
  <c r="AU358" i="2"/>
  <c r="AJ304" i="2"/>
  <c r="AU146" i="2"/>
  <c r="AJ145" i="2"/>
  <c r="AU92" i="2"/>
  <c r="AJ344" i="2"/>
  <c r="AR344" i="2" s="1"/>
  <c r="AU340" i="2"/>
  <c r="AW340" i="2" s="1"/>
  <c r="AU282" i="2"/>
  <c r="AW282" i="2" s="1"/>
  <c r="AR75" i="2"/>
  <c r="AK285" i="2"/>
  <c r="BB185" i="2"/>
  <c r="BH185" i="2" s="1"/>
  <c r="BC73" i="2"/>
  <c r="AJ352" i="2"/>
  <c r="BL245" i="2"/>
  <c r="AU94" i="2"/>
  <c r="BL283" i="2"/>
  <c r="BN283" i="2" s="1"/>
  <c r="BL182" i="2"/>
  <c r="BL44" i="2"/>
  <c r="AJ181" i="2"/>
  <c r="AP181" i="2" s="1"/>
  <c r="AU135" i="2"/>
  <c r="AU192" i="2"/>
  <c r="AJ100" i="2"/>
  <c r="AJ358" i="2"/>
  <c r="BL304" i="2"/>
  <c r="BL190" i="2"/>
  <c r="BN190" i="2" s="1"/>
  <c r="BL36" i="2"/>
  <c r="BN36" i="2" s="1"/>
  <c r="BL145" i="2"/>
  <c r="AJ93" i="2"/>
  <c r="AJ92" i="2"/>
  <c r="AU344" i="2"/>
  <c r="AU182" i="2"/>
  <c r="AJ342" i="2"/>
  <c r="AP342" i="2" s="1"/>
  <c r="AJ359" i="2"/>
  <c r="BE176" i="1"/>
  <c r="BG124" i="1"/>
  <c r="BL340" i="1"/>
  <c r="BN340" i="1"/>
  <c r="BG340" i="1"/>
  <c r="BE282" i="1"/>
  <c r="BE392" i="1"/>
  <c r="BM340" i="1"/>
  <c r="BM282" i="1"/>
  <c r="BN282" i="1"/>
  <c r="AU31" i="1"/>
  <c r="AN31" i="1"/>
  <c r="BL282" i="1"/>
  <c r="BG26" i="1"/>
  <c r="BD345" i="1"/>
  <c r="BK345" i="1" s="1"/>
  <c r="BD339" i="1"/>
  <c r="BL339" i="1" s="1"/>
  <c r="AX75" i="1"/>
  <c r="BP141" i="1"/>
  <c r="BD217" i="1"/>
  <c r="BP131" i="1"/>
  <c r="BQ183" i="1" s="1"/>
  <c r="BL124" i="1"/>
  <c r="BQ401" i="1"/>
  <c r="BG282" i="1"/>
  <c r="BE283" i="1"/>
  <c r="BP338" i="1"/>
  <c r="BQ338" i="1" s="1"/>
  <c r="BD135" i="1"/>
  <c r="BD142" i="1"/>
  <c r="BD362" i="1"/>
  <c r="BP343" i="1"/>
  <c r="BQ395" i="1" s="1"/>
  <c r="BP243" i="1"/>
  <c r="BP239" i="1"/>
  <c r="BD185" i="1"/>
  <c r="BN185" i="1" s="1"/>
  <c r="AX386" i="1"/>
  <c r="BD198" i="1"/>
  <c r="BP109" i="1"/>
  <c r="BP28" i="1"/>
  <c r="BP188" i="1"/>
  <c r="BN188" i="2" s="1"/>
  <c r="BP208" i="1"/>
  <c r="BP168" i="1"/>
  <c r="BP143" i="1"/>
  <c r="BP278" i="1"/>
  <c r="BP101" i="1"/>
  <c r="BN281" i="1"/>
  <c r="AW281" i="2"/>
  <c r="BM22" i="1"/>
  <c r="BL231" i="1"/>
  <c r="BM26" i="1"/>
  <c r="BE178" i="1"/>
  <c r="BP78" i="1"/>
  <c r="BP333" i="1"/>
  <c r="BQ385" i="1" s="1"/>
  <c r="BD102" i="1"/>
  <c r="BP308" i="1"/>
  <c r="BP275" i="1"/>
  <c r="BP300" i="1"/>
  <c r="BD328" i="1"/>
  <c r="BD331" i="1"/>
  <c r="BD349" i="1"/>
  <c r="BE401" i="1" s="1"/>
  <c r="BP342" i="1"/>
  <c r="BQ394" i="1" s="1"/>
  <c r="BP132" i="1"/>
  <c r="BQ184" i="1" s="1"/>
  <c r="BD85" i="1"/>
  <c r="BD363" i="1"/>
  <c r="BP129" i="1"/>
  <c r="BP292" i="1"/>
  <c r="BD274" i="1"/>
  <c r="BP80" i="1"/>
  <c r="BP324" i="1"/>
  <c r="BD89" i="1"/>
  <c r="BP213" i="1"/>
  <c r="BM281" i="1"/>
  <c r="BG281" i="1"/>
  <c r="BN22" i="1"/>
  <c r="BM231" i="1"/>
  <c r="BM36" i="1"/>
  <c r="BN26" i="1"/>
  <c r="BE400" i="1"/>
  <c r="BE124" i="1"/>
  <c r="BE403" i="1"/>
  <c r="BD333" i="1"/>
  <c r="BP209" i="1"/>
  <c r="BP95" i="1"/>
  <c r="BP181" i="1"/>
  <c r="BP322" i="1"/>
  <c r="BD107" i="1"/>
  <c r="BD312" i="1"/>
  <c r="BP336" i="1"/>
  <c r="BG231" i="1"/>
  <c r="BD79" i="1"/>
  <c r="BG22" i="1"/>
  <c r="BN231" i="1"/>
  <c r="BN36" i="1"/>
  <c r="BL26" i="1"/>
  <c r="AW334" i="2"/>
  <c r="BP353" i="1"/>
  <c r="BQ405" i="1" s="1"/>
  <c r="BD298" i="1"/>
  <c r="BP354" i="1"/>
  <c r="BQ406" i="1" s="1"/>
  <c r="BD302" i="1"/>
  <c r="BD121" i="1"/>
  <c r="BP97" i="1"/>
  <c r="BP133" i="1"/>
  <c r="BD311" i="1"/>
  <c r="BD264" i="1"/>
  <c r="BD344" i="1"/>
  <c r="BJ344" i="1" s="1"/>
  <c r="BP337" i="1"/>
  <c r="BP67" i="1"/>
  <c r="BP306" i="1"/>
  <c r="BD286" i="1"/>
  <c r="BK22" i="1"/>
  <c r="BG36" i="1"/>
  <c r="BD353" i="1"/>
  <c r="BM353" i="1" s="1"/>
  <c r="BP177" i="1"/>
  <c r="BD206" i="1"/>
  <c r="BD266" i="1"/>
  <c r="BD329" i="1"/>
  <c r="BD234" i="1"/>
  <c r="BL234" i="1" s="1"/>
  <c r="BP325" i="1"/>
  <c r="BP344" i="1"/>
  <c r="BQ396" i="1" s="1"/>
  <c r="BK231" i="2"/>
  <c r="BD265" i="1"/>
  <c r="BK36" i="1"/>
  <c r="BD105" i="1"/>
  <c r="BP341" i="1"/>
  <c r="BQ393" i="1" s="1"/>
  <c r="BD167" i="1"/>
  <c r="BP320" i="1"/>
  <c r="BD155" i="1"/>
  <c r="BP63" i="1"/>
  <c r="BD151" i="1"/>
  <c r="BD134" i="1"/>
  <c r="BP332" i="1"/>
  <c r="BQ332" i="1" s="1"/>
  <c r="BP148" i="1"/>
  <c r="BD184" i="1"/>
  <c r="BE236" i="1" s="1"/>
  <c r="BP260" i="1"/>
  <c r="BP318" i="1"/>
  <c r="BD360" i="1"/>
  <c r="BE281" i="1"/>
  <c r="AX124" i="1"/>
  <c r="BD341" i="1"/>
  <c r="BE393" i="1" s="1"/>
  <c r="BD332" i="1"/>
  <c r="BL332" i="1" s="1"/>
  <c r="AG205" i="2"/>
  <c r="BB204" i="2"/>
  <c r="BL308" i="2"/>
  <c r="AH309" i="2"/>
  <c r="AJ308" i="2"/>
  <c r="AU308" i="2"/>
  <c r="BB308" i="2"/>
  <c r="BB154" i="2"/>
  <c r="AG155" i="2"/>
  <c r="AJ154" i="2"/>
  <c r="AH258" i="2"/>
  <c r="AU257" i="2"/>
  <c r="AJ257" i="2"/>
  <c r="BL257" i="2"/>
  <c r="BB257" i="2"/>
  <c r="AH418" i="2"/>
  <c r="AU417" i="2"/>
  <c r="BL417" i="2"/>
  <c r="BN417" i="2" s="1"/>
  <c r="AJ417" i="2"/>
  <c r="AU154" i="2"/>
  <c r="AH362" i="2"/>
  <c r="BL361" i="2"/>
  <c r="AU361" i="2"/>
  <c r="AJ361" i="2"/>
  <c r="BB361" i="2"/>
  <c r="AH103" i="2"/>
  <c r="AJ102" i="2"/>
  <c r="BL102" i="2"/>
  <c r="AU102" i="2"/>
  <c r="AH156" i="2"/>
  <c r="BL155" i="2"/>
  <c r="AG49" i="2"/>
  <c r="BB48" i="2"/>
  <c r="AH205" i="2"/>
  <c r="BL204" i="2"/>
  <c r="AU204" i="2"/>
  <c r="AJ204" i="2"/>
  <c r="BL154" i="2"/>
  <c r="AG419" i="2"/>
  <c r="BB418" i="2"/>
  <c r="AG365" i="2"/>
  <c r="AG318" i="2"/>
  <c r="BE417" i="2"/>
  <c r="BH417" i="2"/>
  <c r="BC417" i="2"/>
  <c r="BI417" i="2"/>
  <c r="BG417" i="2"/>
  <c r="BK417" i="2"/>
  <c r="BF417" i="2"/>
  <c r="AO416" i="2"/>
  <c r="AR416" i="2"/>
  <c r="AN416" i="2"/>
  <c r="AK416" i="2"/>
  <c r="AQ416" i="2"/>
  <c r="AP416" i="2"/>
  <c r="AU49" i="2"/>
  <c r="AJ49" i="2"/>
  <c r="BL49" i="2"/>
  <c r="AH50" i="2"/>
  <c r="AG104" i="2"/>
  <c r="BL48" i="2"/>
  <c r="AG261" i="2"/>
  <c r="AX235" i="1"/>
  <c r="AX280" i="1"/>
  <c r="AX230" i="1"/>
  <c r="AX228" i="1"/>
  <c r="AX176" i="1"/>
  <c r="AX125" i="1"/>
  <c r="AW352" i="1"/>
  <c r="AX404" i="1" s="1"/>
  <c r="AK352" i="1"/>
  <c r="AL404" i="1" s="1"/>
  <c r="AK74" i="1"/>
  <c r="AL74" i="1" s="1"/>
  <c r="AW74" i="1"/>
  <c r="AX74" i="1" s="1"/>
  <c r="AW77" i="1"/>
  <c r="AW20" i="1"/>
  <c r="AX72" i="1" s="1"/>
  <c r="AK20" i="1"/>
  <c r="AN20" i="1" s="1"/>
  <c r="AW286" i="1"/>
  <c r="AK286" i="1"/>
  <c r="AW130" i="1"/>
  <c r="AK130" i="1"/>
  <c r="AW342" i="1"/>
  <c r="AX394" i="1" s="1"/>
  <c r="AK342" i="1"/>
  <c r="AL394" i="1" s="1"/>
  <c r="AK339" i="1"/>
  <c r="AW339" i="1"/>
  <c r="AW335" i="1"/>
  <c r="AK335" i="1"/>
  <c r="AW347" i="1"/>
  <c r="AX399" i="1" s="1"/>
  <c r="AK347" i="1"/>
  <c r="AL399" i="1" s="1"/>
  <c r="AX282" i="1"/>
  <c r="AW338" i="1"/>
  <c r="AX390" i="1" s="1"/>
  <c r="AK338" i="1"/>
  <c r="AW190" i="1"/>
  <c r="AK188" i="1"/>
  <c r="AW188" i="1"/>
  <c r="AW188" i="2" s="1"/>
  <c r="BN413" i="1"/>
  <c r="BL413" i="1"/>
  <c r="BJ413" i="1"/>
  <c r="BM413" i="1"/>
  <c r="BK413" i="1"/>
  <c r="BG413" i="1"/>
  <c r="AW28" i="1"/>
  <c r="AK28" i="1"/>
  <c r="AQ28" i="1" s="1"/>
  <c r="AW353" i="1"/>
  <c r="AX405" i="1" s="1"/>
  <c r="AK353" i="1"/>
  <c r="AL405" i="1" s="1"/>
  <c r="AK190" i="1"/>
  <c r="AK414" i="1"/>
  <c r="AT414" i="2" s="1"/>
  <c r="AW414" i="1"/>
  <c r="AW414" i="2" s="1"/>
  <c r="AW182" i="1"/>
  <c r="AK182" i="1"/>
  <c r="AK185" i="1"/>
  <c r="AW185" i="1"/>
  <c r="AW128" i="1"/>
  <c r="AX180" i="1" s="1"/>
  <c r="AK128" i="1"/>
  <c r="AL180" i="1" s="1"/>
  <c r="AW133" i="1"/>
  <c r="AW133" i="2" s="1"/>
  <c r="AK133" i="1"/>
  <c r="AW333" i="1"/>
  <c r="AX333" i="1" s="1"/>
  <c r="AK333" i="1"/>
  <c r="AW126" i="1"/>
  <c r="AK126" i="1"/>
  <c r="AL178" i="1" s="1"/>
  <c r="AK131" i="1"/>
  <c r="AL183" i="1" s="1"/>
  <c r="AW131" i="1"/>
  <c r="AX183" i="1" s="1"/>
  <c r="AK234" i="1"/>
  <c r="AW234" i="1"/>
  <c r="AR413" i="1"/>
  <c r="AU413" i="1"/>
  <c r="AS413" i="1"/>
  <c r="AQ413" i="1"/>
  <c r="AN413" i="1"/>
  <c r="AT413" i="1"/>
  <c r="AW343" i="1"/>
  <c r="AX395" i="1" s="1"/>
  <c r="AK343" i="1"/>
  <c r="AL395" i="1" s="1"/>
  <c r="AK179" i="1"/>
  <c r="AL179" i="1" s="1"/>
  <c r="AW179" i="1"/>
  <c r="AX179" i="1" s="1"/>
  <c r="AW132" i="1"/>
  <c r="AK132" i="1"/>
  <c r="AW332" i="1"/>
  <c r="AX332" i="1" s="1"/>
  <c r="AK332" i="1"/>
  <c r="AK186" i="1"/>
  <c r="AL238" i="1" s="1"/>
  <c r="AW186" i="1"/>
  <c r="AX238" i="1" s="1"/>
  <c r="AW337" i="1"/>
  <c r="AX389" i="1" s="1"/>
  <c r="AK337" i="1"/>
  <c r="AK351" i="1"/>
  <c r="AL403" i="1" s="1"/>
  <c r="AW351" i="1"/>
  <c r="AX403" i="1" s="1"/>
  <c r="AR31" i="1"/>
  <c r="AW239" i="1"/>
  <c r="AK239" i="1"/>
  <c r="AW336" i="1"/>
  <c r="AK336" i="1"/>
  <c r="AK344" i="1"/>
  <c r="AL396" i="1" s="1"/>
  <c r="AW344" i="1"/>
  <c r="AX396" i="1" s="1"/>
  <c r="AW237" i="1"/>
  <c r="AW237" i="2" s="1"/>
  <c r="AK237" i="1"/>
  <c r="AW78" i="1"/>
  <c r="AW177" i="1"/>
  <c r="AX177" i="1" s="1"/>
  <c r="AK177" i="1"/>
  <c r="AL177" i="1" s="1"/>
  <c r="AW134" i="1"/>
  <c r="AK134" i="1"/>
  <c r="AW349" i="1"/>
  <c r="AX401" i="1" s="1"/>
  <c r="AK349" i="1"/>
  <c r="AL401" i="1" s="1"/>
  <c r="AW129" i="1"/>
  <c r="AK129" i="1"/>
  <c r="AK233" i="1"/>
  <c r="AL285" i="1" s="1"/>
  <c r="AW233" i="1"/>
  <c r="AW233" i="2" s="1"/>
  <c r="AS31" i="1"/>
  <c r="AW240" i="1"/>
  <c r="AK240" i="1"/>
  <c r="AW354" i="1"/>
  <c r="AX406" i="1" s="1"/>
  <c r="AK354" i="1"/>
  <c r="AL406" i="1" s="1"/>
  <c r="AK348" i="1"/>
  <c r="AL400" i="1" s="1"/>
  <c r="AW348" i="1"/>
  <c r="AX400" i="1" s="1"/>
  <c r="AW229" i="1"/>
  <c r="AX281" i="1" s="1"/>
  <c r="AK229" i="1"/>
  <c r="AK184" i="1"/>
  <c r="AW184" i="1"/>
  <c r="AX236" i="1" s="1"/>
  <c r="AW181" i="1"/>
  <c r="AK181" i="1"/>
  <c r="AW341" i="1"/>
  <c r="AX393" i="1" s="1"/>
  <c r="AK341" i="1"/>
  <c r="AL393" i="1" s="1"/>
  <c r="AK345" i="1"/>
  <c r="AL397" i="1" s="1"/>
  <c r="AW345" i="1"/>
  <c r="AX397" i="1" s="1"/>
  <c r="AL334" i="1"/>
  <c r="BQ236" i="1"/>
  <c r="AL235" i="1"/>
  <c r="BQ228" i="1"/>
  <c r="AL77" i="1"/>
  <c r="AL76" i="1"/>
  <c r="AL127" i="1"/>
  <c r="AL73" i="1"/>
  <c r="BE284" i="1"/>
  <c r="BQ284" i="1"/>
  <c r="AL280" i="1"/>
  <c r="BQ230" i="1"/>
  <c r="BN238" i="1"/>
  <c r="BE238" i="1"/>
  <c r="AR72" i="1"/>
  <c r="AL230" i="1"/>
  <c r="BN235" i="2"/>
  <c r="BQ235" i="1"/>
  <c r="BN231" i="2"/>
  <c r="AL232" i="1"/>
  <c r="AU282" i="1"/>
  <c r="AL282" i="1"/>
  <c r="BK177" i="2"/>
  <c r="BE177" i="1"/>
  <c r="AL124" i="1"/>
  <c r="BE337" i="1"/>
  <c r="BK76" i="2"/>
  <c r="BE76" i="1"/>
  <c r="BQ334" i="1"/>
  <c r="BE389" i="1"/>
  <c r="AX127" i="1"/>
  <c r="BQ176" i="1"/>
  <c r="BK348" i="2"/>
  <c r="BQ125" i="1"/>
  <c r="BQ232" i="1"/>
  <c r="BN183" i="1"/>
  <c r="BQ127" i="1"/>
  <c r="BE75" i="1"/>
  <c r="BK336" i="2"/>
  <c r="BE336" i="1"/>
  <c r="AX284" i="1"/>
  <c r="BQ283" i="1"/>
  <c r="BK235" i="2"/>
  <c r="BE235" i="1"/>
  <c r="AN281" i="1"/>
  <c r="AL75" i="1"/>
  <c r="BE72" i="1"/>
  <c r="AU284" i="1"/>
  <c r="AL284" i="1"/>
  <c r="AU231" i="1"/>
  <c r="AU283" i="1"/>
  <c r="AL283" i="1"/>
  <c r="BQ280" i="1"/>
  <c r="AN176" i="1"/>
  <c r="AL176" i="1"/>
  <c r="BE388" i="1"/>
  <c r="BQ386" i="1"/>
  <c r="AU178" i="1"/>
  <c r="BE73" i="1"/>
  <c r="AT180" i="2"/>
  <c r="BE239" i="1"/>
  <c r="AU228" i="1"/>
  <c r="AL228" i="1"/>
  <c r="AR125" i="1"/>
  <c r="AL125" i="1"/>
  <c r="BL350" i="1"/>
  <c r="BE229" i="1"/>
  <c r="BE127" i="1"/>
  <c r="BQ282" i="1"/>
  <c r="AL386" i="1"/>
  <c r="AR284" i="1"/>
  <c r="AQ337" i="2"/>
  <c r="AR337" i="2"/>
  <c r="AK337" i="2"/>
  <c r="AN124" i="1"/>
  <c r="AR124" i="1"/>
  <c r="AP82" i="2"/>
  <c r="BN33" i="1"/>
  <c r="AK82" i="2"/>
  <c r="AQ82" i="2"/>
  <c r="AN27" i="1"/>
  <c r="BN350" i="1"/>
  <c r="AS124" i="1"/>
  <c r="AU124" i="1"/>
  <c r="AQ124" i="1"/>
  <c r="AU27" i="1"/>
  <c r="AT124" i="1"/>
  <c r="AS178" i="1"/>
  <c r="BN21" i="1"/>
  <c r="AS27" i="1"/>
  <c r="AT27" i="1"/>
  <c r="AK26" i="2"/>
  <c r="AQ26" i="2"/>
  <c r="BN73" i="2"/>
  <c r="AO132" i="2"/>
  <c r="AP26" i="2"/>
  <c r="BG21" i="1"/>
  <c r="BK21" i="1"/>
  <c r="BL21" i="1"/>
  <c r="BM183" i="1"/>
  <c r="BG183" i="1"/>
  <c r="BK183" i="1"/>
  <c r="BK25" i="2"/>
  <c r="BL183" i="1"/>
  <c r="BG25" i="1"/>
  <c r="BM350" i="1"/>
  <c r="BK25" i="1"/>
  <c r="BK350" i="1"/>
  <c r="BL25" i="1"/>
  <c r="BG350" i="1"/>
  <c r="AU176" i="1"/>
  <c r="BM25" i="1"/>
  <c r="BN76" i="2"/>
  <c r="BN27" i="2"/>
  <c r="AR76" i="2"/>
  <c r="AW283" i="2"/>
  <c r="BN180" i="2"/>
  <c r="AT76" i="2"/>
  <c r="AK76" i="2"/>
  <c r="AW31" i="2"/>
  <c r="AQ286" i="2"/>
  <c r="BN184" i="2"/>
  <c r="AQ76" i="2"/>
  <c r="AR286" i="2"/>
  <c r="AP286" i="2"/>
  <c r="BN30" i="2"/>
  <c r="AR176" i="1"/>
  <c r="AS176" i="1"/>
  <c r="AN284" i="1"/>
  <c r="AR231" i="1"/>
  <c r="AS231" i="1"/>
  <c r="AT231" i="2"/>
  <c r="AT231" i="1"/>
  <c r="BK238" i="1"/>
  <c r="BG238" i="1"/>
  <c r="BL238" i="1"/>
  <c r="AT176" i="1"/>
  <c r="BM238" i="1"/>
  <c r="BI178" i="2"/>
  <c r="BK178" i="2"/>
  <c r="AW236" i="2"/>
  <c r="BN189" i="2"/>
  <c r="BK337" i="2"/>
  <c r="AW24" i="2"/>
  <c r="BK73" i="2"/>
  <c r="AW231" i="2"/>
  <c r="BK285" i="2"/>
  <c r="BK21" i="2"/>
  <c r="AK347" i="2"/>
  <c r="BN178" i="2"/>
  <c r="BK26" i="2"/>
  <c r="AP347" i="2"/>
  <c r="AT26" i="2"/>
  <c r="AW76" i="2"/>
  <c r="AW235" i="2"/>
  <c r="BN37" i="2"/>
  <c r="AQ347" i="2"/>
  <c r="BN127" i="2"/>
  <c r="BN282" i="2"/>
  <c r="AW346" i="2"/>
  <c r="BL32" i="1"/>
  <c r="AR178" i="1"/>
  <c r="BN75" i="1"/>
  <c r="BK75" i="2"/>
  <c r="AN178" i="1"/>
  <c r="BN37" i="1"/>
  <c r="BQ404" i="1"/>
  <c r="AT178" i="1"/>
  <c r="BG32" i="1"/>
  <c r="BL24" i="1"/>
  <c r="BM32" i="1"/>
  <c r="AR29" i="1"/>
  <c r="BK32" i="1"/>
  <c r="AS29" i="1"/>
  <c r="BN32" i="1"/>
  <c r="BG33" i="1"/>
  <c r="AT125" i="2"/>
  <c r="AU125" i="1"/>
  <c r="AT125" i="1"/>
  <c r="AS125" i="1"/>
  <c r="AN125" i="1"/>
  <c r="BQ77" i="1"/>
  <c r="BL33" i="1"/>
  <c r="AS228" i="1"/>
  <c r="AN231" i="1"/>
  <c r="AT29" i="1"/>
  <c r="AN283" i="1"/>
  <c r="BM75" i="1"/>
  <c r="AT228" i="1"/>
  <c r="AS25" i="1"/>
  <c r="AT283" i="1"/>
  <c r="AR283" i="1"/>
  <c r="BK75" i="1"/>
  <c r="BL75" i="1"/>
  <c r="AN228" i="1"/>
  <c r="BG75" i="1"/>
  <c r="AN29" i="1"/>
  <c r="AR228" i="1"/>
  <c r="AT72" i="2"/>
  <c r="AT72" i="1"/>
  <c r="AQ72" i="1"/>
  <c r="AN25" i="1"/>
  <c r="AS72" i="1"/>
  <c r="AS283" i="1"/>
  <c r="BL37" i="1"/>
  <c r="AU72" i="1"/>
  <c r="AR25" i="1"/>
  <c r="AT25" i="1"/>
  <c r="BG37" i="1"/>
  <c r="AN72" i="1"/>
  <c r="BQ397" i="1"/>
  <c r="AT75" i="2"/>
  <c r="AW284" i="2"/>
  <c r="AW36" i="2"/>
  <c r="AW230" i="2"/>
  <c r="AT282" i="1"/>
  <c r="BK37" i="1"/>
  <c r="BK24" i="1"/>
  <c r="BM37" i="1"/>
  <c r="BM24" i="1"/>
  <c r="AS284" i="1"/>
  <c r="BN24" i="1"/>
  <c r="AT284" i="1"/>
  <c r="AT281" i="1"/>
  <c r="AN282" i="1"/>
  <c r="AS282" i="1"/>
  <c r="AU281" i="1"/>
  <c r="BQ399" i="1"/>
  <c r="AQ282" i="1"/>
  <c r="AR282" i="1"/>
  <c r="AS281" i="1"/>
  <c r="BK33" i="1"/>
  <c r="AR281" i="1"/>
  <c r="BQ74" i="1"/>
  <c r="AT235" i="2"/>
  <c r="AT183" i="2"/>
  <c r="AT285" i="2"/>
  <c r="AT22" i="2"/>
  <c r="AT232" i="2"/>
  <c r="BK348" i="1"/>
  <c r="BL285" i="1"/>
  <c r="BL27" i="1"/>
  <c r="BK285" i="1"/>
  <c r="BN20" i="1"/>
  <c r="BK126" i="1"/>
  <c r="AR37" i="1"/>
  <c r="BN29" i="1"/>
  <c r="BM285" i="1"/>
  <c r="BN351" i="1"/>
  <c r="BN285" i="1"/>
  <c r="BN23" i="1"/>
  <c r="BN72" i="1"/>
  <c r="BG285" i="1"/>
  <c r="BN177" i="1"/>
  <c r="AT33" i="1"/>
  <c r="BK283" i="1"/>
  <c r="AR21" i="1"/>
  <c r="BN133" i="1"/>
  <c r="AR22" i="2"/>
  <c r="AQ22" i="2"/>
  <c r="AP22" i="2"/>
  <c r="AO22" i="2"/>
  <c r="BH345" i="2"/>
  <c r="BL133" i="1"/>
  <c r="BM133" i="1"/>
  <c r="BG133" i="1"/>
  <c r="BK133" i="1"/>
  <c r="BM126" i="1"/>
  <c r="BN126" i="1"/>
  <c r="BG126" i="1"/>
  <c r="BL126" i="1"/>
  <c r="BG349" i="2"/>
  <c r="BH186" i="2"/>
  <c r="BG29" i="1"/>
  <c r="BG351" i="1"/>
  <c r="BK29" i="1"/>
  <c r="BL29" i="1"/>
  <c r="BM29" i="1"/>
  <c r="AK75" i="2"/>
  <c r="BK230" i="2"/>
  <c r="AQ130" i="2"/>
  <c r="BG20" i="1"/>
  <c r="BF348" i="2"/>
  <c r="BF76" i="2"/>
  <c r="BF81" i="2"/>
  <c r="BF180" i="2"/>
  <c r="AO286" i="2"/>
  <c r="AP75" i="2"/>
  <c r="AQ75" i="2"/>
  <c r="BC289" i="2"/>
  <c r="AP285" i="2"/>
  <c r="AR285" i="2"/>
  <c r="AQ285" i="2"/>
  <c r="BG131" i="2"/>
  <c r="BC178" i="2"/>
  <c r="BG178" i="2"/>
  <c r="BH178" i="2"/>
  <c r="AU37" i="1"/>
  <c r="AN37" i="1"/>
  <c r="BM20" i="1"/>
  <c r="BK20" i="1"/>
  <c r="BL20" i="1"/>
  <c r="BJ183" i="1"/>
  <c r="BJ28" i="1"/>
  <c r="BJ25" i="1"/>
  <c r="BJ334" i="1"/>
  <c r="BJ133" i="1"/>
  <c r="AQ27" i="1"/>
  <c r="AQ176" i="1"/>
  <c r="AQ25" i="1"/>
  <c r="AQ231" i="1"/>
  <c r="AQ125" i="1"/>
  <c r="AQ29" i="1"/>
  <c r="AQ281" i="1"/>
  <c r="BL72" i="1"/>
  <c r="BM351" i="1"/>
  <c r="BL351" i="1"/>
  <c r="BK351" i="1"/>
  <c r="AU33" i="1"/>
  <c r="AN33" i="1"/>
  <c r="AS37" i="1"/>
  <c r="AT37" i="1"/>
  <c r="BN27" i="1"/>
  <c r="BM27" i="1"/>
  <c r="AQ37" i="1"/>
  <c r="BK72" i="1"/>
  <c r="AS33" i="1"/>
  <c r="BG72" i="1"/>
  <c r="AR33" i="1"/>
  <c r="BM72" i="1"/>
  <c r="BC21" i="2"/>
  <c r="BI21" i="2"/>
  <c r="BH342" i="2"/>
  <c r="BG342" i="2"/>
  <c r="BC342" i="2"/>
  <c r="AT21" i="2"/>
  <c r="BC341" i="2"/>
  <c r="BF341" i="2"/>
  <c r="BC23" i="2"/>
  <c r="BG21" i="2"/>
  <c r="BK183" i="2"/>
  <c r="BK27" i="1"/>
  <c r="BG27" i="1"/>
  <c r="BN348" i="1"/>
  <c r="BM348" i="1"/>
  <c r="BI82" i="2"/>
  <c r="BG348" i="1"/>
  <c r="BL348" i="1"/>
  <c r="BG341" i="2"/>
  <c r="BH341" i="2"/>
  <c r="BH82" i="2"/>
  <c r="BF82" i="2"/>
  <c r="BG82" i="2"/>
  <c r="BG78" i="2"/>
  <c r="BG26" i="2"/>
  <c r="BC26" i="2"/>
  <c r="BH26" i="2"/>
  <c r="BG130" i="2"/>
  <c r="BM283" i="1"/>
  <c r="BN283" i="1"/>
  <c r="BG283" i="1"/>
  <c r="BL283" i="1"/>
  <c r="BI130" i="2"/>
  <c r="AK177" i="2"/>
  <c r="AP177" i="2"/>
  <c r="BH130" i="2"/>
  <c r="AO177" i="2"/>
  <c r="AQ177" i="2"/>
  <c r="BH73" i="2"/>
  <c r="BI128" i="2"/>
  <c r="BK284" i="2"/>
  <c r="AS21" i="1"/>
  <c r="AN21" i="1"/>
  <c r="AU21" i="1"/>
  <c r="AT21" i="1"/>
  <c r="BM177" i="1"/>
  <c r="BG81" i="2"/>
  <c r="BH81" i="2"/>
  <c r="BI81" i="2"/>
  <c r="BG128" i="2"/>
  <c r="BC81" i="2"/>
  <c r="BC128" i="2"/>
  <c r="BG285" i="2"/>
  <c r="BI74" i="2"/>
  <c r="BC184" i="2"/>
  <c r="BG73" i="2"/>
  <c r="BF184" i="2"/>
  <c r="BI73" i="2"/>
  <c r="BH236" i="2"/>
  <c r="BK28" i="1"/>
  <c r="BM28" i="1"/>
  <c r="BL28" i="1"/>
  <c r="BN28" i="1"/>
  <c r="BG28" i="1"/>
  <c r="BG177" i="1"/>
  <c r="BL177" i="1"/>
  <c r="BK177" i="1"/>
  <c r="BK336" i="1"/>
  <c r="BL336" i="1"/>
  <c r="BM336" i="1"/>
  <c r="BG336" i="1"/>
  <c r="BN336" i="1"/>
  <c r="BK23" i="1"/>
  <c r="BG23" i="1"/>
  <c r="BL23" i="1"/>
  <c r="BM23" i="1"/>
  <c r="BH347" i="2"/>
  <c r="BI347" i="2"/>
  <c r="BF79" i="2"/>
  <c r="BC79" i="2"/>
  <c r="BG79" i="2"/>
  <c r="BI79" i="2"/>
  <c r="AK336" i="2"/>
  <c r="BF347" i="2"/>
  <c r="AP336" i="2"/>
  <c r="BK22" i="2"/>
  <c r="AP289" i="2"/>
  <c r="BH285" i="2"/>
  <c r="BG347" i="2"/>
  <c r="BI184" i="2"/>
  <c r="AQ340" i="2"/>
  <c r="AQ336" i="2"/>
  <c r="AT187" i="2"/>
  <c r="AP343" i="2"/>
  <c r="BH184" i="2"/>
  <c r="BH179" i="2"/>
  <c r="BI285" i="2"/>
  <c r="BI77" i="2"/>
  <c r="BG84" i="2"/>
  <c r="BK346" i="2"/>
  <c r="BF72" i="2"/>
  <c r="AQ125" i="2"/>
  <c r="AP125" i="2"/>
  <c r="AO125" i="2"/>
  <c r="AK125" i="2"/>
  <c r="AR125" i="2"/>
  <c r="BN229" i="1"/>
  <c r="BM229" i="1"/>
  <c r="BL229" i="1"/>
  <c r="BK229" i="1"/>
  <c r="BJ229" i="1"/>
  <c r="BG229" i="1"/>
  <c r="AK183" i="2"/>
  <c r="AQ183" i="2"/>
  <c r="AP183" i="2"/>
  <c r="AO183" i="2"/>
  <c r="AR183" i="2"/>
  <c r="AR38" i="1"/>
  <c r="AQ38" i="1"/>
  <c r="AT38" i="1"/>
  <c r="AN38" i="1"/>
  <c r="AU38" i="1"/>
  <c r="AS38" i="1"/>
  <c r="AR232" i="2"/>
  <c r="AQ232" i="2"/>
  <c r="AP232" i="2"/>
  <c r="AO232" i="2"/>
  <c r="AK232" i="2"/>
  <c r="BN237" i="1"/>
  <c r="BM237" i="1"/>
  <c r="BL237" i="1"/>
  <c r="BG237" i="1"/>
  <c r="BK237" i="1"/>
  <c r="BJ237" i="1"/>
  <c r="AO72" i="2"/>
  <c r="AK72" i="2"/>
  <c r="AQ72" i="2"/>
  <c r="AR72" i="2"/>
  <c r="AP72" i="2"/>
  <c r="AK22" i="2"/>
  <c r="BN186" i="1"/>
  <c r="BM186" i="1"/>
  <c r="BL186" i="1"/>
  <c r="BJ186" i="1"/>
  <c r="BG186" i="1"/>
  <c r="BK186" i="1"/>
  <c r="AK290" i="2"/>
  <c r="AP290" i="2"/>
  <c r="AO290" i="2"/>
  <c r="AR290" i="2"/>
  <c r="AQ290" i="2"/>
  <c r="AN75" i="1"/>
  <c r="AT75" i="1"/>
  <c r="AS75" i="1"/>
  <c r="AR75" i="1"/>
  <c r="AQ75" i="1"/>
  <c r="AU75" i="1"/>
  <c r="AR32" i="1"/>
  <c r="AQ32" i="1"/>
  <c r="AT32" i="1"/>
  <c r="AN32" i="1"/>
  <c r="AS32" i="1"/>
  <c r="AU32" i="1"/>
  <c r="BN239" i="1"/>
  <c r="BM239" i="1"/>
  <c r="BL239" i="1"/>
  <c r="BK239" i="1"/>
  <c r="BJ239" i="1"/>
  <c r="BG239" i="1"/>
  <c r="BI80" i="2"/>
  <c r="BH80" i="2"/>
  <c r="BG80" i="2"/>
  <c r="BF80" i="2"/>
  <c r="BC80" i="2"/>
  <c r="AO26" i="2"/>
  <c r="AP288" i="2"/>
  <c r="AO288" i="2"/>
  <c r="AR288" i="2"/>
  <c r="AQ288" i="2"/>
  <c r="AK288" i="2"/>
  <c r="BK127" i="2"/>
  <c r="BK125" i="2"/>
  <c r="BJ238" i="1"/>
  <c r="AS334" i="1"/>
  <c r="AQ334" i="1"/>
  <c r="AU334" i="1"/>
  <c r="AT334" i="1"/>
  <c r="AN334" i="1"/>
  <c r="AR334" i="1"/>
  <c r="BJ30" i="1"/>
  <c r="BQ187" i="1"/>
  <c r="AS346" i="1"/>
  <c r="AQ346" i="1"/>
  <c r="AU346" i="1"/>
  <c r="AT346" i="1"/>
  <c r="AR346" i="1"/>
  <c r="AN346" i="1"/>
  <c r="BJ336" i="1"/>
  <c r="AO235" i="2"/>
  <c r="AP235" i="2"/>
  <c r="AK235" i="2"/>
  <c r="AR235" i="2"/>
  <c r="AQ235" i="2"/>
  <c r="BH288" i="2"/>
  <c r="BG288" i="2"/>
  <c r="BF288" i="2"/>
  <c r="BI288" i="2"/>
  <c r="BC288" i="2"/>
  <c r="AR76" i="1"/>
  <c r="AN76" i="1"/>
  <c r="AQ76" i="1"/>
  <c r="AT76" i="1"/>
  <c r="AS76" i="1"/>
  <c r="AU76" i="1"/>
  <c r="AR22" i="1"/>
  <c r="AQ22" i="1"/>
  <c r="AT22" i="1"/>
  <c r="AN22" i="1"/>
  <c r="AU22" i="1"/>
  <c r="AS22" i="1"/>
  <c r="BE395" i="1"/>
  <c r="BC20" i="2"/>
  <c r="AR236" i="1"/>
  <c r="AQ236" i="1"/>
  <c r="AT236" i="1"/>
  <c r="AU236" i="1"/>
  <c r="AN236" i="1"/>
  <c r="AS236" i="1"/>
  <c r="AO81" i="2"/>
  <c r="AO336" i="2"/>
  <c r="AO287" i="2"/>
  <c r="AK287" i="2"/>
  <c r="AR287" i="2"/>
  <c r="AQ287" i="2"/>
  <c r="AP287" i="2"/>
  <c r="BK282" i="2"/>
  <c r="AN73" i="1"/>
  <c r="AT73" i="1"/>
  <c r="AR73" i="1"/>
  <c r="AQ73" i="1"/>
  <c r="AU73" i="1"/>
  <c r="AS73" i="1"/>
  <c r="BN127" i="1"/>
  <c r="BJ127" i="1"/>
  <c r="BG127" i="1"/>
  <c r="BK127" i="1"/>
  <c r="BM127" i="1"/>
  <c r="BL127" i="1"/>
  <c r="BJ231" i="1"/>
  <c r="BK187" i="2"/>
  <c r="AQ31" i="1"/>
  <c r="BJ177" i="1"/>
  <c r="BF177" i="2"/>
  <c r="BK340" i="2"/>
  <c r="AT238" i="2"/>
  <c r="BK238" i="2"/>
  <c r="BJ76" i="1"/>
  <c r="BG76" i="1"/>
  <c r="BL76" i="1"/>
  <c r="BN76" i="1"/>
  <c r="BK76" i="1"/>
  <c r="BM76" i="1"/>
  <c r="AQ33" i="1"/>
  <c r="BJ178" i="1"/>
  <c r="BF75" i="2"/>
  <c r="BC75" i="2"/>
  <c r="BI75" i="2"/>
  <c r="BH75" i="2"/>
  <c r="BG75" i="2"/>
  <c r="BK237" i="2"/>
  <c r="BF285" i="2"/>
  <c r="BJ24" i="1"/>
  <c r="BJ75" i="1"/>
  <c r="BF235" i="2"/>
  <c r="AO75" i="2"/>
  <c r="AR26" i="1"/>
  <c r="AQ26" i="1"/>
  <c r="AT26" i="1"/>
  <c r="AN26" i="1"/>
  <c r="AU26" i="1"/>
  <c r="AS26" i="1"/>
  <c r="BN132" i="1"/>
  <c r="BG132" i="1"/>
  <c r="BM132" i="1"/>
  <c r="BK132" i="1"/>
  <c r="BJ132" i="1"/>
  <c r="BL132" i="1"/>
  <c r="BH335" i="2"/>
  <c r="BG335" i="2"/>
  <c r="BF335" i="2"/>
  <c r="BC335" i="2"/>
  <c r="BI335" i="2"/>
  <c r="BJ26" i="1"/>
  <c r="BJ280" i="1"/>
  <c r="BG337" i="1"/>
  <c r="BM337" i="1"/>
  <c r="BJ337" i="1"/>
  <c r="BN337" i="1"/>
  <c r="BL337" i="1"/>
  <c r="BK337" i="1"/>
  <c r="AR24" i="1"/>
  <c r="AQ24" i="1"/>
  <c r="AT24" i="1"/>
  <c r="AN24" i="1"/>
  <c r="AU24" i="1"/>
  <c r="AS24" i="1"/>
  <c r="BJ284" i="1"/>
  <c r="AQ19" i="1"/>
  <c r="AQ228" i="1"/>
  <c r="AQ21" i="1"/>
  <c r="AN235" i="1"/>
  <c r="AU235" i="1"/>
  <c r="AT235" i="1"/>
  <c r="AS235" i="1"/>
  <c r="AR235" i="1"/>
  <c r="AQ235" i="1"/>
  <c r="AS340" i="1"/>
  <c r="AQ340" i="1"/>
  <c r="AU340" i="1"/>
  <c r="AT340" i="1"/>
  <c r="AN340" i="1"/>
  <c r="AR340" i="1"/>
  <c r="BE394" i="1"/>
  <c r="BJ348" i="1"/>
  <c r="BJ124" i="1"/>
  <c r="BJ189" i="1"/>
  <c r="BL189" i="1"/>
  <c r="BM189" i="1"/>
  <c r="BG189" i="1"/>
  <c r="BN189" i="1"/>
  <c r="BK189" i="1"/>
  <c r="AR230" i="1"/>
  <c r="AQ230" i="1"/>
  <c r="AT230" i="1"/>
  <c r="AN230" i="1"/>
  <c r="AS230" i="1"/>
  <c r="AU230" i="1"/>
  <c r="BF287" i="2"/>
  <c r="BE287" i="2"/>
  <c r="BG287" i="2"/>
  <c r="BC287" i="2"/>
  <c r="BH287" i="2"/>
  <c r="BI287" i="2"/>
  <c r="AK231" i="2"/>
  <c r="AR231" i="2"/>
  <c r="AQ231" i="2"/>
  <c r="AP231" i="2"/>
  <c r="AO231" i="2"/>
  <c r="BJ23" i="1"/>
  <c r="AO76" i="2"/>
  <c r="AR30" i="1"/>
  <c r="AQ30" i="1"/>
  <c r="AT30" i="1"/>
  <c r="AU30" i="1"/>
  <c r="AN30" i="1"/>
  <c r="AS30" i="1"/>
  <c r="AQ348" i="2"/>
  <c r="AP348" i="2"/>
  <c r="AO348" i="2"/>
  <c r="AR348" i="2"/>
  <c r="AK348" i="2"/>
  <c r="AO184" i="2"/>
  <c r="AT280" i="1"/>
  <c r="AS280" i="1"/>
  <c r="AR280" i="1"/>
  <c r="AN280" i="1"/>
  <c r="AU280" i="1"/>
  <c r="AQ280" i="1"/>
  <c r="AN350" i="1"/>
  <c r="AU350" i="1"/>
  <c r="AS350" i="1"/>
  <c r="AT350" i="1"/>
  <c r="AR350" i="1"/>
  <c r="AQ350" i="1"/>
  <c r="BK27" i="2"/>
  <c r="BJ36" i="1"/>
  <c r="AK79" i="2"/>
  <c r="AR79" i="2"/>
  <c r="AQ79" i="2"/>
  <c r="AP79" i="2"/>
  <c r="AO79" i="2"/>
  <c r="AO233" i="2"/>
  <c r="AN35" i="1"/>
  <c r="AU35" i="1"/>
  <c r="AT35" i="1"/>
  <c r="AR35" i="1"/>
  <c r="AQ35" i="1"/>
  <c r="AS35" i="1"/>
  <c r="AO337" i="2"/>
  <c r="AN127" i="1"/>
  <c r="AU127" i="1"/>
  <c r="AT127" i="1"/>
  <c r="AS127" i="1"/>
  <c r="AR127" i="1"/>
  <c r="AQ127" i="1"/>
  <c r="BJ126" i="1"/>
  <c r="BJ27" i="1"/>
  <c r="AO128" i="2"/>
  <c r="BN235" i="1"/>
  <c r="BM235" i="1"/>
  <c r="BL235" i="1"/>
  <c r="BG235" i="1"/>
  <c r="BK235" i="1"/>
  <c r="BJ235" i="1"/>
  <c r="AR189" i="1"/>
  <c r="AQ189" i="1"/>
  <c r="AT189" i="1"/>
  <c r="AS189" i="1"/>
  <c r="AN189" i="1"/>
  <c r="AU189" i="1"/>
  <c r="AO82" i="2"/>
  <c r="BF342" i="2"/>
  <c r="BF337" i="2"/>
  <c r="BG337" i="2"/>
  <c r="BC337" i="2"/>
  <c r="BH337" i="2"/>
  <c r="BI337" i="2"/>
  <c r="AQ178" i="1"/>
  <c r="AK355" i="1"/>
  <c r="AL407" i="1" s="1"/>
  <c r="BE406" i="1"/>
  <c r="BF336" i="2"/>
  <c r="BJ37" i="1"/>
  <c r="BF128" i="2"/>
  <c r="BF21" i="2"/>
  <c r="BK281" i="2"/>
  <c r="BJ230" i="1"/>
  <c r="BF26" i="2"/>
  <c r="BJ31" i="1"/>
  <c r="BJ29" i="1"/>
  <c r="BF73" i="2"/>
  <c r="BE183" i="1"/>
  <c r="BE77" i="1"/>
  <c r="BJ33" i="1"/>
  <c r="AR183" i="1"/>
  <c r="AQ183" i="1"/>
  <c r="AT183" i="1"/>
  <c r="AN183" i="1"/>
  <c r="AU183" i="1"/>
  <c r="AS183" i="1"/>
  <c r="AR232" i="1"/>
  <c r="AQ232" i="1"/>
  <c r="AT232" i="1"/>
  <c r="AU232" i="1"/>
  <c r="AS232" i="1"/>
  <c r="AN232" i="1"/>
  <c r="AR34" i="1"/>
  <c r="AQ34" i="1"/>
  <c r="AT34" i="1"/>
  <c r="AS34" i="1"/>
  <c r="AU34" i="1"/>
  <c r="AN34" i="1"/>
  <c r="AQ284" i="1"/>
  <c r="BG286" i="2"/>
  <c r="BF286" i="2"/>
  <c r="BE286" i="2"/>
  <c r="BH286" i="2"/>
  <c r="BC286" i="2"/>
  <c r="BI286" i="2"/>
  <c r="BJ187" i="1"/>
  <c r="BL187" i="1"/>
  <c r="BN187" i="1"/>
  <c r="BK187" i="1"/>
  <c r="BG187" i="1"/>
  <c r="BM187" i="1"/>
  <c r="AN290" i="2"/>
  <c r="AO19" i="2"/>
  <c r="AH39" i="1"/>
  <c r="BK346" i="1"/>
  <c r="BM346" i="1"/>
  <c r="BN346" i="1"/>
  <c r="BL346" i="1"/>
  <c r="BJ346" i="1"/>
  <c r="BG346" i="1"/>
  <c r="BI25" i="2"/>
  <c r="BH25" i="2"/>
  <c r="BF25" i="2"/>
  <c r="BG25" i="2"/>
  <c r="BC25" i="2"/>
  <c r="AO347" i="2"/>
  <c r="BF83" i="2"/>
  <c r="BC83" i="2"/>
  <c r="BG83" i="2"/>
  <c r="BH83" i="2"/>
  <c r="BI83" i="2"/>
  <c r="BK232" i="2"/>
  <c r="AR187" i="1"/>
  <c r="AQ187" i="1"/>
  <c r="AT187" i="1"/>
  <c r="AU187" i="1"/>
  <c r="AS187" i="1"/>
  <c r="AN187" i="1"/>
  <c r="AN77" i="1"/>
  <c r="AT77" i="1"/>
  <c r="AU77" i="1"/>
  <c r="AS77" i="1"/>
  <c r="AR77" i="1"/>
  <c r="AQ77" i="1"/>
  <c r="BJ19" i="1"/>
  <c r="BJ32" i="1"/>
  <c r="BJ20" i="1"/>
  <c r="BJ72" i="1"/>
  <c r="BJ236" i="1"/>
  <c r="BL236" i="1"/>
  <c r="BG236" i="1"/>
  <c r="BK236" i="1"/>
  <c r="BM236" i="1"/>
  <c r="BN236" i="1"/>
  <c r="BH334" i="2"/>
  <c r="BG334" i="2"/>
  <c r="BI334" i="2"/>
  <c r="BF334" i="2"/>
  <c r="BC334" i="2"/>
  <c r="AR238" i="1"/>
  <c r="AQ238" i="1"/>
  <c r="AT238" i="1"/>
  <c r="AS238" i="1"/>
  <c r="AU238" i="1"/>
  <c r="AN238" i="1"/>
  <c r="BG234" i="2"/>
  <c r="BF234" i="2"/>
  <c r="BH234" i="2"/>
  <c r="BC234" i="2"/>
  <c r="BI234" i="2"/>
  <c r="BJ283" i="1"/>
  <c r="BJ351" i="1"/>
  <c r="BJ232" i="1"/>
  <c r="BL232" i="1"/>
  <c r="BN232" i="1"/>
  <c r="BG232" i="1"/>
  <c r="BK232" i="1"/>
  <c r="BM232" i="1"/>
  <c r="AR36" i="1"/>
  <c r="AQ36" i="1"/>
  <c r="AT36" i="1"/>
  <c r="AS36" i="1"/>
  <c r="AN36" i="1"/>
  <c r="AU36" i="1"/>
  <c r="BF19" i="2"/>
  <c r="BH233" i="2"/>
  <c r="BG233" i="2"/>
  <c r="BF233" i="2"/>
  <c r="BI233" i="2"/>
  <c r="BE233" i="2"/>
  <c r="BC233" i="2"/>
  <c r="AN285" i="1"/>
  <c r="AR285" i="1"/>
  <c r="AS285" i="1"/>
  <c r="AQ285" i="1"/>
  <c r="AU285" i="1"/>
  <c r="AT285" i="1"/>
  <c r="BJ350" i="1"/>
  <c r="BJ34" i="1"/>
  <c r="BL34" i="1"/>
  <c r="BG34" i="1"/>
  <c r="BM34" i="1"/>
  <c r="BN34" i="1"/>
  <c r="BK34" i="1"/>
  <c r="BK283" i="2"/>
  <c r="BJ21" i="1"/>
  <c r="BJ125" i="1"/>
  <c r="AN23" i="1"/>
  <c r="AU23" i="1"/>
  <c r="AT23" i="1"/>
  <c r="AS23" i="1"/>
  <c r="AQ23" i="1"/>
  <c r="AR23" i="1"/>
  <c r="AN180" i="1"/>
  <c r="AU180" i="1"/>
  <c r="AT180" i="1"/>
  <c r="AR180" i="1"/>
  <c r="AS180" i="1"/>
  <c r="AQ180" i="1"/>
  <c r="BJ281" i="1"/>
  <c r="BJ340" i="1"/>
  <c r="BJ285" i="1"/>
  <c r="BJ22" i="1"/>
  <c r="BF231" i="2"/>
  <c r="BK24" i="2"/>
  <c r="BK126" i="2"/>
  <c r="BF178" i="2"/>
  <c r="AO80" i="2"/>
  <c r="BK229" i="2"/>
  <c r="BK132" i="2"/>
  <c r="AQ283" i="1"/>
  <c r="BN35" i="1"/>
  <c r="BM35" i="1"/>
  <c r="BL35" i="1"/>
  <c r="BK35" i="1"/>
  <c r="BJ35" i="1"/>
  <c r="BG35" i="1"/>
  <c r="BJ228" i="1"/>
  <c r="BF130" i="2"/>
  <c r="BJ176" i="1"/>
  <c r="BJ73" i="1"/>
  <c r="BJ282" i="1"/>
  <c r="AO285" i="2"/>
  <c r="BE683" i="2" l="1"/>
  <c r="BK683" i="2"/>
  <c r="BI683" i="2"/>
  <c r="BC683" i="2"/>
  <c r="BG683" i="2"/>
  <c r="BH683" i="2"/>
  <c r="BF683" i="2"/>
  <c r="AQ683" i="2"/>
  <c r="AP683" i="2"/>
  <c r="AT683" i="2"/>
  <c r="AK683" i="2"/>
  <c r="AR683" i="2"/>
  <c r="AO683" i="2"/>
  <c r="AN683" i="2"/>
  <c r="AH685" i="2"/>
  <c r="AJ684" i="2"/>
  <c r="BL684" i="2"/>
  <c r="BN684" i="2" s="1"/>
  <c r="AU684" i="2"/>
  <c r="AW684" i="2" s="1"/>
  <c r="BB684" i="2"/>
  <c r="BE74" i="1"/>
  <c r="BL74" i="1"/>
  <c r="BJ74" i="1"/>
  <c r="BG74" i="1"/>
  <c r="BK74" i="1"/>
  <c r="BE126" i="1"/>
  <c r="BM74" i="1"/>
  <c r="AQ346" i="2"/>
  <c r="AR346" i="2"/>
  <c r="AQ178" i="2"/>
  <c r="AT346" i="2"/>
  <c r="AO346" i="2"/>
  <c r="AP346" i="2"/>
  <c r="AT283" i="2"/>
  <c r="AO345" i="2"/>
  <c r="AT178" i="2"/>
  <c r="AO182" i="2"/>
  <c r="AT127" i="2"/>
  <c r="AO127" i="2"/>
  <c r="AP127" i="2"/>
  <c r="AP178" i="2"/>
  <c r="AK178" i="2"/>
  <c r="AQ127" i="2"/>
  <c r="AR178" i="2"/>
  <c r="AR127" i="2"/>
  <c r="AP182" i="2"/>
  <c r="BJ347" i="1"/>
  <c r="BM347" i="1"/>
  <c r="AQ284" i="2"/>
  <c r="AQ20" i="2"/>
  <c r="AR20" i="2"/>
  <c r="AP20" i="2"/>
  <c r="AN20" i="2"/>
  <c r="AO20" i="2"/>
  <c r="AQ345" i="2"/>
  <c r="AR284" i="2"/>
  <c r="AP345" i="2"/>
  <c r="AR345" i="2"/>
  <c r="AP341" i="2"/>
  <c r="AT284" i="2"/>
  <c r="AO284" i="2"/>
  <c r="AK284" i="2"/>
  <c r="AW234" i="2"/>
  <c r="BJ182" i="1"/>
  <c r="BG182" i="1"/>
  <c r="BM182" i="1"/>
  <c r="BQ387" i="1"/>
  <c r="BN130" i="2"/>
  <c r="AW128" i="2"/>
  <c r="BQ130" i="1"/>
  <c r="BC182" i="2"/>
  <c r="BG182" i="2"/>
  <c r="AQ24" i="2"/>
  <c r="BN131" i="2"/>
  <c r="AK24" i="2"/>
  <c r="BK182" i="2"/>
  <c r="BN129" i="2"/>
  <c r="BN335" i="2"/>
  <c r="AW335" i="2"/>
  <c r="BF182" i="2"/>
  <c r="AT24" i="2"/>
  <c r="AP24" i="2"/>
  <c r="BH182" i="2"/>
  <c r="AR24" i="2"/>
  <c r="BK182" i="1"/>
  <c r="BL182" i="1"/>
  <c r="BN182" i="1"/>
  <c r="BN344" i="1"/>
  <c r="BN128" i="2"/>
  <c r="BL344" i="1"/>
  <c r="BK339" i="1"/>
  <c r="BM345" i="1"/>
  <c r="BL185" i="1"/>
  <c r="AP230" i="2"/>
  <c r="AR230" i="2"/>
  <c r="AP338" i="2"/>
  <c r="AQ338" i="2"/>
  <c r="AQ230" i="2"/>
  <c r="AT230" i="2"/>
  <c r="AK230" i="2"/>
  <c r="AR338" i="2"/>
  <c r="AO338" i="2"/>
  <c r="AT282" i="2"/>
  <c r="AK341" i="2"/>
  <c r="AQ84" i="2"/>
  <c r="AO341" i="2"/>
  <c r="AO282" i="2"/>
  <c r="AR84" i="2"/>
  <c r="AP282" i="2"/>
  <c r="AK84" i="2"/>
  <c r="AQ282" i="2"/>
  <c r="AR341" i="2"/>
  <c r="AR282" i="2"/>
  <c r="AO283" i="2"/>
  <c r="BN343" i="2"/>
  <c r="BG332" i="1"/>
  <c r="BK332" i="1"/>
  <c r="BL345" i="1"/>
  <c r="BQ231" i="1"/>
  <c r="BQ181" i="1"/>
  <c r="BK233" i="1"/>
  <c r="BL347" i="1"/>
  <c r="BN352" i="1"/>
  <c r="AW229" i="2"/>
  <c r="BE285" i="1"/>
  <c r="BL233" i="1"/>
  <c r="BK352" i="1"/>
  <c r="BN179" i="2"/>
  <c r="BN347" i="1"/>
  <c r="BK341" i="1"/>
  <c r="BL352" i="1"/>
  <c r="BK341" i="2"/>
  <c r="BG345" i="1"/>
  <c r="BE233" i="1"/>
  <c r="BG233" i="1"/>
  <c r="BM233" i="1"/>
  <c r="BN233" i="1"/>
  <c r="BG352" i="1"/>
  <c r="BN341" i="1"/>
  <c r="BK344" i="2"/>
  <c r="BJ339" i="1"/>
  <c r="AW186" i="2"/>
  <c r="BQ128" i="1"/>
  <c r="BJ233" i="1"/>
  <c r="BK347" i="1"/>
  <c r="BG339" i="1"/>
  <c r="BL341" i="1"/>
  <c r="BJ352" i="1"/>
  <c r="BM352" i="1"/>
  <c r="BJ341" i="1"/>
  <c r="BE391" i="1"/>
  <c r="BM339" i="1"/>
  <c r="BN342" i="2"/>
  <c r="BE397" i="1"/>
  <c r="BE399" i="1"/>
  <c r="BG341" i="1"/>
  <c r="BN345" i="1"/>
  <c r="BG347" i="1"/>
  <c r="BJ234" i="1"/>
  <c r="BK339" i="2"/>
  <c r="BJ345" i="1"/>
  <c r="BN339" i="1"/>
  <c r="AP129" i="2"/>
  <c r="AR126" i="2"/>
  <c r="AK126" i="2"/>
  <c r="AQ129" i="2"/>
  <c r="BG185" i="2"/>
  <c r="AK229" i="2"/>
  <c r="BF185" i="2"/>
  <c r="AO84" i="2"/>
  <c r="AR182" i="2"/>
  <c r="AO229" i="2"/>
  <c r="AO129" i="2"/>
  <c r="AK182" i="2"/>
  <c r="AR342" i="2"/>
  <c r="AK342" i="2"/>
  <c r="AO185" i="2"/>
  <c r="AQ283" i="2"/>
  <c r="BI185" i="2"/>
  <c r="AQ185" i="2"/>
  <c r="AR283" i="2"/>
  <c r="AR185" i="2"/>
  <c r="AK283" i="2"/>
  <c r="AQ342" i="2"/>
  <c r="AK185" i="2"/>
  <c r="AW28" i="2"/>
  <c r="AO126" i="2"/>
  <c r="AP229" i="2"/>
  <c r="BK185" i="2"/>
  <c r="AR129" i="2"/>
  <c r="AO342" i="2"/>
  <c r="AP126" i="2"/>
  <c r="AQ229" i="2"/>
  <c r="BC185" i="2"/>
  <c r="BM344" i="1"/>
  <c r="AX285" i="1"/>
  <c r="BG344" i="1"/>
  <c r="BK344" i="1"/>
  <c r="AW74" i="2"/>
  <c r="AX231" i="1"/>
  <c r="AX387" i="1"/>
  <c r="AX129" i="1"/>
  <c r="BE396" i="1"/>
  <c r="BN234" i="1"/>
  <c r="AW20" i="2"/>
  <c r="AW131" i="2"/>
  <c r="BG234" i="1"/>
  <c r="BK234" i="2"/>
  <c r="BK234" i="1"/>
  <c r="BE234" i="1"/>
  <c r="AX229" i="1"/>
  <c r="BM234" i="1"/>
  <c r="AW177" i="2"/>
  <c r="AX126" i="1"/>
  <c r="BN332" i="1"/>
  <c r="BJ353" i="1"/>
  <c r="BN181" i="2"/>
  <c r="BE185" i="1"/>
  <c r="BM341" i="1"/>
  <c r="BK353" i="1"/>
  <c r="BM332" i="1"/>
  <c r="BQ333" i="1"/>
  <c r="BE332" i="1"/>
  <c r="BJ332" i="1"/>
  <c r="BQ390" i="1"/>
  <c r="BN353" i="1"/>
  <c r="BM185" i="1"/>
  <c r="BN338" i="2"/>
  <c r="AX337" i="1"/>
  <c r="BE405" i="1"/>
  <c r="BG353" i="1"/>
  <c r="BK185" i="1"/>
  <c r="AW342" i="2"/>
  <c r="AX128" i="1"/>
  <c r="BE237" i="1"/>
  <c r="BG185" i="1"/>
  <c r="BL353" i="1"/>
  <c r="BJ185" i="1"/>
  <c r="AU258" i="2"/>
  <c r="AJ258" i="2"/>
  <c r="AH259" i="2"/>
  <c r="BL258" i="2"/>
  <c r="BB258" i="2"/>
  <c r="BI418" i="2"/>
  <c r="BC418" i="2"/>
  <c r="BK418" i="2"/>
  <c r="BG418" i="2"/>
  <c r="BH418" i="2"/>
  <c r="BE418" i="2"/>
  <c r="BF418" i="2"/>
  <c r="BL103" i="2"/>
  <c r="AH104" i="2"/>
  <c r="AU103" i="2"/>
  <c r="AJ103" i="2"/>
  <c r="AG420" i="2"/>
  <c r="AG319" i="2"/>
  <c r="AG366" i="2"/>
  <c r="AG156" i="2"/>
  <c r="BB155" i="2"/>
  <c r="BL362" i="2"/>
  <c r="AH363" i="2"/>
  <c r="AU362" i="2"/>
  <c r="AJ362" i="2"/>
  <c r="BB362" i="2"/>
  <c r="AH206" i="2"/>
  <c r="BL205" i="2"/>
  <c r="AU205" i="2"/>
  <c r="AJ205" i="2"/>
  <c r="BB103" i="2"/>
  <c r="AQ417" i="2"/>
  <c r="AK417" i="2"/>
  <c r="AP417" i="2"/>
  <c r="AO417" i="2"/>
  <c r="AN417" i="2"/>
  <c r="AR417" i="2"/>
  <c r="AH310" i="2"/>
  <c r="AU309" i="2"/>
  <c r="BL309" i="2"/>
  <c r="AJ309" i="2"/>
  <c r="BB309" i="2"/>
  <c r="AH157" i="2"/>
  <c r="BL156" i="2"/>
  <c r="AJ156" i="2"/>
  <c r="AG105" i="2"/>
  <c r="AG50" i="2"/>
  <c r="BB49" i="2"/>
  <c r="AJ155" i="2"/>
  <c r="AG262" i="2"/>
  <c r="BL50" i="2"/>
  <c r="AH51" i="2"/>
  <c r="AJ50" i="2"/>
  <c r="AU50" i="2"/>
  <c r="AU155" i="2"/>
  <c r="AH419" i="2"/>
  <c r="AJ418" i="2"/>
  <c r="BL418" i="2"/>
  <c r="BN418" i="2" s="1"/>
  <c r="AU418" i="2"/>
  <c r="AG206" i="2"/>
  <c r="BB205" i="2"/>
  <c r="AW337" i="2"/>
  <c r="AW341" i="2"/>
  <c r="AW355" i="1"/>
  <c r="AX407" i="1" s="1"/>
  <c r="AW353" i="2"/>
  <c r="AX385" i="1"/>
  <c r="AW338" i="2"/>
  <c r="AW345" i="2"/>
  <c r="AW179" i="2"/>
  <c r="AX233" i="1"/>
  <c r="AX234" i="1"/>
  <c r="AX178" i="1"/>
  <c r="AW182" i="2"/>
  <c r="BE240" i="1"/>
  <c r="AW181" i="2"/>
  <c r="AX182" i="1"/>
  <c r="AW126" i="2"/>
  <c r="AX240" i="1"/>
  <c r="AW130" i="2"/>
  <c r="AW132" i="2"/>
  <c r="AX185" i="1"/>
  <c r="AK78" i="1"/>
  <c r="AL130" i="1" s="1"/>
  <c r="AW129" i="2"/>
  <c r="AX181" i="1"/>
  <c r="AX335" i="1"/>
  <c r="AW349" i="2"/>
  <c r="AW348" i="2"/>
  <c r="AK135" i="1"/>
  <c r="AW39" i="1"/>
  <c r="AW39" i="2" s="1"/>
  <c r="AK39" i="1"/>
  <c r="AW347" i="2"/>
  <c r="AW135" i="1"/>
  <c r="BK414" i="1"/>
  <c r="BL414" i="1"/>
  <c r="BN414" i="1"/>
  <c r="BM414" i="1"/>
  <c r="BG414" i="1"/>
  <c r="BJ414" i="1"/>
  <c r="AW241" i="1"/>
  <c r="AK241" i="1"/>
  <c r="AL241" i="1" s="1"/>
  <c r="AW415" i="1"/>
  <c r="AW415" i="2" s="1"/>
  <c r="AK415" i="1"/>
  <c r="AT415" i="2" s="1"/>
  <c r="AK191" i="1"/>
  <c r="AW191" i="1"/>
  <c r="AU414" i="1"/>
  <c r="AR414" i="1"/>
  <c r="AT414" i="1"/>
  <c r="AQ414" i="1"/>
  <c r="AN414" i="1"/>
  <c r="AS414" i="1"/>
  <c r="AK287" i="1"/>
  <c r="AW287" i="1"/>
  <c r="AW343" i="2"/>
  <c r="BQ185" i="1"/>
  <c r="BE129" i="1"/>
  <c r="BQ234" i="1"/>
  <c r="BQ126" i="1"/>
  <c r="AX237" i="1"/>
  <c r="AL237" i="1"/>
  <c r="AL231" i="1"/>
  <c r="AL181" i="1"/>
  <c r="BQ129" i="1"/>
  <c r="AW344" i="2"/>
  <c r="BK286" i="2"/>
  <c r="BE286" i="1"/>
  <c r="AU335" i="1"/>
  <c r="AL335" i="1"/>
  <c r="AL387" i="1"/>
  <c r="AW239" i="2"/>
  <c r="AX239" i="1"/>
  <c r="BN337" i="2"/>
  <c r="BQ337" i="1"/>
  <c r="BQ389" i="1"/>
  <c r="BN186" i="2"/>
  <c r="BQ186" i="1"/>
  <c r="BN134" i="2"/>
  <c r="AT337" i="2"/>
  <c r="AL337" i="1"/>
  <c r="AL389" i="1"/>
  <c r="AX391" i="1"/>
  <c r="BQ229" i="1"/>
  <c r="AT341" i="2"/>
  <c r="AT233" i="2"/>
  <c r="AL233" i="1"/>
  <c r="AR240" i="1"/>
  <c r="AL240" i="1"/>
  <c r="AN339" i="1"/>
  <c r="AL391" i="1"/>
  <c r="BG130" i="1"/>
  <c r="AN332" i="1"/>
  <c r="AL332" i="1"/>
  <c r="BN353" i="2"/>
  <c r="BM181" i="1"/>
  <c r="BE181" i="1"/>
  <c r="BN177" i="2"/>
  <c r="BQ177" i="1"/>
  <c r="BN348" i="2"/>
  <c r="AT229" i="2"/>
  <c r="AL229" i="1"/>
  <c r="AT184" i="2"/>
  <c r="AL184" i="1"/>
  <c r="BN351" i="2"/>
  <c r="BN237" i="2"/>
  <c r="BQ237" i="1"/>
  <c r="BN233" i="2"/>
  <c r="BQ233" i="1"/>
  <c r="AW286" i="2"/>
  <c r="AX286" i="1"/>
  <c r="AT129" i="2"/>
  <c r="AL129" i="1"/>
  <c r="BE179" i="1"/>
  <c r="BE231" i="1"/>
  <c r="BN286" i="2"/>
  <c r="BQ286" i="1"/>
  <c r="BQ178" i="1"/>
  <c r="AR234" i="1"/>
  <c r="AL234" i="1"/>
  <c r="BN339" i="2"/>
  <c r="BQ391" i="1"/>
  <c r="AT182" i="2"/>
  <c r="AL182" i="1"/>
  <c r="AU239" i="1"/>
  <c r="AL239" i="1"/>
  <c r="BN347" i="2"/>
  <c r="AQ133" i="1"/>
  <c r="AT342" i="2"/>
  <c r="AU352" i="1"/>
  <c r="AQ185" i="1"/>
  <c r="AL185" i="1"/>
  <c r="BN354" i="2"/>
  <c r="AQ338" i="1"/>
  <c r="AL338" i="1"/>
  <c r="AL390" i="1"/>
  <c r="AX338" i="1"/>
  <c r="AL72" i="1"/>
  <c r="BN336" i="2"/>
  <c r="BQ336" i="1"/>
  <c r="BQ388" i="1"/>
  <c r="BE338" i="1"/>
  <c r="BE390" i="1"/>
  <c r="AQ353" i="1"/>
  <c r="AT347" i="2"/>
  <c r="AS128" i="1"/>
  <c r="AL128" i="1"/>
  <c r="BE333" i="1"/>
  <c r="BE385" i="1"/>
  <c r="AW336" i="2"/>
  <c r="AX336" i="1"/>
  <c r="AX388" i="1"/>
  <c r="BN352" i="2"/>
  <c r="BK128" i="2"/>
  <c r="BE128" i="1"/>
  <c r="BE180" i="1"/>
  <c r="AT345" i="2"/>
  <c r="AN344" i="1"/>
  <c r="BN135" i="2"/>
  <c r="BE186" i="1"/>
  <c r="AL333" i="1"/>
  <c r="AL385" i="1"/>
  <c r="BN78" i="2"/>
  <c r="BQ78" i="1"/>
  <c r="AL186" i="1"/>
  <c r="AS336" i="1"/>
  <c r="AL336" i="1"/>
  <c r="AL388" i="1"/>
  <c r="AQ351" i="1"/>
  <c r="BN132" i="2"/>
  <c r="AL281" i="1"/>
  <c r="AX186" i="1"/>
  <c r="AS348" i="1"/>
  <c r="AW184" i="2"/>
  <c r="AX184" i="1"/>
  <c r="AT286" i="2"/>
  <c r="AL286" i="1"/>
  <c r="BK335" i="2"/>
  <c r="BE335" i="1"/>
  <c r="BE387" i="1"/>
  <c r="AW77" i="2"/>
  <c r="AX77" i="1"/>
  <c r="BN239" i="2"/>
  <c r="BQ239" i="1"/>
  <c r="AW190" i="2"/>
  <c r="AN126" i="1"/>
  <c r="AL126" i="1"/>
  <c r="BN240" i="2"/>
  <c r="BQ240" i="1"/>
  <c r="BQ238" i="1"/>
  <c r="BK342" i="2"/>
  <c r="BK184" i="2"/>
  <c r="BE184" i="1"/>
  <c r="BN133" i="2"/>
  <c r="AL236" i="1"/>
  <c r="BQ285" i="1"/>
  <c r="BN28" i="2"/>
  <c r="AR131" i="2"/>
  <c r="AT348" i="2"/>
  <c r="AR348" i="1"/>
  <c r="AT348" i="1"/>
  <c r="AN348" i="1"/>
  <c r="AU348" i="1"/>
  <c r="AQ348" i="1"/>
  <c r="AR338" i="1"/>
  <c r="AU338" i="1"/>
  <c r="AT338" i="1"/>
  <c r="AN338" i="1"/>
  <c r="AS338" i="1"/>
  <c r="AT338" i="2"/>
  <c r="AT131" i="2"/>
  <c r="AO131" i="2"/>
  <c r="BN229" i="2"/>
  <c r="AW352" i="2"/>
  <c r="AW185" i="2"/>
  <c r="BK186" i="2"/>
  <c r="AT353" i="1"/>
  <c r="AS353" i="1"/>
  <c r="AQ131" i="2"/>
  <c r="BN38" i="2"/>
  <c r="AW354" i="2"/>
  <c r="AK131" i="2"/>
  <c r="AW351" i="2"/>
  <c r="AR132" i="2"/>
  <c r="AO78" i="2"/>
  <c r="AQ132" i="2"/>
  <c r="AT132" i="2"/>
  <c r="AP132" i="2"/>
  <c r="AK132" i="2"/>
  <c r="BN20" i="2"/>
  <c r="AS28" i="1"/>
  <c r="AU353" i="1"/>
  <c r="AT28" i="1"/>
  <c r="AN28" i="1"/>
  <c r="AR28" i="1"/>
  <c r="BK184" i="1"/>
  <c r="AR186" i="2"/>
  <c r="AQ186" i="2"/>
  <c r="AP186" i="2"/>
  <c r="BN344" i="2"/>
  <c r="BN345" i="2"/>
  <c r="BK77" i="2"/>
  <c r="AW339" i="2"/>
  <c r="AT186" i="2"/>
  <c r="BN182" i="2"/>
  <c r="AW240" i="2"/>
  <c r="BN185" i="2"/>
  <c r="BN234" i="2"/>
  <c r="BK188" i="2"/>
  <c r="AP25" i="2"/>
  <c r="AO25" i="2"/>
  <c r="BN126" i="2"/>
  <c r="AQ25" i="2"/>
  <c r="AQ78" i="2"/>
  <c r="AU28" i="1"/>
  <c r="BN184" i="1"/>
  <c r="BM184" i="1"/>
  <c r="BJ184" i="1"/>
  <c r="BL184" i="1"/>
  <c r="BL181" i="1"/>
  <c r="AP78" i="2"/>
  <c r="BK349" i="2"/>
  <c r="AK78" i="2"/>
  <c r="BK131" i="2"/>
  <c r="BK343" i="2"/>
  <c r="BK338" i="2"/>
  <c r="BN77" i="2"/>
  <c r="AW134" i="2"/>
  <c r="BK20" i="2"/>
  <c r="BK129" i="2"/>
  <c r="BN74" i="2"/>
  <c r="BN341" i="2"/>
  <c r="BK179" i="2"/>
  <c r="BK72" i="2"/>
  <c r="BK345" i="2"/>
  <c r="BK74" i="2"/>
  <c r="AR25" i="2"/>
  <c r="BK236" i="2"/>
  <c r="AK25" i="2"/>
  <c r="BK23" i="2"/>
  <c r="AS185" i="1"/>
  <c r="AN185" i="1"/>
  <c r="AQ352" i="1"/>
  <c r="AT185" i="1"/>
  <c r="AN352" i="1"/>
  <c r="AR185" i="1"/>
  <c r="AU184" i="1"/>
  <c r="AN184" i="1"/>
  <c r="AU185" i="1"/>
  <c r="AQ347" i="1"/>
  <c r="AS184" i="1"/>
  <c r="AT128" i="2"/>
  <c r="BM130" i="1"/>
  <c r="BK130" i="2"/>
  <c r="AU347" i="1"/>
  <c r="BK130" i="1"/>
  <c r="AT184" i="1"/>
  <c r="AU128" i="1"/>
  <c r="AT185" i="2"/>
  <c r="BN181" i="1"/>
  <c r="BK181" i="2"/>
  <c r="BM179" i="1"/>
  <c r="AS339" i="1"/>
  <c r="BL179" i="1"/>
  <c r="BG179" i="1"/>
  <c r="BK179" i="1"/>
  <c r="AN336" i="1"/>
  <c r="AQ128" i="1"/>
  <c r="AR352" i="1"/>
  <c r="AT128" i="1"/>
  <c r="AR336" i="1"/>
  <c r="AT352" i="1"/>
  <c r="AT336" i="1"/>
  <c r="AU336" i="1"/>
  <c r="BN179" i="1"/>
  <c r="AS352" i="1"/>
  <c r="AQ336" i="1"/>
  <c r="AQ184" i="1"/>
  <c r="AT336" i="2"/>
  <c r="BJ179" i="1"/>
  <c r="AS347" i="1"/>
  <c r="AR184" i="1"/>
  <c r="BG184" i="1"/>
  <c r="AS239" i="1"/>
  <c r="AR239" i="1"/>
  <c r="AT339" i="2"/>
  <c r="BJ181" i="1"/>
  <c r="AR133" i="1"/>
  <c r="AN128" i="1"/>
  <c r="AU20" i="1"/>
  <c r="AT20" i="2"/>
  <c r="AS133" i="1"/>
  <c r="AN133" i="1"/>
  <c r="AN353" i="1"/>
  <c r="AR20" i="1"/>
  <c r="AQ20" i="1"/>
  <c r="AS20" i="1"/>
  <c r="AT20" i="1"/>
  <c r="AR353" i="1"/>
  <c r="AR128" i="1"/>
  <c r="AR347" i="1"/>
  <c r="AT335" i="2"/>
  <c r="AT133" i="2"/>
  <c r="AN347" i="1"/>
  <c r="BK181" i="1"/>
  <c r="AT347" i="1"/>
  <c r="BG181" i="1"/>
  <c r="AN239" i="1"/>
  <c r="AQ332" i="1"/>
  <c r="AR335" i="1"/>
  <c r="BQ407" i="1"/>
  <c r="AS332" i="1"/>
  <c r="AT335" i="1"/>
  <c r="AR126" i="1"/>
  <c r="BN39" i="2"/>
  <c r="AT332" i="1"/>
  <c r="AU332" i="1"/>
  <c r="AS335" i="1"/>
  <c r="BQ339" i="1"/>
  <c r="AT239" i="1"/>
  <c r="AN335" i="1"/>
  <c r="AQ239" i="1"/>
  <c r="AS126" i="1"/>
  <c r="AQ335" i="1"/>
  <c r="AR332" i="1"/>
  <c r="AT339" i="1"/>
  <c r="AR339" i="1"/>
  <c r="AO186" i="2"/>
  <c r="AO83" i="2"/>
  <c r="AU234" i="1"/>
  <c r="AQ339" i="1"/>
  <c r="AS234" i="1"/>
  <c r="AU339" i="1"/>
  <c r="AN234" i="1"/>
  <c r="AU126" i="1"/>
  <c r="AR344" i="1"/>
  <c r="AT126" i="1"/>
  <c r="AT344" i="1"/>
  <c r="BJ130" i="1"/>
  <c r="AT126" i="2"/>
  <c r="AQ126" i="1"/>
  <c r="AQ234" i="1"/>
  <c r="BL130" i="1"/>
  <c r="AU344" i="1"/>
  <c r="AT234" i="2"/>
  <c r="AQ344" i="1"/>
  <c r="AT234" i="1"/>
  <c r="BN130" i="1"/>
  <c r="AS344" i="1"/>
  <c r="AT133" i="1"/>
  <c r="AR351" i="1"/>
  <c r="AT351" i="1"/>
  <c r="AS351" i="1"/>
  <c r="AN351" i="1"/>
  <c r="AU351" i="1"/>
  <c r="AU133" i="1"/>
  <c r="AT237" i="2"/>
  <c r="AT236" i="2"/>
  <c r="AR83" i="2"/>
  <c r="AK83" i="2"/>
  <c r="AT344" i="2"/>
  <c r="AP83" i="2"/>
  <c r="AT188" i="2"/>
  <c r="AT349" i="2"/>
  <c r="BC22" i="2"/>
  <c r="AT23" i="2"/>
  <c r="AT73" i="2"/>
  <c r="AT343" i="2"/>
  <c r="AT340" i="2"/>
  <c r="BC230" i="2"/>
  <c r="AT334" i="2"/>
  <c r="AR354" i="1"/>
  <c r="AT354" i="1"/>
  <c r="AQ354" i="1"/>
  <c r="AS354" i="1"/>
  <c r="AQ240" i="1"/>
  <c r="BJ338" i="1"/>
  <c r="AQ177" i="1"/>
  <c r="AT177" i="2"/>
  <c r="AT130" i="1"/>
  <c r="AT130" i="2"/>
  <c r="BL188" i="1"/>
  <c r="BG129" i="1"/>
  <c r="AN354" i="1"/>
  <c r="AS240" i="1"/>
  <c r="AU240" i="1"/>
  <c r="AN240" i="1"/>
  <c r="AS179" i="1"/>
  <c r="AT179" i="2"/>
  <c r="BM128" i="1"/>
  <c r="AQ74" i="1"/>
  <c r="AT74" i="2"/>
  <c r="BL333" i="1"/>
  <c r="AU354" i="1"/>
  <c r="AT240" i="1"/>
  <c r="BM335" i="1"/>
  <c r="AQ181" i="1"/>
  <c r="AT181" i="2"/>
  <c r="AK21" i="2"/>
  <c r="AR21" i="2"/>
  <c r="AP21" i="2"/>
  <c r="AQ21" i="2"/>
  <c r="AO21" i="2"/>
  <c r="AN21" i="2"/>
  <c r="AP334" i="2"/>
  <c r="AQ334" i="2"/>
  <c r="AO334" i="2"/>
  <c r="AR334" i="2"/>
  <c r="BF345" i="2"/>
  <c r="BG345" i="2"/>
  <c r="BI345" i="2"/>
  <c r="BC345" i="2"/>
  <c r="BE186" i="2"/>
  <c r="BG230" i="2"/>
  <c r="BC349" i="2"/>
  <c r="BH230" i="2"/>
  <c r="BI349" i="2"/>
  <c r="BF349" i="2"/>
  <c r="BI186" i="2"/>
  <c r="BC186" i="2"/>
  <c r="BF186" i="2"/>
  <c r="BH349" i="2"/>
  <c r="BF230" i="2"/>
  <c r="BG186" i="2"/>
  <c r="BI230" i="2"/>
  <c r="AR130" i="2"/>
  <c r="AK130" i="2"/>
  <c r="AO130" i="2"/>
  <c r="AP130" i="2"/>
  <c r="AK344" i="2"/>
  <c r="BF289" i="2"/>
  <c r="BG289" i="2"/>
  <c r="BH289" i="2"/>
  <c r="BI289" i="2"/>
  <c r="AP344" i="2"/>
  <c r="AT177" i="1"/>
  <c r="AR177" i="1"/>
  <c r="AN177" i="1"/>
  <c r="AU177" i="1"/>
  <c r="AS177" i="1"/>
  <c r="BE346" i="2"/>
  <c r="BE338" i="2"/>
  <c r="BE289" i="2"/>
  <c r="BE284" i="2"/>
  <c r="BE183" i="2"/>
  <c r="BE337" i="2"/>
  <c r="AN127" i="2"/>
  <c r="AN335" i="2"/>
  <c r="AN24" i="2"/>
  <c r="AN235" i="2"/>
  <c r="AN284" i="2"/>
  <c r="AN348" i="2"/>
  <c r="AN130" i="2"/>
  <c r="AN334" i="2"/>
  <c r="AN187" i="2"/>
  <c r="AN339" i="2"/>
  <c r="AN72" i="2"/>
  <c r="AN234" i="2"/>
  <c r="AN129" i="2"/>
  <c r="AN132" i="2"/>
  <c r="AN345" i="2"/>
  <c r="AN83" i="2"/>
  <c r="AN338" i="2"/>
  <c r="AN229" i="2"/>
  <c r="AO344" i="2"/>
  <c r="BE131" i="2"/>
  <c r="AQ344" i="2"/>
  <c r="BH131" i="2"/>
  <c r="BI131" i="2"/>
  <c r="BC131" i="2"/>
  <c r="BF131" i="2"/>
  <c r="BE23" i="2"/>
  <c r="BI23" i="2"/>
  <c r="BF23" i="2"/>
  <c r="BH23" i="2"/>
  <c r="BG23" i="2"/>
  <c r="AQ339" i="2"/>
  <c r="AR339" i="2"/>
  <c r="AO339" i="2"/>
  <c r="AK339" i="2"/>
  <c r="AO73" i="2"/>
  <c r="AP339" i="2"/>
  <c r="BK128" i="1"/>
  <c r="BL128" i="1"/>
  <c r="BJ128" i="1"/>
  <c r="BN128" i="1"/>
  <c r="BG128" i="1"/>
  <c r="AR181" i="1"/>
  <c r="AU181" i="1"/>
  <c r="AN181" i="1"/>
  <c r="AS181" i="1"/>
  <c r="AT181" i="1"/>
  <c r="AS130" i="1"/>
  <c r="AN130" i="1"/>
  <c r="AQ130" i="1"/>
  <c r="AU130" i="1"/>
  <c r="AR130" i="1"/>
  <c r="AR73" i="2"/>
  <c r="AK73" i="2"/>
  <c r="AQ73" i="2"/>
  <c r="AR335" i="2"/>
  <c r="BI183" i="2"/>
  <c r="BH183" i="2"/>
  <c r="BG183" i="2"/>
  <c r="BC183" i="2"/>
  <c r="BF183" i="2"/>
  <c r="BN335" i="1"/>
  <c r="AR179" i="2"/>
  <c r="AO179" i="2"/>
  <c r="AP179" i="2"/>
  <c r="AK179" i="2"/>
  <c r="AO335" i="2"/>
  <c r="AP335" i="2"/>
  <c r="BC78" i="2"/>
  <c r="AQ335" i="2"/>
  <c r="AK335" i="2"/>
  <c r="BH78" i="2"/>
  <c r="BI78" i="2"/>
  <c r="BF78" i="2"/>
  <c r="AQ234" i="2"/>
  <c r="BM188" i="1"/>
  <c r="AU179" i="1"/>
  <c r="BN333" i="1"/>
  <c r="BJ335" i="1"/>
  <c r="BF284" i="2"/>
  <c r="BG284" i="2"/>
  <c r="BI284" i="2"/>
  <c r="BH284" i="2"/>
  <c r="AO181" i="2"/>
  <c r="BC284" i="2"/>
  <c r="AR181" i="2"/>
  <c r="AQ181" i="2"/>
  <c r="AK181" i="2"/>
  <c r="AQ179" i="1"/>
  <c r="BN188" i="1"/>
  <c r="BM333" i="1"/>
  <c r="AN179" i="1"/>
  <c r="AT179" i="1"/>
  <c r="BG333" i="1"/>
  <c r="AR179" i="1"/>
  <c r="BK129" i="1"/>
  <c r="BN129" i="1"/>
  <c r="BJ333" i="1"/>
  <c r="BK333" i="1"/>
  <c r="AK236" i="2"/>
  <c r="AK23" i="2"/>
  <c r="BF338" i="2"/>
  <c r="BI236" i="2"/>
  <c r="BH338" i="2"/>
  <c r="BG338" i="2"/>
  <c r="AO23" i="2"/>
  <c r="AR23" i="2"/>
  <c r="AP23" i="2"/>
  <c r="BC236" i="2"/>
  <c r="BC179" i="2"/>
  <c r="BF236" i="2"/>
  <c r="BG236" i="2"/>
  <c r="BF179" i="2"/>
  <c r="AO234" i="2"/>
  <c r="BI338" i="2"/>
  <c r="AP234" i="2"/>
  <c r="AO236" i="2"/>
  <c r="BC338" i="2"/>
  <c r="BI84" i="2"/>
  <c r="BC84" i="2"/>
  <c r="BE84" i="2"/>
  <c r="BH74" i="2"/>
  <c r="BE22" i="2"/>
  <c r="AQ343" i="2"/>
  <c r="BF74" i="2"/>
  <c r="AO187" i="2"/>
  <c r="AR343" i="2"/>
  <c r="AR234" i="2"/>
  <c r="BG74" i="2"/>
  <c r="AQ187" i="2"/>
  <c r="AK234" i="2"/>
  <c r="BC74" i="2"/>
  <c r="AK187" i="2"/>
  <c r="BK188" i="1"/>
  <c r="BG188" i="1"/>
  <c r="BJ188" i="1"/>
  <c r="BL335" i="1"/>
  <c r="BK335" i="1"/>
  <c r="BG335" i="1"/>
  <c r="BJ129" i="1"/>
  <c r="BM129" i="1"/>
  <c r="BL129" i="1"/>
  <c r="BG338" i="1"/>
  <c r="BK338" i="1"/>
  <c r="BM338" i="1"/>
  <c r="BN338" i="1"/>
  <c r="BL338" i="1"/>
  <c r="AU74" i="1"/>
  <c r="AT74" i="1"/>
  <c r="AN74" i="1"/>
  <c r="AS74" i="1"/>
  <c r="AR74" i="1"/>
  <c r="AO289" i="2"/>
  <c r="AK340" i="2"/>
  <c r="AP236" i="2"/>
  <c r="AQ289" i="2"/>
  <c r="AQ237" i="2"/>
  <c r="AQ236" i="2"/>
  <c r="BI179" i="2"/>
  <c r="AR289" i="2"/>
  <c r="AO237" i="2"/>
  <c r="BH77" i="2"/>
  <c r="AK289" i="2"/>
  <c r="BC72" i="2"/>
  <c r="AR187" i="2"/>
  <c r="BG22" i="2"/>
  <c r="BF346" i="2"/>
  <c r="BH72" i="2"/>
  <c r="BH22" i="2"/>
  <c r="BH84" i="2"/>
  <c r="AR340" i="2"/>
  <c r="BH346" i="2"/>
  <c r="AK343" i="2"/>
  <c r="BG72" i="2"/>
  <c r="AO343" i="2"/>
  <c r="BF22" i="2"/>
  <c r="BF84" i="2"/>
  <c r="BI72" i="2"/>
  <c r="BI22" i="2"/>
  <c r="BI346" i="2"/>
  <c r="BC77" i="2"/>
  <c r="AR237" i="2"/>
  <c r="AO340" i="2"/>
  <c r="AP187" i="2"/>
  <c r="BG77" i="2"/>
  <c r="BE179" i="2"/>
  <c r="AP237" i="2"/>
  <c r="AP340" i="2"/>
  <c r="BG346" i="2"/>
  <c r="BF77" i="2"/>
  <c r="BG179" i="2"/>
  <c r="BC346" i="2"/>
  <c r="AT189" i="2"/>
  <c r="BK189" i="2"/>
  <c r="AU345" i="1"/>
  <c r="AQ345" i="1"/>
  <c r="AR345" i="1"/>
  <c r="AN345" i="1"/>
  <c r="AT345" i="1"/>
  <c r="AS345" i="1"/>
  <c r="BG20" i="2"/>
  <c r="BF20" i="2"/>
  <c r="BE20" i="2"/>
  <c r="BI20" i="2"/>
  <c r="BH20" i="2"/>
  <c r="BC229" i="2"/>
  <c r="BI229" i="2"/>
  <c r="BH229" i="2"/>
  <c r="BG229" i="2"/>
  <c r="BF229" i="2"/>
  <c r="BE229" i="2"/>
  <c r="AK86" i="2"/>
  <c r="AR86" i="2"/>
  <c r="AQ86" i="2"/>
  <c r="AN86" i="2"/>
  <c r="AP86" i="2"/>
  <c r="AO86" i="2"/>
  <c r="BI232" i="2"/>
  <c r="BH232" i="2"/>
  <c r="BG232" i="2"/>
  <c r="BC232" i="2"/>
  <c r="BF232" i="2"/>
  <c r="BE232" i="2"/>
  <c r="BC86" i="2"/>
  <c r="BI86" i="2"/>
  <c r="BH86" i="2"/>
  <c r="BG86" i="2"/>
  <c r="BF86" i="2"/>
  <c r="BE86" i="2"/>
  <c r="AT239" i="2"/>
  <c r="BK239" i="2"/>
  <c r="AU349" i="1"/>
  <c r="AQ349" i="1"/>
  <c r="AT349" i="1"/>
  <c r="AS349" i="1"/>
  <c r="AR349" i="1"/>
  <c r="AN349" i="1"/>
  <c r="AN188" i="1"/>
  <c r="AU188" i="1"/>
  <c r="AT188" i="1"/>
  <c r="AS188" i="1"/>
  <c r="AR188" i="1"/>
  <c r="AQ188" i="1"/>
  <c r="BK133" i="2"/>
  <c r="BH290" i="2"/>
  <c r="BG290" i="2"/>
  <c r="BF290" i="2"/>
  <c r="BC290" i="2"/>
  <c r="BI290" i="2"/>
  <c r="BE290" i="2"/>
  <c r="BC24" i="2"/>
  <c r="BI24" i="2"/>
  <c r="BH24" i="2"/>
  <c r="BG24" i="2"/>
  <c r="BE24" i="2"/>
  <c r="BF24" i="2"/>
  <c r="AS342" i="1"/>
  <c r="AQ342" i="1"/>
  <c r="AU342" i="1"/>
  <c r="AR342" i="1"/>
  <c r="AT342" i="1"/>
  <c r="AN342" i="1"/>
  <c r="BI283" i="2"/>
  <c r="BH283" i="2"/>
  <c r="BG283" i="2"/>
  <c r="BC283" i="2"/>
  <c r="BF283" i="2"/>
  <c r="BE283" i="2"/>
  <c r="AT350" i="2"/>
  <c r="BK350" i="2"/>
  <c r="AN19" i="2"/>
  <c r="AN178" i="2"/>
  <c r="AN131" i="2"/>
  <c r="AN182" i="2"/>
  <c r="AN73" i="2"/>
  <c r="AN80" i="2"/>
  <c r="AN78" i="2"/>
  <c r="AN128" i="2"/>
  <c r="AN76" i="2"/>
  <c r="AN180" i="2"/>
  <c r="AN82" i="2"/>
  <c r="AN285" i="2"/>
  <c r="AN230" i="2"/>
  <c r="AN233" i="2"/>
  <c r="AN184" i="2"/>
  <c r="AN177" i="2"/>
  <c r="AN286" i="2"/>
  <c r="AN26" i="2"/>
  <c r="AN75" i="2"/>
  <c r="AN342" i="2"/>
  <c r="AN336" i="2"/>
  <c r="AN81" i="2"/>
  <c r="AN337" i="2"/>
  <c r="AN341" i="2"/>
  <c r="AN347" i="2"/>
  <c r="BE77" i="2"/>
  <c r="AN343" i="2"/>
  <c r="AU337" i="1"/>
  <c r="AQ337" i="1"/>
  <c r="AT337" i="1"/>
  <c r="AN337" i="1"/>
  <c r="AR337" i="1"/>
  <c r="AS337" i="1"/>
  <c r="AN186" i="2"/>
  <c r="BE236" i="2"/>
  <c r="AN344" i="2"/>
  <c r="BE349" i="2"/>
  <c r="AN25" i="2"/>
  <c r="BE75" i="2"/>
  <c r="BE343" i="2"/>
  <c r="BC343" i="2"/>
  <c r="BH343" i="2"/>
  <c r="BG343" i="2"/>
  <c r="BF343" i="2"/>
  <c r="BI343" i="2"/>
  <c r="AN129" i="1"/>
  <c r="AR129" i="1"/>
  <c r="AU129" i="1"/>
  <c r="AT129" i="1"/>
  <c r="AS129" i="1"/>
  <c r="AQ129" i="1"/>
  <c r="AN340" i="2"/>
  <c r="AN236" i="2"/>
  <c r="BH27" i="2"/>
  <c r="BG27" i="2"/>
  <c r="BF27" i="2"/>
  <c r="BC27" i="2"/>
  <c r="BI27" i="2"/>
  <c r="BE27" i="2"/>
  <c r="AK238" i="2"/>
  <c r="AR238" i="2"/>
  <c r="AQ238" i="2"/>
  <c r="AP238" i="2"/>
  <c r="AO238" i="2"/>
  <c r="AN238" i="2"/>
  <c r="BC126" i="2"/>
  <c r="BG126" i="2"/>
  <c r="BF126" i="2"/>
  <c r="BE126" i="2"/>
  <c r="BH126" i="2"/>
  <c r="BI126" i="2"/>
  <c r="AU333" i="1"/>
  <c r="AQ333" i="1"/>
  <c r="AT333" i="1"/>
  <c r="AS333" i="1"/>
  <c r="AR333" i="1"/>
  <c r="AN333" i="1"/>
  <c r="AQ27" i="2"/>
  <c r="AP27" i="2"/>
  <c r="AO27" i="2"/>
  <c r="AK27" i="2"/>
  <c r="AR27" i="2"/>
  <c r="AN27" i="2"/>
  <c r="BG181" i="2"/>
  <c r="BF181" i="2"/>
  <c r="BE181" i="2"/>
  <c r="BC181" i="2"/>
  <c r="BH181" i="2"/>
  <c r="BI181" i="2"/>
  <c r="AU341" i="1"/>
  <c r="AQ341" i="1"/>
  <c r="AN341" i="1"/>
  <c r="AR341" i="1"/>
  <c r="AS341" i="1"/>
  <c r="AT341" i="1"/>
  <c r="AN233" i="1"/>
  <c r="AU233" i="1"/>
  <c r="AT233" i="1"/>
  <c r="AR233" i="1"/>
  <c r="AS233" i="1"/>
  <c r="AQ233" i="1"/>
  <c r="BJ38" i="1"/>
  <c r="BL38" i="1"/>
  <c r="BK38" i="1"/>
  <c r="BG38" i="1"/>
  <c r="BN38" i="1"/>
  <c r="BM38" i="1"/>
  <c r="BC344" i="2"/>
  <c r="BI344" i="2"/>
  <c r="BH344" i="2"/>
  <c r="BG344" i="2"/>
  <c r="BF344" i="2"/>
  <c r="BE344" i="2"/>
  <c r="BN131" i="1"/>
  <c r="BK131" i="1"/>
  <c r="BJ131" i="1"/>
  <c r="BM131" i="1"/>
  <c r="BL131" i="1"/>
  <c r="BG131" i="1"/>
  <c r="BH188" i="2"/>
  <c r="BI188" i="2"/>
  <c r="BG188" i="2"/>
  <c r="BF188" i="2"/>
  <c r="BE188" i="2"/>
  <c r="BC188" i="2"/>
  <c r="AT28" i="2"/>
  <c r="BK28" i="2"/>
  <c r="AN182" i="1"/>
  <c r="AU182" i="1"/>
  <c r="AT182" i="1"/>
  <c r="AQ182" i="1"/>
  <c r="AS182" i="1"/>
  <c r="AR182" i="1"/>
  <c r="AN23" i="2"/>
  <c r="AN287" i="2"/>
  <c r="AN181" i="2"/>
  <c r="BC85" i="2"/>
  <c r="BI85" i="2"/>
  <c r="BF85" i="2"/>
  <c r="BE85" i="2"/>
  <c r="BH85" i="2"/>
  <c r="BG85" i="2"/>
  <c r="AN283" i="2"/>
  <c r="AO133" i="2"/>
  <c r="AN133" i="2"/>
  <c r="AR133" i="2"/>
  <c r="AQ133" i="2"/>
  <c r="AP133" i="2"/>
  <c r="AK133" i="2"/>
  <c r="AT286" i="1"/>
  <c r="AS286" i="1"/>
  <c r="AR286" i="1"/>
  <c r="AN286" i="1"/>
  <c r="AU286" i="1"/>
  <c r="AQ286" i="1"/>
  <c r="BC127" i="2"/>
  <c r="BI127" i="2"/>
  <c r="BE127" i="2"/>
  <c r="BH127" i="2"/>
  <c r="BG127" i="2"/>
  <c r="BF127" i="2"/>
  <c r="AK85" i="2"/>
  <c r="AR85" i="2"/>
  <c r="AQ85" i="2"/>
  <c r="AN85" i="2"/>
  <c r="AP85" i="2"/>
  <c r="AO85" i="2"/>
  <c r="BI187" i="2"/>
  <c r="BC187" i="2"/>
  <c r="BG187" i="2"/>
  <c r="BE187" i="2"/>
  <c r="BH187" i="2"/>
  <c r="BF187" i="2"/>
  <c r="BF132" i="2"/>
  <c r="BE132" i="2"/>
  <c r="BH132" i="2"/>
  <c r="BG132" i="2"/>
  <c r="BC132" i="2"/>
  <c r="BI132" i="2"/>
  <c r="AP349" i="2"/>
  <c r="AO349" i="2"/>
  <c r="AN349" i="2"/>
  <c r="AQ349" i="2"/>
  <c r="AR349" i="2"/>
  <c r="AK349" i="2"/>
  <c r="BC281" i="2"/>
  <c r="BF281" i="2"/>
  <c r="BE281" i="2"/>
  <c r="BI281" i="2"/>
  <c r="BH281" i="2"/>
  <c r="BG281" i="2"/>
  <c r="AN229" i="1"/>
  <c r="AU229" i="1"/>
  <c r="AT229" i="1"/>
  <c r="AQ229" i="1"/>
  <c r="AR229" i="1"/>
  <c r="AS229" i="1"/>
  <c r="BE19" i="2"/>
  <c r="BE82" i="2"/>
  <c r="BE341" i="2"/>
  <c r="BE128" i="2"/>
  <c r="BE178" i="2"/>
  <c r="BE180" i="2"/>
  <c r="BE185" i="2"/>
  <c r="BE184" i="2"/>
  <c r="BE130" i="2"/>
  <c r="BE230" i="2"/>
  <c r="BE26" i="2"/>
  <c r="BE21" i="2"/>
  <c r="BE336" i="2"/>
  <c r="BE342" i="2"/>
  <c r="BE182" i="2"/>
  <c r="BE76" i="2"/>
  <c r="BE231" i="2"/>
  <c r="BE347" i="2"/>
  <c r="BE73" i="2"/>
  <c r="BE348" i="2"/>
  <c r="BE81" i="2"/>
  <c r="BE79" i="2"/>
  <c r="BE235" i="2"/>
  <c r="BE285" i="2"/>
  <c r="BE177" i="2"/>
  <c r="BE234" i="2"/>
  <c r="BE25" i="2"/>
  <c r="BE345" i="2"/>
  <c r="BC339" i="2"/>
  <c r="BI339" i="2"/>
  <c r="BH339" i="2"/>
  <c r="BG339" i="2"/>
  <c r="BF339" i="2"/>
  <c r="BE339" i="2"/>
  <c r="AQ188" i="2"/>
  <c r="AP188" i="2"/>
  <c r="AO188" i="2"/>
  <c r="AN188" i="2"/>
  <c r="AR188" i="2"/>
  <c r="AK188" i="2"/>
  <c r="AR134" i="1"/>
  <c r="AN134" i="1"/>
  <c r="AU134" i="1"/>
  <c r="AS134" i="1"/>
  <c r="AQ134" i="1"/>
  <c r="AT134" i="1"/>
  <c r="BN190" i="1"/>
  <c r="BM190" i="1"/>
  <c r="BL190" i="1"/>
  <c r="BJ190" i="1"/>
  <c r="BK190" i="1"/>
  <c r="BG190" i="1"/>
  <c r="AN79" i="2"/>
  <c r="BE78" i="2"/>
  <c r="BJ240" i="1"/>
  <c r="BL240" i="1"/>
  <c r="BK240" i="1"/>
  <c r="BG240" i="1"/>
  <c r="BN240" i="1"/>
  <c r="BM240" i="1"/>
  <c r="BE335" i="2"/>
  <c r="AK77" i="2"/>
  <c r="AR77" i="2"/>
  <c r="AO77" i="2"/>
  <c r="AQ77" i="2"/>
  <c r="AP77" i="2"/>
  <c r="AN77" i="2"/>
  <c r="BC237" i="2"/>
  <c r="BI237" i="2"/>
  <c r="BH237" i="2"/>
  <c r="BG237" i="2"/>
  <c r="BF237" i="2"/>
  <c r="BE237" i="2"/>
  <c r="BC340" i="2"/>
  <c r="BI340" i="2"/>
  <c r="BH340" i="2"/>
  <c r="BG340" i="2"/>
  <c r="BF340" i="2"/>
  <c r="BE340" i="2"/>
  <c r="BC282" i="2"/>
  <c r="BI282" i="2"/>
  <c r="BH282" i="2"/>
  <c r="BG282" i="2"/>
  <c r="BF282" i="2"/>
  <c r="BE282" i="2"/>
  <c r="AN179" i="2"/>
  <c r="BJ134" i="1"/>
  <c r="BN134" i="1"/>
  <c r="BM134" i="1"/>
  <c r="BL134" i="1"/>
  <c r="BK134" i="1"/>
  <c r="BG134" i="1"/>
  <c r="BE74" i="2"/>
  <c r="AN22" i="2"/>
  <c r="AN232" i="2"/>
  <c r="AN183" i="2"/>
  <c r="AN125" i="2"/>
  <c r="AU343" i="1"/>
  <c r="AQ343" i="1"/>
  <c r="AT343" i="1"/>
  <c r="AS343" i="1"/>
  <c r="AR343" i="1"/>
  <c r="AN343" i="1"/>
  <c r="BI129" i="2"/>
  <c r="BH129" i="2"/>
  <c r="BG129" i="2"/>
  <c r="BF129" i="2"/>
  <c r="BE129" i="2"/>
  <c r="BC129" i="2"/>
  <c r="BN77" i="1"/>
  <c r="BL77" i="1"/>
  <c r="BM77" i="1"/>
  <c r="BG77" i="1"/>
  <c r="BK77" i="1"/>
  <c r="BJ77" i="1"/>
  <c r="BK342" i="1"/>
  <c r="BM342" i="1"/>
  <c r="BN342" i="1"/>
  <c r="BL342" i="1"/>
  <c r="BJ342" i="1"/>
  <c r="BG342" i="1"/>
  <c r="AK74" i="2"/>
  <c r="AP74" i="2"/>
  <c r="AN74" i="2"/>
  <c r="AR74" i="2"/>
  <c r="AQ74" i="2"/>
  <c r="AO74" i="2"/>
  <c r="BN354" i="1"/>
  <c r="BL354" i="1"/>
  <c r="BK354" i="1"/>
  <c r="BJ354" i="1"/>
  <c r="BG354" i="1"/>
  <c r="BM354" i="1"/>
  <c r="AN237" i="1"/>
  <c r="AU237" i="1"/>
  <c r="AT237" i="1"/>
  <c r="AR237" i="1"/>
  <c r="AQ237" i="1"/>
  <c r="AS237" i="1"/>
  <c r="BE407" i="1"/>
  <c r="AT134" i="2"/>
  <c r="BE334" i="2"/>
  <c r="BE83" i="2"/>
  <c r="AH40" i="1"/>
  <c r="BE72" i="2"/>
  <c r="BG349" i="1"/>
  <c r="BM349" i="1"/>
  <c r="BN349" i="1"/>
  <c r="BL349" i="1"/>
  <c r="BK349" i="1"/>
  <c r="BJ349" i="1"/>
  <c r="AN185" i="2"/>
  <c r="AN131" i="1"/>
  <c r="AQ131" i="1"/>
  <c r="AT131" i="1"/>
  <c r="AS131" i="1"/>
  <c r="AR131" i="1"/>
  <c r="AU131" i="1"/>
  <c r="AN190" i="1"/>
  <c r="AU190" i="1"/>
  <c r="AT190" i="1"/>
  <c r="AS190" i="1"/>
  <c r="AR190" i="1"/>
  <c r="AQ190" i="1"/>
  <c r="AN289" i="2"/>
  <c r="AN186" i="1"/>
  <c r="AU186" i="1"/>
  <c r="AT186" i="1"/>
  <c r="AS186" i="1"/>
  <c r="AQ186" i="1"/>
  <c r="AR186" i="1"/>
  <c r="BL286" i="1"/>
  <c r="BK286" i="1"/>
  <c r="BJ286" i="1"/>
  <c r="BN286" i="1"/>
  <c r="BM286" i="1"/>
  <c r="BG286" i="1"/>
  <c r="AN231" i="2"/>
  <c r="AK281" i="2"/>
  <c r="AR281" i="2"/>
  <c r="AQ281" i="2"/>
  <c r="AO281" i="2"/>
  <c r="AN281" i="2"/>
  <c r="AP281" i="2"/>
  <c r="BE241" i="1"/>
  <c r="AN84" i="2"/>
  <c r="AN346" i="2"/>
  <c r="BC238" i="2"/>
  <c r="BI238" i="2"/>
  <c r="BG238" i="2"/>
  <c r="BF238" i="2"/>
  <c r="BE238" i="2"/>
  <c r="BH238" i="2"/>
  <c r="AN237" i="2"/>
  <c r="BG343" i="1"/>
  <c r="BM343" i="1"/>
  <c r="BN343" i="1"/>
  <c r="BK343" i="1"/>
  <c r="BL343" i="1"/>
  <c r="BJ343" i="1"/>
  <c r="BE288" i="2"/>
  <c r="AN132" i="1"/>
  <c r="AT132" i="1"/>
  <c r="AS132" i="1"/>
  <c r="AQ132" i="1"/>
  <c r="AU132" i="1"/>
  <c r="AR132" i="1"/>
  <c r="BE125" i="2"/>
  <c r="BC125" i="2"/>
  <c r="BI125" i="2"/>
  <c r="BH125" i="2"/>
  <c r="BG125" i="2"/>
  <c r="BF125" i="2"/>
  <c r="AN282" i="2"/>
  <c r="AN288" i="2"/>
  <c r="BE80" i="2"/>
  <c r="AN126" i="2"/>
  <c r="AT684" i="2" l="1"/>
  <c r="AK684" i="2"/>
  <c r="AR684" i="2"/>
  <c r="AO684" i="2"/>
  <c r="AN684" i="2"/>
  <c r="AQ684" i="2"/>
  <c r="AP684" i="2"/>
  <c r="AH686" i="2"/>
  <c r="AJ685" i="2"/>
  <c r="AU685" i="2"/>
  <c r="AW685" i="2" s="1"/>
  <c r="BL685" i="2"/>
  <c r="BN685" i="2" s="1"/>
  <c r="BB685" i="2"/>
  <c r="BH684" i="2"/>
  <c r="BG684" i="2"/>
  <c r="BC684" i="2"/>
  <c r="BK684" i="2"/>
  <c r="BI684" i="2"/>
  <c r="BF684" i="2"/>
  <c r="BE684" i="2"/>
  <c r="AH693" i="1"/>
  <c r="AH694" i="1" s="1"/>
  <c r="AH695" i="1" s="1"/>
  <c r="AH696" i="1" s="1"/>
  <c r="AH697" i="1" s="1"/>
  <c r="AH698" i="1" s="1"/>
  <c r="AW355" i="2"/>
  <c r="AH52" i="2"/>
  <c r="AH311" i="2"/>
  <c r="BL310" i="2"/>
  <c r="AJ310" i="2"/>
  <c r="AU310" i="2"/>
  <c r="BB310" i="2"/>
  <c r="BL363" i="2"/>
  <c r="AU363" i="2"/>
  <c r="AJ363" i="2"/>
  <c r="AH364" i="2"/>
  <c r="BB363" i="2"/>
  <c r="AH105" i="2"/>
  <c r="BB105" i="2" s="1"/>
  <c r="AU104" i="2"/>
  <c r="BL104" i="2"/>
  <c r="AJ104" i="2"/>
  <c r="AG157" i="2"/>
  <c r="BB156" i="2"/>
  <c r="AG263" i="2"/>
  <c r="BB50" i="2"/>
  <c r="AG51" i="2"/>
  <c r="AG367" i="2"/>
  <c r="AH420" i="2"/>
  <c r="BB420" i="2" s="1"/>
  <c r="AJ419" i="2"/>
  <c r="AU419" i="2"/>
  <c r="BL419" i="2"/>
  <c r="BN419" i="2" s="1"/>
  <c r="BB104" i="2"/>
  <c r="AH158" i="2"/>
  <c r="AU157" i="2"/>
  <c r="AJ157" i="2"/>
  <c r="AG207" i="2"/>
  <c r="BB206" i="2"/>
  <c r="AG106" i="2"/>
  <c r="AG320" i="2"/>
  <c r="AJ259" i="2"/>
  <c r="AH260" i="2"/>
  <c r="AU259" i="2"/>
  <c r="BL259" i="2"/>
  <c r="BB259" i="2"/>
  <c r="AK418" i="2"/>
  <c r="AQ418" i="2"/>
  <c r="AN418" i="2"/>
  <c r="AO418" i="2"/>
  <c r="AR418" i="2"/>
  <c r="AP418" i="2"/>
  <c r="AH207" i="2"/>
  <c r="BL206" i="2"/>
  <c r="AU206" i="2"/>
  <c r="AJ206" i="2"/>
  <c r="BB419" i="2"/>
  <c r="AU156" i="2"/>
  <c r="AG421" i="2"/>
  <c r="AK242" i="1"/>
  <c r="AL242" i="1" s="1"/>
  <c r="AW242" i="1"/>
  <c r="AK288" i="1"/>
  <c r="AW288" i="1"/>
  <c r="AQ415" i="1"/>
  <c r="AU415" i="1"/>
  <c r="AN415" i="1"/>
  <c r="AR415" i="1"/>
  <c r="AS415" i="1"/>
  <c r="AT415" i="1"/>
  <c r="AK40" i="1"/>
  <c r="AW40" i="1"/>
  <c r="AW40" i="2" s="1"/>
  <c r="AK356" i="1"/>
  <c r="AL408" i="1" s="1"/>
  <c r="AW356" i="1"/>
  <c r="AX408" i="1" s="1"/>
  <c r="AK416" i="1"/>
  <c r="AT416" i="2" s="1"/>
  <c r="AW416" i="1"/>
  <c r="AW416" i="2" s="1"/>
  <c r="AK136" i="1"/>
  <c r="AW136" i="1"/>
  <c r="BL415" i="1"/>
  <c r="BK415" i="1"/>
  <c r="BG415" i="1"/>
  <c r="BN415" i="1"/>
  <c r="BJ415" i="1"/>
  <c r="BM415" i="1"/>
  <c r="AW79" i="1"/>
  <c r="AK79" i="1"/>
  <c r="AW192" i="1"/>
  <c r="AK192" i="1"/>
  <c r="AL187" i="1"/>
  <c r="BK78" i="2"/>
  <c r="BE78" i="1"/>
  <c r="AW191" i="2"/>
  <c r="AW287" i="2"/>
  <c r="AX287" i="1"/>
  <c r="BN191" i="2"/>
  <c r="BN287" i="2"/>
  <c r="BQ287" i="1"/>
  <c r="AW135" i="2"/>
  <c r="AX187" i="1"/>
  <c r="AX339" i="1"/>
  <c r="AW78" i="2"/>
  <c r="AX78" i="1"/>
  <c r="AX130" i="1"/>
  <c r="AW241" i="2"/>
  <c r="AX241" i="1"/>
  <c r="BN241" i="2"/>
  <c r="BQ241" i="1"/>
  <c r="BE130" i="1"/>
  <c r="AT78" i="2"/>
  <c r="AL78" i="1"/>
  <c r="BN355" i="2"/>
  <c r="BE187" i="1"/>
  <c r="BK287" i="2"/>
  <c r="BE287" i="1"/>
  <c r="BE339" i="1"/>
  <c r="AT287" i="2"/>
  <c r="AL287" i="1"/>
  <c r="AL339" i="1"/>
  <c r="BQ408" i="1"/>
  <c r="BN40" i="2"/>
  <c r="BN241" i="1"/>
  <c r="BM241" i="1"/>
  <c r="BL241" i="1"/>
  <c r="BG241" i="1"/>
  <c r="BJ241" i="1"/>
  <c r="BK241" i="1"/>
  <c r="AT29" i="2"/>
  <c r="BK29" i="2"/>
  <c r="AN135" i="1"/>
  <c r="AR135" i="1"/>
  <c r="AQ135" i="1"/>
  <c r="AU135" i="1"/>
  <c r="AS135" i="1"/>
  <c r="AT135" i="1"/>
  <c r="AK87" i="2"/>
  <c r="AR87" i="2"/>
  <c r="AQ87" i="2"/>
  <c r="AP87" i="2"/>
  <c r="AO87" i="2"/>
  <c r="AN87" i="2"/>
  <c r="AP350" i="2"/>
  <c r="AO350" i="2"/>
  <c r="AN350" i="2"/>
  <c r="AQ350" i="2"/>
  <c r="AK350" i="2"/>
  <c r="AR350" i="2"/>
  <c r="BF133" i="2"/>
  <c r="BE133" i="2"/>
  <c r="BC133" i="2"/>
  <c r="BH133" i="2"/>
  <c r="BI133" i="2"/>
  <c r="BG133" i="2"/>
  <c r="AR291" i="2"/>
  <c r="AK291" i="2"/>
  <c r="AQ291" i="2"/>
  <c r="AP291" i="2"/>
  <c r="AN291" i="2"/>
  <c r="AO291" i="2"/>
  <c r="BJ78" i="1"/>
  <c r="BK78" i="1"/>
  <c r="BG78" i="1"/>
  <c r="BM78" i="1"/>
  <c r="BN78" i="1"/>
  <c r="BL78" i="1"/>
  <c r="BK134" i="2"/>
  <c r="BI239" i="2"/>
  <c r="BH239" i="2"/>
  <c r="BE239" i="2"/>
  <c r="BC239" i="2"/>
  <c r="BG239" i="2"/>
  <c r="BF239" i="2"/>
  <c r="AT190" i="2"/>
  <c r="BK190" i="2"/>
  <c r="BE242" i="1"/>
  <c r="BI291" i="2"/>
  <c r="BC291" i="2"/>
  <c r="BF291" i="2"/>
  <c r="BE291" i="2"/>
  <c r="BH291" i="2"/>
  <c r="BG291" i="2"/>
  <c r="AN241" i="1"/>
  <c r="AU241" i="1"/>
  <c r="AT241" i="1"/>
  <c r="AS241" i="1"/>
  <c r="AR241" i="1"/>
  <c r="AQ241" i="1"/>
  <c r="BG28" i="2"/>
  <c r="BF28" i="2"/>
  <c r="BE28" i="2"/>
  <c r="BH28" i="2"/>
  <c r="BC28" i="2"/>
  <c r="BI28" i="2"/>
  <c r="AR191" i="1"/>
  <c r="AQ191" i="1"/>
  <c r="AT191" i="1"/>
  <c r="AU191" i="1"/>
  <c r="AS191" i="1"/>
  <c r="AN191" i="1"/>
  <c r="BC350" i="2"/>
  <c r="BH350" i="2"/>
  <c r="BG350" i="2"/>
  <c r="BF350" i="2"/>
  <c r="BE350" i="2"/>
  <c r="BI350" i="2"/>
  <c r="AT240" i="2"/>
  <c r="BK240" i="2"/>
  <c r="BG287" i="1"/>
  <c r="BN287" i="1"/>
  <c r="BJ287" i="1"/>
  <c r="BK287" i="1"/>
  <c r="BM287" i="1"/>
  <c r="BL287" i="1"/>
  <c r="BG189" i="2"/>
  <c r="BC189" i="2"/>
  <c r="BE189" i="2"/>
  <c r="BF189" i="2"/>
  <c r="BI189" i="2"/>
  <c r="BH189" i="2"/>
  <c r="BJ191" i="1"/>
  <c r="BL191" i="1"/>
  <c r="BG191" i="1"/>
  <c r="BK191" i="1"/>
  <c r="BM191" i="1"/>
  <c r="BN191" i="1"/>
  <c r="BK351" i="2"/>
  <c r="AT351" i="2"/>
  <c r="AN134" i="2"/>
  <c r="AK134" i="2"/>
  <c r="AR134" i="2"/>
  <c r="AQ134" i="2"/>
  <c r="AP134" i="2"/>
  <c r="AO134" i="2"/>
  <c r="AH41" i="1"/>
  <c r="BN135" i="1"/>
  <c r="BJ135" i="1"/>
  <c r="BK135" i="1"/>
  <c r="BM135" i="1"/>
  <c r="BL135" i="1"/>
  <c r="BG135" i="1"/>
  <c r="BJ355" i="1"/>
  <c r="BM355" i="1"/>
  <c r="BG355" i="1"/>
  <c r="BK355" i="1"/>
  <c r="BL355" i="1"/>
  <c r="BN355" i="1"/>
  <c r="AP28" i="2"/>
  <c r="AO28" i="2"/>
  <c r="AN28" i="2"/>
  <c r="AK28" i="2"/>
  <c r="AR28" i="2"/>
  <c r="AQ28" i="2"/>
  <c r="AN39" i="1"/>
  <c r="AU39" i="1"/>
  <c r="AT39" i="1"/>
  <c r="AS39" i="1"/>
  <c r="AR39" i="1"/>
  <c r="AQ39" i="1"/>
  <c r="BN39" i="1"/>
  <c r="BM39" i="1"/>
  <c r="BL39" i="1"/>
  <c r="BG39" i="1"/>
  <c r="BJ39" i="1"/>
  <c r="BK39" i="1"/>
  <c r="AK239" i="2"/>
  <c r="AR239" i="2"/>
  <c r="AQ239" i="2"/>
  <c r="AP239" i="2"/>
  <c r="AO239" i="2"/>
  <c r="AN239" i="2"/>
  <c r="AR355" i="1"/>
  <c r="AT355" i="1"/>
  <c r="AU355" i="1"/>
  <c r="AS355" i="1"/>
  <c r="AN355" i="1"/>
  <c r="AQ355" i="1"/>
  <c r="AR78" i="1"/>
  <c r="AN78" i="1"/>
  <c r="AS78" i="1"/>
  <c r="AT78" i="1"/>
  <c r="AQ78" i="1"/>
  <c r="AU78" i="1"/>
  <c r="BE408" i="1"/>
  <c r="BI87" i="2"/>
  <c r="BH87" i="2"/>
  <c r="BG87" i="2"/>
  <c r="BC87" i="2"/>
  <c r="BF87" i="2"/>
  <c r="BE87" i="2"/>
  <c r="AN287" i="1"/>
  <c r="AR287" i="1"/>
  <c r="AU287" i="1"/>
  <c r="AS287" i="1"/>
  <c r="AT287" i="1"/>
  <c r="AQ287" i="1"/>
  <c r="AP189" i="2"/>
  <c r="AK189" i="2"/>
  <c r="AR189" i="2"/>
  <c r="AQ189" i="2"/>
  <c r="AO189" i="2"/>
  <c r="AN189" i="2"/>
  <c r="BC685" i="2" l="1"/>
  <c r="BK685" i="2"/>
  <c r="BE685" i="2"/>
  <c r="BI685" i="2"/>
  <c r="BF685" i="2"/>
  <c r="BH685" i="2"/>
  <c r="BG685" i="2"/>
  <c r="AO685" i="2"/>
  <c r="AN685" i="2"/>
  <c r="AQ685" i="2"/>
  <c r="AT685" i="2"/>
  <c r="AR685" i="2"/>
  <c r="AP685" i="2"/>
  <c r="AK685" i="2"/>
  <c r="AH687" i="2"/>
  <c r="BL686" i="2"/>
  <c r="BN686" i="2" s="1"/>
  <c r="AU686" i="2"/>
  <c r="AW686" i="2" s="1"/>
  <c r="AJ686" i="2"/>
  <c r="BB686" i="2"/>
  <c r="BE420" i="2"/>
  <c r="BH420" i="2"/>
  <c r="BC420" i="2"/>
  <c r="BK420" i="2"/>
  <c r="BF420" i="2"/>
  <c r="BI420" i="2"/>
  <c r="BG420" i="2"/>
  <c r="BL364" i="2"/>
  <c r="AH365" i="2"/>
  <c r="AU364" i="2"/>
  <c r="AJ364" i="2"/>
  <c r="BB364" i="2"/>
  <c r="AH261" i="2"/>
  <c r="AJ260" i="2"/>
  <c r="BL260" i="2"/>
  <c r="AU260" i="2"/>
  <c r="BB260" i="2"/>
  <c r="BF419" i="2"/>
  <c r="BH419" i="2"/>
  <c r="BC419" i="2"/>
  <c r="BG419" i="2"/>
  <c r="BE419" i="2"/>
  <c r="BK419" i="2"/>
  <c r="BI419" i="2"/>
  <c r="AG52" i="2"/>
  <c r="BL52" i="2" s="1"/>
  <c r="BB51" i="2"/>
  <c r="BL207" i="2"/>
  <c r="AU207" i="2"/>
  <c r="AH208" i="2"/>
  <c r="AJ207" i="2"/>
  <c r="AG107" i="2"/>
  <c r="BB106" i="2"/>
  <c r="AG264" i="2"/>
  <c r="AH312" i="2"/>
  <c r="BL311" i="2"/>
  <c r="AU311" i="2"/>
  <c r="AJ311" i="2"/>
  <c r="BB311" i="2"/>
  <c r="AR419" i="2"/>
  <c r="AK419" i="2"/>
  <c r="AO419" i="2"/>
  <c r="AQ419" i="2"/>
  <c r="AN419" i="2"/>
  <c r="AP419" i="2"/>
  <c r="AG321" i="2"/>
  <c r="AG208" i="2"/>
  <c r="BB207" i="2"/>
  <c r="AU51" i="2"/>
  <c r="AH159" i="2"/>
  <c r="AG368" i="2"/>
  <c r="AG158" i="2"/>
  <c r="BB157" i="2"/>
  <c r="AJ51" i="2"/>
  <c r="AH106" i="2"/>
  <c r="BL105" i="2"/>
  <c r="AU105" i="2"/>
  <c r="AJ105" i="2"/>
  <c r="AG422" i="2"/>
  <c r="BB421" i="2"/>
  <c r="AH421" i="2"/>
  <c r="AU420" i="2"/>
  <c r="AJ420" i="2"/>
  <c r="BL420" i="2"/>
  <c r="BN420" i="2" s="1"/>
  <c r="BL51" i="2"/>
  <c r="BL157" i="2"/>
  <c r="AH53" i="2"/>
  <c r="AJ52" i="2"/>
  <c r="AU52" i="2"/>
  <c r="AW357" i="1"/>
  <c r="AX409" i="1" s="1"/>
  <c r="AK357" i="1"/>
  <c r="AL409" i="1" s="1"/>
  <c r="AK243" i="1"/>
  <c r="AL243" i="1" s="1"/>
  <c r="AW243" i="1"/>
  <c r="AW80" i="1"/>
  <c r="AK80" i="1"/>
  <c r="AW193" i="1"/>
  <c r="AK193" i="1"/>
  <c r="AN416" i="1"/>
  <c r="AU416" i="1"/>
  <c r="AS416" i="1"/>
  <c r="AQ416" i="1"/>
  <c r="AR416" i="1"/>
  <c r="AT416" i="1"/>
  <c r="BL416" i="1"/>
  <c r="BK416" i="1"/>
  <c r="BN416" i="1"/>
  <c r="BJ416" i="1"/>
  <c r="BG416" i="1"/>
  <c r="BM416" i="1"/>
  <c r="AK137" i="1"/>
  <c r="AW137" i="1"/>
  <c r="AK41" i="1"/>
  <c r="AW41" i="1"/>
  <c r="AW41" i="2" s="1"/>
  <c r="AW289" i="1"/>
  <c r="AK289" i="1"/>
  <c r="AK417" i="1"/>
  <c r="AT417" i="2" s="1"/>
  <c r="AW417" i="1"/>
  <c r="AW417" i="2" s="1"/>
  <c r="AW242" i="2"/>
  <c r="AX242" i="1"/>
  <c r="BN242" i="2"/>
  <c r="BQ242" i="1"/>
  <c r="BN192" i="2"/>
  <c r="AW79" i="2"/>
  <c r="AX79" i="1"/>
  <c r="AX131" i="1"/>
  <c r="BN288" i="2"/>
  <c r="BQ288" i="1"/>
  <c r="BQ340" i="1"/>
  <c r="BN79" i="2"/>
  <c r="BQ79" i="1"/>
  <c r="BQ131" i="1"/>
  <c r="BN356" i="2"/>
  <c r="AW136" i="2"/>
  <c r="AX188" i="1"/>
  <c r="AW356" i="2"/>
  <c r="AT79" i="2"/>
  <c r="AL79" i="1"/>
  <c r="AL131" i="1"/>
  <c r="BN136" i="2"/>
  <c r="BQ188" i="1"/>
  <c r="AW288" i="2"/>
  <c r="AX288" i="1"/>
  <c r="AX340" i="1"/>
  <c r="BK79" i="2"/>
  <c r="BE79" i="1"/>
  <c r="BE131" i="1"/>
  <c r="AT288" i="2"/>
  <c r="AL288" i="1"/>
  <c r="AL340" i="1"/>
  <c r="BE188" i="1"/>
  <c r="BK288" i="2"/>
  <c r="BE288" i="1"/>
  <c r="BE340" i="1"/>
  <c r="AL188" i="1"/>
  <c r="AW192" i="2"/>
  <c r="BQ409" i="1"/>
  <c r="BN41" i="2"/>
  <c r="AT288" i="1"/>
  <c r="AS288" i="1"/>
  <c r="AR288" i="1"/>
  <c r="AN288" i="1"/>
  <c r="AU288" i="1"/>
  <c r="AQ288" i="1"/>
  <c r="BN192" i="1"/>
  <c r="BM192" i="1"/>
  <c r="BL192" i="1"/>
  <c r="BG192" i="1"/>
  <c r="BK192" i="1"/>
  <c r="BJ192" i="1"/>
  <c r="BJ40" i="1"/>
  <c r="BL40" i="1"/>
  <c r="BM40" i="1"/>
  <c r="BN40" i="1"/>
  <c r="BG40" i="1"/>
  <c r="BK40" i="1"/>
  <c r="AK351" i="2"/>
  <c r="AQ351" i="2"/>
  <c r="AP351" i="2"/>
  <c r="AO351" i="2"/>
  <c r="AN351" i="2"/>
  <c r="AR351" i="2"/>
  <c r="AR240" i="2"/>
  <c r="AQ240" i="2"/>
  <c r="AP240" i="2"/>
  <c r="AO240" i="2"/>
  <c r="AN240" i="2"/>
  <c r="AK240" i="2"/>
  <c r="AP190" i="2"/>
  <c r="AO190" i="2"/>
  <c r="AR190" i="2"/>
  <c r="AQ190" i="2"/>
  <c r="AK190" i="2"/>
  <c r="AN190" i="2"/>
  <c r="BK135" i="2"/>
  <c r="AR88" i="2"/>
  <c r="AQ88" i="2"/>
  <c r="AP88" i="2"/>
  <c r="AO88" i="2"/>
  <c r="AK88" i="2"/>
  <c r="AN88" i="2"/>
  <c r="BL288" i="1"/>
  <c r="BK288" i="1"/>
  <c r="BJ288" i="1"/>
  <c r="BN288" i="1"/>
  <c r="BG288" i="1"/>
  <c r="BM288" i="1"/>
  <c r="BC351" i="2"/>
  <c r="BI351" i="2"/>
  <c r="BF351" i="2"/>
  <c r="BE351" i="2"/>
  <c r="BH351" i="2"/>
  <c r="BG351" i="2"/>
  <c r="AT241" i="2"/>
  <c r="BK241" i="2"/>
  <c r="AN79" i="1"/>
  <c r="AT79" i="1"/>
  <c r="AU79" i="1"/>
  <c r="AS79" i="1"/>
  <c r="AR79" i="1"/>
  <c r="AQ79" i="1"/>
  <c r="AR242" i="1"/>
  <c r="AQ242" i="1"/>
  <c r="AT242" i="1"/>
  <c r="AU242" i="1"/>
  <c r="AS242" i="1"/>
  <c r="AN242" i="1"/>
  <c r="BI88" i="2"/>
  <c r="BH88" i="2"/>
  <c r="BG88" i="2"/>
  <c r="BF88" i="2"/>
  <c r="BE88" i="2"/>
  <c r="BC88" i="2"/>
  <c r="AO29" i="2"/>
  <c r="AN29" i="2"/>
  <c r="AK29" i="2"/>
  <c r="AQ29" i="2"/>
  <c r="AP29" i="2"/>
  <c r="AR29" i="2"/>
  <c r="AT352" i="2"/>
  <c r="BK352" i="2"/>
  <c r="AT191" i="2"/>
  <c r="BK191" i="2"/>
  <c r="BK30" i="2"/>
  <c r="AT30" i="2"/>
  <c r="AN192" i="1"/>
  <c r="AU192" i="1"/>
  <c r="AT192" i="1"/>
  <c r="AR192" i="1"/>
  <c r="AS192" i="1"/>
  <c r="AQ192" i="1"/>
  <c r="BE243" i="1"/>
  <c r="AH42" i="1"/>
  <c r="BJ242" i="1"/>
  <c r="BL242" i="1"/>
  <c r="BG242" i="1"/>
  <c r="BM242" i="1"/>
  <c r="BN242" i="1"/>
  <c r="BK242" i="1"/>
  <c r="AR40" i="1"/>
  <c r="AQ40" i="1"/>
  <c r="AT40" i="1"/>
  <c r="AU40" i="1"/>
  <c r="AN40" i="1"/>
  <c r="AS40" i="1"/>
  <c r="BI240" i="2"/>
  <c r="BH240" i="2"/>
  <c r="BG240" i="2"/>
  <c r="BC240" i="2"/>
  <c r="BF240" i="2"/>
  <c r="BE240" i="2"/>
  <c r="AN356" i="1"/>
  <c r="AU356" i="1"/>
  <c r="AS356" i="1"/>
  <c r="AR356" i="1"/>
  <c r="AQ356" i="1"/>
  <c r="AT356" i="1"/>
  <c r="BN79" i="1"/>
  <c r="BL79" i="1"/>
  <c r="BG79" i="1"/>
  <c r="BK79" i="1"/>
  <c r="BJ79" i="1"/>
  <c r="BM79" i="1"/>
  <c r="BE409" i="1"/>
  <c r="AR136" i="1"/>
  <c r="AN136" i="1"/>
  <c r="AU136" i="1"/>
  <c r="AS136" i="1"/>
  <c r="AQ136" i="1"/>
  <c r="AT136" i="1"/>
  <c r="AQ292" i="2"/>
  <c r="AP292" i="2"/>
  <c r="AO292" i="2"/>
  <c r="AN292" i="2"/>
  <c r="AR292" i="2"/>
  <c r="AK292" i="2"/>
  <c r="BN356" i="1"/>
  <c r="BL356" i="1"/>
  <c r="BM356" i="1"/>
  <c r="BK356" i="1"/>
  <c r="BJ356" i="1"/>
  <c r="BG356" i="1"/>
  <c r="BJ136" i="1"/>
  <c r="BN136" i="1"/>
  <c r="BM136" i="1"/>
  <c r="BG136" i="1"/>
  <c r="BL136" i="1"/>
  <c r="BK136" i="1"/>
  <c r="BH292" i="2"/>
  <c r="BI292" i="2"/>
  <c r="BG292" i="2"/>
  <c r="BF292" i="2"/>
  <c r="BC292" i="2"/>
  <c r="BE292" i="2"/>
  <c r="AT135" i="2"/>
  <c r="BG190" i="2"/>
  <c r="BF190" i="2"/>
  <c r="BC190" i="2"/>
  <c r="BI190" i="2"/>
  <c r="BH190" i="2"/>
  <c r="BE190" i="2"/>
  <c r="BE134" i="2"/>
  <c r="BC134" i="2"/>
  <c r="BG134" i="2"/>
  <c r="BF134" i="2"/>
  <c r="BI134" i="2"/>
  <c r="BH134" i="2"/>
  <c r="BF29" i="2"/>
  <c r="BE29" i="2"/>
  <c r="BG29" i="2"/>
  <c r="BC29" i="2"/>
  <c r="BI29" i="2"/>
  <c r="BH29" i="2"/>
  <c r="AH688" i="2" l="1"/>
  <c r="AU687" i="2"/>
  <c r="AW687" i="2" s="1"/>
  <c r="BL687" i="2"/>
  <c r="BN687" i="2" s="1"/>
  <c r="AJ687" i="2"/>
  <c r="BB687" i="2"/>
  <c r="BF686" i="2"/>
  <c r="BE686" i="2"/>
  <c r="BH686" i="2"/>
  <c r="BG686" i="2"/>
  <c r="BK686" i="2"/>
  <c r="BI686" i="2"/>
  <c r="BC686" i="2"/>
  <c r="AR686" i="2"/>
  <c r="AQ686" i="2"/>
  <c r="AP686" i="2"/>
  <c r="AO686" i="2"/>
  <c r="AN686" i="2"/>
  <c r="AT686" i="2"/>
  <c r="AK686" i="2"/>
  <c r="AK364" i="2"/>
  <c r="AP364" i="2"/>
  <c r="AR364" i="2"/>
  <c r="AQ364" i="2"/>
  <c r="AO364" i="2"/>
  <c r="AN364" i="2"/>
  <c r="AG159" i="2"/>
  <c r="BB158" i="2"/>
  <c r="BL365" i="2"/>
  <c r="AU365" i="2"/>
  <c r="AH366" i="2"/>
  <c r="AJ365" i="2"/>
  <c r="BB365" i="2"/>
  <c r="AJ158" i="2"/>
  <c r="AG322" i="2"/>
  <c r="AH262" i="2"/>
  <c r="AU261" i="2"/>
  <c r="AJ261" i="2"/>
  <c r="BL261" i="2"/>
  <c r="BB261" i="2"/>
  <c r="AH54" i="2"/>
  <c r="BL53" i="2"/>
  <c r="AJ53" i="2"/>
  <c r="AU53" i="2"/>
  <c r="AU158" i="2"/>
  <c r="AG108" i="2"/>
  <c r="BB107" i="2"/>
  <c r="BC364" i="2"/>
  <c r="BI364" i="2"/>
  <c r="BH364" i="2"/>
  <c r="BG364" i="2"/>
  <c r="BF364" i="2"/>
  <c r="BE364" i="2"/>
  <c r="AG53" i="2"/>
  <c r="BB52" i="2"/>
  <c r="AG369" i="2"/>
  <c r="AN420" i="2"/>
  <c r="AP420" i="2"/>
  <c r="AK420" i="2"/>
  <c r="AO420" i="2"/>
  <c r="AR420" i="2"/>
  <c r="AQ420" i="2"/>
  <c r="BL159" i="2"/>
  <c r="AH160" i="2"/>
  <c r="AU159" i="2"/>
  <c r="BL158" i="2"/>
  <c r="BL208" i="2"/>
  <c r="AU208" i="2"/>
  <c r="AH209" i="2"/>
  <c r="AJ208" i="2"/>
  <c r="AH422" i="2"/>
  <c r="AU421" i="2"/>
  <c r="BL421" i="2"/>
  <c r="BN421" i="2" s="1"/>
  <c r="AJ421" i="2"/>
  <c r="AH313" i="2"/>
  <c r="AU312" i="2"/>
  <c r="AJ312" i="2"/>
  <c r="BL312" i="2"/>
  <c r="BB312" i="2"/>
  <c r="BG421" i="2"/>
  <c r="BF421" i="2"/>
  <c r="BE421" i="2"/>
  <c r="BC421" i="2"/>
  <c r="BK421" i="2"/>
  <c r="BI421" i="2"/>
  <c r="BH421" i="2"/>
  <c r="AH107" i="2"/>
  <c r="BL106" i="2"/>
  <c r="AJ106" i="2"/>
  <c r="AU106" i="2"/>
  <c r="AG423" i="2"/>
  <c r="BB422" i="2"/>
  <c r="AG209" i="2"/>
  <c r="BB208" i="2"/>
  <c r="AG265" i="2"/>
  <c r="AQ417" i="1"/>
  <c r="AT417" i="1"/>
  <c r="AS417" i="1"/>
  <c r="AU417" i="1"/>
  <c r="AR417" i="1"/>
  <c r="AN417" i="1"/>
  <c r="AK42" i="1"/>
  <c r="AW42" i="1"/>
  <c r="AW42" i="2" s="1"/>
  <c r="AW358" i="1"/>
  <c r="AX410" i="1" s="1"/>
  <c r="AK358" i="1"/>
  <c r="AL410" i="1" s="1"/>
  <c r="AK290" i="1"/>
  <c r="AW290" i="1"/>
  <c r="AK244" i="1"/>
  <c r="AL244" i="1" s="1"/>
  <c r="AW244" i="1"/>
  <c r="AW81" i="1"/>
  <c r="AK81" i="1"/>
  <c r="AK138" i="1"/>
  <c r="AW138" i="1"/>
  <c r="AK418" i="1"/>
  <c r="AT418" i="2" s="1"/>
  <c r="AW418" i="1"/>
  <c r="AW418" i="2" s="1"/>
  <c r="AW194" i="1"/>
  <c r="AK194" i="1"/>
  <c r="BG417" i="1"/>
  <c r="BM417" i="1"/>
  <c r="BN417" i="1"/>
  <c r="BK417" i="1"/>
  <c r="BL417" i="1"/>
  <c r="BJ417" i="1"/>
  <c r="AW80" i="2"/>
  <c r="AX80" i="1"/>
  <c r="AX132" i="1"/>
  <c r="AT80" i="2"/>
  <c r="AL80" i="1"/>
  <c r="AL132" i="1"/>
  <c r="AW193" i="2"/>
  <c r="AW289" i="2"/>
  <c r="AX289" i="1"/>
  <c r="AX341" i="1"/>
  <c r="AW357" i="2"/>
  <c r="BN289" i="2"/>
  <c r="BQ289" i="1"/>
  <c r="BQ341" i="1"/>
  <c r="BN357" i="2"/>
  <c r="AW243" i="2"/>
  <c r="AX243" i="1"/>
  <c r="BN243" i="2"/>
  <c r="BQ243" i="1"/>
  <c r="BK289" i="2"/>
  <c r="BE289" i="1"/>
  <c r="BE341" i="1"/>
  <c r="BN80" i="2"/>
  <c r="BQ80" i="1"/>
  <c r="BQ132" i="1"/>
  <c r="AW137" i="2"/>
  <c r="AX189" i="1"/>
  <c r="BE189" i="1"/>
  <c r="AT289" i="2"/>
  <c r="AL289" i="1"/>
  <c r="AL341" i="1"/>
  <c r="BN137" i="2"/>
  <c r="BQ189" i="1"/>
  <c r="BK80" i="2"/>
  <c r="BE80" i="1"/>
  <c r="BE132" i="1"/>
  <c r="BN193" i="2"/>
  <c r="AL189" i="1"/>
  <c r="BQ410" i="1"/>
  <c r="BN42" i="2"/>
  <c r="AK135" i="2"/>
  <c r="AR135" i="2"/>
  <c r="AQ135" i="2"/>
  <c r="AP135" i="2"/>
  <c r="AN135" i="2"/>
  <c r="AO135" i="2"/>
  <c r="AN137" i="1"/>
  <c r="AR137" i="1"/>
  <c r="AT137" i="1"/>
  <c r="AU137" i="1"/>
  <c r="AQ137" i="1"/>
  <c r="AS137" i="1"/>
  <c r="AQ89" i="2"/>
  <c r="AP89" i="2"/>
  <c r="AO89" i="2"/>
  <c r="AN89" i="2"/>
  <c r="AK89" i="2"/>
  <c r="AR89" i="2"/>
  <c r="AH43" i="1"/>
  <c r="BJ80" i="1"/>
  <c r="BL80" i="1"/>
  <c r="BK80" i="1"/>
  <c r="BN80" i="1"/>
  <c r="BG80" i="1"/>
  <c r="BM80" i="1"/>
  <c r="AT353" i="2"/>
  <c r="BK353" i="2"/>
  <c r="BC135" i="2"/>
  <c r="BI135" i="2"/>
  <c r="BF135" i="2"/>
  <c r="BE135" i="2"/>
  <c r="BH135" i="2"/>
  <c r="BG135" i="2"/>
  <c r="BH89" i="2"/>
  <c r="BG89" i="2"/>
  <c r="BF89" i="2"/>
  <c r="BE89" i="2"/>
  <c r="BC89" i="2"/>
  <c r="BI89" i="2"/>
  <c r="BG289" i="1"/>
  <c r="BN289" i="1"/>
  <c r="BJ289" i="1"/>
  <c r="BM289" i="1"/>
  <c r="BL289" i="1"/>
  <c r="BK289" i="1"/>
  <c r="BE244" i="1"/>
  <c r="BF191" i="2"/>
  <c r="BE191" i="2"/>
  <c r="BC191" i="2"/>
  <c r="BI191" i="2"/>
  <c r="BH191" i="2"/>
  <c r="BG191" i="2"/>
  <c r="AR241" i="2"/>
  <c r="AQ241" i="2"/>
  <c r="AP241" i="2"/>
  <c r="AO241" i="2"/>
  <c r="AN241" i="2"/>
  <c r="AK241" i="2"/>
  <c r="BK136" i="2"/>
  <c r="AT136" i="2"/>
  <c r="AR357" i="1"/>
  <c r="AT357" i="1"/>
  <c r="AU357" i="1"/>
  <c r="AS357" i="1"/>
  <c r="AN357" i="1"/>
  <c r="AQ357" i="1"/>
  <c r="BN137" i="1"/>
  <c r="BJ137" i="1"/>
  <c r="BK137" i="1"/>
  <c r="BM137" i="1"/>
  <c r="BL137" i="1"/>
  <c r="BG137" i="1"/>
  <c r="BC352" i="2"/>
  <c r="BI352" i="2"/>
  <c r="BH352" i="2"/>
  <c r="BG352" i="2"/>
  <c r="BF352" i="2"/>
  <c r="BE352" i="2"/>
  <c r="AP293" i="2"/>
  <c r="AK293" i="2"/>
  <c r="AR293" i="2"/>
  <c r="AQ293" i="2"/>
  <c r="AO293" i="2"/>
  <c r="AN293" i="2"/>
  <c r="BJ357" i="1"/>
  <c r="BM357" i="1"/>
  <c r="BG357" i="1"/>
  <c r="BL357" i="1"/>
  <c r="BN357" i="1"/>
  <c r="BK357" i="1"/>
  <c r="BJ193" i="1"/>
  <c r="BL193" i="1"/>
  <c r="BM193" i="1"/>
  <c r="BK193" i="1"/>
  <c r="BN193" i="1"/>
  <c r="BG193" i="1"/>
  <c r="AN41" i="1"/>
  <c r="AU41" i="1"/>
  <c r="AT41" i="1"/>
  <c r="AQ41" i="1"/>
  <c r="AS41" i="1"/>
  <c r="AR41" i="1"/>
  <c r="AN243" i="1"/>
  <c r="AU243" i="1"/>
  <c r="AT243" i="1"/>
  <c r="AQ243" i="1"/>
  <c r="AS243" i="1"/>
  <c r="AR243" i="1"/>
  <c r="AT192" i="2"/>
  <c r="BK192" i="2"/>
  <c r="AO191" i="2"/>
  <c r="AN191" i="2"/>
  <c r="AR191" i="2"/>
  <c r="AQ191" i="2"/>
  <c r="AK191" i="2"/>
  <c r="AP191" i="2"/>
  <c r="AR193" i="1"/>
  <c r="AQ193" i="1"/>
  <c r="AT193" i="1"/>
  <c r="AS193" i="1"/>
  <c r="AN193" i="1"/>
  <c r="AU193" i="1"/>
  <c r="AT242" i="2"/>
  <c r="BK242" i="2"/>
  <c r="AT137" i="2"/>
  <c r="AT31" i="2"/>
  <c r="BK31" i="2"/>
  <c r="AK352" i="2"/>
  <c r="AR352" i="2"/>
  <c r="AO352" i="2"/>
  <c r="AN352" i="2"/>
  <c r="AQ352" i="2"/>
  <c r="AP352" i="2"/>
  <c r="AN30" i="2"/>
  <c r="AQ30" i="2"/>
  <c r="AO30" i="2"/>
  <c r="AR30" i="2"/>
  <c r="AK30" i="2"/>
  <c r="AP30" i="2"/>
  <c r="AN289" i="1"/>
  <c r="AR289" i="1"/>
  <c r="AS289" i="1"/>
  <c r="AQ289" i="1"/>
  <c r="AU289" i="1"/>
  <c r="AT289" i="1"/>
  <c r="BE30" i="2"/>
  <c r="BC30" i="2"/>
  <c r="BI30" i="2"/>
  <c r="BH30" i="2"/>
  <c r="BG30" i="2"/>
  <c r="BF30" i="2"/>
  <c r="AR80" i="1"/>
  <c r="AQ80" i="1"/>
  <c r="AT80" i="1"/>
  <c r="AU80" i="1"/>
  <c r="AS80" i="1"/>
  <c r="AN80" i="1"/>
  <c r="BE410" i="1"/>
  <c r="BN41" i="1"/>
  <c r="BM41" i="1"/>
  <c r="BL41" i="1"/>
  <c r="BK41" i="1"/>
  <c r="BJ41" i="1"/>
  <c r="BG41" i="1"/>
  <c r="BN243" i="1"/>
  <c r="BM243" i="1"/>
  <c r="BL243" i="1"/>
  <c r="BK243" i="1"/>
  <c r="BG243" i="1"/>
  <c r="BJ243" i="1"/>
  <c r="BI241" i="2"/>
  <c r="BH241" i="2"/>
  <c r="BG241" i="2"/>
  <c r="BF241" i="2"/>
  <c r="BE241" i="2"/>
  <c r="BC241" i="2"/>
  <c r="BG293" i="2"/>
  <c r="BC293" i="2"/>
  <c r="BH293" i="2"/>
  <c r="BF293" i="2"/>
  <c r="BE293" i="2"/>
  <c r="BI293" i="2"/>
  <c r="AO687" i="2" l="1"/>
  <c r="AT687" i="2"/>
  <c r="AR687" i="2"/>
  <c r="AN687" i="2"/>
  <c r="AK687" i="2"/>
  <c r="AQ687" i="2"/>
  <c r="AP687" i="2"/>
  <c r="AH689" i="2"/>
  <c r="AU688" i="2"/>
  <c r="AW688" i="2" s="1"/>
  <c r="AJ688" i="2"/>
  <c r="BL688" i="2"/>
  <c r="BN688" i="2" s="1"/>
  <c r="BB688" i="2"/>
  <c r="BC687" i="2"/>
  <c r="BI687" i="2"/>
  <c r="BH687" i="2"/>
  <c r="BK687" i="2"/>
  <c r="BG687" i="2"/>
  <c r="BF687" i="2"/>
  <c r="BE687" i="2"/>
  <c r="AG210" i="2"/>
  <c r="BB209" i="2"/>
  <c r="BE422" i="2"/>
  <c r="BK422" i="2"/>
  <c r="BI422" i="2"/>
  <c r="BH422" i="2"/>
  <c r="BF422" i="2"/>
  <c r="BG422" i="2"/>
  <c r="BC422" i="2"/>
  <c r="AG424" i="2"/>
  <c r="AH314" i="2"/>
  <c r="BL313" i="2"/>
  <c r="AU313" i="2"/>
  <c r="AJ313" i="2"/>
  <c r="BB313" i="2"/>
  <c r="AG109" i="2"/>
  <c r="BL366" i="2"/>
  <c r="AH367" i="2"/>
  <c r="AU366" i="2"/>
  <c r="AJ366" i="2"/>
  <c r="BB366" i="2"/>
  <c r="AO421" i="2"/>
  <c r="AN421" i="2"/>
  <c r="AQ421" i="2"/>
  <c r="AP421" i="2"/>
  <c r="AK421" i="2"/>
  <c r="AR421" i="2"/>
  <c r="AK365" i="2"/>
  <c r="AQ365" i="2"/>
  <c r="AR365" i="2"/>
  <c r="AP365" i="2"/>
  <c r="AO365" i="2"/>
  <c r="AN365" i="2"/>
  <c r="BL107" i="2"/>
  <c r="AU107" i="2"/>
  <c r="AH108" i="2"/>
  <c r="AJ107" i="2"/>
  <c r="AH423" i="2"/>
  <c r="BB423" i="2" s="1"/>
  <c r="AU422" i="2"/>
  <c r="AJ422" i="2"/>
  <c r="BL422" i="2"/>
  <c r="BN422" i="2" s="1"/>
  <c r="AG160" i="2"/>
  <c r="BB159" i="2"/>
  <c r="BL160" i="2"/>
  <c r="AH161" i="2"/>
  <c r="AH55" i="2"/>
  <c r="AH210" i="2"/>
  <c r="AU209" i="2"/>
  <c r="BL209" i="2"/>
  <c r="AJ209" i="2"/>
  <c r="AG370" i="2"/>
  <c r="AG54" i="2"/>
  <c r="BB53" i="2"/>
  <c r="AG323" i="2"/>
  <c r="BG365" i="2"/>
  <c r="BH365" i="2"/>
  <c r="BI365" i="2"/>
  <c r="BC365" i="2"/>
  <c r="BF365" i="2"/>
  <c r="BE365" i="2"/>
  <c r="AG266" i="2"/>
  <c r="AJ159" i="2"/>
  <c r="AH263" i="2"/>
  <c r="BL262" i="2"/>
  <c r="AJ262" i="2"/>
  <c r="AU262" i="2"/>
  <c r="BB262" i="2"/>
  <c r="AK291" i="1"/>
  <c r="AW291" i="1"/>
  <c r="AK139" i="1"/>
  <c r="AW139" i="1"/>
  <c r="BL418" i="1"/>
  <c r="BG418" i="1"/>
  <c r="BJ418" i="1"/>
  <c r="BN418" i="1"/>
  <c r="BK418" i="1"/>
  <c r="BM418" i="1"/>
  <c r="AW419" i="1"/>
  <c r="AW419" i="2" s="1"/>
  <c r="AK419" i="1"/>
  <c r="AT419" i="2" s="1"/>
  <c r="AW43" i="1"/>
  <c r="AW43" i="2" s="1"/>
  <c r="AK43" i="1"/>
  <c r="AW245" i="1"/>
  <c r="AK245" i="1"/>
  <c r="AL245" i="1" s="1"/>
  <c r="AK195" i="1"/>
  <c r="AW195" i="1"/>
  <c r="AN418" i="1"/>
  <c r="AU418" i="1"/>
  <c r="AT418" i="1"/>
  <c r="AS418" i="1"/>
  <c r="AR418" i="1"/>
  <c r="AQ418" i="1"/>
  <c r="AK82" i="1"/>
  <c r="AW82" i="1"/>
  <c r="AW359" i="1"/>
  <c r="AX411" i="1" s="1"/>
  <c r="AK359" i="1"/>
  <c r="AL411" i="1" s="1"/>
  <c r="BN244" i="2"/>
  <c r="BQ244" i="1"/>
  <c r="AW194" i="2"/>
  <c r="BN81" i="2"/>
  <c r="BQ81" i="1"/>
  <c r="BQ133" i="1"/>
  <c r="BK81" i="2"/>
  <c r="BE81" i="1"/>
  <c r="BE133" i="1"/>
  <c r="AL190" i="1"/>
  <c r="BE190" i="1"/>
  <c r="BN138" i="2"/>
  <c r="BQ190" i="1"/>
  <c r="AT81" i="2"/>
  <c r="AL81" i="1"/>
  <c r="AL133" i="1"/>
  <c r="AW290" i="2"/>
  <c r="AX290" i="1"/>
  <c r="AX342" i="1"/>
  <c r="BK290" i="2"/>
  <c r="BE290" i="1"/>
  <c r="BE342" i="1"/>
  <c r="AW138" i="2"/>
  <c r="AX190" i="1"/>
  <c r="BN290" i="2"/>
  <c r="BQ290" i="1"/>
  <c r="BQ342" i="1"/>
  <c r="AW244" i="2"/>
  <c r="AX244" i="1"/>
  <c r="BN358" i="2"/>
  <c r="AW358" i="2"/>
  <c r="AW81" i="2"/>
  <c r="AX81" i="1"/>
  <c r="AX133" i="1"/>
  <c r="BN194" i="2"/>
  <c r="AT290" i="2"/>
  <c r="AL290" i="1"/>
  <c r="AL342" i="1"/>
  <c r="BQ411" i="1"/>
  <c r="BN43" i="2"/>
  <c r="BC31" i="2"/>
  <c r="BG31" i="2"/>
  <c r="BH31" i="2"/>
  <c r="BF31" i="2"/>
  <c r="BI31" i="2"/>
  <c r="BE31" i="2"/>
  <c r="BG90" i="2"/>
  <c r="BF90" i="2"/>
  <c r="BE90" i="2"/>
  <c r="BI90" i="2"/>
  <c r="BH90" i="2"/>
  <c r="BC90" i="2"/>
  <c r="BE245" i="1"/>
  <c r="AN194" i="1"/>
  <c r="AU194" i="1"/>
  <c r="AT194" i="1"/>
  <c r="AR194" i="1"/>
  <c r="AS194" i="1"/>
  <c r="AQ194" i="1"/>
  <c r="BN194" i="1"/>
  <c r="BM194" i="1"/>
  <c r="BL194" i="1"/>
  <c r="BK194" i="1"/>
  <c r="BJ194" i="1"/>
  <c r="BG194" i="1"/>
  <c r="BK32" i="2"/>
  <c r="AT32" i="2"/>
  <c r="BJ138" i="1"/>
  <c r="BN138" i="1"/>
  <c r="BM138" i="1"/>
  <c r="BG138" i="1"/>
  <c r="BK138" i="1"/>
  <c r="BL138" i="1"/>
  <c r="BE192" i="2"/>
  <c r="BI192" i="2"/>
  <c r="BH192" i="2"/>
  <c r="BC192" i="2"/>
  <c r="BG192" i="2"/>
  <c r="BF192" i="2"/>
  <c r="BK137" i="2"/>
  <c r="AR244" i="1"/>
  <c r="AQ244" i="1"/>
  <c r="AT244" i="1"/>
  <c r="AN244" i="1"/>
  <c r="AU244" i="1"/>
  <c r="AS244" i="1"/>
  <c r="BH242" i="2"/>
  <c r="BG242" i="2"/>
  <c r="BF242" i="2"/>
  <c r="BE242" i="2"/>
  <c r="BC242" i="2"/>
  <c r="BI242" i="2"/>
  <c r="AN81" i="1"/>
  <c r="AT81" i="1"/>
  <c r="AU81" i="1"/>
  <c r="AR81" i="1"/>
  <c r="AS81" i="1"/>
  <c r="AQ81" i="1"/>
  <c r="AK31" i="2"/>
  <c r="AP31" i="2"/>
  <c r="AO31" i="2"/>
  <c r="AN31" i="2"/>
  <c r="AR31" i="2"/>
  <c r="AQ31" i="2"/>
  <c r="AT290" i="1"/>
  <c r="AS290" i="1"/>
  <c r="AR290" i="1"/>
  <c r="AN290" i="1"/>
  <c r="AU290" i="1"/>
  <c r="AQ290" i="1"/>
  <c r="AK136" i="2"/>
  <c r="AR136" i="2"/>
  <c r="AQ136" i="2"/>
  <c r="AN136" i="2"/>
  <c r="AP136" i="2"/>
  <c r="AO136" i="2"/>
  <c r="AT354" i="2"/>
  <c r="BK354" i="2"/>
  <c r="BN358" i="1"/>
  <c r="BL358" i="1"/>
  <c r="BM358" i="1"/>
  <c r="BK358" i="1"/>
  <c r="BG358" i="1"/>
  <c r="BJ358" i="1"/>
  <c r="AQ242" i="2"/>
  <c r="AP242" i="2"/>
  <c r="AO242" i="2"/>
  <c r="AN242" i="2"/>
  <c r="AR242" i="2"/>
  <c r="AK242" i="2"/>
  <c r="AN192" i="2"/>
  <c r="AR192" i="2"/>
  <c r="AQ192" i="2"/>
  <c r="AP192" i="2"/>
  <c r="AO192" i="2"/>
  <c r="AK192" i="2"/>
  <c r="BL290" i="1"/>
  <c r="BK290" i="1"/>
  <c r="BJ290" i="1"/>
  <c r="BN290" i="1"/>
  <c r="BM290" i="1"/>
  <c r="BG290" i="1"/>
  <c r="AO294" i="2"/>
  <c r="AP294" i="2"/>
  <c r="AN294" i="2"/>
  <c r="AR294" i="2"/>
  <c r="AQ294" i="2"/>
  <c r="AK294" i="2"/>
  <c r="AK353" i="2"/>
  <c r="AR353" i="2"/>
  <c r="AQ353" i="2"/>
  <c r="AO353" i="2"/>
  <c r="AN353" i="2"/>
  <c r="AP353" i="2"/>
  <c r="AR138" i="1"/>
  <c r="AN138" i="1"/>
  <c r="AU138" i="1"/>
  <c r="AS138" i="1"/>
  <c r="AT138" i="1"/>
  <c r="AQ138" i="1"/>
  <c r="AT243" i="2"/>
  <c r="BK243" i="2"/>
  <c r="BC136" i="2"/>
  <c r="BI136" i="2"/>
  <c r="BH136" i="2"/>
  <c r="BG136" i="2"/>
  <c r="BF136" i="2"/>
  <c r="BE136" i="2"/>
  <c r="BE411" i="1"/>
  <c r="AK137" i="2"/>
  <c r="AR137" i="2"/>
  <c r="AQ137" i="2"/>
  <c r="AP137" i="2"/>
  <c r="AO137" i="2"/>
  <c r="AN137" i="2"/>
  <c r="AT193" i="2"/>
  <c r="BK193" i="2"/>
  <c r="BJ244" i="1"/>
  <c r="BL244" i="1"/>
  <c r="BN244" i="1"/>
  <c r="BM244" i="1"/>
  <c r="BK244" i="1"/>
  <c r="BG244" i="1"/>
  <c r="BI353" i="2"/>
  <c r="BH353" i="2"/>
  <c r="BG353" i="2"/>
  <c r="BF353" i="2"/>
  <c r="BE353" i="2"/>
  <c r="BC353" i="2"/>
  <c r="AR42" i="1"/>
  <c r="AQ42" i="1"/>
  <c r="AT42" i="1"/>
  <c r="AN42" i="1"/>
  <c r="AU42" i="1"/>
  <c r="AS42" i="1"/>
  <c r="BF294" i="2"/>
  <c r="BH294" i="2"/>
  <c r="BG294" i="2"/>
  <c r="BE294" i="2"/>
  <c r="BC294" i="2"/>
  <c r="BI294" i="2"/>
  <c r="AH44" i="1"/>
  <c r="AN358" i="1"/>
  <c r="AU358" i="1"/>
  <c r="AS358" i="1"/>
  <c r="AQ358" i="1"/>
  <c r="AT358" i="1"/>
  <c r="AR358" i="1"/>
  <c r="AP90" i="2"/>
  <c r="AO90" i="2"/>
  <c r="AN90" i="2"/>
  <c r="AK90" i="2"/>
  <c r="AQ90" i="2"/>
  <c r="AR90" i="2"/>
  <c r="BN81" i="1"/>
  <c r="BL81" i="1"/>
  <c r="BG81" i="1"/>
  <c r="BJ81" i="1"/>
  <c r="BM81" i="1"/>
  <c r="BK81" i="1"/>
  <c r="BJ42" i="1"/>
  <c r="BL42" i="1"/>
  <c r="BN42" i="1"/>
  <c r="BG42" i="1"/>
  <c r="BM42" i="1"/>
  <c r="BK42" i="1"/>
  <c r="BF688" i="2" l="1"/>
  <c r="BC688" i="2"/>
  <c r="BI688" i="2"/>
  <c r="BH688" i="2"/>
  <c r="BG688" i="2"/>
  <c r="BK688" i="2"/>
  <c r="BE688" i="2"/>
  <c r="AR688" i="2"/>
  <c r="AP688" i="2"/>
  <c r="AO688" i="2"/>
  <c r="AQ688" i="2"/>
  <c r="AN688" i="2"/>
  <c r="AT688" i="2"/>
  <c r="AK688" i="2"/>
  <c r="AH690" i="2"/>
  <c r="AJ689" i="2"/>
  <c r="AU689" i="2"/>
  <c r="AW689" i="2" s="1"/>
  <c r="BL689" i="2"/>
  <c r="BN689" i="2" s="1"/>
  <c r="BB689" i="2"/>
  <c r="BG423" i="2"/>
  <c r="BH423" i="2"/>
  <c r="BC423" i="2"/>
  <c r="BK423" i="2"/>
  <c r="BI423" i="2"/>
  <c r="BF423" i="2"/>
  <c r="BE423" i="2"/>
  <c r="AP422" i="2"/>
  <c r="AR422" i="2"/>
  <c r="AO422" i="2"/>
  <c r="AN422" i="2"/>
  <c r="AK422" i="2"/>
  <c r="AQ422" i="2"/>
  <c r="AH264" i="2"/>
  <c r="BL263" i="2"/>
  <c r="AJ263" i="2"/>
  <c r="AU263" i="2"/>
  <c r="BB263" i="2"/>
  <c r="AG425" i="2"/>
  <c r="BB424" i="2"/>
  <c r="AG55" i="2"/>
  <c r="BB54" i="2"/>
  <c r="AG267" i="2"/>
  <c r="AH211" i="2"/>
  <c r="BL210" i="2"/>
  <c r="AJ210" i="2"/>
  <c r="AU210" i="2"/>
  <c r="AH109" i="2"/>
  <c r="BB109" i="2" s="1"/>
  <c r="BL108" i="2"/>
  <c r="AU108" i="2"/>
  <c r="AJ108" i="2"/>
  <c r="BH366" i="2"/>
  <c r="BG366" i="2"/>
  <c r="BI366" i="2"/>
  <c r="BC366" i="2"/>
  <c r="BF366" i="2"/>
  <c r="BE366" i="2"/>
  <c r="AU161" i="2"/>
  <c r="AH162" i="2"/>
  <c r="AJ161" i="2"/>
  <c r="BL161" i="2"/>
  <c r="AU54" i="2"/>
  <c r="AQ366" i="2"/>
  <c r="AR366" i="2"/>
  <c r="AP366" i="2"/>
  <c r="AK366" i="2"/>
  <c r="AO366" i="2"/>
  <c r="AN366" i="2"/>
  <c r="AG161" i="2"/>
  <c r="BB160" i="2"/>
  <c r="AG371" i="2"/>
  <c r="AJ54" i="2"/>
  <c r="BL54" i="2"/>
  <c r="AH368" i="2"/>
  <c r="BL367" i="2"/>
  <c r="AU367" i="2"/>
  <c r="AJ367" i="2"/>
  <c r="BB367" i="2"/>
  <c r="AG324" i="2"/>
  <c r="AH56" i="2"/>
  <c r="BL55" i="2"/>
  <c r="AU55" i="2"/>
  <c r="AJ55" i="2"/>
  <c r="AH424" i="2"/>
  <c r="BL423" i="2"/>
  <c r="BN423" i="2" s="1"/>
  <c r="AJ423" i="2"/>
  <c r="AU423" i="2"/>
  <c r="AJ160" i="2"/>
  <c r="AG110" i="2"/>
  <c r="AH315" i="2"/>
  <c r="BL314" i="2"/>
  <c r="AU314" i="2"/>
  <c r="AJ314" i="2"/>
  <c r="BB314" i="2"/>
  <c r="AU160" i="2"/>
  <c r="BB108" i="2"/>
  <c r="AG211" i="2"/>
  <c r="BB210" i="2"/>
  <c r="AW420" i="1"/>
  <c r="AW420" i="2" s="1"/>
  <c r="AK420" i="1"/>
  <c r="AT420" i="2" s="1"/>
  <c r="AK360" i="1"/>
  <c r="AL412" i="1" s="1"/>
  <c r="AW360" i="1"/>
  <c r="AX412" i="1" s="1"/>
  <c r="BL419" i="1"/>
  <c r="BG419" i="1"/>
  <c r="BN419" i="1"/>
  <c r="BM419" i="1"/>
  <c r="BK419" i="1"/>
  <c r="BJ419" i="1"/>
  <c r="AW292" i="1"/>
  <c r="AK292" i="1"/>
  <c r="AW140" i="1"/>
  <c r="AK140" i="1"/>
  <c r="AW196" i="1"/>
  <c r="AK196" i="1"/>
  <c r="AW44" i="1"/>
  <c r="AW44" i="2" s="1"/>
  <c r="AK44" i="1"/>
  <c r="AW83" i="1"/>
  <c r="AK83" i="1"/>
  <c r="AW246" i="1"/>
  <c r="AK246" i="1"/>
  <c r="AL246" i="1" s="1"/>
  <c r="AS419" i="1"/>
  <c r="AR419" i="1"/>
  <c r="AU419" i="1"/>
  <c r="AN419" i="1"/>
  <c r="AQ419" i="1"/>
  <c r="AT419" i="1"/>
  <c r="AW245" i="2"/>
  <c r="AX245" i="1"/>
  <c r="BK291" i="2"/>
  <c r="BE291" i="1"/>
  <c r="BE343" i="1"/>
  <c r="BN82" i="2"/>
  <c r="BQ82" i="1"/>
  <c r="BQ134" i="1"/>
  <c r="AW82" i="2"/>
  <c r="AX82" i="1"/>
  <c r="AX134" i="1"/>
  <c r="BN195" i="2"/>
  <c r="AW291" i="2"/>
  <c r="AX291" i="1"/>
  <c r="AX343" i="1"/>
  <c r="BE191" i="1"/>
  <c r="BN139" i="2"/>
  <c r="BQ191" i="1"/>
  <c r="AT291" i="2"/>
  <c r="AL291" i="1"/>
  <c r="AL343" i="1"/>
  <c r="AL191" i="1"/>
  <c r="AW139" i="2"/>
  <c r="AX191" i="1"/>
  <c r="AW195" i="2"/>
  <c r="AW359" i="2"/>
  <c r="BN245" i="2"/>
  <c r="BQ245" i="1"/>
  <c r="AT82" i="2"/>
  <c r="AL82" i="1"/>
  <c r="AL134" i="1"/>
  <c r="BN359" i="2"/>
  <c r="BK82" i="2"/>
  <c r="BE82" i="1"/>
  <c r="BE134" i="1"/>
  <c r="BN291" i="2"/>
  <c r="BQ291" i="1"/>
  <c r="BQ343" i="1"/>
  <c r="BQ412" i="1"/>
  <c r="BN44" i="2"/>
  <c r="AP243" i="2"/>
  <c r="AO243" i="2"/>
  <c r="AN243" i="2"/>
  <c r="AR243" i="2"/>
  <c r="AQ243" i="2"/>
  <c r="AK243" i="2"/>
  <c r="AT33" i="2"/>
  <c r="BK33" i="2"/>
  <c r="BN43" i="1"/>
  <c r="BM43" i="1"/>
  <c r="BL43" i="1"/>
  <c r="BJ43" i="1"/>
  <c r="BG43" i="1"/>
  <c r="BK43" i="1"/>
  <c r="BJ359" i="1"/>
  <c r="BM359" i="1"/>
  <c r="BK359" i="1"/>
  <c r="BG359" i="1"/>
  <c r="BN359" i="1"/>
  <c r="BL359" i="1"/>
  <c r="AT355" i="2"/>
  <c r="BK355" i="2"/>
  <c r="AO91" i="2"/>
  <c r="AN91" i="2"/>
  <c r="AR91" i="2"/>
  <c r="AQ91" i="2"/>
  <c r="AP91" i="2"/>
  <c r="AK91" i="2"/>
  <c r="AN43" i="1"/>
  <c r="AU43" i="1"/>
  <c r="AT43" i="1"/>
  <c r="AR43" i="1"/>
  <c r="AS43" i="1"/>
  <c r="AQ43" i="1"/>
  <c r="BN139" i="1"/>
  <c r="BJ139" i="1"/>
  <c r="BK139" i="1"/>
  <c r="BL139" i="1"/>
  <c r="BM139" i="1"/>
  <c r="BG139" i="1"/>
  <c r="BI137" i="2"/>
  <c r="BH137" i="2"/>
  <c r="BG137" i="2"/>
  <c r="BC137" i="2"/>
  <c r="BF137" i="2"/>
  <c r="BE137" i="2"/>
  <c r="AN245" i="1"/>
  <c r="AU245" i="1"/>
  <c r="AT245" i="1"/>
  <c r="AR245" i="1"/>
  <c r="AQ245" i="1"/>
  <c r="AS245" i="1"/>
  <c r="BC193" i="2"/>
  <c r="BI193" i="2"/>
  <c r="BH193" i="2"/>
  <c r="BG193" i="2"/>
  <c r="BF193" i="2"/>
  <c r="BE193" i="2"/>
  <c r="BN245" i="1"/>
  <c r="BM245" i="1"/>
  <c r="BL245" i="1"/>
  <c r="BJ245" i="1"/>
  <c r="BG245" i="1"/>
  <c r="BK245" i="1"/>
  <c r="AR359" i="1"/>
  <c r="AT359" i="1"/>
  <c r="AN359" i="1"/>
  <c r="AQ359" i="1"/>
  <c r="AU359" i="1"/>
  <c r="AS359" i="1"/>
  <c r="BG243" i="2"/>
  <c r="BF243" i="2"/>
  <c r="BE243" i="2"/>
  <c r="BH243" i="2"/>
  <c r="BC243" i="2"/>
  <c r="BI243" i="2"/>
  <c r="AN291" i="1"/>
  <c r="AR291" i="1"/>
  <c r="AU291" i="1"/>
  <c r="AT291" i="1"/>
  <c r="AS291" i="1"/>
  <c r="AQ291" i="1"/>
  <c r="BE412" i="1"/>
  <c r="AR195" i="1"/>
  <c r="AQ195" i="1"/>
  <c r="AT195" i="1"/>
  <c r="AN195" i="1"/>
  <c r="AU195" i="1"/>
  <c r="AS195" i="1"/>
  <c r="BI354" i="2"/>
  <c r="BH354" i="2"/>
  <c r="BG354" i="2"/>
  <c r="BE354" i="2"/>
  <c r="BC354" i="2"/>
  <c r="BF354" i="2"/>
  <c r="AK32" i="2"/>
  <c r="AR32" i="2"/>
  <c r="AN32" i="2"/>
  <c r="AQ32" i="2"/>
  <c r="AP32" i="2"/>
  <c r="AO32" i="2"/>
  <c r="BF295" i="2"/>
  <c r="BE295" i="2"/>
  <c r="BC295" i="2"/>
  <c r="BG295" i="2"/>
  <c r="BI295" i="2"/>
  <c r="BH295" i="2"/>
  <c r="BJ82" i="1"/>
  <c r="BM82" i="1"/>
  <c r="BL82" i="1"/>
  <c r="BK82" i="1"/>
  <c r="BN82" i="1"/>
  <c r="BG82" i="1"/>
  <c r="BG291" i="1"/>
  <c r="BN291" i="1"/>
  <c r="BJ291" i="1"/>
  <c r="BK291" i="1"/>
  <c r="BM291" i="1"/>
  <c r="BL291" i="1"/>
  <c r="BK138" i="2"/>
  <c r="AO295" i="2"/>
  <c r="AN295" i="2"/>
  <c r="AK295" i="2"/>
  <c r="AR295" i="2"/>
  <c r="AQ295" i="2"/>
  <c r="AP295" i="2"/>
  <c r="AR82" i="1"/>
  <c r="AS82" i="1"/>
  <c r="AQ82" i="1"/>
  <c r="AU82" i="1"/>
  <c r="AN82" i="1"/>
  <c r="AT82" i="1"/>
  <c r="BK194" i="2"/>
  <c r="AT194" i="2"/>
  <c r="BJ195" i="1"/>
  <c r="BL195" i="1"/>
  <c r="BK195" i="1"/>
  <c r="BG195" i="1"/>
  <c r="BN195" i="1"/>
  <c r="BM195" i="1"/>
  <c r="BC32" i="2"/>
  <c r="BI32" i="2"/>
  <c r="BE32" i="2"/>
  <c r="BH32" i="2"/>
  <c r="BF32" i="2"/>
  <c r="BG32" i="2"/>
  <c r="BF91" i="2"/>
  <c r="BE91" i="2"/>
  <c r="BC91" i="2"/>
  <c r="BH91" i="2"/>
  <c r="BG91" i="2"/>
  <c r="BI91" i="2"/>
  <c r="AR354" i="2"/>
  <c r="AQ354" i="2"/>
  <c r="AP354" i="2"/>
  <c r="AK354" i="2"/>
  <c r="AO354" i="2"/>
  <c r="AN354" i="2"/>
  <c r="AQ193" i="2"/>
  <c r="AP193" i="2"/>
  <c r="AO193" i="2"/>
  <c r="AN193" i="2"/>
  <c r="AK193" i="2"/>
  <c r="AR193" i="2"/>
  <c r="AN139" i="1"/>
  <c r="AR139" i="1"/>
  <c r="AS139" i="1"/>
  <c r="AU139" i="1"/>
  <c r="AT139" i="1"/>
  <c r="AQ139" i="1"/>
  <c r="BE246" i="1"/>
  <c r="AH45" i="1"/>
  <c r="AT138" i="2"/>
  <c r="AT244" i="2"/>
  <c r="BK244" i="2"/>
  <c r="BL690" i="2" l="1"/>
  <c r="BN690" i="2" s="1"/>
  <c r="AJ690" i="2"/>
  <c r="AU690" i="2"/>
  <c r="AW690" i="2" s="1"/>
  <c r="AH693" i="2"/>
  <c r="AH694" i="2" s="1"/>
  <c r="AH695" i="2" s="1"/>
  <c r="AH696" i="2" s="1"/>
  <c r="AH697" i="2" s="1"/>
  <c r="AH698" i="2" s="1"/>
  <c r="BB690" i="2"/>
  <c r="BI689" i="2"/>
  <c r="BG689" i="2"/>
  <c r="BF689" i="2"/>
  <c r="BC689" i="2"/>
  <c r="BK689" i="2"/>
  <c r="BH689" i="2"/>
  <c r="BE689" i="2"/>
  <c r="AT689" i="2"/>
  <c r="AK689" i="2"/>
  <c r="AR689" i="2"/>
  <c r="AN689" i="2"/>
  <c r="AQ689" i="2"/>
  <c r="AO689" i="2"/>
  <c r="AP689" i="2"/>
  <c r="BC367" i="2"/>
  <c r="BI367" i="2"/>
  <c r="BH367" i="2"/>
  <c r="BG367" i="2"/>
  <c r="BF367" i="2"/>
  <c r="BE367" i="2"/>
  <c r="BL315" i="2"/>
  <c r="AU315" i="2"/>
  <c r="AH316" i="2"/>
  <c r="AJ315" i="2"/>
  <c r="BB315" i="2"/>
  <c r="BB110" i="2"/>
  <c r="AG111" i="2"/>
  <c r="AH212" i="2"/>
  <c r="BL211" i="2"/>
  <c r="AU211" i="2"/>
  <c r="AJ211" i="2"/>
  <c r="AN423" i="2"/>
  <c r="AR423" i="2"/>
  <c r="AQ423" i="2"/>
  <c r="AP423" i="2"/>
  <c r="AK423" i="2"/>
  <c r="AO423" i="2"/>
  <c r="AG56" i="2"/>
  <c r="BB55" i="2"/>
  <c r="AG325" i="2"/>
  <c r="AG372" i="2"/>
  <c r="BE424" i="2"/>
  <c r="BI424" i="2"/>
  <c r="BH424" i="2"/>
  <c r="BK424" i="2"/>
  <c r="BC424" i="2"/>
  <c r="BF424" i="2"/>
  <c r="BG424" i="2"/>
  <c r="AH163" i="2"/>
  <c r="AH425" i="2"/>
  <c r="AJ424" i="2"/>
  <c r="AU424" i="2"/>
  <c r="BL424" i="2"/>
  <c r="BN424" i="2" s="1"/>
  <c r="AG426" i="2"/>
  <c r="BB425" i="2"/>
  <c r="AG162" i="2"/>
  <c r="BL162" i="2" s="1"/>
  <c r="BB161" i="2"/>
  <c r="AQ367" i="2"/>
  <c r="AO367" i="2"/>
  <c r="AK367" i="2"/>
  <c r="AP367" i="2"/>
  <c r="AR367" i="2"/>
  <c r="AN367" i="2"/>
  <c r="AH369" i="2"/>
  <c r="BL368" i="2"/>
  <c r="AU368" i="2"/>
  <c r="AJ368" i="2"/>
  <c r="BB368" i="2"/>
  <c r="AG212" i="2"/>
  <c r="BB211" i="2"/>
  <c r="AH57" i="2"/>
  <c r="BL56" i="2"/>
  <c r="AH265" i="2"/>
  <c r="BL264" i="2"/>
  <c r="AU264" i="2"/>
  <c r="AJ264" i="2"/>
  <c r="BB264" i="2"/>
  <c r="BL109" i="2"/>
  <c r="AU109" i="2"/>
  <c r="AH110" i="2"/>
  <c r="AJ109" i="2"/>
  <c r="AG268" i="2"/>
  <c r="AW247" i="1"/>
  <c r="AK247" i="1"/>
  <c r="AL247" i="1" s="1"/>
  <c r="AK45" i="1"/>
  <c r="AW45" i="1"/>
  <c r="AW45" i="2" s="1"/>
  <c r="AK361" i="1"/>
  <c r="AL413" i="1" s="1"/>
  <c r="AW361" i="1"/>
  <c r="AX413" i="1" s="1"/>
  <c r="AK197" i="1"/>
  <c r="AW197" i="1"/>
  <c r="AW293" i="1"/>
  <c r="AK293" i="1"/>
  <c r="BL420" i="1"/>
  <c r="BN420" i="1"/>
  <c r="BK420" i="1"/>
  <c r="BJ420" i="1"/>
  <c r="BG420" i="1"/>
  <c r="BM420" i="1"/>
  <c r="AS420" i="1"/>
  <c r="AT420" i="1"/>
  <c r="AQ420" i="1"/>
  <c r="AU420" i="1"/>
  <c r="AR420" i="1"/>
  <c r="AN420" i="1"/>
  <c r="AW141" i="1"/>
  <c r="AK141" i="1"/>
  <c r="AK84" i="1"/>
  <c r="AW84" i="1"/>
  <c r="AK421" i="1"/>
  <c r="AT421" i="2" s="1"/>
  <c r="AW421" i="1"/>
  <c r="AW421" i="2" s="1"/>
  <c r="BE192" i="1"/>
  <c r="AW83" i="2"/>
  <c r="AX83" i="1"/>
  <c r="AX135" i="1"/>
  <c r="BN196" i="2"/>
  <c r="BN83" i="2"/>
  <c r="BQ83" i="1"/>
  <c r="BQ135" i="1"/>
  <c r="AW196" i="2"/>
  <c r="BN140" i="2"/>
  <c r="BQ192" i="1"/>
  <c r="BN246" i="2"/>
  <c r="BQ246" i="1"/>
  <c r="BK83" i="2"/>
  <c r="BE83" i="1"/>
  <c r="BE135" i="1"/>
  <c r="BN360" i="2"/>
  <c r="AW246" i="2"/>
  <c r="AX246" i="1"/>
  <c r="AL192" i="1"/>
  <c r="AW140" i="2"/>
  <c r="AX192" i="1"/>
  <c r="AW292" i="2"/>
  <c r="AX292" i="1"/>
  <c r="AX344" i="1"/>
  <c r="AW360" i="2"/>
  <c r="BK292" i="2"/>
  <c r="BE292" i="1"/>
  <c r="BE344" i="1"/>
  <c r="BN292" i="2"/>
  <c r="BQ292" i="1"/>
  <c r="BQ344" i="1"/>
  <c r="AT292" i="2"/>
  <c r="AL292" i="1"/>
  <c r="AL344" i="1"/>
  <c r="AT83" i="2"/>
  <c r="AL83" i="1"/>
  <c r="AL135" i="1"/>
  <c r="BQ413" i="1"/>
  <c r="BN45" i="2"/>
  <c r="BF244" i="2"/>
  <c r="BE244" i="2"/>
  <c r="BC244" i="2"/>
  <c r="BH244" i="2"/>
  <c r="BG244" i="2"/>
  <c r="BI244" i="2"/>
  <c r="BJ44" i="1"/>
  <c r="BL44" i="1"/>
  <c r="BG44" i="1"/>
  <c r="BM44" i="1"/>
  <c r="BK44" i="1"/>
  <c r="BN44" i="1"/>
  <c r="AH46" i="1"/>
  <c r="BI138" i="2"/>
  <c r="BH138" i="2"/>
  <c r="BG138" i="2"/>
  <c r="BF138" i="2"/>
  <c r="BE138" i="2"/>
  <c r="BC138" i="2"/>
  <c r="BN196" i="1"/>
  <c r="BM196" i="1"/>
  <c r="BL196" i="1"/>
  <c r="BG196" i="1"/>
  <c r="BK196" i="1"/>
  <c r="BJ196" i="1"/>
  <c r="AQ355" i="2"/>
  <c r="AP355" i="2"/>
  <c r="AO355" i="2"/>
  <c r="AR355" i="2"/>
  <c r="AN355" i="2"/>
  <c r="AK355" i="2"/>
  <c r="BE92" i="2"/>
  <c r="BC92" i="2"/>
  <c r="BI92" i="2"/>
  <c r="BH92" i="2"/>
  <c r="BG92" i="2"/>
  <c r="BF92" i="2"/>
  <c r="AT34" i="2"/>
  <c r="BK34" i="2"/>
  <c r="BK139" i="2"/>
  <c r="AN83" i="1"/>
  <c r="AT83" i="1"/>
  <c r="AQ83" i="1"/>
  <c r="AU83" i="1"/>
  <c r="AS83" i="1"/>
  <c r="AR83" i="1"/>
  <c r="BL292" i="1"/>
  <c r="BK292" i="1"/>
  <c r="BJ292" i="1"/>
  <c r="BN292" i="1"/>
  <c r="BG292" i="1"/>
  <c r="BM292" i="1"/>
  <c r="AR44" i="1"/>
  <c r="AQ44" i="1"/>
  <c r="AT44" i="1"/>
  <c r="AU44" i="1"/>
  <c r="AS44" i="1"/>
  <c r="AN44" i="1"/>
  <c r="AR140" i="1"/>
  <c r="AN140" i="1"/>
  <c r="AU140" i="1"/>
  <c r="AS140" i="1"/>
  <c r="AT140" i="1"/>
  <c r="AQ140" i="1"/>
  <c r="BN83" i="1"/>
  <c r="BL83" i="1"/>
  <c r="BG83" i="1"/>
  <c r="BK83" i="1"/>
  <c r="BM83" i="1"/>
  <c r="BJ83" i="1"/>
  <c r="AT139" i="2"/>
  <c r="BI33" i="2"/>
  <c r="BH33" i="2"/>
  <c r="BC33" i="2"/>
  <c r="BE33" i="2"/>
  <c r="BG33" i="2"/>
  <c r="BF33" i="2"/>
  <c r="AT356" i="2"/>
  <c r="BK356" i="2"/>
  <c r="AT245" i="2"/>
  <c r="BK245" i="2"/>
  <c r="AK194" i="2"/>
  <c r="AR194" i="2"/>
  <c r="AQ194" i="2"/>
  <c r="AN194" i="2"/>
  <c r="AP194" i="2"/>
  <c r="AO194" i="2"/>
  <c r="AN296" i="2"/>
  <c r="AR296" i="2"/>
  <c r="AQ296" i="2"/>
  <c r="AP296" i="2"/>
  <c r="AK296" i="2"/>
  <c r="AO296" i="2"/>
  <c r="AT292" i="1"/>
  <c r="AS292" i="1"/>
  <c r="AR292" i="1"/>
  <c r="AN292" i="1"/>
  <c r="AU292" i="1"/>
  <c r="AQ292" i="1"/>
  <c r="BE247" i="1"/>
  <c r="BF296" i="2"/>
  <c r="BE296" i="2"/>
  <c r="BH296" i="2"/>
  <c r="BG296" i="2"/>
  <c r="BC296" i="2"/>
  <c r="BI296" i="2"/>
  <c r="AT195" i="2"/>
  <c r="BK195" i="2"/>
  <c r="BJ140" i="1"/>
  <c r="BN140" i="1"/>
  <c r="BM140" i="1"/>
  <c r="BL140" i="1"/>
  <c r="BK140" i="1"/>
  <c r="BG140" i="1"/>
  <c r="AT140" i="2"/>
  <c r="AR138" i="2"/>
  <c r="AQ138" i="2"/>
  <c r="AP138" i="2"/>
  <c r="AO138" i="2"/>
  <c r="AK138" i="2"/>
  <c r="AN138" i="2"/>
  <c r="BG360" i="1"/>
  <c r="BN360" i="1"/>
  <c r="BJ360" i="1"/>
  <c r="BL360" i="1"/>
  <c r="BK360" i="1"/>
  <c r="BM360" i="1"/>
  <c r="AR246" i="1"/>
  <c r="AQ246" i="1"/>
  <c r="AT246" i="1"/>
  <c r="AU246" i="1"/>
  <c r="AN246" i="1"/>
  <c r="AS246" i="1"/>
  <c r="BE413" i="1"/>
  <c r="AN92" i="2"/>
  <c r="AK92" i="2"/>
  <c r="AP92" i="2"/>
  <c r="AQ92" i="2"/>
  <c r="AO92" i="2"/>
  <c r="AR92" i="2"/>
  <c r="AO244" i="2"/>
  <c r="AN244" i="2"/>
  <c r="AR244" i="2"/>
  <c r="AQ244" i="2"/>
  <c r="AP244" i="2"/>
  <c r="AK244" i="2"/>
  <c r="BJ246" i="1"/>
  <c r="BL246" i="1"/>
  <c r="BG246" i="1"/>
  <c r="BM246" i="1"/>
  <c r="BK246" i="1"/>
  <c r="BN246" i="1"/>
  <c r="BC194" i="2"/>
  <c r="BF194" i="2"/>
  <c r="BE194" i="2"/>
  <c r="BI194" i="2"/>
  <c r="BH194" i="2"/>
  <c r="BG194" i="2"/>
  <c r="AN196" i="1"/>
  <c r="AU196" i="1"/>
  <c r="AT196" i="1"/>
  <c r="AR196" i="1"/>
  <c r="AQ196" i="1"/>
  <c r="AS196" i="1"/>
  <c r="AN360" i="1"/>
  <c r="AR360" i="1"/>
  <c r="AU360" i="1"/>
  <c r="AT360" i="1"/>
  <c r="AS360" i="1"/>
  <c r="AQ360" i="1"/>
  <c r="BH355" i="2"/>
  <c r="BG355" i="2"/>
  <c r="BF355" i="2"/>
  <c r="BC355" i="2"/>
  <c r="BI355" i="2"/>
  <c r="BE355" i="2"/>
  <c r="AK33" i="2"/>
  <c r="AR33" i="2"/>
  <c r="AQ33" i="2"/>
  <c r="AO33" i="2"/>
  <c r="AN33" i="2"/>
  <c r="AP33" i="2"/>
  <c r="BK690" i="2" l="1"/>
  <c r="BI690" i="2"/>
  <c r="BH690" i="2"/>
  <c r="BG690" i="2"/>
  <c r="BF690" i="2"/>
  <c r="BE690" i="2"/>
  <c r="BC690" i="2"/>
  <c r="AP690" i="2"/>
  <c r="AN690" i="2"/>
  <c r="AT690" i="2"/>
  <c r="AR690" i="2"/>
  <c r="AQ690" i="2"/>
  <c r="AK690" i="2"/>
  <c r="AO690" i="2"/>
  <c r="AO424" i="2"/>
  <c r="AQ424" i="2"/>
  <c r="AP424" i="2"/>
  <c r="AK424" i="2"/>
  <c r="AR424" i="2"/>
  <c r="AN424" i="2"/>
  <c r="AG326" i="2"/>
  <c r="BL110" i="2"/>
  <c r="AU110" i="2"/>
  <c r="AH111" i="2"/>
  <c r="AJ110" i="2"/>
  <c r="AH426" i="2"/>
  <c r="BB426" i="2" s="1"/>
  <c r="BL425" i="2"/>
  <c r="BN425" i="2" s="1"/>
  <c r="AJ425" i="2"/>
  <c r="AU425" i="2"/>
  <c r="AG213" i="2"/>
  <c r="BB212" i="2"/>
  <c r="AG269" i="2"/>
  <c r="BL316" i="2"/>
  <c r="AU316" i="2"/>
  <c r="AH317" i="2"/>
  <c r="AJ316" i="2"/>
  <c r="BB316" i="2"/>
  <c r="AU162" i="2"/>
  <c r="BH368" i="2"/>
  <c r="BC368" i="2"/>
  <c r="BG368" i="2"/>
  <c r="BI368" i="2"/>
  <c r="BF368" i="2"/>
  <c r="BE368" i="2"/>
  <c r="AH370" i="2"/>
  <c r="AU369" i="2"/>
  <c r="BL369" i="2"/>
  <c r="AJ369" i="2"/>
  <c r="BB369" i="2"/>
  <c r="AH164" i="2"/>
  <c r="AG163" i="2"/>
  <c r="BB162" i="2"/>
  <c r="AH213" i="2"/>
  <c r="BL212" i="2"/>
  <c r="AJ212" i="2"/>
  <c r="AU212" i="2"/>
  <c r="AH58" i="2"/>
  <c r="AG427" i="2"/>
  <c r="AH266" i="2"/>
  <c r="BL265" i="2"/>
  <c r="AU265" i="2"/>
  <c r="AJ265" i="2"/>
  <c r="BB265" i="2"/>
  <c r="AG57" i="2"/>
  <c r="AU57" i="2" s="1"/>
  <c r="BB56" i="2"/>
  <c r="AJ56" i="2"/>
  <c r="BG425" i="2"/>
  <c r="BK425" i="2"/>
  <c r="BE425" i="2"/>
  <c r="BH425" i="2"/>
  <c r="BF425" i="2"/>
  <c r="BC425" i="2"/>
  <c r="BI425" i="2"/>
  <c r="AG373" i="2"/>
  <c r="AG112" i="2"/>
  <c r="AK368" i="2"/>
  <c r="AQ368" i="2"/>
  <c r="AP368" i="2"/>
  <c r="AR368" i="2"/>
  <c r="AO368" i="2"/>
  <c r="AN368" i="2"/>
  <c r="AJ162" i="2"/>
  <c r="AU56" i="2"/>
  <c r="AN421" i="1"/>
  <c r="AT421" i="1"/>
  <c r="AR421" i="1"/>
  <c r="AU421" i="1"/>
  <c r="AQ421" i="1"/>
  <c r="AS421" i="1"/>
  <c r="AK362" i="1"/>
  <c r="AL414" i="1" s="1"/>
  <c r="AW362" i="1"/>
  <c r="AX414" i="1" s="1"/>
  <c r="AW46" i="1"/>
  <c r="AW46" i="2" s="1"/>
  <c r="AK46" i="1"/>
  <c r="AW85" i="1"/>
  <c r="AK85" i="1"/>
  <c r="AW198" i="1"/>
  <c r="AK198" i="1"/>
  <c r="AW294" i="1"/>
  <c r="AK294" i="1"/>
  <c r="AK422" i="1"/>
  <c r="AT422" i="2" s="1"/>
  <c r="AW422" i="1"/>
  <c r="AW422" i="2" s="1"/>
  <c r="BK421" i="1"/>
  <c r="BG421" i="1"/>
  <c r="BL421" i="1"/>
  <c r="BN421" i="1"/>
  <c r="BM421" i="1"/>
  <c r="BJ421" i="1"/>
  <c r="AK248" i="1"/>
  <c r="AL248" i="1" s="1"/>
  <c r="AW248" i="1"/>
  <c r="AW142" i="1"/>
  <c r="AK142" i="1"/>
  <c r="AL193" i="1"/>
  <c r="BE193" i="1"/>
  <c r="AW197" i="2"/>
  <c r="BN84" i="2"/>
  <c r="BQ84" i="1"/>
  <c r="BQ136" i="1"/>
  <c r="BN361" i="2"/>
  <c r="BN197" i="2"/>
  <c r="AW361" i="2"/>
  <c r="BN247" i="2"/>
  <c r="BQ247" i="1"/>
  <c r="AW141" i="2"/>
  <c r="AX193" i="1"/>
  <c r="AW293" i="2"/>
  <c r="AX293" i="1"/>
  <c r="AX345" i="1"/>
  <c r="BN293" i="2"/>
  <c r="BQ293" i="1"/>
  <c r="BQ345" i="1"/>
  <c r="AW84" i="2"/>
  <c r="AX84" i="1"/>
  <c r="AX136" i="1"/>
  <c r="BK84" i="2"/>
  <c r="BE84" i="1"/>
  <c r="BE136" i="1"/>
  <c r="BK293" i="2"/>
  <c r="BE293" i="1"/>
  <c r="BE345" i="1"/>
  <c r="BN141" i="2"/>
  <c r="BQ193" i="1"/>
  <c r="AW247" i="2"/>
  <c r="AX247" i="1"/>
  <c r="AT84" i="2"/>
  <c r="AL84" i="1"/>
  <c r="AL136" i="1"/>
  <c r="AT293" i="2"/>
  <c r="AL293" i="1"/>
  <c r="AL345" i="1"/>
  <c r="BQ414" i="1"/>
  <c r="BN46" i="2"/>
  <c r="BE245" i="2"/>
  <c r="BC245" i="2"/>
  <c r="BH245" i="2"/>
  <c r="BG245" i="2"/>
  <c r="BF245" i="2"/>
  <c r="BI245" i="2"/>
  <c r="AT196" i="2"/>
  <c r="BK196" i="2"/>
  <c r="BN247" i="1"/>
  <c r="BM247" i="1"/>
  <c r="BL247" i="1"/>
  <c r="BK247" i="1"/>
  <c r="BJ247" i="1"/>
  <c r="BG247" i="1"/>
  <c r="AR197" i="1"/>
  <c r="AQ197" i="1"/>
  <c r="AT197" i="1"/>
  <c r="AS197" i="1"/>
  <c r="AN197" i="1"/>
  <c r="AU197" i="1"/>
  <c r="BH139" i="2"/>
  <c r="BG139" i="2"/>
  <c r="BF139" i="2"/>
  <c r="BE139" i="2"/>
  <c r="BI139" i="2"/>
  <c r="BC139" i="2"/>
  <c r="AN45" i="1"/>
  <c r="AU45" i="1"/>
  <c r="AT45" i="1"/>
  <c r="AS45" i="1"/>
  <c r="AR45" i="1"/>
  <c r="AQ45" i="1"/>
  <c r="BE297" i="2"/>
  <c r="BC297" i="2"/>
  <c r="BH297" i="2"/>
  <c r="BG297" i="2"/>
  <c r="BF297" i="2"/>
  <c r="BI297" i="2"/>
  <c r="BJ197" i="1"/>
  <c r="BL197" i="1"/>
  <c r="BN197" i="1"/>
  <c r="BK197" i="1"/>
  <c r="BM197" i="1"/>
  <c r="BG197" i="1"/>
  <c r="AP356" i="2"/>
  <c r="AO356" i="2"/>
  <c r="AN356" i="2"/>
  <c r="AK356" i="2"/>
  <c r="AR356" i="2"/>
  <c r="AQ356" i="2"/>
  <c r="AT141" i="2"/>
  <c r="BK140" i="2"/>
  <c r="AH47" i="1"/>
  <c r="BG293" i="1"/>
  <c r="BN293" i="1"/>
  <c r="BJ293" i="1"/>
  <c r="BM293" i="1"/>
  <c r="BK293" i="1"/>
  <c r="BL293" i="1"/>
  <c r="AT357" i="2"/>
  <c r="BK357" i="2"/>
  <c r="BK361" i="1"/>
  <c r="BJ361" i="1"/>
  <c r="BG361" i="1"/>
  <c r="BN361" i="1"/>
  <c r="BM361" i="1"/>
  <c r="BL361" i="1"/>
  <c r="BJ84" i="1"/>
  <c r="BN84" i="1"/>
  <c r="BM84" i="1"/>
  <c r="BL84" i="1"/>
  <c r="BK84" i="1"/>
  <c r="BG84" i="1"/>
  <c r="BC195" i="2"/>
  <c r="BI195" i="2"/>
  <c r="BE195" i="2"/>
  <c r="BH195" i="2"/>
  <c r="BG195" i="2"/>
  <c r="BF195" i="2"/>
  <c r="AN245" i="2"/>
  <c r="AK245" i="2"/>
  <c r="AR245" i="2"/>
  <c r="AQ245" i="2"/>
  <c r="AP245" i="2"/>
  <c r="AO245" i="2"/>
  <c r="AN293" i="1"/>
  <c r="AR293" i="1"/>
  <c r="AS293" i="1"/>
  <c r="AQ293" i="1"/>
  <c r="AU293" i="1"/>
  <c r="AT293" i="1"/>
  <c r="AN141" i="1"/>
  <c r="AR141" i="1"/>
  <c r="AQ141" i="1"/>
  <c r="AS141" i="1"/>
  <c r="AU141" i="1"/>
  <c r="AT141" i="1"/>
  <c r="AS361" i="1"/>
  <c r="AR361" i="1"/>
  <c r="AU361" i="1"/>
  <c r="AT361" i="1"/>
  <c r="AQ361" i="1"/>
  <c r="AN361" i="1"/>
  <c r="BI34" i="2"/>
  <c r="BH34" i="2"/>
  <c r="BG34" i="2"/>
  <c r="BC34" i="2"/>
  <c r="BF34" i="2"/>
  <c r="BE34" i="2"/>
  <c r="AK93" i="2"/>
  <c r="AR93" i="2"/>
  <c r="AO93" i="2"/>
  <c r="AN93" i="2"/>
  <c r="AQ93" i="2"/>
  <c r="AP93" i="2"/>
  <c r="BE414" i="1"/>
  <c r="AP140" i="2"/>
  <c r="AO140" i="2"/>
  <c r="AN140" i="2"/>
  <c r="AK140" i="2"/>
  <c r="AR140" i="2"/>
  <c r="AQ140" i="2"/>
  <c r="AK195" i="2"/>
  <c r="AR195" i="2"/>
  <c r="AQ195" i="2"/>
  <c r="AP195" i="2"/>
  <c r="AO195" i="2"/>
  <c r="AN195" i="2"/>
  <c r="AT246" i="2"/>
  <c r="BK246" i="2"/>
  <c r="AQ139" i="2"/>
  <c r="AP139" i="2"/>
  <c r="AO139" i="2"/>
  <c r="AN139" i="2"/>
  <c r="AK139" i="2"/>
  <c r="AR139" i="2"/>
  <c r="BC93" i="2"/>
  <c r="BI93" i="2"/>
  <c r="BH93" i="2"/>
  <c r="BE93" i="2"/>
  <c r="BG93" i="2"/>
  <c r="BF93" i="2"/>
  <c r="AT35" i="2"/>
  <c r="BK35" i="2"/>
  <c r="BN45" i="1"/>
  <c r="BM45" i="1"/>
  <c r="BL45" i="1"/>
  <c r="BK45" i="1"/>
  <c r="BJ45" i="1"/>
  <c r="BG45" i="1"/>
  <c r="AR84" i="1"/>
  <c r="AT84" i="1"/>
  <c r="AS84" i="1"/>
  <c r="AQ84" i="1"/>
  <c r="AU84" i="1"/>
  <c r="AN84" i="1"/>
  <c r="BE248" i="1"/>
  <c r="AR34" i="2"/>
  <c r="AQ34" i="2"/>
  <c r="AP34" i="2"/>
  <c r="AO34" i="2"/>
  <c r="AK34" i="2"/>
  <c r="AN34" i="2"/>
  <c r="AN297" i="2"/>
  <c r="AK297" i="2"/>
  <c r="AP297" i="2"/>
  <c r="AO297" i="2"/>
  <c r="AR297" i="2"/>
  <c r="AQ297" i="2"/>
  <c r="AN247" i="1"/>
  <c r="AU247" i="1"/>
  <c r="AT247" i="1"/>
  <c r="AS247" i="1"/>
  <c r="AR247" i="1"/>
  <c r="AQ247" i="1"/>
  <c r="BG356" i="2"/>
  <c r="BF356" i="2"/>
  <c r="BE356" i="2"/>
  <c r="BI356" i="2"/>
  <c r="BH356" i="2"/>
  <c r="BC356" i="2"/>
  <c r="BN141" i="1"/>
  <c r="BJ141" i="1"/>
  <c r="BK141" i="1"/>
  <c r="BG141" i="1"/>
  <c r="BM141" i="1"/>
  <c r="BL141" i="1"/>
  <c r="BE426" i="2" l="1"/>
  <c r="BC426" i="2"/>
  <c r="BI426" i="2"/>
  <c r="BH426" i="2"/>
  <c r="BK426" i="2"/>
  <c r="BG426" i="2"/>
  <c r="BF426" i="2"/>
  <c r="AH214" i="2"/>
  <c r="AU213" i="2"/>
  <c r="AJ213" i="2"/>
  <c r="BL213" i="2"/>
  <c r="AG164" i="2"/>
  <c r="AU164" i="2" s="1"/>
  <c r="BB163" i="2"/>
  <c r="AJ163" i="2"/>
  <c r="AH267" i="2"/>
  <c r="BL266" i="2"/>
  <c r="AU266" i="2"/>
  <c r="AJ266" i="2"/>
  <c r="BB266" i="2"/>
  <c r="AH165" i="2"/>
  <c r="BL111" i="2"/>
  <c r="AU111" i="2"/>
  <c r="AH112" i="2"/>
  <c r="AJ111" i="2"/>
  <c r="AG374" i="2"/>
  <c r="BI369" i="2"/>
  <c r="BG369" i="2"/>
  <c r="BH369" i="2"/>
  <c r="BC369" i="2"/>
  <c r="BF369" i="2"/>
  <c r="BE369" i="2"/>
  <c r="AU163" i="2"/>
  <c r="AG113" i="2"/>
  <c r="AG428" i="2"/>
  <c r="AP369" i="2"/>
  <c r="AK369" i="2"/>
  <c r="AR369" i="2"/>
  <c r="AQ369" i="2"/>
  <c r="AO369" i="2"/>
  <c r="AN369" i="2"/>
  <c r="BB111" i="2"/>
  <c r="AG327" i="2"/>
  <c r="AJ57" i="2"/>
  <c r="AG270" i="2"/>
  <c r="BL317" i="2"/>
  <c r="AU317" i="2"/>
  <c r="AH318" i="2"/>
  <c r="AJ317" i="2"/>
  <c r="BB317" i="2"/>
  <c r="BL163" i="2"/>
  <c r="BL58" i="2"/>
  <c r="AU58" i="2"/>
  <c r="AH59" i="2"/>
  <c r="AJ58" i="2"/>
  <c r="AH371" i="2"/>
  <c r="BL370" i="2"/>
  <c r="AU370" i="2"/>
  <c r="AJ370" i="2"/>
  <c r="BB370" i="2"/>
  <c r="AG214" i="2"/>
  <c r="BB213" i="2"/>
  <c r="AP425" i="2"/>
  <c r="AO425" i="2"/>
  <c r="AQ425" i="2"/>
  <c r="AN425" i="2"/>
  <c r="AR425" i="2"/>
  <c r="AK425" i="2"/>
  <c r="AH427" i="2"/>
  <c r="AU426" i="2"/>
  <c r="BL426" i="2"/>
  <c r="BN426" i="2" s="1"/>
  <c r="AJ426" i="2"/>
  <c r="AG58" i="2"/>
  <c r="BB57" i="2"/>
  <c r="BL57" i="2"/>
  <c r="AW363" i="1"/>
  <c r="AX415" i="1" s="1"/>
  <c r="AK363" i="1"/>
  <c r="AL415" i="1" s="1"/>
  <c r="BL422" i="1"/>
  <c r="BJ422" i="1"/>
  <c r="BN422" i="1"/>
  <c r="BM422" i="1"/>
  <c r="BK422" i="1"/>
  <c r="BG422" i="1"/>
  <c r="AW249" i="1"/>
  <c r="AK249" i="1"/>
  <c r="AL249" i="1" s="1"/>
  <c r="AW143" i="1"/>
  <c r="AK143" i="1"/>
  <c r="AW423" i="1"/>
  <c r="AW423" i="2" s="1"/>
  <c r="AK423" i="1"/>
  <c r="AT423" i="2" s="1"/>
  <c r="AK86" i="1"/>
  <c r="AW86" i="1"/>
  <c r="AW199" i="1"/>
  <c r="AK199" i="1"/>
  <c r="AU422" i="1"/>
  <c r="AT422" i="1"/>
  <c r="AS422" i="1"/>
  <c r="AR422" i="1"/>
  <c r="AQ422" i="1"/>
  <c r="AN422" i="1"/>
  <c r="AW47" i="1"/>
  <c r="AW47" i="2" s="1"/>
  <c r="AK47" i="1"/>
  <c r="AW295" i="1"/>
  <c r="AK295" i="1"/>
  <c r="BN85" i="2"/>
  <c r="BQ85" i="1"/>
  <c r="BQ137" i="1"/>
  <c r="AW198" i="2"/>
  <c r="BE194" i="1"/>
  <c r="AW362" i="2"/>
  <c r="BK85" i="2"/>
  <c r="BE85" i="1"/>
  <c r="BE137" i="1"/>
  <c r="AL194" i="1"/>
  <c r="BN362" i="2"/>
  <c r="AW85" i="2"/>
  <c r="AX85" i="1"/>
  <c r="AX137" i="1"/>
  <c r="BN198" i="2"/>
  <c r="AW142" i="2"/>
  <c r="AX194" i="1"/>
  <c r="BN294" i="2"/>
  <c r="BQ294" i="1"/>
  <c r="BQ346" i="1"/>
  <c r="AT294" i="2"/>
  <c r="AL294" i="1"/>
  <c r="AL346" i="1"/>
  <c r="AW294" i="2"/>
  <c r="AX294" i="1"/>
  <c r="AX346" i="1"/>
  <c r="BN248" i="2"/>
  <c r="BQ248" i="1"/>
  <c r="BN142" i="2"/>
  <c r="BQ194" i="1"/>
  <c r="BK294" i="2"/>
  <c r="BE294" i="1"/>
  <c r="BE346" i="1"/>
  <c r="AW248" i="2"/>
  <c r="AX248" i="1"/>
  <c r="AT85" i="2"/>
  <c r="AL85" i="1"/>
  <c r="AL137" i="1"/>
  <c r="BQ415" i="1"/>
  <c r="BN47" i="2"/>
  <c r="AQ141" i="2"/>
  <c r="AP141" i="2"/>
  <c r="AO141" i="2"/>
  <c r="AN141" i="2"/>
  <c r="AR141" i="2"/>
  <c r="AK141" i="2"/>
  <c r="BJ248" i="1"/>
  <c r="BL248" i="1"/>
  <c r="BN248" i="1"/>
  <c r="BG248" i="1"/>
  <c r="BK248" i="1"/>
  <c r="BM248" i="1"/>
  <c r="AR246" i="2"/>
  <c r="AK246" i="2"/>
  <c r="AQ246" i="2"/>
  <c r="AP246" i="2"/>
  <c r="AN246" i="2"/>
  <c r="AO246" i="2"/>
  <c r="BF357" i="2"/>
  <c r="BE357" i="2"/>
  <c r="BG357" i="2"/>
  <c r="BC357" i="2"/>
  <c r="BH357" i="2"/>
  <c r="BI357" i="2"/>
  <c r="AR142" i="1"/>
  <c r="AN142" i="1"/>
  <c r="AU142" i="1"/>
  <c r="AS142" i="1"/>
  <c r="AQ142" i="1"/>
  <c r="AT142" i="1"/>
  <c r="AH48" i="1"/>
  <c r="AN85" i="1"/>
  <c r="AT85" i="1"/>
  <c r="AR85" i="1"/>
  <c r="AU85" i="1"/>
  <c r="AS85" i="1"/>
  <c r="AQ85" i="1"/>
  <c r="BC298" i="2"/>
  <c r="BI298" i="2"/>
  <c r="BH298" i="2"/>
  <c r="BG298" i="2"/>
  <c r="BF298" i="2"/>
  <c r="BE298" i="2"/>
  <c r="AT247" i="2"/>
  <c r="BK247" i="2"/>
  <c r="AN198" i="1"/>
  <c r="AU198" i="1"/>
  <c r="AT198" i="1"/>
  <c r="AQ198" i="1"/>
  <c r="AS198" i="1"/>
  <c r="AR198" i="1"/>
  <c r="BG140" i="2"/>
  <c r="BF140" i="2"/>
  <c r="BE140" i="2"/>
  <c r="BI140" i="2"/>
  <c r="BH140" i="2"/>
  <c r="BC140" i="2"/>
  <c r="AT142" i="2"/>
  <c r="AK298" i="2"/>
  <c r="AR298" i="2"/>
  <c r="AQ298" i="2"/>
  <c r="AP298" i="2"/>
  <c r="AN298" i="2"/>
  <c r="AO298" i="2"/>
  <c r="AT294" i="1"/>
  <c r="AS294" i="1"/>
  <c r="AR294" i="1"/>
  <c r="AN294" i="1"/>
  <c r="AU294" i="1"/>
  <c r="AQ294" i="1"/>
  <c r="BJ142" i="1"/>
  <c r="BN142" i="1"/>
  <c r="BM142" i="1"/>
  <c r="BG142" i="1"/>
  <c r="BK142" i="1"/>
  <c r="BL142" i="1"/>
  <c r="BN85" i="1"/>
  <c r="BL85" i="1"/>
  <c r="BJ85" i="1"/>
  <c r="BM85" i="1"/>
  <c r="BK85" i="1"/>
  <c r="BG85" i="1"/>
  <c r="AR248" i="1"/>
  <c r="AQ248" i="1"/>
  <c r="AT248" i="1"/>
  <c r="AU248" i="1"/>
  <c r="AS248" i="1"/>
  <c r="AN248" i="1"/>
  <c r="BL294" i="1"/>
  <c r="BK294" i="1"/>
  <c r="BJ294" i="1"/>
  <c r="BN294" i="1"/>
  <c r="BM294" i="1"/>
  <c r="BG294" i="1"/>
  <c r="AO357" i="2"/>
  <c r="AN357" i="2"/>
  <c r="AR357" i="2"/>
  <c r="AQ357" i="2"/>
  <c r="AP357" i="2"/>
  <c r="AK357" i="2"/>
  <c r="AK196" i="2"/>
  <c r="AR196" i="2"/>
  <c r="AQ196" i="2"/>
  <c r="AP196" i="2"/>
  <c r="AO196" i="2"/>
  <c r="AN196" i="2"/>
  <c r="BC94" i="2"/>
  <c r="BI94" i="2"/>
  <c r="BH94" i="2"/>
  <c r="BE94" i="2"/>
  <c r="BG94" i="2"/>
  <c r="BF94" i="2"/>
  <c r="AQ35" i="2"/>
  <c r="AP35" i="2"/>
  <c r="AO35" i="2"/>
  <c r="AR35" i="2"/>
  <c r="AK35" i="2"/>
  <c r="AN35" i="2"/>
  <c r="AT36" i="2"/>
  <c r="BK36" i="2"/>
  <c r="BG362" i="1"/>
  <c r="BN362" i="1"/>
  <c r="BL362" i="1"/>
  <c r="BJ362" i="1"/>
  <c r="BM362" i="1"/>
  <c r="BK362" i="1"/>
  <c r="BK141" i="2"/>
  <c r="BH35" i="2"/>
  <c r="BG35" i="2"/>
  <c r="BF35" i="2"/>
  <c r="BI35" i="2"/>
  <c r="BE35" i="2"/>
  <c r="BC35" i="2"/>
  <c r="BE415" i="1"/>
  <c r="BN198" i="1"/>
  <c r="BM198" i="1"/>
  <c r="BL198" i="1"/>
  <c r="BK198" i="1"/>
  <c r="BG198" i="1"/>
  <c r="BJ198" i="1"/>
  <c r="AT358" i="2"/>
  <c r="BK358" i="2"/>
  <c r="AR46" i="1"/>
  <c r="AQ46" i="1"/>
  <c r="AT46" i="1"/>
  <c r="AU46" i="1"/>
  <c r="AS46" i="1"/>
  <c r="AN46" i="1"/>
  <c r="BJ46" i="1"/>
  <c r="BL46" i="1"/>
  <c r="BK46" i="1"/>
  <c r="BN46" i="1"/>
  <c r="BM46" i="1"/>
  <c r="BG46" i="1"/>
  <c r="BE249" i="1"/>
  <c r="AN362" i="1"/>
  <c r="AR362" i="1"/>
  <c r="AT362" i="1"/>
  <c r="AQ362" i="1"/>
  <c r="AS362" i="1"/>
  <c r="AU362" i="1"/>
  <c r="BI196" i="2"/>
  <c r="BH196" i="2"/>
  <c r="BG196" i="2"/>
  <c r="BE196" i="2"/>
  <c r="BC196" i="2"/>
  <c r="BF196" i="2"/>
  <c r="AK94" i="2"/>
  <c r="AR94" i="2"/>
  <c r="AQ94" i="2"/>
  <c r="AP94" i="2"/>
  <c r="AN94" i="2"/>
  <c r="AO94" i="2"/>
  <c r="BI246" i="2"/>
  <c r="BE246" i="2"/>
  <c r="BC246" i="2"/>
  <c r="BG246" i="2"/>
  <c r="BF246" i="2"/>
  <c r="BH246" i="2"/>
  <c r="BK197" i="2"/>
  <c r="AT197" i="2"/>
  <c r="AH372" i="2" l="1"/>
  <c r="BL371" i="2"/>
  <c r="AJ371" i="2"/>
  <c r="AU371" i="2"/>
  <c r="BB371" i="2"/>
  <c r="BL112" i="2"/>
  <c r="AH113" i="2"/>
  <c r="AU112" i="2"/>
  <c r="AJ112" i="2"/>
  <c r="AH428" i="2"/>
  <c r="AJ427" i="2"/>
  <c r="AU427" i="2"/>
  <c r="BL427" i="2"/>
  <c r="BN427" i="2" s="1"/>
  <c r="AH215" i="2"/>
  <c r="AJ214" i="2"/>
  <c r="AU214" i="2"/>
  <c r="BL214" i="2"/>
  <c r="AH319" i="2"/>
  <c r="BL318" i="2"/>
  <c r="AU318" i="2"/>
  <c r="AJ318" i="2"/>
  <c r="BB318" i="2"/>
  <c r="AG429" i="2"/>
  <c r="BB428" i="2"/>
  <c r="BL164" i="2"/>
  <c r="AQ426" i="2"/>
  <c r="AO426" i="2"/>
  <c r="AP426" i="2"/>
  <c r="AK426" i="2"/>
  <c r="AN426" i="2"/>
  <c r="AR426" i="2"/>
  <c r="BB112" i="2"/>
  <c r="AJ164" i="2"/>
  <c r="AH268" i="2"/>
  <c r="BL267" i="2"/>
  <c r="AU267" i="2"/>
  <c r="AJ267" i="2"/>
  <c r="BB267" i="2"/>
  <c r="AU59" i="2"/>
  <c r="AH60" i="2"/>
  <c r="AJ59" i="2"/>
  <c r="AG114" i="2"/>
  <c r="BB113" i="2"/>
  <c r="BB427" i="2"/>
  <c r="AG215" i="2"/>
  <c r="BB214" i="2"/>
  <c r="AH166" i="2"/>
  <c r="AG375" i="2"/>
  <c r="BF370" i="2"/>
  <c r="BH370" i="2"/>
  <c r="BI370" i="2"/>
  <c r="BC370" i="2"/>
  <c r="BG370" i="2"/>
  <c r="BE370" i="2"/>
  <c r="AG271" i="2"/>
  <c r="AG165" i="2"/>
  <c r="AJ165" i="2" s="1"/>
  <c r="BB164" i="2"/>
  <c r="AK370" i="2"/>
  <c r="AQ370" i="2"/>
  <c r="AP370" i="2"/>
  <c r="AR370" i="2"/>
  <c r="AO370" i="2"/>
  <c r="AN370" i="2"/>
  <c r="AG328" i="2"/>
  <c r="AG59" i="2"/>
  <c r="BB58" i="2"/>
  <c r="AK296" i="1"/>
  <c r="AW296" i="1"/>
  <c r="AW364" i="1"/>
  <c r="AX416" i="1" s="1"/>
  <c r="AK364" i="1"/>
  <c r="AL416" i="1" s="1"/>
  <c r="AW87" i="1"/>
  <c r="AK87" i="1"/>
  <c r="AR423" i="1"/>
  <c r="AQ423" i="1"/>
  <c r="AU423" i="1"/>
  <c r="AT423" i="1"/>
  <c r="AN423" i="1"/>
  <c r="AS423" i="1"/>
  <c r="BE416" i="1"/>
  <c r="AK48" i="1"/>
  <c r="AW48" i="1"/>
  <c r="AW48" i="2" s="1"/>
  <c r="AK200" i="1"/>
  <c r="AW200" i="1"/>
  <c r="AW424" i="1"/>
  <c r="AW424" i="2" s="1"/>
  <c r="AK424" i="1"/>
  <c r="AT424" i="2" s="1"/>
  <c r="AW144" i="1"/>
  <c r="AK144" i="1"/>
  <c r="AK250" i="1"/>
  <c r="AL250" i="1" s="1"/>
  <c r="AW250" i="1"/>
  <c r="BN423" i="1"/>
  <c r="BL423" i="1"/>
  <c r="BK423" i="1"/>
  <c r="BM423" i="1"/>
  <c r="BJ423" i="1"/>
  <c r="BG423" i="1"/>
  <c r="AW199" i="2"/>
  <c r="AL195" i="1"/>
  <c r="AW86" i="2"/>
  <c r="AX86" i="1"/>
  <c r="AX138" i="1"/>
  <c r="BN86" i="2"/>
  <c r="BQ86" i="1"/>
  <c r="BQ138" i="1"/>
  <c r="BE195" i="1"/>
  <c r="BN249" i="2"/>
  <c r="BQ249" i="1"/>
  <c r="AW249" i="2"/>
  <c r="AX249" i="1"/>
  <c r="BN143" i="2"/>
  <c r="BQ195" i="1"/>
  <c r="BN295" i="2"/>
  <c r="BQ295" i="1"/>
  <c r="BQ347" i="1"/>
  <c r="AW363" i="2"/>
  <c r="AW295" i="2"/>
  <c r="AX295" i="1"/>
  <c r="AX347" i="1"/>
  <c r="AW143" i="2"/>
  <c r="AX195" i="1"/>
  <c r="BN363" i="2"/>
  <c r="BK295" i="2"/>
  <c r="BE295" i="1"/>
  <c r="BE347" i="1"/>
  <c r="AT86" i="2"/>
  <c r="AL86" i="1"/>
  <c r="AL138" i="1"/>
  <c r="AT295" i="2"/>
  <c r="AL295" i="1"/>
  <c r="AL347" i="1"/>
  <c r="BK86" i="2"/>
  <c r="BE86" i="1"/>
  <c r="BE138" i="1"/>
  <c r="BN199" i="2"/>
  <c r="BN48" i="2"/>
  <c r="BQ416" i="1"/>
  <c r="AT359" i="2"/>
  <c r="BK359" i="2"/>
  <c r="BH141" i="2"/>
  <c r="BI141" i="2"/>
  <c r="BG141" i="2"/>
  <c r="BF141" i="2"/>
  <c r="BE141" i="2"/>
  <c r="BC141" i="2"/>
  <c r="AN47" i="1"/>
  <c r="AU47" i="1"/>
  <c r="AT47" i="1"/>
  <c r="AS47" i="1"/>
  <c r="AR47" i="1"/>
  <c r="AQ47" i="1"/>
  <c r="AT248" i="2"/>
  <c r="BK248" i="2"/>
  <c r="BE250" i="1"/>
  <c r="AP36" i="2"/>
  <c r="AO36" i="2"/>
  <c r="AN36" i="2"/>
  <c r="AR36" i="2"/>
  <c r="AK36" i="2"/>
  <c r="AQ36" i="2"/>
  <c r="BN143" i="1"/>
  <c r="BJ143" i="1"/>
  <c r="BK143" i="1"/>
  <c r="BG143" i="1"/>
  <c r="BM143" i="1"/>
  <c r="BL143" i="1"/>
  <c r="BI95" i="2"/>
  <c r="BH95" i="2"/>
  <c r="BG95" i="2"/>
  <c r="BF95" i="2"/>
  <c r="BC95" i="2"/>
  <c r="BE95" i="2"/>
  <c r="BN47" i="1"/>
  <c r="BM47" i="1"/>
  <c r="BL47" i="1"/>
  <c r="BG47" i="1"/>
  <c r="BK47" i="1"/>
  <c r="BJ47" i="1"/>
  <c r="AS363" i="1"/>
  <c r="AR363" i="1"/>
  <c r="AQ363" i="1"/>
  <c r="AN363" i="1"/>
  <c r="AT363" i="1"/>
  <c r="AU363" i="1"/>
  <c r="BJ86" i="1"/>
  <c r="BN86" i="1"/>
  <c r="BM86" i="1"/>
  <c r="BG86" i="1"/>
  <c r="BL86" i="1"/>
  <c r="BK86" i="1"/>
  <c r="AQ247" i="2"/>
  <c r="AR247" i="2"/>
  <c r="AP247" i="2"/>
  <c r="AO247" i="2"/>
  <c r="AN247" i="2"/>
  <c r="AK247" i="2"/>
  <c r="AK95" i="2"/>
  <c r="AR95" i="2"/>
  <c r="AQ95" i="2"/>
  <c r="AP95" i="2"/>
  <c r="AO95" i="2"/>
  <c r="AN95" i="2"/>
  <c r="AR197" i="2"/>
  <c r="AQ197" i="2"/>
  <c r="AP197" i="2"/>
  <c r="AN197" i="2"/>
  <c r="AK197" i="2"/>
  <c r="AO197" i="2"/>
  <c r="AT37" i="2"/>
  <c r="BK37" i="2"/>
  <c r="AN143" i="1"/>
  <c r="AR143" i="1"/>
  <c r="AU143" i="1"/>
  <c r="AT143" i="1"/>
  <c r="AS143" i="1"/>
  <c r="AQ143" i="1"/>
  <c r="AH49" i="1"/>
  <c r="BK363" i="1"/>
  <c r="BJ363" i="1"/>
  <c r="BG363" i="1"/>
  <c r="BM363" i="1"/>
  <c r="BL363" i="1"/>
  <c r="BN363" i="1"/>
  <c r="AT143" i="2"/>
  <c r="AN295" i="1"/>
  <c r="AR295" i="1"/>
  <c r="AU295" i="1"/>
  <c r="AS295" i="1"/>
  <c r="AT295" i="1"/>
  <c r="AQ295" i="1"/>
  <c r="BN249" i="1"/>
  <c r="BM249" i="1"/>
  <c r="BL249" i="1"/>
  <c r="BK249" i="1"/>
  <c r="BJ249" i="1"/>
  <c r="BG249" i="1"/>
  <c r="BK142" i="2"/>
  <c r="AK299" i="2"/>
  <c r="AR299" i="2"/>
  <c r="AP299" i="2"/>
  <c r="AO299" i="2"/>
  <c r="AN299" i="2"/>
  <c r="AQ299" i="2"/>
  <c r="BI197" i="2"/>
  <c r="BH197" i="2"/>
  <c r="BG197" i="2"/>
  <c r="BF197" i="2"/>
  <c r="BE197" i="2"/>
  <c r="BC197" i="2"/>
  <c r="AR199" i="1"/>
  <c r="AQ199" i="1"/>
  <c r="AT199" i="1"/>
  <c r="AN199" i="1"/>
  <c r="AS199" i="1"/>
  <c r="AU199" i="1"/>
  <c r="AR86" i="1"/>
  <c r="AU86" i="1"/>
  <c r="AT86" i="1"/>
  <c r="AS86" i="1"/>
  <c r="AN86" i="1"/>
  <c r="AQ86" i="1"/>
  <c r="BH247" i="2"/>
  <c r="BI247" i="2"/>
  <c r="BG247" i="2"/>
  <c r="BF247" i="2"/>
  <c r="BC247" i="2"/>
  <c r="BE247" i="2"/>
  <c r="BJ199" i="1"/>
  <c r="BL199" i="1"/>
  <c r="BN199" i="1"/>
  <c r="BK199" i="1"/>
  <c r="BM199" i="1"/>
  <c r="BG199" i="1"/>
  <c r="AP142" i="2"/>
  <c r="AK142" i="2"/>
  <c r="AR142" i="2"/>
  <c r="AO142" i="2"/>
  <c r="AN142" i="2"/>
  <c r="AQ142" i="2"/>
  <c r="BG295" i="1"/>
  <c r="BN295" i="1"/>
  <c r="BJ295" i="1"/>
  <c r="BK295" i="1"/>
  <c r="BM295" i="1"/>
  <c r="BL295" i="1"/>
  <c r="BG36" i="2"/>
  <c r="BF36" i="2"/>
  <c r="BE36" i="2"/>
  <c r="BC36" i="2"/>
  <c r="BI36" i="2"/>
  <c r="BH36" i="2"/>
  <c r="BE358" i="2"/>
  <c r="BC358" i="2"/>
  <c r="BH358" i="2"/>
  <c r="BG358" i="2"/>
  <c r="BF358" i="2"/>
  <c r="BI358" i="2"/>
  <c r="AT198" i="2"/>
  <c r="BK198" i="2"/>
  <c r="BC299" i="2"/>
  <c r="BI299" i="2"/>
  <c r="BH299" i="2"/>
  <c r="BG299" i="2"/>
  <c r="BF299" i="2"/>
  <c r="BE299" i="2"/>
  <c r="AN249" i="1"/>
  <c r="AU249" i="1"/>
  <c r="AT249" i="1"/>
  <c r="AR249" i="1"/>
  <c r="AS249" i="1"/>
  <c r="AQ249" i="1"/>
  <c r="AN358" i="2"/>
  <c r="AK358" i="2"/>
  <c r="AO358" i="2"/>
  <c r="AR358" i="2"/>
  <c r="AP358" i="2"/>
  <c r="AQ358" i="2"/>
  <c r="AQ364" i="1" l="1"/>
  <c r="AS364" i="1"/>
  <c r="AN364" i="1"/>
  <c r="AT364" i="1"/>
  <c r="AT364" i="2"/>
  <c r="AQ427" i="2"/>
  <c r="AO427" i="2"/>
  <c r="AN427" i="2"/>
  <c r="AK427" i="2"/>
  <c r="AR427" i="2"/>
  <c r="AP427" i="2"/>
  <c r="BL60" i="2"/>
  <c r="AH61" i="2"/>
  <c r="AU60" i="2"/>
  <c r="AJ60" i="2"/>
  <c r="AH429" i="2"/>
  <c r="BB429" i="2" s="1"/>
  <c r="BL428" i="2"/>
  <c r="BN428" i="2" s="1"/>
  <c r="AJ428" i="2"/>
  <c r="AU428" i="2"/>
  <c r="AH216" i="2"/>
  <c r="BL215" i="2"/>
  <c r="AU215" i="2"/>
  <c r="AJ215" i="2"/>
  <c r="AG329" i="2"/>
  <c r="AG430" i="2"/>
  <c r="AH114" i="2"/>
  <c r="BB114" i="2" s="1"/>
  <c r="AU113" i="2"/>
  <c r="BL113" i="2"/>
  <c r="AJ113" i="2"/>
  <c r="AG376" i="2"/>
  <c r="BI371" i="2"/>
  <c r="BC371" i="2"/>
  <c r="BH371" i="2"/>
  <c r="BG371" i="2"/>
  <c r="BF371" i="2"/>
  <c r="BE371" i="2"/>
  <c r="BF427" i="2"/>
  <c r="BE427" i="2"/>
  <c r="BH427" i="2"/>
  <c r="BG427" i="2"/>
  <c r="BC427" i="2"/>
  <c r="BK427" i="2"/>
  <c r="BI427" i="2"/>
  <c r="AG272" i="2"/>
  <c r="BG428" i="2"/>
  <c r="BK428" i="2"/>
  <c r="BI428" i="2"/>
  <c r="BH428" i="2"/>
  <c r="BE428" i="2"/>
  <c r="BF428" i="2"/>
  <c r="BC428" i="2"/>
  <c r="BL165" i="2"/>
  <c r="BB59" i="2"/>
  <c r="AG60" i="2"/>
  <c r="BL59" i="2"/>
  <c r="AH269" i="2"/>
  <c r="BL268" i="2"/>
  <c r="AU268" i="2"/>
  <c r="AJ268" i="2"/>
  <c r="BB268" i="2"/>
  <c r="AQ371" i="2"/>
  <c r="AR371" i="2"/>
  <c r="AP371" i="2"/>
  <c r="AO371" i="2"/>
  <c r="AK371" i="2"/>
  <c r="AP10" i="2" s="1"/>
  <c r="AN371" i="2"/>
  <c r="AG166" i="2"/>
  <c r="BB165" i="2"/>
  <c r="AG115" i="2"/>
  <c r="AU165" i="2"/>
  <c r="AH320" i="2"/>
  <c r="BL319" i="2"/>
  <c r="AU319" i="2"/>
  <c r="AJ319" i="2"/>
  <c r="BB319" i="2"/>
  <c r="AG216" i="2"/>
  <c r="BB215" i="2"/>
  <c r="BL166" i="2"/>
  <c r="AJ166" i="2"/>
  <c r="AH167" i="2"/>
  <c r="AU166" i="2"/>
  <c r="AH373" i="2"/>
  <c r="BL372" i="2"/>
  <c r="AJ372" i="2"/>
  <c r="AU372" i="2"/>
  <c r="BB372" i="2"/>
  <c r="AR364" i="1"/>
  <c r="AU364" i="1"/>
  <c r="BQ417" i="1"/>
  <c r="BE417" i="1"/>
  <c r="BG364" i="1"/>
  <c r="AK145" i="1"/>
  <c r="AW145" i="1"/>
  <c r="AK251" i="1"/>
  <c r="AL251" i="1" s="1"/>
  <c r="AW251" i="1"/>
  <c r="AK297" i="1"/>
  <c r="AW297" i="1"/>
  <c r="AN424" i="1"/>
  <c r="AU424" i="1"/>
  <c r="AT424" i="1"/>
  <c r="AR424" i="1"/>
  <c r="AS424" i="1"/>
  <c r="AQ424" i="1"/>
  <c r="AK49" i="1"/>
  <c r="AW49" i="1"/>
  <c r="AW49" i="2" s="1"/>
  <c r="BL424" i="1"/>
  <c r="BK424" i="1"/>
  <c r="BJ424" i="1"/>
  <c r="BG424" i="1"/>
  <c r="BM424" i="1"/>
  <c r="BN424" i="1"/>
  <c r="AW366" i="1"/>
  <c r="AX418" i="1" s="1"/>
  <c r="AK366" i="1"/>
  <c r="AL418" i="1" s="1"/>
  <c r="BK364" i="2"/>
  <c r="BJ364" i="1"/>
  <c r="BK364" i="1"/>
  <c r="AK88" i="1"/>
  <c r="AW88" i="1"/>
  <c r="AW201" i="1"/>
  <c r="AK201" i="1"/>
  <c r="BL364" i="1"/>
  <c r="AK425" i="1"/>
  <c r="AT425" i="2" s="1"/>
  <c r="AW425" i="1"/>
  <c r="AW425" i="2" s="1"/>
  <c r="BM364" i="1"/>
  <c r="AW365" i="1"/>
  <c r="AX417" i="1" s="1"/>
  <c r="AK365" i="1"/>
  <c r="AL417" i="1" s="1"/>
  <c r="BN364" i="1"/>
  <c r="BN365" i="2"/>
  <c r="AT296" i="2"/>
  <c r="AL296" i="1"/>
  <c r="AL348" i="1"/>
  <c r="AW200" i="2"/>
  <c r="AL196" i="1"/>
  <c r="BE196" i="1"/>
  <c r="BN144" i="2"/>
  <c r="BQ196" i="1"/>
  <c r="BN200" i="2"/>
  <c r="AW364" i="2"/>
  <c r="AW296" i="2"/>
  <c r="AX296" i="1"/>
  <c r="AX348" i="1"/>
  <c r="BN364" i="2"/>
  <c r="BN87" i="2"/>
  <c r="BQ87" i="1"/>
  <c r="BQ139" i="1"/>
  <c r="BK365" i="2"/>
  <c r="BN296" i="2"/>
  <c r="BQ296" i="1"/>
  <c r="BQ348" i="1"/>
  <c r="BK87" i="2"/>
  <c r="BE87" i="1"/>
  <c r="BE139" i="1"/>
  <c r="BK296" i="2"/>
  <c r="BE296" i="1"/>
  <c r="BE348" i="1"/>
  <c r="AW144" i="2"/>
  <c r="AX196" i="1"/>
  <c r="BN250" i="2"/>
  <c r="BQ250" i="1"/>
  <c r="AW87" i="2"/>
  <c r="AX87" i="1"/>
  <c r="AX139" i="1"/>
  <c r="AT87" i="2"/>
  <c r="AL87" i="1"/>
  <c r="AL139" i="1"/>
  <c r="AW250" i="2"/>
  <c r="AX250" i="1"/>
  <c r="BQ418" i="1"/>
  <c r="BN49" i="2"/>
  <c r="BE418" i="1"/>
  <c r="BM365" i="1"/>
  <c r="BG365" i="1"/>
  <c r="BL365" i="1"/>
  <c r="BK365" i="1"/>
  <c r="AT296" i="1"/>
  <c r="AS296" i="1"/>
  <c r="AR296" i="1"/>
  <c r="AN296" i="1"/>
  <c r="AU296" i="1"/>
  <c r="AQ296" i="1"/>
  <c r="BL296" i="1"/>
  <c r="BK296" i="1"/>
  <c r="BJ296" i="1"/>
  <c r="BN296" i="1"/>
  <c r="BG296" i="1"/>
  <c r="BM296" i="1"/>
  <c r="BJ48" i="1"/>
  <c r="BL48" i="1"/>
  <c r="BM48" i="1"/>
  <c r="BK48" i="1"/>
  <c r="BG48" i="1"/>
  <c r="BN48" i="1"/>
  <c r="AT199" i="2"/>
  <c r="BK199" i="2"/>
  <c r="BG142" i="2"/>
  <c r="BC142" i="2"/>
  <c r="BI142" i="2"/>
  <c r="BH142" i="2"/>
  <c r="BF142" i="2"/>
  <c r="BE142" i="2"/>
  <c r="BK143" i="2"/>
  <c r="AN200" i="1"/>
  <c r="AU200" i="1"/>
  <c r="AT200" i="1"/>
  <c r="AS200" i="1"/>
  <c r="AR200" i="1"/>
  <c r="AQ200" i="1"/>
  <c r="AT249" i="2"/>
  <c r="BK249" i="2"/>
  <c r="BH198" i="2"/>
  <c r="BG198" i="2"/>
  <c r="BF198" i="2"/>
  <c r="BE198" i="2"/>
  <c r="BC198" i="2"/>
  <c r="BI198" i="2"/>
  <c r="AR48" i="1"/>
  <c r="AQ48" i="1"/>
  <c r="AT48" i="1"/>
  <c r="AN48" i="1"/>
  <c r="AU48" i="1"/>
  <c r="AS48" i="1"/>
  <c r="BC359" i="2"/>
  <c r="BH359" i="2"/>
  <c r="BG359" i="2"/>
  <c r="BF359" i="2"/>
  <c r="BI359" i="2"/>
  <c r="BE359" i="2"/>
  <c r="AN87" i="1"/>
  <c r="AT87" i="1"/>
  <c r="AQ87" i="1"/>
  <c r="AS87" i="1"/>
  <c r="AR87" i="1"/>
  <c r="AU87" i="1"/>
  <c r="BI96" i="2"/>
  <c r="BH96" i="2"/>
  <c r="BG96" i="2"/>
  <c r="BF96" i="2"/>
  <c r="BC96" i="2"/>
  <c r="BE96" i="2"/>
  <c r="AK359" i="2"/>
  <c r="AR359" i="2"/>
  <c r="AQ359" i="2"/>
  <c r="AP359" i="2"/>
  <c r="AO359" i="2"/>
  <c r="AN359" i="2"/>
  <c r="BF37" i="2"/>
  <c r="BE37" i="2"/>
  <c r="BC37" i="2"/>
  <c r="BH37" i="2"/>
  <c r="BI37" i="2"/>
  <c r="BG37" i="2"/>
  <c r="AR250" i="1"/>
  <c r="AQ250" i="1"/>
  <c r="AT250" i="1"/>
  <c r="AN250" i="1"/>
  <c r="AS250" i="1"/>
  <c r="AU250" i="1"/>
  <c r="AH50" i="1"/>
  <c r="AT38" i="2"/>
  <c r="BK38" i="2"/>
  <c r="AO37" i="2"/>
  <c r="AN37" i="2"/>
  <c r="AP37" i="2"/>
  <c r="AR37" i="2"/>
  <c r="AK37" i="2"/>
  <c r="AQ37" i="2"/>
  <c r="BJ250" i="1"/>
  <c r="BL250" i="1"/>
  <c r="BM250" i="1"/>
  <c r="BK250" i="1"/>
  <c r="BN250" i="1"/>
  <c r="BG250" i="1"/>
  <c r="BI300" i="2"/>
  <c r="BH300" i="2"/>
  <c r="BG300" i="2"/>
  <c r="BF300" i="2"/>
  <c r="BC300" i="2"/>
  <c r="BE300" i="2"/>
  <c r="BJ144" i="1"/>
  <c r="BN144" i="1"/>
  <c r="BM144" i="1"/>
  <c r="BL144" i="1"/>
  <c r="BG144" i="1"/>
  <c r="BK144" i="1"/>
  <c r="BG248" i="2"/>
  <c r="BE248" i="2"/>
  <c r="BC248" i="2"/>
  <c r="BI248" i="2"/>
  <c r="BH248" i="2"/>
  <c r="BF248" i="2"/>
  <c r="AQ198" i="2"/>
  <c r="AP198" i="2"/>
  <c r="AO198" i="2"/>
  <c r="AK198" i="2"/>
  <c r="AR198" i="2"/>
  <c r="AN198" i="2"/>
  <c r="AR96" i="2"/>
  <c r="AQ96" i="2"/>
  <c r="AP96" i="2"/>
  <c r="AO96" i="2"/>
  <c r="AN96" i="2"/>
  <c r="AK96" i="2"/>
  <c r="BN87" i="1"/>
  <c r="BL87" i="1"/>
  <c r="BK87" i="1"/>
  <c r="BJ87" i="1"/>
  <c r="BG87" i="1"/>
  <c r="BM87" i="1"/>
  <c r="AO143" i="2"/>
  <c r="AP143" i="2"/>
  <c r="AN143" i="2"/>
  <c r="AK143" i="2"/>
  <c r="AR143" i="2"/>
  <c r="AQ143" i="2"/>
  <c r="AP248" i="2"/>
  <c r="AK248" i="2"/>
  <c r="AR248" i="2"/>
  <c r="AQ248" i="2"/>
  <c r="AO248" i="2"/>
  <c r="AN248" i="2"/>
  <c r="AT360" i="2"/>
  <c r="BK360" i="2"/>
  <c r="AR144" i="1"/>
  <c r="AN144" i="1"/>
  <c r="AU144" i="1"/>
  <c r="AS144" i="1"/>
  <c r="AQ144" i="1"/>
  <c r="AT144" i="1"/>
  <c r="BN200" i="1"/>
  <c r="BM200" i="1"/>
  <c r="BL200" i="1"/>
  <c r="BJ200" i="1"/>
  <c r="BG200" i="1"/>
  <c r="BK200" i="1"/>
  <c r="BE251" i="1"/>
  <c r="AK300" i="2"/>
  <c r="AR300" i="2"/>
  <c r="AQ300" i="2"/>
  <c r="AN300" i="2"/>
  <c r="AP300" i="2"/>
  <c r="AO300" i="2"/>
  <c r="BC429" i="2" l="1"/>
  <c r="BF429" i="2"/>
  <c r="BH429" i="2"/>
  <c r="BG429" i="2"/>
  <c r="BI429" i="2"/>
  <c r="BE429" i="2"/>
  <c r="BK429" i="2"/>
  <c r="AG273" i="2"/>
  <c r="AG217" i="2"/>
  <c r="BB216" i="2"/>
  <c r="AG377" i="2"/>
  <c r="BC372" i="2"/>
  <c r="BI372" i="2"/>
  <c r="BH372" i="2"/>
  <c r="BG372" i="2"/>
  <c r="BF372" i="2"/>
  <c r="BE372" i="2"/>
  <c r="AH321" i="2"/>
  <c r="BL320" i="2"/>
  <c r="AU320" i="2"/>
  <c r="AJ320" i="2"/>
  <c r="BB320" i="2"/>
  <c r="BB60" i="2"/>
  <c r="AG61" i="2"/>
  <c r="AG431" i="2"/>
  <c r="BB430" i="2"/>
  <c r="AH217" i="2"/>
  <c r="AU216" i="2"/>
  <c r="BL216" i="2"/>
  <c r="AJ216" i="2"/>
  <c r="AK372" i="2"/>
  <c r="AP372" i="2"/>
  <c r="AQ372" i="2"/>
  <c r="AR372" i="2"/>
  <c r="AO372" i="2"/>
  <c r="AN372" i="2"/>
  <c r="AG116" i="2"/>
  <c r="AH270" i="2"/>
  <c r="BL269" i="2"/>
  <c r="AU269" i="2"/>
  <c r="AJ269" i="2"/>
  <c r="BB269" i="2"/>
  <c r="AG330" i="2"/>
  <c r="AH115" i="2"/>
  <c r="BL114" i="2"/>
  <c r="AJ114" i="2"/>
  <c r="AU114" i="2"/>
  <c r="AU373" i="2"/>
  <c r="AJ373" i="2"/>
  <c r="AH374" i="2"/>
  <c r="BL373" i="2"/>
  <c r="BB373" i="2"/>
  <c r="AG167" i="2"/>
  <c r="BB166" i="2"/>
  <c r="BL61" i="2"/>
  <c r="AU61" i="2"/>
  <c r="AH62" i="2"/>
  <c r="AJ61" i="2"/>
  <c r="AK428" i="2"/>
  <c r="AQ428" i="2"/>
  <c r="AO428" i="2"/>
  <c r="AR428" i="2"/>
  <c r="AP428" i="2"/>
  <c r="AN428" i="2"/>
  <c r="AH430" i="2"/>
  <c r="BL429" i="2"/>
  <c r="BN429" i="2" s="1"/>
  <c r="AJ429" i="2"/>
  <c r="AU429" i="2"/>
  <c r="AH168" i="2"/>
  <c r="BL167" i="2"/>
  <c r="AU167" i="2"/>
  <c r="AJ167" i="2"/>
  <c r="BJ365" i="1"/>
  <c r="BN365" i="1"/>
  <c r="AT365" i="2"/>
  <c r="AW146" i="1"/>
  <c r="AK146" i="1"/>
  <c r="AK202" i="1"/>
  <c r="AW202" i="1"/>
  <c r="AK50" i="1"/>
  <c r="AW50" i="1"/>
  <c r="AK367" i="1"/>
  <c r="AL419" i="1" s="1"/>
  <c r="AW367" i="1"/>
  <c r="AX419" i="1" s="1"/>
  <c r="AQ365" i="1"/>
  <c r="AW365" i="2"/>
  <c r="AK89" i="1"/>
  <c r="AW89" i="1"/>
  <c r="AK252" i="1"/>
  <c r="AL252" i="1" s="1"/>
  <c r="AW252" i="1"/>
  <c r="AS365" i="1"/>
  <c r="AT365" i="1"/>
  <c r="BN425" i="1"/>
  <c r="BK425" i="1"/>
  <c r="BM425" i="1"/>
  <c r="BG425" i="1"/>
  <c r="BJ425" i="1"/>
  <c r="BL425" i="1"/>
  <c r="AN365" i="1"/>
  <c r="AW426" i="1"/>
  <c r="AW426" i="2" s="1"/>
  <c r="AK426" i="1"/>
  <c r="AT426" i="2" s="1"/>
  <c r="AK298" i="1"/>
  <c r="AW298" i="1"/>
  <c r="AR365" i="1"/>
  <c r="AT425" i="1"/>
  <c r="AU425" i="1"/>
  <c r="AR425" i="1"/>
  <c r="AQ425" i="1"/>
  <c r="AN425" i="1"/>
  <c r="AS425" i="1"/>
  <c r="AU365" i="1"/>
  <c r="AW88" i="2"/>
  <c r="AX88" i="1"/>
  <c r="AX140" i="1"/>
  <c r="BK366" i="2"/>
  <c r="AW366" i="2"/>
  <c r="AT88" i="2"/>
  <c r="AL88" i="1"/>
  <c r="AL140" i="1"/>
  <c r="BN88" i="2"/>
  <c r="BQ88" i="1"/>
  <c r="BQ140" i="1"/>
  <c r="BN251" i="2"/>
  <c r="BQ251" i="1"/>
  <c r="AW297" i="2"/>
  <c r="AX297" i="1"/>
  <c r="AX349" i="1"/>
  <c r="AW145" i="2"/>
  <c r="AX197" i="1"/>
  <c r="BK88" i="2"/>
  <c r="BE88" i="1"/>
  <c r="BE140" i="1"/>
  <c r="BN297" i="2"/>
  <c r="BQ297" i="1"/>
  <c r="BQ349" i="1"/>
  <c r="AW251" i="2"/>
  <c r="AX251" i="1"/>
  <c r="BN366" i="2"/>
  <c r="AL197" i="1"/>
  <c r="AW201" i="2"/>
  <c r="AT366" i="2"/>
  <c r="BN145" i="2"/>
  <c r="BQ197" i="1"/>
  <c r="BK297" i="2"/>
  <c r="BE297" i="1"/>
  <c r="BE349" i="1"/>
  <c r="BE197" i="1"/>
  <c r="BN201" i="2"/>
  <c r="AT297" i="2"/>
  <c r="AL297" i="1"/>
  <c r="AL349" i="1"/>
  <c r="BN50" i="2"/>
  <c r="AW50" i="2"/>
  <c r="BQ419" i="1"/>
  <c r="AR366" i="1"/>
  <c r="AN366" i="1"/>
  <c r="AS366" i="1"/>
  <c r="AU366" i="1"/>
  <c r="AT366" i="1"/>
  <c r="AQ366" i="1"/>
  <c r="BE419" i="1"/>
  <c r="BM366" i="1"/>
  <c r="BN366" i="1"/>
  <c r="BL366" i="1"/>
  <c r="BG366" i="1"/>
  <c r="BK366" i="1"/>
  <c r="BJ366" i="1"/>
  <c r="AK360" i="2"/>
  <c r="AR360" i="2"/>
  <c r="AP360" i="2"/>
  <c r="AO360" i="2"/>
  <c r="AN360" i="2"/>
  <c r="AQ360" i="2"/>
  <c r="BG297" i="1"/>
  <c r="BN297" i="1"/>
  <c r="BJ297" i="1"/>
  <c r="BM297" i="1"/>
  <c r="BL297" i="1"/>
  <c r="BK297" i="1"/>
  <c r="AN145" i="1"/>
  <c r="AR145" i="1"/>
  <c r="AU145" i="1"/>
  <c r="AT145" i="1"/>
  <c r="AS145" i="1"/>
  <c r="AQ145" i="1"/>
  <c r="AH51" i="1"/>
  <c r="AQ97" i="2"/>
  <c r="AP97" i="2"/>
  <c r="AO97" i="2"/>
  <c r="AN97" i="2"/>
  <c r="AK97" i="2"/>
  <c r="AR97" i="2"/>
  <c r="AN297" i="1"/>
  <c r="AR297" i="1"/>
  <c r="AS297" i="1"/>
  <c r="AQ297" i="1"/>
  <c r="AU297" i="1"/>
  <c r="AT297" i="1"/>
  <c r="AO249" i="2"/>
  <c r="AQ249" i="2"/>
  <c r="AP249" i="2"/>
  <c r="AN249" i="2"/>
  <c r="AK249" i="2"/>
  <c r="AR249" i="2"/>
  <c r="BN251" i="1"/>
  <c r="BM251" i="1"/>
  <c r="BL251" i="1"/>
  <c r="BG251" i="1"/>
  <c r="BK251" i="1"/>
  <c r="BJ251" i="1"/>
  <c r="AR201" i="1"/>
  <c r="AQ201" i="1"/>
  <c r="AT201" i="1"/>
  <c r="AN201" i="1"/>
  <c r="AS201" i="1"/>
  <c r="AU201" i="1"/>
  <c r="AT39" i="2"/>
  <c r="BK39" i="2"/>
  <c r="AR88" i="1"/>
  <c r="AU88" i="1"/>
  <c r="AT88" i="1"/>
  <c r="AN88" i="1"/>
  <c r="AS88" i="1"/>
  <c r="AQ88" i="1"/>
  <c r="BG199" i="2"/>
  <c r="BF199" i="2"/>
  <c r="BE199" i="2"/>
  <c r="BI199" i="2"/>
  <c r="BH199" i="2"/>
  <c r="BC199" i="2"/>
  <c r="BH97" i="2"/>
  <c r="BG97" i="2"/>
  <c r="BF97" i="2"/>
  <c r="BE97" i="2"/>
  <c r="BC97" i="2"/>
  <c r="BI97" i="2"/>
  <c r="BN145" i="1"/>
  <c r="BJ145" i="1"/>
  <c r="BK145" i="1"/>
  <c r="BL145" i="1"/>
  <c r="BM145" i="1"/>
  <c r="BG145" i="1"/>
  <c r="AN251" i="1"/>
  <c r="AU251" i="1"/>
  <c r="AT251" i="1"/>
  <c r="AS251" i="1"/>
  <c r="AQ251" i="1"/>
  <c r="AR251" i="1"/>
  <c r="BC360" i="2"/>
  <c r="BI360" i="2"/>
  <c r="BH360" i="2"/>
  <c r="BF360" i="2"/>
  <c r="BE360" i="2"/>
  <c r="BG360" i="2"/>
  <c r="AR301" i="2"/>
  <c r="AQ301" i="2"/>
  <c r="AP301" i="2"/>
  <c r="AK301" i="2"/>
  <c r="AO301" i="2"/>
  <c r="AN301" i="2"/>
  <c r="AT250" i="2"/>
  <c r="BK250" i="2"/>
  <c r="BE252" i="1"/>
  <c r="AT361" i="2"/>
  <c r="BK361" i="2"/>
  <c r="BF249" i="2"/>
  <c r="BI249" i="2"/>
  <c r="BH249" i="2"/>
  <c r="BG249" i="2"/>
  <c r="BE249" i="2"/>
  <c r="BC249" i="2"/>
  <c r="BK144" i="2"/>
  <c r="AN38" i="2"/>
  <c r="AP38" i="2"/>
  <c r="AK38" i="2"/>
  <c r="AR38" i="2"/>
  <c r="AQ38" i="2"/>
  <c r="AO38" i="2"/>
  <c r="BJ201" i="1"/>
  <c r="BL201" i="1"/>
  <c r="BN201" i="1"/>
  <c r="BG201" i="1"/>
  <c r="BM201" i="1"/>
  <c r="BK201" i="1"/>
  <c r="BN49" i="1"/>
  <c r="BM49" i="1"/>
  <c r="BL49" i="1"/>
  <c r="BG49" i="1"/>
  <c r="BK49" i="1"/>
  <c r="BJ49" i="1"/>
  <c r="AT144" i="2"/>
  <c r="BJ88" i="1"/>
  <c r="BN88" i="1"/>
  <c r="BL88" i="1"/>
  <c r="BK88" i="1"/>
  <c r="BG88" i="1"/>
  <c r="BM88" i="1"/>
  <c r="BE38" i="2"/>
  <c r="BC38" i="2"/>
  <c r="BH38" i="2"/>
  <c r="BF38" i="2"/>
  <c r="BG38" i="2"/>
  <c r="BI38" i="2"/>
  <c r="BF143" i="2"/>
  <c r="BH143" i="2"/>
  <c r="BG143" i="2"/>
  <c r="BE143" i="2"/>
  <c r="BI143" i="2"/>
  <c r="BC143" i="2"/>
  <c r="AT200" i="2"/>
  <c r="BK200" i="2"/>
  <c r="BI301" i="2"/>
  <c r="BH301" i="2"/>
  <c r="BG301" i="2"/>
  <c r="BF301" i="2"/>
  <c r="BE301" i="2"/>
  <c r="BC301" i="2"/>
  <c r="AN49" i="1"/>
  <c r="AU49" i="1"/>
  <c r="AT49" i="1"/>
  <c r="AR49" i="1"/>
  <c r="AS49" i="1"/>
  <c r="AQ49" i="1"/>
  <c r="AP199" i="2"/>
  <c r="AO199" i="2"/>
  <c r="AN199" i="2"/>
  <c r="AR199" i="2"/>
  <c r="AQ199" i="2"/>
  <c r="AK199" i="2"/>
  <c r="AG432" i="2" l="1"/>
  <c r="AH169" i="2"/>
  <c r="BB61" i="2"/>
  <c r="AG62" i="2"/>
  <c r="AG218" i="2"/>
  <c r="BB217" i="2"/>
  <c r="AH116" i="2"/>
  <c r="BL115" i="2"/>
  <c r="AJ115" i="2"/>
  <c r="AU115" i="2"/>
  <c r="BL62" i="2"/>
  <c r="AH63" i="2"/>
  <c r="AG117" i="2"/>
  <c r="AG378" i="2"/>
  <c r="BB115" i="2"/>
  <c r="AH431" i="2"/>
  <c r="AJ430" i="2"/>
  <c r="BL430" i="2"/>
  <c r="BN430" i="2" s="1"/>
  <c r="AU430" i="2"/>
  <c r="AJ374" i="2"/>
  <c r="AH375" i="2"/>
  <c r="AU374" i="2"/>
  <c r="BL374" i="2"/>
  <c r="BB374" i="2"/>
  <c r="BI373" i="2"/>
  <c r="BH373" i="2"/>
  <c r="BC373" i="2"/>
  <c r="BG373" i="2"/>
  <c r="BF373" i="2"/>
  <c r="BE373" i="2"/>
  <c r="AQ373" i="2"/>
  <c r="AP373" i="2"/>
  <c r="AK373" i="2"/>
  <c r="AR373" i="2"/>
  <c r="AO373" i="2"/>
  <c r="AN373" i="2"/>
  <c r="AU321" i="2"/>
  <c r="AH322" i="2"/>
  <c r="AJ321" i="2"/>
  <c r="BL321" i="2"/>
  <c r="BB321" i="2"/>
  <c r="AH271" i="2"/>
  <c r="BL270" i="2"/>
  <c r="AU270" i="2"/>
  <c r="AJ270" i="2"/>
  <c r="BB270" i="2"/>
  <c r="AG274" i="2"/>
  <c r="AH218" i="2"/>
  <c r="BL217" i="2"/>
  <c r="AU217" i="2"/>
  <c r="AJ217" i="2"/>
  <c r="AG168" i="2"/>
  <c r="BL168" i="2" s="1"/>
  <c r="BB167" i="2"/>
  <c r="AQ429" i="2"/>
  <c r="AP429" i="2"/>
  <c r="AN429" i="2"/>
  <c r="AR429" i="2"/>
  <c r="AO429" i="2"/>
  <c r="AK429" i="2"/>
  <c r="AG331" i="2"/>
  <c r="BI430" i="2"/>
  <c r="BG430" i="2"/>
  <c r="BK430" i="2"/>
  <c r="BE430" i="2"/>
  <c r="BF430" i="2"/>
  <c r="BC430" i="2"/>
  <c r="BH430" i="2"/>
  <c r="AJ438" i="2"/>
  <c r="AU438" i="2"/>
  <c r="BL438" i="2"/>
  <c r="BN438" i="2" s="1"/>
  <c r="BB438" i="2"/>
  <c r="AK90" i="1"/>
  <c r="AW90" i="1"/>
  <c r="BJ426" i="1"/>
  <c r="BG426" i="1"/>
  <c r="BK426" i="1"/>
  <c r="BM426" i="1"/>
  <c r="BN426" i="1"/>
  <c r="BL426" i="1"/>
  <c r="AW51" i="1"/>
  <c r="AW51" i="2" s="1"/>
  <c r="AK51" i="1"/>
  <c r="AW203" i="1"/>
  <c r="AK203" i="1"/>
  <c r="AU426" i="1"/>
  <c r="AR426" i="1"/>
  <c r="AQ426" i="1"/>
  <c r="AN426" i="1"/>
  <c r="AT426" i="1"/>
  <c r="AS426" i="1"/>
  <c r="AK427" i="1"/>
  <c r="AT427" i="2" s="1"/>
  <c r="AW427" i="1"/>
  <c r="AW427" i="2" s="1"/>
  <c r="AW368" i="1"/>
  <c r="AX420" i="1" s="1"/>
  <c r="AK368" i="1"/>
  <c r="AL420" i="1" s="1"/>
  <c r="AK253" i="1"/>
  <c r="AL253" i="1" s="1"/>
  <c r="AW253" i="1"/>
  <c r="AK299" i="1"/>
  <c r="AW299" i="1"/>
  <c r="AW147" i="1"/>
  <c r="AK147" i="1"/>
  <c r="AW252" i="2"/>
  <c r="AX252" i="1"/>
  <c r="AW367" i="2"/>
  <c r="BK89" i="2"/>
  <c r="BE89" i="1"/>
  <c r="BE141" i="1"/>
  <c r="AL198" i="1"/>
  <c r="AT367" i="2"/>
  <c r="BN202" i="2"/>
  <c r="AW146" i="2"/>
  <c r="AX198" i="1"/>
  <c r="BK298" i="2"/>
  <c r="BE298" i="1"/>
  <c r="BE350" i="1"/>
  <c r="AW89" i="2"/>
  <c r="AX89" i="1"/>
  <c r="AX141" i="1"/>
  <c r="BK367" i="2"/>
  <c r="AT89" i="2"/>
  <c r="AL89" i="1"/>
  <c r="AL141" i="1"/>
  <c r="BN252" i="2"/>
  <c r="BQ252" i="1"/>
  <c r="BN89" i="2"/>
  <c r="BQ89" i="1"/>
  <c r="BQ141" i="1"/>
  <c r="BN146" i="2"/>
  <c r="BQ198" i="1"/>
  <c r="AT298" i="2"/>
  <c r="AL298" i="1"/>
  <c r="AL350" i="1"/>
  <c r="BN367" i="2"/>
  <c r="BE198" i="1"/>
  <c r="AW202" i="2"/>
  <c r="BN298" i="2"/>
  <c r="BQ298" i="1"/>
  <c r="BQ350" i="1"/>
  <c r="AW298" i="2"/>
  <c r="AX298" i="1"/>
  <c r="AX350" i="1"/>
  <c r="BN51" i="2"/>
  <c r="BQ420" i="1"/>
  <c r="BM367" i="1"/>
  <c r="BN367" i="1"/>
  <c r="BL367" i="1"/>
  <c r="BK367" i="1"/>
  <c r="BG367" i="1"/>
  <c r="BJ367" i="1"/>
  <c r="BE420" i="1"/>
  <c r="AR367" i="1"/>
  <c r="AN367" i="1"/>
  <c r="AU367" i="1"/>
  <c r="AT367" i="1"/>
  <c r="AS367" i="1"/>
  <c r="AQ367" i="1"/>
  <c r="AR252" i="1"/>
  <c r="AQ252" i="1"/>
  <c r="AT252" i="1"/>
  <c r="AU252" i="1"/>
  <c r="AN252" i="1"/>
  <c r="AS252" i="1"/>
  <c r="AP98" i="2"/>
  <c r="AO98" i="2"/>
  <c r="AN98" i="2"/>
  <c r="AR98" i="2"/>
  <c r="AK98" i="2"/>
  <c r="AQ98" i="2"/>
  <c r="BK145" i="2"/>
  <c r="AT40" i="2"/>
  <c r="BK40" i="2"/>
  <c r="AN202" i="1"/>
  <c r="AU202" i="1"/>
  <c r="AT202" i="1"/>
  <c r="AS202" i="1"/>
  <c r="AQ202" i="1"/>
  <c r="AR202" i="1"/>
  <c r="BF200" i="2"/>
  <c r="BE200" i="2"/>
  <c r="BG200" i="2"/>
  <c r="BC200" i="2"/>
  <c r="BI200" i="2"/>
  <c r="BH200" i="2"/>
  <c r="AT362" i="2"/>
  <c r="BK362" i="2"/>
  <c r="BJ252" i="1"/>
  <c r="BL252" i="1"/>
  <c r="BG252" i="1"/>
  <c r="BK252" i="1"/>
  <c r="BN252" i="1"/>
  <c r="BM252" i="1"/>
  <c r="BL298" i="1"/>
  <c r="BK298" i="1"/>
  <c r="BJ298" i="1"/>
  <c r="BN298" i="1"/>
  <c r="BM298" i="1"/>
  <c r="BG298" i="1"/>
  <c r="BE144" i="2"/>
  <c r="BC144" i="2"/>
  <c r="BI144" i="2"/>
  <c r="BG144" i="2"/>
  <c r="BF144" i="2"/>
  <c r="BH144" i="2"/>
  <c r="AN250" i="2"/>
  <c r="AK250" i="2"/>
  <c r="AR250" i="2"/>
  <c r="AQ250" i="2"/>
  <c r="AP250" i="2"/>
  <c r="AO250" i="2"/>
  <c r="AR50" i="1"/>
  <c r="AQ50" i="1"/>
  <c r="AT50" i="1"/>
  <c r="AU50" i="1"/>
  <c r="AS50" i="1"/>
  <c r="AN50" i="1"/>
  <c r="AQ302" i="2"/>
  <c r="AP302" i="2"/>
  <c r="AO302" i="2"/>
  <c r="AR302" i="2"/>
  <c r="AK302" i="2"/>
  <c r="AN302" i="2"/>
  <c r="AT251" i="2"/>
  <c r="BK251" i="2"/>
  <c r="AT201" i="2"/>
  <c r="BK201" i="2"/>
  <c r="BN89" i="1"/>
  <c r="BL89" i="1"/>
  <c r="BM89" i="1"/>
  <c r="BK89" i="1"/>
  <c r="BJ89" i="1"/>
  <c r="BG89" i="1"/>
  <c r="BC39" i="2"/>
  <c r="BF39" i="2"/>
  <c r="BG39" i="2"/>
  <c r="BE39" i="2"/>
  <c r="BI39" i="2"/>
  <c r="BH39" i="2"/>
  <c r="BK146" i="1"/>
  <c r="BJ146" i="1"/>
  <c r="BN146" i="1"/>
  <c r="BG146" i="1"/>
  <c r="BM146" i="1"/>
  <c r="BL146" i="1"/>
  <c r="BJ50" i="1"/>
  <c r="BL50" i="1"/>
  <c r="BG50" i="1"/>
  <c r="BN50" i="1"/>
  <c r="BK50" i="1"/>
  <c r="BM50" i="1"/>
  <c r="AK361" i="2"/>
  <c r="AR361" i="2"/>
  <c r="AQ361" i="2"/>
  <c r="AN361" i="2"/>
  <c r="AP361" i="2"/>
  <c r="AO361" i="2"/>
  <c r="AK39" i="2"/>
  <c r="AR39" i="2"/>
  <c r="AQ39" i="2"/>
  <c r="AP39" i="2"/>
  <c r="AO39" i="2"/>
  <c r="AN39" i="2"/>
  <c r="AO200" i="2"/>
  <c r="AN200" i="2"/>
  <c r="AK200" i="2"/>
  <c r="AR200" i="2"/>
  <c r="AQ200" i="2"/>
  <c r="AP200" i="2"/>
  <c r="BE253" i="1"/>
  <c r="BI361" i="2"/>
  <c r="BH361" i="2"/>
  <c r="BG361" i="2"/>
  <c r="BF361" i="2"/>
  <c r="BE361" i="2"/>
  <c r="BC361" i="2"/>
  <c r="BH302" i="2"/>
  <c r="BG302" i="2"/>
  <c r="BF302" i="2"/>
  <c r="BC302" i="2"/>
  <c r="BI302" i="2"/>
  <c r="BE302" i="2"/>
  <c r="AS146" i="1"/>
  <c r="AR146" i="1"/>
  <c r="AN146" i="1"/>
  <c r="AU146" i="1"/>
  <c r="AQ146" i="1"/>
  <c r="AT146" i="1"/>
  <c r="BE250" i="2"/>
  <c r="BC250" i="2"/>
  <c r="BG250" i="2"/>
  <c r="BF250" i="2"/>
  <c r="BI250" i="2"/>
  <c r="BH250" i="2"/>
  <c r="AT298" i="1"/>
  <c r="AS298" i="1"/>
  <c r="AR298" i="1"/>
  <c r="AN298" i="1"/>
  <c r="AU298" i="1"/>
  <c r="AQ298" i="1"/>
  <c r="AT146" i="2"/>
  <c r="AN89" i="1"/>
  <c r="AT89" i="1"/>
  <c r="AR89" i="1"/>
  <c r="AQ89" i="1"/>
  <c r="AU89" i="1"/>
  <c r="AS89" i="1"/>
  <c r="BN202" i="1"/>
  <c r="BM202" i="1"/>
  <c r="BL202" i="1"/>
  <c r="BG202" i="1"/>
  <c r="BK202" i="1"/>
  <c r="BJ202" i="1"/>
  <c r="AT145" i="2"/>
  <c r="BH98" i="2"/>
  <c r="BG98" i="2"/>
  <c r="BF98" i="2"/>
  <c r="BE98" i="2"/>
  <c r="BC98" i="2"/>
  <c r="BI98" i="2"/>
  <c r="AN144" i="2"/>
  <c r="AK144" i="2"/>
  <c r="AR144" i="2"/>
  <c r="AQ144" i="2"/>
  <c r="AP144" i="2"/>
  <c r="AO144" i="2"/>
  <c r="AH52" i="1"/>
  <c r="AH117" i="2" l="1"/>
  <c r="BL116" i="2"/>
  <c r="AJ116" i="2"/>
  <c r="AU116" i="2"/>
  <c r="AH323" i="2"/>
  <c r="AU322" i="2"/>
  <c r="AJ322" i="2"/>
  <c r="BL322" i="2"/>
  <c r="BB322" i="2"/>
  <c r="AR430" i="2"/>
  <c r="AO430" i="2"/>
  <c r="AQ430" i="2"/>
  <c r="AN430" i="2"/>
  <c r="AK430" i="2"/>
  <c r="AP430" i="2"/>
  <c r="AG275" i="2"/>
  <c r="AG219" i="2"/>
  <c r="BB218" i="2"/>
  <c r="AG332" i="2"/>
  <c r="AU168" i="2"/>
  <c r="AH432" i="2"/>
  <c r="BL431" i="2"/>
  <c r="BN431" i="2" s="1"/>
  <c r="AU431" i="2"/>
  <c r="AJ431" i="2"/>
  <c r="AG379" i="2"/>
  <c r="AJ168" i="2"/>
  <c r="BL63" i="2"/>
  <c r="AH64" i="2"/>
  <c r="AP374" i="2"/>
  <c r="AK374" i="2"/>
  <c r="AR374" i="2"/>
  <c r="AQ374" i="2"/>
  <c r="AO374" i="2"/>
  <c r="AN374" i="2"/>
  <c r="AG63" i="2"/>
  <c r="BB62" i="2"/>
  <c r="BB116" i="2"/>
  <c r="AH170" i="2"/>
  <c r="BL169" i="2"/>
  <c r="AJ169" i="2"/>
  <c r="AH376" i="2"/>
  <c r="BL375" i="2"/>
  <c r="AU375" i="2"/>
  <c r="AJ375" i="2"/>
  <c r="BB375" i="2"/>
  <c r="AG118" i="2"/>
  <c r="BB117" i="2"/>
  <c r="BH374" i="2"/>
  <c r="BG374" i="2"/>
  <c r="BC374" i="2"/>
  <c r="BI374" i="2"/>
  <c r="BF374" i="2"/>
  <c r="BE374" i="2"/>
  <c r="BB168" i="2"/>
  <c r="AG169" i="2"/>
  <c r="AH272" i="2"/>
  <c r="BL271" i="2"/>
  <c r="AU271" i="2"/>
  <c r="AJ271" i="2"/>
  <c r="BB271" i="2"/>
  <c r="AJ62" i="2"/>
  <c r="BB431" i="2"/>
  <c r="BL218" i="2"/>
  <c r="AH219" i="2"/>
  <c r="AU218" i="2"/>
  <c r="AJ218" i="2"/>
  <c r="AU62" i="2"/>
  <c r="AG433" i="2"/>
  <c r="BB432" i="2"/>
  <c r="BI438" i="2"/>
  <c r="BH438" i="2"/>
  <c r="BG438" i="2"/>
  <c r="BK438" i="2"/>
  <c r="BF438" i="2"/>
  <c r="BE438" i="2"/>
  <c r="BC438" i="2"/>
  <c r="AR438" i="2"/>
  <c r="AQ438" i="2"/>
  <c r="AP438" i="2"/>
  <c r="AN438" i="2"/>
  <c r="AK438" i="2"/>
  <c r="AO438" i="2"/>
  <c r="BL439" i="2"/>
  <c r="BN439" i="2" s="1"/>
  <c r="AJ439" i="2"/>
  <c r="AU439" i="2"/>
  <c r="BB439" i="2"/>
  <c r="AK91" i="1"/>
  <c r="AW91" i="1"/>
  <c r="AK254" i="1"/>
  <c r="AL254" i="1" s="1"/>
  <c r="AW254" i="1"/>
  <c r="AW300" i="1"/>
  <c r="AK300" i="1"/>
  <c r="BM427" i="1"/>
  <c r="BJ427" i="1"/>
  <c r="BG427" i="1"/>
  <c r="BL427" i="1"/>
  <c r="BK427" i="1"/>
  <c r="BN427" i="1"/>
  <c r="AR427" i="1"/>
  <c r="AN427" i="1"/>
  <c r="AT427" i="1"/>
  <c r="AQ427" i="1"/>
  <c r="AS427" i="1"/>
  <c r="AU427" i="1"/>
  <c r="AK204" i="1"/>
  <c r="AW204" i="1"/>
  <c r="AW52" i="1"/>
  <c r="AW52" i="2" s="1"/>
  <c r="AK52" i="1"/>
  <c r="AW428" i="1"/>
  <c r="AW428" i="2" s="1"/>
  <c r="AK428" i="1"/>
  <c r="AT428" i="2" s="1"/>
  <c r="AW148" i="1"/>
  <c r="AK148" i="1"/>
  <c r="AW369" i="1"/>
  <c r="AX421" i="1" s="1"/>
  <c r="AK369" i="1"/>
  <c r="AL421" i="1" s="1"/>
  <c r="BN368" i="2"/>
  <c r="AT368" i="2"/>
  <c r="AW147" i="2"/>
  <c r="AX199" i="1"/>
  <c r="AW368" i="2"/>
  <c r="BK299" i="2"/>
  <c r="BE299" i="1"/>
  <c r="BE351" i="1"/>
  <c r="BN203" i="2"/>
  <c r="BK90" i="2"/>
  <c r="BE90" i="1"/>
  <c r="BE142" i="1"/>
  <c r="AW253" i="2"/>
  <c r="AX253" i="1"/>
  <c r="BK368" i="2"/>
  <c r="BN253" i="2"/>
  <c r="BQ253" i="1"/>
  <c r="BN90" i="2"/>
  <c r="BQ90" i="1"/>
  <c r="BQ142" i="1"/>
  <c r="BN147" i="2"/>
  <c r="BQ199" i="1"/>
  <c r="AT299" i="2"/>
  <c r="AL299" i="1"/>
  <c r="AL351" i="1"/>
  <c r="BE199" i="1"/>
  <c r="AW299" i="2"/>
  <c r="AX299" i="1"/>
  <c r="AX351" i="1"/>
  <c r="AW203" i="2"/>
  <c r="AW90" i="2"/>
  <c r="AX90" i="1"/>
  <c r="AX142" i="1"/>
  <c r="AT90" i="2"/>
  <c r="AL90" i="1"/>
  <c r="AL142" i="1"/>
  <c r="AL199" i="1"/>
  <c r="BN299" i="2"/>
  <c r="BQ299" i="1"/>
  <c r="BQ351" i="1"/>
  <c r="BN52" i="2"/>
  <c r="BQ421" i="1"/>
  <c r="BG368" i="1"/>
  <c r="BK368" i="1"/>
  <c r="BM368" i="1"/>
  <c r="BL368" i="1"/>
  <c r="BN368" i="1"/>
  <c r="BJ368" i="1"/>
  <c r="BE421" i="1"/>
  <c r="AN368" i="1"/>
  <c r="AU368" i="1"/>
  <c r="AS368" i="1"/>
  <c r="AR368" i="1"/>
  <c r="AT368" i="1"/>
  <c r="AQ368" i="1"/>
  <c r="AT147" i="2"/>
  <c r="BC99" i="2"/>
  <c r="BI99" i="2"/>
  <c r="BF99" i="2"/>
  <c r="BH99" i="2"/>
  <c r="BE99" i="2"/>
  <c r="BG99" i="2"/>
  <c r="BG303" i="2"/>
  <c r="BF303" i="2"/>
  <c r="BE303" i="2"/>
  <c r="BI303" i="2"/>
  <c r="BH303" i="2"/>
  <c r="BC303" i="2"/>
  <c r="AR146" i="2"/>
  <c r="AQ146" i="2"/>
  <c r="AP146" i="2"/>
  <c r="AO146" i="2"/>
  <c r="AN146" i="2"/>
  <c r="AK146" i="2"/>
  <c r="AN147" i="1"/>
  <c r="AR147" i="1"/>
  <c r="AU147" i="1"/>
  <c r="AQ147" i="1"/>
  <c r="AS147" i="1"/>
  <c r="AT147" i="1"/>
  <c r="AR362" i="2"/>
  <c r="AQ362" i="2"/>
  <c r="AP362" i="2"/>
  <c r="AK362" i="2"/>
  <c r="AN362" i="2"/>
  <c r="AO362" i="2"/>
  <c r="AT41" i="2"/>
  <c r="BK41" i="2"/>
  <c r="BK146" i="2"/>
  <c r="BN51" i="1"/>
  <c r="BM51" i="1"/>
  <c r="BL51" i="1"/>
  <c r="BK51" i="1"/>
  <c r="BJ51" i="1"/>
  <c r="BG51" i="1"/>
  <c r="BG251" i="2"/>
  <c r="BF251" i="2"/>
  <c r="BE251" i="2"/>
  <c r="BC251" i="2"/>
  <c r="BI251" i="2"/>
  <c r="BH251" i="2"/>
  <c r="AK99" i="2"/>
  <c r="AR99" i="2"/>
  <c r="AQ99" i="2"/>
  <c r="AP99" i="2"/>
  <c r="AO99" i="2"/>
  <c r="AN99" i="2"/>
  <c r="AT363" i="2"/>
  <c r="BK363" i="2"/>
  <c r="BG147" i="1"/>
  <c r="BN147" i="1"/>
  <c r="BJ147" i="1"/>
  <c r="BK147" i="1"/>
  <c r="BM147" i="1"/>
  <c r="BL147" i="1"/>
  <c r="AT202" i="2"/>
  <c r="BK202" i="2"/>
  <c r="AR90" i="1"/>
  <c r="AN90" i="1"/>
  <c r="AU90" i="1"/>
  <c r="AT90" i="1"/>
  <c r="AS90" i="1"/>
  <c r="AQ90" i="1"/>
  <c r="BE201" i="2"/>
  <c r="BC201" i="2"/>
  <c r="BI201" i="2"/>
  <c r="BH201" i="2"/>
  <c r="BG201" i="2"/>
  <c r="BF201" i="2"/>
  <c r="BJ90" i="1"/>
  <c r="BG90" i="1"/>
  <c r="BK90" i="1"/>
  <c r="BN90" i="1"/>
  <c r="BM90" i="1"/>
  <c r="BL90" i="1"/>
  <c r="BJ203" i="1"/>
  <c r="BL203" i="1"/>
  <c r="BN203" i="1"/>
  <c r="BM203" i="1"/>
  <c r="BK203" i="1"/>
  <c r="BG203" i="1"/>
  <c r="BN253" i="1"/>
  <c r="BM253" i="1"/>
  <c r="BL253" i="1"/>
  <c r="BG253" i="1"/>
  <c r="BK253" i="1"/>
  <c r="BJ253" i="1"/>
  <c r="AO251" i="2"/>
  <c r="AN251" i="2"/>
  <c r="AR251" i="2"/>
  <c r="AQ251" i="2"/>
  <c r="AP251" i="2"/>
  <c r="AK251" i="2"/>
  <c r="BC40" i="2"/>
  <c r="BI40" i="2"/>
  <c r="BH40" i="2"/>
  <c r="BF40" i="2"/>
  <c r="BE40" i="2"/>
  <c r="BG40" i="2"/>
  <c r="AN51" i="1"/>
  <c r="AU51" i="1"/>
  <c r="AT51" i="1"/>
  <c r="AR51" i="1"/>
  <c r="AQ51" i="1"/>
  <c r="AS51" i="1"/>
  <c r="BG299" i="1"/>
  <c r="BN299" i="1"/>
  <c r="BJ299" i="1"/>
  <c r="BK299" i="1"/>
  <c r="BM299" i="1"/>
  <c r="BL299" i="1"/>
  <c r="AR203" i="1"/>
  <c r="AQ203" i="1"/>
  <c r="AT203" i="1"/>
  <c r="AU203" i="1"/>
  <c r="AN203" i="1"/>
  <c r="AS203" i="1"/>
  <c r="BE254" i="1"/>
  <c r="AT252" i="2"/>
  <c r="BK252" i="2"/>
  <c r="BI362" i="2"/>
  <c r="BH362" i="2"/>
  <c r="BG362" i="2"/>
  <c r="BF362" i="2"/>
  <c r="BE362" i="2"/>
  <c r="BC362" i="2"/>
  <c r="BF145" i="2"/>
  <c r="BE145" i="2"/>
  <c r="BC145" i="2"/>
  <c r="BI145" i="2"/>
  <c r="BH145" i="2"/>
  <c r="BG145" i="2"/>
  <c r="AN253" i="1"/>
  <c r="AU253" i="1"/>
  <c r="AT253" i="1"/>
  <c r="AR253" i="1"/>
  <c r="AQ253" i="1"/>
  <c r="AS253" i="1"/>
  <c r="AH53" i="1"/>
  <c r="AP303" i="2"/>
  <c r="AO303" i="2"/>
  <c r="AN303" i="2"/>
  <c r="AQ303" i="2"/>
  <c r="AR303" i="2"/>
  <c r="AK303" i="2"/>
  <c r="AN145" i="2"/>
  <c r="AK145" i="2"/>
  <c r="AP145" i="2"/>
  <c r="AO145" i="2"/>
  <c r="AR145" i="2"/>
  <c r="AQ145" i="2"/>
  <c r="AN201" i="2"/>
  <c r="AP201" i="2"/>
  <c r="AO201" i="2"/>
  <c r="AK201" i="2"/>
  <c r="AR201" i="2"/>
  <c r="AQ201" i="2"/>
  <c r="AN299" i="1"/>
  <c r="AR299" i="1"/>
  <c r="AU299" i="1"/>
  <c r="AS299" i="1"/>
  <c r="AQ299" i="1"/>
  <c r="AT299" i="1"/>
  <c r="AK40" i="2"/>
  <c r="AR40" i="2"/>
  <c r="AP40" i="2"/>
  <c r="AO40" i="2"/>
  <c r="AN40" i="2"/>
  <c r="AQ40" i="2"/>
  <c r="AH377" i="2" l="1"/>
  <c r="BL376" i="2"/>
  <c r="AU376" i="2"/>
  <c r="AJ376" i="2"/>
  <c r="BB376" i="2"/>
  <c r="AH65" i="2"/>
  <c r="AU64" i="2"/>
  <c r="AJ64" i="2"/>
  <c r="AH273" i="2"/>
  <c r="BL272" i="2"/>
  <c r="AU272" i="2"/>
  <c r="AJ272" i="2"/>
  <c r="BB272" i="2"/>
  <c r="AG170" i="2"/>
  <c r="BL170" i="2" s="1"/>
  <c r="BB169" i="2"/>
  <c r="AU169" i="2"/>
  <c r="AH171" i="2"/>
  <c r="BL219" i="2"/>
  <c r="AU219" i="2"/>
  <c r="AH220" i="2"/>
  <c r="AJ219" i="2"/>
  <c r="AG434" i="2"/>
  <c r="BB433" i="2"/>
  <c r="AG64" i="2"/>
  <c r="BB63" i="2"/>
  <c r="BF431" i="2"/>
  <c r="BG431" i="2"/>
  <c r="BK431" i="2"/>
  <c r="BE431" i="2"/>
  <c r="BH431" i="2"/>
  <c r="BC431" i="2"/>
  <c r="BI431" i="2"/>
  <c r="AG119" i="2"/>
  <c r="BB118" i="2"/>
  <c r="AG333" i="2"/>
  <c r="AH324" i="2"/>
  <c r="AJ323" i="2"/>
  <c r="BL323" i="2"/>
  <c r="AU323" i="2"/>
  <c r="BB323" i="2"/>
  <c r="BK432" i="2"/>
  <c r="BG432" i="2"/>
  <c r="BC432" i="2"/>
  <c r="BH432" i="2"/>
  <c r="BF432" i="2"/>
  <c r="BI432" i="2"/>
  <c r="BE432" i="2"/>
  <c r="BI375" i="2"/>
  <c r="BC375" i="2"/>
  <c r="BH375" i="2"/>
  <c r="BG375" i="2"/>
  <c r="BF375" i="2"/>
  <c r="BE375" i="2"/>
  <c r="AN431" i="2"/>
  <c r="AQ431" i="2"/>
  <c r="AP431" i="2"/>
  <c r="AK431" i="2"/>
  <c r="AO431" i="2"/>
  <c r="AR431" i="2"/>
  <c r="AP375" i="2"/>
  <c r="AK375" i="2"/>
  <c r="AQ375" i="2"/>
  <c r="AR375" i="2"/>
  <c r="AO375" i="2"/>
  <c r="AN375" i="2"/>
  <c r="BB219" i="2"/>
  <c r="AG220" i="2"/>
  <c r="AG380" i="2"/>
  <c r="AH433" i="2"/>
  <c r="AJ432" i="2"/>
  <c r="BL432" i="2"/>
  <c r="BN432" i="2" s="1"/>
  <c r="AU432" i="2"/>
  <c r="AJ63" i="2"/>
  <c r="AU63" i="2"/>
  <c r="AG276" i="2"/>
  <c r="AH118" i="2"/>
  <c r="BL117" i="2"/>
  <c r="AU117" i="2"/>
  <c r="AJ117" i="2"/>
  <c r="BE439" i="2"/>
  <c r="BC439" i="2"/>
  <c r="BI439" i="2"/>
  <c r="BH439" i="2"/>
  <c r="BF439" i="2"/>
  <c r="BG439" i="2"/>
  <c r="BK439" i="2"/>
  <c r="AP439" i="2"/>
  <c r="AN439" i="2"/>
  <c r="AK439" i="2"/>
  <c r="AR439" i="2"/>
  <c r="AQ439" i="2"/>
  <c r="AO439" i="2"/>
  <c r="BL440" i="2"/>
  <c r="BN440" i="2" s="1"/>
  <c r="AU440" i="2"/>
  <c r="AJ440" i="2"/>
  <c r="BB440" i="2"/>
  <c r="BG428" i="1"/>
  <c r="BN428" i="1"/>
  <c r="BM428" i="1"/>
  <c r="BK428" i="1"/>
  <c r="BJ428" i="1"/>
  <c r="BL428" i="1"/>
  <c r="AW370" i="1"/>
  <c r="AX422" i="1" s="1"/>
  <c r="AK370" i="1"/>
  <c r="AL422" i="1" s="1"/>
  <c r="AW429" i="1"/>
  <c r="AW429" i="2" s="1"/>
  <c r="AK429" i="1"/>
  <c r="AT429" i="2" s="1"/>
  <c r="AW149" i="1"/>
  <c r="AK149" i="1"/>
  <c r="AN428" i="1"/>
  <c r="AS428" i="1"/>
  <c r="AU428" i="1"/>
  <c r="AQ428" i="1"/>
  <c r="AT428" i="1"/>
  <c r="AR428" i="1"/>
  <c r="AW255" i="1"/>
  <c r="AK255" i="1"/>
  <c r="AL255" i="1" s="1"/>
  <c r="AK92" i="1"/>
  <c r="AW92" i="1"/>
  <c r="AW301" i="1"/>
  <c r="AK301" i="1"/>
  <c r="AK53" i="1"/>
  <c r="AW53" i="1"/>
  <c r="AW53" i="2" s="1"/>
  <c r="AW205" i="1"/>
  <c r="AK205" i="1"/>
  <c r="AT369" i="2"/>
  <c r="BN204" i="2"/>
  <c r="AW148" i="2"/>
  <c r="AX200" i="1"/>
  <c r="BE200" i="1"/>
  <c r="AW369" i="2"/>
  <c r="AW300" i="2"/>
  <c r="AX300" i="1"/>
  <c r="AX352" i="1"/>
  <c r="BN148" i="2"/>
  <c r="BQ200" i="1"/>
  <c r="BN300" i="2"/>
  <c r="BQ300" i="1"/>
  <c r="BQ352" i="1"/>
  <c r="BN91" i="2"/>
  <c r="BQ91" i="1"/>
  <c r="BQ143" i="1"/>
  <c r="AT91" i="2"/>
  <c r="AL91" i="1"/>
  <c r="AL143" i="1"/>
  <c r="AT300" i="2"/>
  <c r="AL300" i="1"/>
  <c r="AL352" i="1"/>
  <c r="AW91" i="2"/>
  <c r="AX91" i="1"/>
  <c r="AX143" i="1"/>
  <c r="BN369" i="2"/>
  <c r="AW204" i="2"/>
  <c r="BK91" i="2"/>
  <c r="BE91" i="1"/>
  <c r="BE143" i="1"/>
  <c r="BK369" i="2"/>
  <c r="AW254" i="2"/>
  <c r="AX254" i="1"/>
  <c r="BK300" i="2"/>
  <c r="BE300" i="1"/>
  <c r="BE352" i="1"/>
  <c r="AL200" i="1"/>
  <c r="BN254" i="2"/>
  <c r="BQ254" i="1"/>
  <c r="BQ422" i="1"/>
  <c r="BN53" i="2"/>
  <c r="BJ369" i="1"/>
  <c r="BM369" i="1"/>
  <c r="BL369" i="1"/>
  <c r="BG369" i="1"/>
  <c r="BN369" i="1"/>
  <c r="BK369" i="1"/>
  <c r="BE422" i="1"/>
  <c r="AU369" i="1"/>
  <c r="AN369" i="1"/>
  <c r="AS369" i="1"/>
  <c r="AT369" i="1"/>
  <c r="AR369" i="1"/>
  <c r="AQ369" i="1"/>
  <c r="BN204" i="1"/>
  <c r="BM204" i="1"/>
  <c r="BL204" i="1"/>
  <c r="BJ204" i="1"/>
  <c r="BG204" i="1"/>
  <c r="BK204" i="1"/>
  <c r="BN91" i="1"/>
  <c r="BL91" i="1"/>
  <c r="BM91" i="1"/>
  <c r="BK91" i="1"/>
  <c r="BG91" i="1"/>
  <c r="BJ91" i="1"/>
  <c r="BC252" i="2"/>
  <c r="BI252" i="2"/>
  <c r="BH252" i="2"/>
  <c r="BG252" i="2"/>
  <c r="BF252" i="2"/>
  <c r="BE252" i="2"/>
  <c r="AR363" i="2"/>
  <c r="AQ363" i="2"/>
  <c r="AP363" i="2"/>
  <c r="AO363" i="2"/>
  <c r="AN363" i="2"/>
  <c r="AK363" i="2"/>
  <c r="AT42" i="2"/>
  <c r="BK42" i="2"/>
  <c r="AK41" i="2"/>
  <c r="AR41" i="2"/>
  <c r="AQ41" i="2"/>
  <c r="AN41" i="2"/>
  <c r="AP41" i="2"/>
  <c r="AO41" i="2"/>
  <c r="AK147" i="2"/>
  <c r="AR147" i="2"/>
  <c r="AQ147" i="2"/>
  <c r="AP147" i="2"/>
  <c r="AO147" i="2"/>
  <c r="AN147" i="2"/>
  <c r="BJ52" i="1"/>
  <c r="BL52" i="1"/>
  <c r="BK52" i="1"/>
  <c r="BN52" i="1"/>
  <c r="BG52" i="1"/>
  <c r="BM52" i="1"/>
  <c r="AR252" i="2"/>
  <c r="AQ252" i="2"/>
  <c r="AP252" i="2"/>
  <c r="AO252" i="2"/>
  <c r="AN252" i="2"/>
  <c r="AK252" i="2"/>
  <c r="BH100" i="2"/>
  <c r="BG100" i="2"/>
  <c r="BF100" i="2"/>
  <c r="BE100" i="2"/>
  <c r="BC100" i="2"/>
  <c r="BI100" i="2"/>
  <c r="AK202" i="2"/>
  <c r="AR202" i="2"/>
  <c r="AQ202" i="2"/>
  <c r="AP202" i="2"/>
  <c r="AO202" i="2"/>
  <c r="AN202" i="2"/>
  <c r="BF304" i="2"/>
  <c r="BE304" i="2"/>
  <c r="BC304" i="2"/>
  <c r="BI304" i="2"/>
  <c r="BH304" i="2"/>
  <c r="BG304" i="2"/>
  <c r="BK147" i="2"/>
  <c r="AR52" i="1"/>
  <c r="AQ52" i="1"/>
  <c r="AT52" i="1"/>
  <c r="AS52" i="1"/>
  <c r="AN52" i="1"/>
  <c r="AU52" i="1"/>
  <c r="AN204" i="1"/>
  <c r="AU204" i="1"/>
  <c r="AT204" i="1"/>
  <c r="AQ204" i="1"/>
  <c r="AR204" i="1"/>
  <c r="AS204" i="1"/>
  <c r="BC202" i="2"/>
  <c r="BF202" i="2"/>
  <c r="BE202" i="2"/>
  <c r="BH202" i="2"/>
  <c r="BG202" i="2"/>
  <c r="BI202" i="2"/>
  <c r="BC146" i="2"/>
  <c r="BI146" i="2"/>
  <c r="BH146" i="2"/>
  <c r="BG146" i="2"/>
  <c r="BF146" i="2"/>
  <c r="BE146" i="2"/>
  <c r="AT253" i="2"/>
  <c r="BK253" i="2"/>
  <c r="BJ254" i="1"/>
  <c r="BL254" i="1"/>
  <c r="BN254" i="1"/>
  <c r="BM254" i="1"/>
  <c r="BK254" i="1"/>
  <c r="BG254" i="1"/>
  <c r="AS148" i="1"/>
  <c r="AR148" i="1"/>
  <c r="AN148" i="1"/>
  <c r="AU148" i="1"/>
  <c r="AT148" i="1"/>
  <c r="AQ148" i="1"/>
  <c r="BI363" i="2"/>
  <c r="BH363" i="2"/>
  <c r="BG363" i="2"/>
  <c r="BF363" i="2"/>
  <c r="BC363" i="2"/>
  <c r="BE363" i="2"/>
  <c r="BI41" i="2"/>
  <c r="BH41" i="2"/>
  <c r="BG41" i="2"/>
  <c r="BF41" i="2"/>
  <c r="BC41" i="2"/>
  <c r="BE41" i="2"/>
  <c r="BL300" i="1"/>
  <c r="BK300" i="1"/>
  <c r="BJ300" i="1"/>
  <c r="BN300" i="1"/>
  <c r="BG300" i="1"/>
  <c r="BM300" i="1"/>
  <c r="AR254" i="1"/>
  <c r="AQ254" i="1"/>
  <c r="AT254" i="1"/>
  <c r="AS254" i="1"/>
  <c r="AN254" i="1"/>
  <c r="AU254" i="1"/>
  <c r="AO304" i="2"/>
  <c r="AN304" i="2"/>
  <c r="AR304" i="2"/>
  <c r="AQ304" i="2"/>
  <c r="AK304" i="2"/>
  <c r="AP304" i="2"/>
  <c r="AH54" i="1"/>
  <c r="BE255" i="1"/>
  <c r="BK148" i="1"/>
  <c r="BJ148" i="1"/>
  <c r="BN148" i="1"/>
  <c r="BL148" i="1"/>
  <c r="BM148" i="1"/>
  <c r="BG148" i="1"/>
  <c r="AN91" i="1"/>
  <c r="AT91" i="1"/>
  <c r="AS91" i="1"/>
  <c r="AR91" i="1"/>
  <c r="AQ91" i="1"/>
  <c r="AU91" i="1"/>
  <c r="AK100" i="2"/>
  <c r="AP100" i="2"/>
  <c r="AO100" i="2"/>
  <c r="AN100" i="2"/>
  <c r="AR100" i="2"/>
  <c r="AQ100" i="2"/>
  <c r="AT203" i="2"/>
  <c r="BK203" i="2"/>
  <c r="AT300" i="1"/>
  <c r="AS300" i="1"/>
  <c r="AR300" i="1"/>
  <c r="AN300" i="1"/>
  <c r="AU300" i="1"/>
  <c r="AQ300" i="1"/>
  <c r="AH706" i="1" l="1"/>
  <c r="AH707" i="1" s="1"/>
  <c r="AH708" i="1" s="1"/>
  <c r="AH709" i="1" s="1"/>
  <c r="AH710" i="1" s="1"/>
  <c r="AH711" i="1" s="1"/>
  <c r="AH712" i="1" s="1"/>
  <c r="AH713" i="1" s="1"/>
  <c r="AH714" i="1" s="1"/>
  <c r="AH715" i="1" s="1"/>
  <c r="AH716" i="1" s="1"/>
  <c r="AH717" i="1" s="1"/>
  <c r="AH718" i="1" s="1"/>
  <c r="AH719" i="1" s="1"/>
  <c r="AH720" i="1" s="1"/>
  <c r="AH721" i="1" s="1"/>
  <c r="AH722" i="1" s="1"/>
  <c r="AH723" i="1" s="1"/>
  <c r="AH724" i="1" s="1"/>
  <c r="AH725" i="1" s="1"/>
  <c r="AH726" i="1" s="1"/>
  <c r="AH727" i="1" s="1"/>
  <c r="AH728" i="1" s="1"/>
  <c r="AH729" i="1" s="1"/>
  <c r="AH730" i="1" s="1"/>
  <c r="AH731" i="1" s="1"/>
  <c r="AH732" i="1" s="1"/>
  <c r="AH733" i="1" s="1"/>
  <c r="AH734" i="1" s="1"/>
  <c r="AH735" i="1" s="1"/>
  <c r="AH736" i="1" s="1"/>
  <c r="AH737" i="1" s="1"/>
  <c r="AH738" i="1" s="1"/>
  <c r="AH739" i="1" s="1"/>
  <c r="AH740" i="1" s="1"/>
  <c r="AH741" i="1" s="1"/>
  <c r="AH742" i="1" s="1"/>
  <c r="AH743" i="1" s="1"/>
  <c r="AH744" i="1" s="1"/>
  <c r="AH745" i="1" s="1"/>
  <c r="AH746" i="1" s="1"/>
  <c r="AH747" i="1" s="1"/>
  <c r="AH748" i="1" s="1"/>
  <c r="AH749" i="1" s="1"/>
  <c r="AH750" i="1" s="1"/>
  <c r="AQ432" i="2"/>
  <c r="AO432" i="2"/>
  <c r="AK432" i="2"/>
  <c r="AP432" i="2"/>
  <c r="AN432" i="2"/>
  <c r="AR432" i="2"/>
  <c r="AH434" i="2"/>
  <c r="BB434" i="2" s="1"/>
  <c r="BL433" i="2"/>
  <c r="BN433" i="2" s="1"/>
  <c r="AU433" i="2"/>
  <c r="AJ433" i="2"/>
  <c r="AG65" i="2"/>
  <c r="BB64" i="2"/>
  <c r="AG221" i="2"/>
  <c r="BB220" i="2"/>
  <c r="AH66" i="2"/>
  <c r="BL64" i="2"/>
  <c r="AU273" i="2"/>
  <c r="AH274" i="2"/>
  <c r="BL273" i="2"/>
  <c r="AJ273" i="2"/>
  <c r="BB273" i="2"/>
  <c r="AG120" i="2"/>
  <c r="BB119" i="2"/>
  <c r="AJ170" i="2"/>
  <c r="BC376" i="2"/>
  <c r="BI376" i="2"/>
  <c r="BG376" i="2"/>
  <c r="BH376" i="2"/>
  <c r="BF376" i="2"/>
  <c r="BE376" i="2"/>
  <c r="AG435" i="2"/>
  <c r="BL118" i="2"/>
  <c r="AH119" i="2"/>
  <c r="AJ118" i="2"/>
  <c r="AU118" i="2"/>
  <c r="AU170" i="2"/>
  <c r="AK376" i="2"/>
  <c r="AR376" i="2"/>
  <c r="AP376" i="2"/>
  <c r="AQ376" i="2"/>
  <c r="AO376" i="2"/>
  <c r="AN376" i="2"/>
  <c r="AH325" i="2"/>
  <c r="AJ324" i="2"/>
  <c r="BL324" i="2"/>
  <c r="AU324" i="2"/>
  <c r="BB324" i="2"/>
  <c r="AG171" i="2"/>
  <c r="BB170" i="2"/>
  <c r="BG433" i="2"/>
  <c r="BC433" i="2"/>
  <c r="BK433" i="2"/>
  <c r="BF433" i="2"/>
  <c r="BH433" i="2"/>
  <c r="BI433" i="2"/>
  <c r="BE433" i="2"/>
  <c r="AG277" i="2"/>
  <c r="AH172" i="2"/>
  <c r="AG381" i="2"/>
  <c r="AH221" i="2"/>
  <c r="BL220" i="2"/>
  <c r="AU220" i="2"/>
  <c r="AJ220" i="2"/>
  <c r="AH378" i="2"/>
  <c r="AU377" i="2"/>
  <c r="AJ377" i="2"/>
  <c r="BL377" i="2"/>
  <c r="BB377" i="2"/>
  <c r="AU441" i="2"/>
  <c r="BL441" i="2"/>
  <c r="BN441" i="2" s="1"/>
  <c r="AJ441" i="2"/>
  <c r="BB441" i="2"/>
  <c r="BH440" i="2"/>
  <c r="BG440" i="2"/>
  <c r="BF440" i="2"/>
  <c r="BE440" i="2"/>
  <c r="BC440" i="2"/>
  <c r="BK440" i="2"/>
  <c r="BI440" i="2"/>
  <c r="AK440" i="2"/>
  <c r="AP440" i="2"/>
  <c r="AO440" i="2"/>
  <c r="AN440" i="2"/>
  <c r="AR440" i="2"/>
  <c r="AQ440" i="2"/>
  <c r="AK430" i="1"/>
  <c r="AT430" i="2" s="1"/>
  <c r="AW430" i="1"/>
  <c r="AW430" i="2" s="1"/>
  <c r="AW54" i="1"/>
  <c r="AW54" i="2" s="1"/>
  <c r="AK54" i="1"/>
  <c r="AK256" i="1"/>
  <c r="AL256" i="1" s="1"/>
  <c r="AW256" i="1"/>
  <c r="AK206" i="1"/>
  <c r="AW206" i="1"/>
  <c r="AW150" i="1"/>
  <c r="AK150" i="1"/>
  <c r="AW371" i="1"/>
  <c r="AX423" i="1" s="1"/>
  <c r="AK371" i="1"/>
  <c r="AL423" i="1" s="1"/>
  <c r="AW302" i="1"/>
  <c r="AK302" i="1"/>
  <c r="AQ429" i="1"/>
  <c r="AN429" i="1"/>
  <c r="AS429" i="1"/>
  <c r="AR429" i="1"/>
  <c r="AU429" i="1"/>
  <c r="AT429" i="1"/>
  <c r="BL429" i="1"/>
  <c r="BM429" i="1"/>
  <c r="BN429" i="1"/>
  <c r="BG429" i="1"/>
  <c r="BK429" i="1"/>
  <c r="BJ429" i="1"/>
  <c r="AK93" i="1"/>
  <c r="AW93" i="1"/>
  <c r="BK301" i="2"/>
  <c r="BE301" i="1"/>
  <c r="BE353" i="1"/>
  <c r="AT370" i="2"/>
  <c r="AW370" i="2"/>
  <c r="AW149" i="2"/>
  <c r="AX201" i="1"/>
  <c r="BN255" i="2"/>
  <c r="BQ255" i="1"/>
  <c r="AT301" i="2"/>
  <c r="AL301" i="1"/>
  <c r="AL353" i="1"/>
  <c r="BE201" i="1"/>
  <c r="AW301" i="2"/>
  <c r="AX301" i="1"/>
  <c r="AX353" i="1"/>
  <c r="BN370" i="2"/>
  <c r="BN205" i="2"/>
  <c r="AL201" i="1"/>
  <c r="BN301" i="2"/>
  <c r="BQ301" i="1"/>
  <c r="BQ353" i="1"/>
  <c r="BK92" i="2"/>
  <c r="BE92" i="1"/>
  <c r="BE144" i="1"/>
  <c r="AW255" i="2"/>
  <c r="AX255" i="1"/>
  <c r="AT92" i="2"/>
  <c r="AL92" i="1"/>
  <c r="AL144" i="1"/>
  <c r="BN149" i="2"/>
  <c r="BQ201" i="1"/>
  <c r="BK370" i="2"/>
  <c r="AW205" i="2"/>
  <c r="AW92" i="2"/>
  <c r="AX92" i="1"/>
  <c r="AX144" i="1"/>
  <c r="BN92" i="2"/>
  <c r="BQ92" i="1"/>
  <c r="BQ144" i="1"/>
  <c r="BQ423" i="1"/>
  <c r="BN54" i="2"/>
  <c r="BN370" i="1"/>
  <c r="BK370" i="1"/>
  <c r="BM370" i="1"/>
  <c r="BL370" i="1"/>
  <c r="BG370" i="1"/>
  <c r="BJ370" i="1"/>
  <c r="BE423" i="1"/>
  <c r="AS370" i="1"/>
  <c r="AT370" i="1"/>
  <c r="AU370" i="1"/>
  <c r="AR370" i="1"/>
  <c r="AN370" i="1"/>
  <c r="AQ370" i="1"/>
  <c r="AR92" i="1"/>
  <c r="AN92" i="1"/>
  <c r="AQ92" i="1"/>
  <c r="AU92" i="1"/>
  <c r="AT92" i="1"/>
  <c r="AS92" i="1"/>
  <c r="BN53" i="1"/>
  <c r="BM53" i="1"/>
  <c r="BL53" i="1"/>
  <c r="BK53" i="1"/>
  <c r="BG53" i="1"/>
  <c r="BJ53" i="1"/>
  <c r="BJ92" i="1"/>
  <c r="BG92" i="1"/>
  <c r="BL92" i="1"/>
  <c r="BN92" i="1"/>
  <c r="BM92" i="1"/>
  <c r="BK92" i="1"/>
  <c r="AR101" i="2"/>
  <c r="AK101" i="2"/>
  <c r="AQ101" i="2"/>
  <c r="AO101" i="2"/>
  <c r="AN101" i="2"/>
  <c r="AP101" i="2"/>
  <c r="AK253" i="2"/>
  <c r="AO253" i="2"/>
  <c r="AN253" i="2"/>
  <c r="AR253" i="2"/>
  <c r="AQ253" i="2"/>
  <c r="AP253" i="2"/>
  <c r="BK148" i="2"/>
  <c r="BG301" i="1"/>
  <c r="BN301" i="1"/>
  <c r="BJ301" i="1"/>
  <c r="BM301" i="1"/>
  <c r="BK301" i="1"/>
  <c r="BL301" i="1"/>
  <c r="BJ205" i="1"/>
  <c r="BL205" i="1"/>
  <c r="BM205" i="1"/>
  <c r="BG205" i="1"/>
  <c r="BN205" i="1"/>
  <c r="BK205" i="1"/>
  <c r="BI42" i="2"/>
  <c r="BH42" i="2"/>
  <c r="BG42" i="2"/>
  <c r="BF42" i="2"/>
  <c r="BE42" i="2"/>
  <c r="BC42" i="2"/>
  <c r="BG149" i="1"/>
  <c r="BN149" i="1"/>
  <c r="BJ149" i="1"/>
  <c r="BK149" i="1"/>
  <c r="BM149" i="1"/>
  <c r="BL149" i="1"/>
  <c r="AN53" i="1"/>
  <c r="AU53" i="1"/>
  <c r="AT53" i="1"/>
  <c r="AS53" i="1"/>
  <c r="AR53" i="1"/>
  <c r="AQ53" i="1"/>
  <c r="BN255" i="1"/>
  <c r="BM255" i="1"/>
  <c r="BL255" i="1"/>
  <c r="BK255" i="1"/>
  <c r="BJ255" i="1"/>
  <c r="BG255" i="1"/>
  <c r="AH55" i="1"/>
  <c r="AT254" i="2"/>
  <c r="BK254" i="2"/>
  <c r="AN255" i="1"/>
  <c r="AU255" i="1"/>
  <c r="AT255" i="1"/>
  <c r="AQ255" i="1"/>
  <c r="AR255" i="1"/>
  <c r="AS255" i="1"/>
  <c r="AR42" i="2"/>
  <c r="AQ42" i="2"/>
  <c r="AP42" i="2"/>
  <c r="AK42" i="2"/>
  <c r="AN42" i="2"/>
  <c r="AO42" i="2"/>
  <c r="AT148" i="2"/>
  <c r="AN149" i="1"/>
  <c r="AR149" i="1"/>
  <c r="AQ149" i="1"/>
  <c r="AU149" i="1"/>
  <c r="AT149" i="1"/>
  <c r="AS149" i="1"/>
  <c r="AK203" i="2"/>
  <c r="AR203" i="2"/>
  <c r="AQ203" i="2"/>
  <c r="AP203" i="2"/>
  <c r="AO203" i="2"/>
  <c r="AN203" i="2"/>
  <c r="BE256" i="1"/>
  <c r="AN305" i="2"/>
  <c r="AP305" i="2"/>
  <c r="AO305" i="2"/>
  <c r="AK305" i="2"/>
  <c r="AR305" i="2"/>
  <c r="AQ305" i="2"/>
  <c r="AT43" i="2"/>
  <c r="BK43" i="2"/>
  <c r="BC147" i="2"/>
  <c r="BI147" i="2"/>
  <c r="BH147" i="2"/>
  <c r="BF147" i="2"/>
  <c r="BE147" i="2"/>
  <c r="BG147" i="2"/>
  <c r="BC203" i="2"/>
  <c r="BI203" i="2"/>
  <c r="BH203" i="2"/>
  <c r="BG203" i="2"/>
  <c r="BF203" i="2"/>
  <c r="BE203" i="2"/>
  <c r="AN301" i="1"/>
  <c r="AR301" i="1"/>
  <c r="AS301" i="1"/>
  <c r="AQ301" i="1"/>
  <c r="AU301" i="1"/>
  <c r="AT301" i="1"/>
  <c r="AT204" i="2"/>
  <c r="BK204" i="2"/>
  <c r="BI101" i="2"/>
  <c r="BC101" i="2"/>
  <c r="BE101" i="2"/>
  <c r="BG101" i="2"/>
  <c r="BF101" i="2"/>
  <c r="BH101" i="2"/>
  <c r="BG253" i="2"/>
  <c r="BF253" i="2"/>
  <c r="BE253" i="2"/>
  <c r="BI253" i="2"/>
  <c r="BH253" i="2"/>
  <c r="BC253" i="2"/>
  <c r="BE305" i="2"/>
  <c r="BC305" i="2"/>
  <c r="BI305" i="2"/>
  <c r="BH305" i="2"/>
  <c r="BG305" i="2"/>
  <c r="BF305" i="2"/>
  <c r="AR205" i="1"/>
  <c r="AQ205" i="1"/>
  <c r="AT205" i="1"/>
  <c r="AU205" i="1"/>
  <c r="AS205" i="1"/>
  <c r="AN205" i="1"/>
  <c r="BH434" i="2" l="1"/>
  <c r="BE434" i="2"/>
  <c r="BK434" i="2"/>
  <c r="BC434" i="2"/>
  <c r="BG434" i="2"/>
  <c r="BF434" i="2"/>
  <c r="BI434" i="2"/>
  <c r="AG121" i="2"/>
  <c r="BB120" i="2"/>
  <c r="AK433" i="2"/>
  <c r="AQ433" i="2"/>
  <c r="AP433" i="2"/>
  <c r="AR433" i="2"/>
  <c r="AN433" i="2"/>
  <c r="AO433" i="2"/>
  <c r="AK377" i="2"/>
  <c r="AO377" i="2"/>
  <c r="AN377" i="2"/>
  <c r="AR377" i="2"/>
  <c r="AQ377" i="2"/>
  <c r="AP377" i="2"/>
  <c r="AH222" i="2"/>
  <c r="BL221" i="2"/>
  <c r="AU221" i="2"/>
  <c r="AJ221" i="2"/>
  <c r="BL119" i="2"/>
  <c r="AH120" i="2"/>
  <c r="AU119" i="2"/>
  <c r="AJ119" i="2"/>
  <c r="BL274" i="2"/>
  <c r="AH275" i="2"/>
  <c r="AJ274" i="2"/>
  <c r="AU274" i="2"/>
  <c r="BB274" i="2"/>
  <c r="AG278" i="2"/>
  <c r="AG222" i="2"/>
  <c r="BB221" i="2"/>
  <c r="AG66" i="2"/>
  <c r="BL66" i="2" s="1"/>
  <c r="BB65" i="2"/>
  <c r="AG172" i="2"/>
  <c r="AJ172" i="2" s="1"/>
  <c r="BB171" i="2"/>
  <c r="AG382" i="2"/>
  <c r="AH435" i="2"/>
  <c r="BB435" i="2" s="1"/>
  <c r="AU434" i="2"/>
  <c r="BL434" i="2"/>
  <c r="BN434" i="2" s="1"/>
  <c r="AJ434" i="2"/>
  <c r="AJ171" i="2"/>
  <c r="AG436" i="2"/>
  <c r="AJ65" i="2"/>
  <c r="AU171" i="2"/>
  <c r="BL65" i="2"/>
  <c r="BC377" i="2"/>
  <c r="BG377" i="2"/>
  <c r="BH377" i="2"/>
  <c r="BI377" i="2"/>
  <c r="BE377" i="2"/>
  <c r="BF377" i="2"/>
  <c r="BL378" i="2"/>
  <c r="AH379" i="2"/>
  <c r="AU378" i="2"/>
  <c r="AJ378" i="2"/>
  <c r="BB378" i="2"/>
  <c r="BL171" i="2"/>
  <c r="AH67" i="2"/>
  <c r="AH173" i="2"/>
  <c r="AU172" i="2"/>
  <c r="AH326" i="2"/>
  <c r="AU325" i="2"/>
  <c r="AJ325" i="2"/>
  <c r="BL325" i="2"/>
  <c r="BB325" i="2"/>
  <c r="AU65" i="2"/>
  <c r="BK441" i="2"/>
  <c r="BI441" i="2"/>
  <c r="BH441" i="2"/>
  <c r="BG441" i="2"/>
  <c r="BF441" i="2"/>
  <c r="BE441" i="2"/>
  <c r="BC441" i="2"/>
  <c r="AO441" i="2"/>
  <c r="AN441" i="2"/>
  <c r="AK441" i="2"/>
  <c r="AR441" i="2"/>
  <c r="AQ441" i="2"/>
  <c r="AP441" i="2"/>
  <c r="AU442" i="2"/>
  <c r="AJ442" i="2"/>
  <c r="BL442" i="2"/>
  <c r="BN442" i="2" s="1"/>
  <c r="BB442" i="2"/>
  <c r="AW207" i="1"/>
  <c r="AK207" i="1"/>
  <c r="AK303" i="1"/>
  <c r="AW303" i="1"/>
  <c r="AW94" i="1"/>
  <c r="AK94" i="1"/>
  <c r="AW372" i="1"/>
  <c r="AX424" i="1" s="1"/>
  <c r="AK372" i="1"/>
  <c r="AL424" i="1" s="1"/>
  <c r="AK151" i="1"/>
  <c r="AW151" i="1"/>
  <c r="AK431" i="1"/>
  <c r="AT431" i="2" s="1"/>
  <c r="AW431" i="1"/>
  <c r="AW431" i="2" s="1"/>
  <c r="AW257" i="1"/>
  <c r="AK257" i="1"/>
  <c r="AL257" i="1" s="1"/>
  <c r="BL430" i="1"/>
  <c r="BN430" i="1"/>
  <c r="BK430" i="1"/>
  <c r="BJ430" i="1"/>
  <c r="BG430" i="1"/>
  <c r="BM430" i="1"/>
  <c r="AW55" i="1"/>
  <c r="AW55" i="2" s="1"/>
  <c r="AK55" i="1"/>
  <c r="AS430" i="1"/>
  <c r="AQ430" i="1"/>
  <c r="AU430" i="1"/>
  <c r="AT430" i="1"/>
  <c r="AR430" i="1"/>
  <c r="AN430" i="1"/>
  <c r="BK93" i="2"/>
  <c r="BE93" i="1"/>
  <c r="BE145" i="1"/>
  <c r="BK371" i="2"/>
  <c r="BN371" i="2"/>
  <c r="BE202" i="1"/>
  <c r="BN93" i="2"/>
  <c r="BQ93" i="1"/>
  <c r="BQ145" i="1"/>
  <c r="AW302" i="2"/>
  <c r="AX302" i="1"/>
  <c r="AX354" i="1"/>
  <c r="AT371" i="2"/>
  <c r="AW256" i="2"/>
  <c r="AX256" i="1"/>
  <c r="BK302" i="2"/>
  <c r="BE302" i="1"/>
  <c r="BE354" i="1"/>
  <c r="BN256" i="2"/>
  <c r="BQ256" i="1"/>
  <c r="AW93" i="2"/>
  <c r="AX93" i="1"/>
  <c r="AX145" i="1"/>
  <c r="BN302" i="2"/>
  <c r="BQ302" i="1"/>
  <c r="BQ354" i="1"/>
  <c r="AT302" i="2"/>
  <c r="AL302" i="1"/>
  <c r="AL354" i="1"/>
  <c r="AL202" i="1"/>
  <c r="AW150" i="2"/>
  <c r="AX202" i="1"/>
  <c r="BN150" i="2"/>
  <c r="BQ202" i="1"/>
  <c r="AW206" i="2"/>
  <c r="AW371" i="2"/>
  <c r="AT93" i="2"/>
  <c r="AL93" i="1"/>
  <c r="AL145" i="1"/>
  <c r="BN206" i="2"/>
  <c r="BN55" i="2"/>
  <c r="BQ424" i="1"/>
  <c r="BE424" i="1"/>
  <c r="AR371" i="1"/>
  <c r="AT371" i="1"/>
  <c r="AU371" i="1"/>
  <c r="AN371" i="1"/>
  <c r="AS371" i="1"/>
  <c r="AQ371" i="1"/>
  <c r="BK371" i="1"/>
  <c r="BL371" i="1"/>
  <c r="BN371" i="1"/>
  <c r="BM371" i="1"/>
  <c r="BG371" i="1"/>
  <c r="BJ371" i="1"/>
  <c r="AT205" i="2"/>
  <c r="BK205" i="2"/>
  <c r="BE257" i="1"/>
  <c r="AK148" i="2"/>
  <c r="AR148" i="2"/>
  <c r="AQ148" i="2"/>
  <c r="AP148" i="2"/>
  <c r="AO148" i="2"/>
  <c r="AN148" i="2"/>
  <c r="BC306" i="2"/>
  <c r="BF306" i="2"/>
  <c r="BE306" i="2"/>
  <c r="BI306" i="2"/>
  <c r="BG306" i="2"/>
  <c r="BH306" i="2"/>
  <c r="AQ102" i="2"/>
  <c r="AP102" i="2"/>
  <c r="AO102" i="2"/>
  <c r="AN102" i="2"/>
  <c r="AR102" i="2"/>
  <c r="AK102" i="2"/>
  <c r="AT149" i="2"/>
  <c r="AT255" i="2"/>
  <c r="BK255" i="2"/>
  <c r="BI148" i="2"/>
  <c r="BC148" i="2"/>
  <c r="BE148" i="2"/>
  <c r="BH148" i="2"/>
  <c r="BG148" i="2"/>
  <c r="BF148" i="2"/>
  <c r="AK306" i="2"/>
  <c r="AR306" i="2"/>
  <c r="AQ306" i="2"/>
  <c r="AN306" i="2"/>
  <c r="AP306" i="2"/>
  <c r="AO306" i="2"/>
  <c r="AT302" i="1"/>
  <c r="AS302" i="1"/>
  <c r="AR302" i="1"/>
  <c r="AN302" i="1"/>
  <c r="AU302" i="1"/>
  <c r="AQ302" i="1"/>
  <c r="AT150" i="2"/>
  <c r="BI204" i="2"/>
  <c r="BH204" i="2"/>
  <c r="BG204" i="2"/>
  <c r="BF204" i="2"/>
  <c r="BE204" i="2"/>
  <c r="BC204" i="2"/>
  <c r="AQ43" i="2"/>
  <c r="AP43" i="2"/>
  <c r="AO43" i="2"/>
  <c r="AR43" i="2"/>
  <c r="AK43" i="2"/>
  <c r="AN43" i="2"/>
  <c r="BJ54" i="1"/>
  <c r="BL54" i="1"/>
  <c r="BK54" i="1"/>
  <c r="BG54" i="1"/>
  <c r="BN54" i="1"/>
  <c r="BM54" i="1"/>
  <c r="AK204" i="2"/>
  <c r="AR204" i="2"/>
  <c r="AQ204" i="2"/>
  <c r="AP204" i="2"/>
  <c r="AO204" i="2"/>
  <c r="AN204" i="2"/>
  <c r="BJ256" i="1"/>
  <c r="BL256" i="1"/>
  <c r="BK256" i="1"/>
  <c r="BG256" i="1"/>
  <c r="BN256" i="1"/>
  <c r="BM256" i="1"/>
  <c r="AN93" i="1"/>
  <c r="AT93" i="1"/>
  <c r="AU93" i="1"/>
  <c r="AS93" i="1"/>
  <c r="AR93" i="1"/>
  <c r="AQ93" i="1"/>
  <c r="BH43" i="2"/>
  <c r="BG43" i="2"/>
  <c r="BF43" i="2"/>
  <c r="BC43" i="2"/>
  <c r="BE43" i="2"/>
  <c r="BI43" i="2"/>
  <c r="BK149" i="2"/>
  <c r="BN206" i="1"/>
  <c r="BM206" i="1"/>
  <c r="BL206" i="1"/>
  <c r="BK206" i="1"/>
  <c r="BJ206" i="1"/>
  <c r="BG206" i="1"/>
  <c r="AR256" i="1"/>
  <c r="AQ256" i="1"/>
  <c r="AT256" i="1"/>
  <c r="AN256" i="1"/>
  <c r="AU256" i="1"/>
  <c r="AS256" i="1"/>
  <c r="AS150" i="1"/>
  <c r="AR150" i="1"/>
  <c r="AN150" i="1"/>
  <c r="AT150" i="1"/>
  <c r="AQ150" i="1"/>
  <c r="AU150" i="1"/>
  <c r="BL302" i="1"/>
  <c r="BK302" i="1"/>
  <c r="BJ302" i="1"/>
  <c r="BN302" i="1"/>
  <c r="BM302" i="1"/>
  <c r="BG302" i="1"/>
  <c r="BI254" i="2"/>
  <c r="BC254" i="2"/>
  <c r="BH254" i="2"/>
  <c r="BG254" i="2"/>
  <c r="BF254" i="2"/>
  <c r="BE254" i="2"/>
  <c r="AN206" i="1"/>
  <c r="AU206" i="1"/>
  <c r="AT206" i="1"/>
  <c r="AS206" i="1"/>
  <c r="AQ206" i="1"/>
  <c r="AR206" i="1"/>
  <c r="AR54" i="1"/>
  <c r="AQ54" i="1"/>
  <c r="AT54" i="1"/>
  <c r="AN54" i="1"/>
  <c r="AU54" i="1"/>
  <c r="AS54" i="1"/>
  <c r="BN93" i="1"/>
  <c r="BL93" i="1"/>
  <c r="BM93" i="1"/>
  <c r="BK93" i="1"/>
  <c r="BG93" i="1"/>
  <c r="BJ93" i="1"/>
  <c r="AT44" i="2"/>
  <c r="BK44" i="2"/>
  <c r="BK150" i="1"/>
  <c r="BJ150" i="1"/>
  <c r="BN150" i="1"/>
  <c r="BM150" i="1"/>
  <c r="BL150" i="1"/>
  <c r="BG150" i="1"/>
  <c r="AR254" i="2"/>
  <c r="AK254" i="2"/>
  <c r="AQ254" i="2"/>
  <c r="AP254" i="2"/>
  <c r="AO254" i="2"/>
  <c r="AN254" i="2"/>
  <c r="AH56" i="1"/>
  <c r="BH102" i="2"/>
  <c r="BI102" i="2"/>
  <c r="BG102" i="2"/>
  <c r="BF102" i="2"/>
  <c r="BE102" i="2"/>
  <c r="BC102" i="2"/>
  <c r="BI435" i="2" l="1"/>
  <c r="BH435" i="2"/>
  <c r="BF435" i="2"/>
  <c r="BE435" i="2"/>
  <c r="BC435" i="2"/>
  <c r="BC11" i="2" s="1"/>
  <c r="BK435" i="2"/>
  <c r="BG435" i="2"/>
  <c r="AH327" i="2"/>
  <c r="BL326" i="2"/>
  <c r="AJ326" i="2"/>
  <c r="AU326" i="2"/>
  <c r="BB326" i="2"/>
  <c r="AG383" i="2"/>
  <c r="BL120" i="2"/>
  <c r="AH121" i="2"/>
  <c r="AU120" i="2"/>
  <c r="AJ120" i="2"/>
  <c r="BL275" i="2"/>
  <c r="AU275" i="2"/>
  <c r="AH276" i="2"/>
  <c r="AJ275" i="2"/>
  <c r="BB275" i="2"/>
  <c r="AH68" i="2"/>
  <c r="BL67" i="2"/>
  <c r="AJ67" i="2"/>
  <c r="AU67" i="2"/>
  <c r="AH223" i="2"/>
  <c r="BL222" i="2"/>
  <c r="AU222" i="2"/>
  <c r="AJ222" i="2"/>
  <c r="AG173" i="2"/>
  <c r="BB172" i="2"/>
  <c r="AU66" i="2"/>
  <c r="AG223" i="2"/>
  <c r="BB222" i="2"/>
  <c r="AJ66" i="2"/>
  <c r="AH174" i="2"/>
  <c r="AG279" i="2"/>
  <c r="BL379" i="2"/>
  <c r="AH380" i="2"/>
  <c r="AU379" i="2"/>
  <c r="AJ379" i="2"/>
  <c r="BB379" i="2"/>
  <c r="AG122" i="2"/>
  <c r="AG437" i="2"/>
  <c r="BG378" i="2"/>
  <c r="BH378" i="2"/>
  <c r="BF378" i="2"/>
  <c r="BI378" i="2"/>
  <c r="BC378" i="2"/>
  <c r="BE378" i="2"/>
  <c r="AH436" i="2"/>
  <c r="BL435" i="2"/>
  <c r="BN435" i="2" s="1"/>
  <c r="AU435" i="2"/>
  <c r="AJ435" i="2"/>
  <c r="BL172" i="2"/>
  <c r="BB66" i="2"/>
  <c r="AG67" i="2"/>
  <c r="AQ378" i="2"/>
  <c r="AK378" i="2"/>
  <c r="AN378" i="2"/>
  <c r="AO378" i="2"/>
  <c r="AR378" i="2"/>
  <c r="AP378" i="2"/>
  <c r="AQ434" i="2"/>
  <c r="AP434" i="2"/>
  <c r="AO434" i="2"/>
  <c r="AN434" i="2"/>
  <c r="AK434" i="2"/>
  <c r="AR434" i="2"/>
  <c r="BK442" i="2"/>
  <c r="BI442" i="2"/>
  <c r="BH442" i="2"/>
  <c r="BE442" i="2"/>
  <c r="BG442" i="2"/>
  <c r="BC442" i="2"/>
  <c r="BF442" i="2"/>
  <c r="AR442" i="2"/>
  <c r="AQ442" i="2"/>
  <c r="AP442" i="2"/>
  <c r="AO442" i="2"/>
  <c r="AN442" i="2"/>
  <c r="AK442" i="2"/>
  <c r="AJ443" i="2"/>
  <c r="AU443" i="2"/>
  <c r="BL443" i="2"/>
  <c r="BN443" i="2" s="1"/>
  <c r="BB443" i="2"/>
  <c r="BG431" i="1"/>
  <c r="BM431" i="1"/>
  <c r="BL431" i="1"/>
  <c r="BK431" i="1"/>
  <c r="BN431" i="1"/>
  <c r="BJ431" i="1"/>
  <c r="AK152" i="1"/>
  <c r="AW152" i="1"/>
  <c r="AW432" i="1"/>
  <c r="AW432" i="2" s="1"/>
  <c r="AK432" i="1"/>
  <c r="AT432" i="2" s="1"/>
  <c r="AW258" i="1"/>
  <c r="AK258" i="1"/>
  <c r="AL258" i="1" s="1"/>
  <c r="AW373" i="1"/>
  <c r="AX425" i="1" s="1"/>
  <c r="AK373" i="1"/>
  <c r="AL425" i="1" s="1"/>
  <c r="AW208" i="1"/>
  <c r="AK208" i="1"/>
  <c r="AK56" i="1"/>
  <c r="AW56" i="1"/>
  <c r="AW56" i="2" s="1"/>
  <c r="AK304" i="1"/>
  <c r="AW304" i="1"/>
  <c r="AK95" i="1"/>
  <c r="AW95" i="1"/>
  <c r="AT431" i="1"/>
  <c r="AN431" i="1"/>
  <c r="AS431" i="1"/>
  <c r="AQ431" i="1"/>
  <c r="AU431" i="1"/>
  <c r="AR431" i="1"/>
  <c r="AW372" i="2"/>
  <c r="BN94" i="2"/>
  <c r="BQ94" i="1"/>
  <c r="BQ146" i="1"/>
  <c r="BN207" i="2"/>
  <c r="AL203" i="1"/>
  <c r="AW151" i="2"/>
  <c r="AX203" i="1"/>
  <c r="AT303" i="2"/>
  <c r="AL303" i="1"/>
  <c r="AL355" i="1"/>
  <c r="AW94" i="2"/>
  <c r="AX94" i="1"/>
  <c r="AX146" i="1"/>
  <c r="BN372" i="2"/>
  <c r="AT372" i="2"/>
  <c r="BN151" i="2"/>
  <c r="BQ203" i="1"/>
  <c r="BN257" i="2"/>
  <c r="BQ257" i="1"/>
  <c r="AT94" i="2"/>
  <c r="AL94" i="1"/>
  <c r="AL146" i="1"/>
  <c r="BK372" i="2"/>
  <c r="AW257" i="2"/>
  <c r="AX257" i="1"/>
  <c r="BK94" i="2"/>
  <c r="BE94" i="1"/>
  <c r="BE146" i="1"/>
  <c r="BE203" i="1"/>
  <c r="BN303" i="2"/>
  <c r="BQ303" i="1"/>
  <c r="BQ355" i="1"/>
  <c r="AW207" i="2"/>
  <c r="BK303" i="2"/>
  <c r="BE303" i="1"/>
  <c r="BE355" i="1"/>
  <c r="AW303" i="2"/>
  <c r="AX303" i="1"/>
  <c r="AX355" i="1"/>
  <c r="BN56" i="2"/>
  <c r="BQ425" i="1"/>
  <c r="AS372" i="1"/>
  <c r="AN372" i="1"/>
  <c r="AR372" i="1"/>
  <c r="AU372" i="1"/>
  <c r="AT372" i="1"/>
  <c r="AQ372" i="1"/>
  <c r="BK372" i="1"/>
  <c r="BL372" i="1"/>
  <c r="BM372" i="1"/>
  <c r="BG372" i="1"/>
  <c r="BJ372" i="1"/>
  <c r="BN372" i="1"/>
  <c r="BE425" i="1"/>
  <c r="AT45" i="2"/>
  <c r="BK45" i="2"/>
  <c r="BH255" i="2"/>
  <c r="BG255" i="2"/>
  <c r="BF255" i="2"/>
  <c r="BE255" i="2"/>
  <c r="BI255" i="2"/>
  <c r="BC255" i="2"/>
  <c r="BN55" i="1"/>
  <c r="BM55" i="1"/>
  <c r="BL55" i="1"/>
  <c r="BG55" i="1"/>
  <c r="BJ55" i="1"/>
  <c r="BK55" i="1"/>
  <c r="BI149" i="2"/>
  <c r="BH149" i="2"/>
  <c r="BE149" i="2"/>
  <c r="BC149" i="2"/>
  <c r="BG149" i="2"/>
  <c r="BF149" i="2"/>
  <c r="AR207" i="1"/>
  <c r="AQ207" i="1"/>
  <c r="AT207" i="1"/>
  <c r="AU207" i="1"/>
  <c r="AS207" i="1"/>
  <c r="AN207" i="1"/>
  <c r="AT206" i="2"/>
  <c r="BK206" i="2"/>
  <c r="AH57" i="1"/>
  <c r="AP103" i="2"/>
  <c r="AK103" i="2"/>
  <c r="AR103" i="2"/>
  <c r="AN103" i="2"/>
  <c r="AQ103" i="2"/>
  <c r="AO103" i="2"/>
  <c r="BK150" i="2"/>
  <c r="AN257" i="1"/>
  <c r="AU257" i="1"/>
  <c r="AT257" i="1"/>
  <c r="AS257" i="1"/>
  <c r="AR257" i="1"/>
  <c r="AQ257" i="1"/>
  <c r="AN151" i="1"/>
  <c r="AR151" i="1"/>
  <c r="AU151" i="1"/>
  <c r="AT151" i="1"/>
  <c r="AS151" i="1"/>
  <c r="AQ151" i="1"/>
  <c r="AK307" i="2"/>
  <c r="AR307" i="2"/>
  <c r="AQ307" i="2"/>
  <c r="AP307" i="2"/>
  <c r="AO307" i="2"/>
  <c r="AN307" i="2"/>
  <c r="BN257" i="1"/>
  <c r="BM257" i="1"/>
  <c r="BL257" i="1"/>
  <c r="BG257" i="1"/>
  <c r="BJ257" i="1"/>
  <c r="BK257" i="1"/>
  <c r="BH205" i="2"/>
  <c r="BE205" i="2"/>
  <c r="BC205" i="2"/>
  <c r="BI205" i="2"/>
  <c r="BG205" i="2"/>
  <c r="BF205" i="2"/>
  <c r="BJ207" i="1"/>
  <c r="BL207" i="1"/>
  <c r="BG207" i="1"/>
  <c r="BM207" i="1"/>
  <c r="BN207" i="1"/>
  <c r="BK207" i="1"/>
  <c r="AT256" i="2"/>
  <c r="BK256" i="2"/>
  <c r="AN303" i="1"/>
  <c r="AR303" i="1"/>
  <c r="AU303" i="1"/>
  <c r="AS303" i="1"/>
  <c r="AT303" i="1"/>
  <c r="AQ303" i="1"/>
  <c r="AP44" i="2"/>
  <c r="AO44" i="2"/>
  <c r="AN44" i="2"/>
  <c r="AQ44" i="2"/>
  <c r="AR44" i="2"/>
  <c r="AK44" i="2"/>
  <c r="AR94" i="1"/>
  <c r="AN94" i="1"/>
  <c r="AS94" i="1"/>
  <c r="AT94" i="1"/>
  <c r="AQ94" i="1"/>
  <c r="AU94" i="1"/>
  <c r="AT151" i="2"/>
  <c r="BC307" i="2"/>
  <c r="BI307" i="2"/>
  <c r="BE307" i="2"/>
  <c r="BH307" i="2"/>
  <c r="BG307" i="2"/>
  <c r="BF307" i="2"/>
  <c r="BG151" i="1"/>
  <c r="BN151" i="1"/>
  <c r="BJ151" i="1"/>
  <c r="BL151" i="1"/>
  <c r="BK151" i="1"/>
  <c r="BM151" i="1"/>
  <c r="BE258" i="1"/>
  <c r="BG303" i="1"/>
  <c r="BN303" i="1"/>
  <c r="BJ303" i="1"/>
  <c r="BK303" i="1"/>
  <c r="BM303" i="1"/>
  <c r="BL303" i="1"/>
  <c r="AQ255" i="2"/>
  <c r="AO255" i="2"/>
  <c r="AN255" i="2"/>
  <c r="AK255" i="2"/>
  <c r="AR255" i="2"/>
  <c r="AP255" i="2"/>
  <c r="AR149" i="2"/>
  <c r="AQ149" i="2"/>
  <c r="AK149" i="2"/>
  <c r="AN149" i="2"/>
  <c r="AO149" i="2"/>
  <c r="AP149" i="2"/>
  <c r="BG44" i="2"/>
  <c r="BF44" i="2"/>
  <c r="BE44" i="2"/>
  <c r="BI44" i="2"/>
  <c r="BH44" i="2"/>
  <c r="BC44" i="2"/>
  <c r="AR150" i="2"/>
  <c r="AQ150" i="2"/>
  <c r="AP150" i="2"/>
  <c r="AK150" i="2"/>
  <c r="AN150" i="2"/>
  <c r="AO150" i="2"/>
  <c r="AN55" i="1"/>
  <c r="AU55" i="1"/>
  <c r="AT55" i="1"/>
  <c r="AQ55" i="1"/>
  <c r="AS55" i="1"/>
  <c r="AR55" i="1"/>
  <c r="BG103" i="2"/>
  <c r="BC103" i="2"/>
  <c r="BI103" i="2"/>
  <c r="BE103" i="2"/>
  <c r="BH103" i="2"/>
  <c r="BF103" i="2"/>
  <c r="BJ94" i="1"/>
  <c r="BK94" i="1"/>
  <c r="BG94" i="1"/>
  <c r="BM94" i="1"/>
  <c r="BL94" i="1"/>
  <c r="BN94" i="1"/>
  <c r="AQ205" i="2"/>
  <c r="AK205" i="2"/>
  <c r="AP205" i="2"/>
  <c r="AO205" i="2"/>
  <c r="AN205" i="2"/>
  <c r="AR205" i="2"/>
  <c r="AH437" i="2" l="1"/>
  <c r="AJ436" i="2"/>
  <c r="AU436" i="2"/>
  <c r="BL436" i="2"/>
  <c r="BN436" i="2" s="1"/>
  <c r="AG280" i="2"/>
  <c r="AG174" i="2"/>
  <c r="BB173" i="2"/>
  <c r="BL380" i="2"/>
  <c r="AH381" i="2"/>
  <c r="AU380" i="2"/>
  <c r="AJ380" i="2"/>
  <c r="BB380" i="2"/>
  <c r="BL223" i="2"/>
  <c r="AU223" i="2"/>
  <c r="AH224" i="2"/>
  <c r="AJ223" i="2"/>
  <c r="AJ173" i="2"/>
  <c r="AH69" i="2"/>
  <c r="BL173" i="2"/>
  <c r="BH379" i="2"/>
  <c r="BI379" i="2"/>
  <c r="BG379" i="2"/>
  <c r="BE379" i="2"/>
  <c r="BC379" i="2"/>
  <c r="BF379" i="2"/>
  <c r="AQ379" i="2"/>
  <c r="AK379" i="2"/>
  <c r="AR379" i="2"/>
  <c r="AN379" i="2"/>
  <c r="AP379" i="2"/>
  <c r="AO379" i="2"/>
  <c r="AU173" i="2"/>
  <c r="AH328" i="2"/>
  <c r="BL327" i="2"/>
  <c r="AJ327" i="2"/>
  <c r="AU327" i="2"/>
  <c r="BB327" i="2"/>
  <c r="AH175" i="2"/>
  <c r="BL174" i="2"/>
  <c r="AU174" i="2"/>
  <c r="AJ174" i="2"/>
  <c r="AK435" i="2"/>
  <c r="AP11" i="2" s="1"/>
  <c r="AQ435" i="2"/>
  <c r="AR435" i="2"/>
  <c r="AP435" i="2"/>
  <c r="AO435" i="2"/>
  <c r="AN435" i="2"/>
  <c r="AG384" i="2"/>
  <c r="BB436" i="2"/>
  <c r="AH122" i="2"/>
  <c r="AU121" i="2"/>
  <c r="BL121" i="2"/>
  <c r="AJ121" i="2"/>
  <c r="BB437" i="2"/>
  <c r="AG224" i="2"/>
  <c r="BB223" i="2"/>
  <c r="AH277" i="2"/>
  <c r="BL276" i="2"/>
  <c r="AJ276" i="2"/>
  <c r="AU276" i="2"/>
  <c r="BB276" i="2"/>
  <c r="BB121" i="2"/>
  <c r="AG68" i="2"/>
  <c r="AU68" i="2" s="1"/>
  <c r="BB67" i="2"/>
  <c r="AG123" i="2"/>
  <c r="BB122" i="2"/>
  <c r="AJ444" i="2"/>
  <c r="BL444" i="2"/>
  <c r="BN444" i="2" s="1"/>
  <c r="AU444" i="2"/>
  <c r="BB444" i="2"/>
  <c r="BH443" i="2"/>
  <c r="BC443" i="2"/>
  <c r="BK443" i="2"/>
  <c r="BE443" i="2"/>
  <c r="BI443" i="2"/>
  <c r="BF443" i="2"/>
  <c r="BG443" i="2"/>
  <c r="AR443" i="2"/>
  <c r="AQ443" i="2"/>
  <c r="AP443" i="2"/>
  <c r="AO443" i="2"/>
  <c r="AN443" i="2"/>
  <c r="AK443" i="2"/>
  <c r="AK305" i="1"/>
  <c r="AW305" i="1"/>
  <c r="AK433" i="1"/>
  <c r="AT433" i="2" s="1"/>
  <c r="AW433" i="1"/>
  <c r="AW433" i="2" s="1"/>
  <c r="AW96" i="1"/>
  <c r="AK96" i="1"/>
  <c r="AW209" i="1"/>
  <c r="AK209" i="1"/>
  <c r="AT432" i="1"/>
  <c r="AQ432" i="1"/>
  <c r="AU432" i="1"/>
  <c r="AN432" i="1"/>
  <c r="AS432" i="1"/>
  <c r="AR432" i="1"/>
  <c r="BN432" i="1"/>
  <c r="BG432" i="1"/>
  <c r="BM432" i="1"/>
  <c r="BL432" i="1"/>
  <c r="BK432" i="1"/>
  <c r="BJ432" i="1"/>
  <c r="AK374" i="1"/>
  <c r="AL426" i="1" s="1"/>
  <c r="AW374" i="1"/>
  <c r="AX426" i="1" s="1"/>
  <c r="AW153" i="1"/>
  <c r="AK153" i="1"/>
  <c r="AW259" i="1"/>
  <c r="AK259" i="1"/>
  <c r="AL259" i="1" s="1"/>
  <c r="AK57" i="1"/>
  <c r="AW57" i="1"/>
  <c r="AW57" i="2" s="1"/>
  <c r="BK95" i="2"/>
  <c r="BE95" i="1"/>
  <c r="BE147" i="1"/>
  <c r="AW258" i="2"/>
  <c r="AX258" i="1"/>
  <c r="BE204" i="1"/>
  <c r="AT95" i="2"/>
  <c r="AL95" i="1"/>
  <c r="AL147" i="1"/>
  <c r="BN95" i="2"/>
  <c r="BQ95" i="1"/>
  <c r="BQ147" i="1"/>
  <c r="AW373" i="2"/>
  <c r="BN152" i="2"/>
  <c r="BQ204" i="1"/>
  <c r="BN258" i="2"/>
  <c r="BQ258" i="1"/>
  <c r="AW152" i="2"/>
  <c r="AX204" i="1"/>
  <c r="AT373" i="2"/>
  <c r="AT304" i="2"/>
  <c r="AL304" i="1"/>
  <c r="AL356" i="1"/>
  <c r="AL204" i="1"/>
  <c r="AW208" i="2"/>
  <c r="AW95" i="2"/>
  <c r="AX95" i="1"/>
  <c r="AX147" i="1"/>
  <c r="BN373" i="2"/>
  <c r="BN304" i="2"/>
  <c r="BQ304" i="1"/>
  <c r="BQ356" i="1"/>
  <c r="BK304" i="2"/>
  <c r="BE304" i="1"/>
  <c r="BE356" i="1"/>
  <c r="BN208" i="2"/>
  <c r="BK373" i="2"/>
  <c r="AW304" i="2"/>
  <c r="AX304" i="1"/>
  <c r="AX356" i="1"/>
  <c r="BQ426" i="1"/>
  <c r="BN57" i="2"/>
  <c r="BE426" i="1"/>
  <c r="AS373" i="1"/>
  <c r="AR373" i="1"/>
  <c r="AT373" i="1"/>
  <c r="AU373" i="1"/>
  <c r="AN373" i="1"/>
  <c r="AQ373" i="1"/>
  <c r="BN373" i="1"/>
  <c r="BG373" i="1"/>
  <c r="BM373" i="1"/>
  <c r="BL373" i="1"/>
  <c r="BK373" i="1"/>
  <c r="BJ373" i="1"/>
  <c r="BE259" i="1"/>
  <c r="AO104" i="2"/>
  <c r="AP104" i="2"/>
  <c r="AN104" i="2"/>
  <c r="AK104" i="2"/>
  <c r="AR104" i="2"/>
  <c r="AQ104" i="2"/>
  <c r="AN95" i="1"/>
  <c r="AT95" i="1"/>
  <c r="AU95" i="1"/>
  <c r="AS95" i="1"/>
  <c r="AR95" i="1"/>
  <c r="AQ95" i="1"/>
  <c r="BJ56" i="1"/>
  <c r="BL56" i="1"/>
  <c r="BN56" i="1"/>
  <c r="BM56" i="1"/>
  <c r="BK56" i="1"/>
  <c r="BG56" i="1"/>
  <c r="AT304" i="1"/>
  <c r="AS304" i="1"/>
  <c r="AR304" i="1"/>
  <c r="AN304" i="1"/>
  <c r="AU304" i="1"/>
  <c r="AQ304" i="1"/>
  <c r="BN95" i="1"/>
  <c r="BL95" i="1"/>
  <c r="BG95" i="1"/>
  <c r="BM95" i="1"/>
  <c r="BK95" i="1"/>
  <c r="BJ95" i="1"/>
  <c r="AK308" i="2"/>
  <c r="AR308" i="2"/>
  <c r="AQ308" i="2"/>
  <c r="AP308" i="2"/>
  <c r="AO308" i="2"/>
  <c r="AN308" i="2"/>
  <c r="BK151" i="2"/>
  <c r="AS152" i="1"/>
  <c r="AR152" i="1"/>
  <c r="AN152" i="1"/>
  <c r="AQ152" i="1"/>
  <c r="AT152" i="1"/>
  <c r="AU152" i="1"/>
  <c r="AP206" i="2"/>
  <c r="AR206" i="2"/>
  <c r="AQ206" i="2"/>
  <c r="AO206" i="2"/>
  <c r="AN206" i="2"/>
  <c r="AK206" i="2"/>
  <c r="AO45" i="2"/>
  <c r="AN45" i="2"/>
  <c r="AQ45" i="2"/>
  <c r="AP45" i="2"/>
  <c r="AK45" i="2"/>
  <c r="AR45" i="2"/>
  <c r="AQ151" i="2"/>
  <c r="AP151" i="2"/>
  <c r="AO151" i="2"/>
  <c r="AR151" i="2"/>
  <c r="AK151" i="2"/>
  <c r="AN151" i="2"/>
  <c r="BG208" i="1"/>
  <c r="BN208" i="1"/>
  <c r="BJ208" i="1"/>
  <c r="BL208" i="1"/>
  <c r="BK208" i="1"/>
  <c r="BM208" i="1"/>
  <c r="AR56" i="1"/>
  <c r="AQ56" i="1"/>
  <c r="AT56" i="1"/>
  <c r="AN56" i="1"/>
  <c r="AU56" i="1"/>
  <c r="AS56" i="1"/>
  <c r="BL304" i="1"/>
  <c r="BK304" i="1"/>
  <c r="BJ304" i="1"/>
  <c r="BN304" i="1"/>
  <c r="BG304" i="1"/>
  <c r="BM304" i="1"/>
  <c r="BH256" i="2"/>
  <c r="BG256" i="2"/>
  <c r="BI256" i="2"/>
  <c r="BF256" i="2"/>
  <c r="BE256" i="2"/>
  <c r="BC256" i="2"/>
  <c r="BF45" i="2"/>
  <c r="BE45" i="2"/>
  <c r="BI45" i="2"/>
  <c r="BG45" i="2"/>
  <c r="BC45" i="2"/>
  <c r="BH45" i="2"/>
  <c r="AQ256" i="2"/>
  <c r="AP256" i="2"/>
  <c r="AN256" i="2"/>
  <c r="AK256" i="2"/>
  <c r="AR256" i="2"/>
  <c r="AO256" i="2"/>
  <c r="AN208" i="1"/>
  <c r="AU208" i="1"/>
  <c r="AT208" i="1"/>
  <c r="AS208" i="1"/>
  <c r="AQ208" i="1"/>
  <c r="AR208" i="1"/>
  <c r="AT46" i="2"/>
  <c r="BK46" i="2"/>
  <c r="AT207" i="2"/>
  <c r="BK207" i="2"/>
  <c r="BI150" i="2"/>
  <c r="BH150" i="2"/>
  <c r="BG150" i="2"/>
  <c r="BF150" i="2"/>
  <c r="BE150" i="2"/>
  <c r="BC150" i="2"/>
  <c r="AH58" i="1"/>
  <c r="BI308" i="2"/>
  <c r="BH308" i="2"/>
  <c r="BG308" i="2"/>
  <c r="BE308" i="2"/>
  <c r="BC308" i="2"/>
  <c r="BF308" i="2"/>
  <c r="AR258" i="1"/>
  <c r="AQ258" i="1"/>
  <c r="AT258" i="1"/>
  <c r="AU258" i="1"/>
  <c r="AS258" i="1"/>
  <c r="AN258" i="1"/>
  <c r="BG206" i="2"/>
  <c r="BI206" i="2"/>
  <c r="BH206" i="2"/>
  <c r="BF206" i="2"/>
  <c r="BC206" i="2"/>
  <c r="BE206" i="2"/>
  <c r="BK152" i="1"/>
  <c r="BJ152" i="1"/>
  <c r="BN152" i="1"/>
  <c r="BL152" i="1"/>
  <c r="BM152" i="1"/>
  <c r="BG152" i="1"/>
  <c r="BF104" i="2"/>
  <c r="BH104" i="2"/>
  <c r="BG104" i="2"/>
  <c r="BE104" i="2"/>
  <c r="BC104" i="2"/>
  <c r="BI104" i="2"/>
  <c r="BJ258" i="1"/>
  <c r="BL258" i="1"/>
  <c r="BM258" i="1"/>
  <c r="BG258" i="1"/>
  <c r="BN258" i="1"/>
  <c r="BK258" i="1"/>
  <c r="AT152" i="2"/>
  <c r="AT257" i="2"/>
  <c r="BK257" i="2"/>
  <c r="AH176" i="2" l="1"/>
  <c r="BL381" i="2"/>
  <c r="AH382" i="2"/>
  <c r="AU381" i="2"/>
  <c r="AJ381" i="2"/>
  <c r="BB381" i="2"/>
  <c r="AN380" i="2"/>
  <c r="AP380" i="2"/>
  <c r="AK380" i="2"/>
  <c r="AO380" i="2"/>
  <c r="AQ380" i="2"/>
  <c r="AR380" i="2"/>
  <c r="AG124" i="2"/>
  <c r="BE436" i="2"/>
  <c r="BC436" i="2"/>
  <c r="BK436" i="2"/>
  <c r="BH436" i="2"/>
  <c r="BF436" i="2"/>
  <c r="BI436" i="2"/>
  <c r="BG436" i="2"/>
  <c r="AG175" i="2"/>
  <c r="AJ175" i="2" s="1"/>
  <c r="BB174" i="2"/>
  <c r="BL224" i="2"/>
  <c r="AH225" i="2"/>
  <c r="AU224" i="2"/>
  <c r="AJ224" i="2"/>
  <c r="BF437" i="2"/>
  <c r="BG437" i="2"/>
  <c r="BK437" i="2"/>
  <c r="BE437" i="2"/>
  <c r="BH437" i="2"/>
  <c r="BC437" i="2"/>
  <c r="BI437" i="2"/>
  <c r="AG69" i="2"/>
  <c r="BB68" i="2"/>
  <c r="AG385" i="2"/>
  <c r="AH329" i="2"/>
  <c r="BL328" i="2"/>
  <c r="AU328" i="2"/>
  <c r="AJ328" i="2"/>
  <c r="BB328" i="2"/>
  <c r="AJ68" i="2"/>
  <c r="BL68" i="2"/>
  <c r="AH278" i="2"/>
  <c r="AU277" i="2"/>
  <c r="AJ277" i="2"/>
  <c r="BL277" i="2"/>
  <c r="BB277" i="2"/>
  <c r="AH123" i="2"/>
  <c r="BL122" i="2"/>
  <c r="AU122" i="2"/>
  <c r="AJ122" i="2"/>
  <c r="AH70" i="2"/>
  <c r="AU69" i="2"/>
  <c r="AJ69" i="2"/>
  <c r="BL69" i="2"/>
  <c r="AG225" i="2"/>
  <c r="BB224" i="2"/>
  <c r="AP436" i="2"/>
  <c r="AO436" i="2"/>
  <c r="AN436" i="2"/>
  <c r="AK436" i="2"/>
  <c r="AQ436" i="2"/>
  <c r="AR436" i="2"/>
  <c r="BG380" i="2"/>
  <c r="BE380" i="2"/>
  <c r="BH380" i="2"/>
  <c r="BF380" i="2"/>
  <c r="BI380" i="2"/>
  <c r="BC380" i="2"/>
  <c r="AU437" i="2"/>
  <c r="BL437" i="2"/>
  <c r="BN437" i="2" s="1"/>
  <c r="AJ437" i="2"/>
  <c r="BC444" i="2"/>
  <c r="BE444" i="2"/>
  <c r="BI444" i="2"/>
  <c r="BH444" i="2"/>
  <c r="BG444" i="2"/>
  <c r="BF444" i="2"/>
  <c r="BK444" i="2"/>
  <c r="AR444" i="2"/>
  <c r="AO444" i="2"/>
  <c r="AQ444" i="2"/>
  <c r="AP444" i="2"/>
  <c r="AN444" i="2"/>
  <c r="AK444" i="2"/>
  <c r="BL445" i="2"/>
  <c r="BN445" i="2" s="1"/>
  <c r="AU445" i="2"/>
  <c r="AJ445" i="2"/>
  <c r="BB445" i="2"/>
  <c r="AK306" i="1"/>
  <c r="AW306" i="1"/>
  <c r="AW375" i="1"/>
  <c r="AX427" i="1" s="1"/>
  <c r="AK375" i="1"/>
  <c r="AL427" i="1" s="1"/>
  <c r="BG433" i="1"/>
  <c r="BL433" i="1"/>
  <c r="BK433" i="1"/>
  <c r="BJ433" i="1"/>
  <c r="BN433" i="1"/>
  <c r="BM433" i="1"/>
  <c r="AK154" i="1"/>
  <c r="AW154" i="1"/>
  <c r="AW210" i="1"/>
  <c r="AK210" i="1"/>
  <c r="AK260" i="1"/>
  <c r="AL260" i="1" s="1"/>
  <c r="AW260" i="1"/>
  <c r="AW434" i="1"/>
  <c r="AW434" i="2" s="1"/>
  <c r="AK434" i="1"/>
  <c r="AT434" i="2" s="1"/>
  <c r="AU433" i="1"/>
  <c r="AR433" i="1"/>
  <c r="AT433" i="1"/>
  <c r="AN433" i="1"/>
  <c r="AQ433" i="1"/>
  <c r="AS433" i="1"/>
  <c r="AK58" i="1"/>
  <c r="AW58" i="1"/>
  <c r="AW58" i="2" s="1"/>
  <c r="AW97" i="1"/>
  <c r="AK97" i="1"/>
  <c r="AL205" i="1"/>
  <c r="AW374" i="2"/>
  <c r="BN259" i="2"/>
  <c r="BQ259" i="1"/>
  <c r="BN153" i="2"/>
  <c r="BQ205" i="1"/>
  <c r="BE205" i="1"/>
  <c r="BN96" i="2"/>
  <c r="BQ96" i="1"/>
  <c r="BQ148" i="1"/>
  <c r="AT305" i="2"/>
  <c r="AL305" i="1"/>
  <c r="AL357" i="1"/>
  <c r="AW96" i="2"/>
  <c r="AX96" i="1"/>
  <c r="AX148" i="1"/>
  <c r="AT96" i="2"/>
  <c r="AL96" i="1"/>
  <c r="AL148" i="1"/>
  <c r="BK305" i="2"/>
  <c r="BE305" i="1"/>
  <c r="BE357" i="1"/>
  <c r="BN209" i="2"/>
  <c r="BK96" i="2"/>
  <c r="BE96" i="1"/>
  <c r="BE148" i="1"/>
  <c r="BK374" i="2"/>
  <c r="AW209" i="2"/>
  <c r="AT374" i="2"/>
  <c r="BN374" i="2"/>
  <c r="AW259" i="2"/>
  <c r="AX259" i="1"/>
  <c r="AW153" i="2"/>
  <c r="AX205" i="1"/>
  <c r="AW305" i="2"/>
  <c r="AX305" i="1"/>
  <c r="AX357" i="1"/>
  <c r="BN305" i="2"/>
  <c r="BQ305" i="1"/>
  <c r="BQ357" i="1"/>
  <c r="BQ427" i="1"/>
  <c r="BN58" i="2"/>
  <c r="BM374" i="1"/>
  <c r="BK374" i="1"/>
  <c r="BG374" i="1"/>
  <c r="BN374" i="1"/>
  <c r="BL374" i="1"/>
  <c r="BJ374" i="1"/>
  <c r="AS374" i="1"/>
  <c r="AU374" i="1"/>
  <c r="AR374" i="1"/>
  <c r="AT374" i="1"/>
  <c r="AN374" i="1"/>
  <c r="AQ374" i="1"/>
  <c r="BE427" i="1"/>
  <c r="AH59" i="1"/>
  <c r="AP257" i="2"/>
  <c r="AO257" i="2"/>
  <c r="AN257" i="2"/>
  <c r="AK257" i="2"/>
  <c r="AR257" i="2"/>
  <c r="AQ257" i="2"/>
  <c r="AN46" i="2"/>
  <c r="AK46" i="2"/>
  <c r="AO46" i="2"/>
  <c r="AP46" i="2"/>
  <c r="AR46" i="2"/>
  <c r="AQ46" i="2"/>
  <c r="AN105" i="2"/>
  <c r="AK105" i="2"/>
  <c r="AR105" i="2"/>
  <c r="AQ105" i="2"/>
  <c r="AP105" i="2"/>
  <c r="AO105" i="2"/>
  <c r="AT209" i="1"/>
  <c r="AS209" i="1"/>
  <c r="AR209" i="1"/>
  <c r="AN209" i="1"/>
  <c r="AQ209" i="1"/>
  <c r="AU209" i="1"/>
  <c r="AO207" i="2"/>
  <c r="AK207" i="2"/>
  <c r="AP207" i="2"/>
  <c r="AN207" i="2"/>
  <c r="AQ207" i="2"/>
  <c r="AR207" i="2"/>
  <c r="BG153" i="1"/>
  <c r="BN153" i="1"/>
  <c r="BJ153" i="1"/>
  <c r="BM153" i="1"/>
  <c r="BK153" i="1"/>
  <c r="BL153" i="1"/>
  <c r="AN305" i="1"/>
  <c r="AR305" i="1"/>
  <c r="AS305" i="1"/>
  <c r="AQ305" i="1"/>
  <c r="AU305" i="1"/>
  <c r="AT305" i="1"/>
  <c r="AN153" i="1"/>
  <c r="AR153" i="1"/>
  <c r="AQ153" i="1"/>
  <c r="AS153" i="1"/>
  <c r="AU153" i="1"/>
  <c r="AT153" i="1"/>
  <c r="BI309" i="2"/>
  <c r="BH309" i="2"/>
  <c r="BG309" i="2"/>
  <c r="BF309" i="2"/>
  <c r="BE309" i="2"/>
  <c r="BC309" i="2"/>
  <c r="AR96" i="1"/>
  <c r="AS96" i="1"/>
  <c r="AQ96" i="1"/>
  <c r="AU96" i="1"/>
  <c r="AT96" i="1"/>
  <c r="AN96" i="1"/>
  <c r="AT258" i="2"/>
  <c r="BK258" i="2"/>
  <c r="AT208" i="2"/>
  <c r="BK208" i="2"/>
  <c r="AT47" i="2"/>
  <c r="BK47" i="2"/>
  <c r="AR309" i="2"/>
  <c r="AQ309" i="2"/>
  <c r="AP309" i="2"/>
  <c r="AN309" i="2"/>
  <c r="AK309" i="2"/>
  <c r="AO309" i="2"/>
  <c r="BL209" i="1"/>
  <c r="BK209" i="1"/>
  <c r="BJ209" i="1"/>
  <c r="BM209" i="1"/>
  <c r="BN209" i="1"/>
  <c r="BG209" i="1"/>
  <c r="BG305" i="1"/>
  <c r="BN305" i="1"/>
  <c r="BJ305" i="1"/>
  <c r="BM305" i="1"/>
  <c r="BK305" i="1"/>
  <c r="BL305" i="1"/>
  <c r="AP152" i="2"/>
  <c r="AO152" i="2"/>
  <c r="AN152" i="2"/>
  <c r="AR152" i="2"/>
  <c r="AQ152" i="2"/>
  <c r="AK152" i="2"/>
  <c r="BN57" i="1"/>
  <c r="BM57" i="1"/>
  <c r="BL57" i="1"/>
  <c r="BJ57" i="1"/>
  <c r="BG57" i="1"/>
  <c r="BK57" i="1"/>
  <c r="BJ96" i="1"/>
  <c r="BM96" i="1"/>
  <c r="BL96" i="1"/>
  <c r="BK96" i="1"/>
  <c r="BN96" i="1"/>
  <c r="BG96" i="1"/>
  <c r="BE105" i="2"/>
  <c r="BC105" i="2"/>
  <c r="BI105" i="2"/>
  <c r="BG105" i="2"/>
  <c r="BF105" i="2"/>
  <c r="BH105" i="2"/>
  <c r="BH151" i="2"/>
  <c r="BG151" i="2"/>
  <c r="BF151" i="2"/>
  <c r="BC151" i="2"/>
  <c r="BI151" i="2"/>
  <c r="BE151" i="2"/>
  <c r="BN259" i="1"/>
  <c r="BM259" i="1"/>
  <c r="BL259" i="1"/>
  <c r="BK259" i="1"/>
  <c r="BJ259" i="1"/>
  <c r="BG259" i="1"/>
  <c r="AN259" i="1"/>
  <c r="AU259" i="1"/>
  <c r="AT259" i="1"/>
  <c r="AQ259" i="1"/>
  <c r="AS259" i="1"/>
  <c r="AR259" i="1"/>
  <c r="BG257" i="2"/>
  <c r="BF257" i="2"/>
  <c r="BI257" i="2"/>
  <c r="BH257" i="2"/>
  <c r="BE257" i="2"/>
  <c r="BC257" i="2"/>
  <c r="AN57" i="1"/>
  <c r="AU57" i="1"/>
  <c r="AT57" i="1"/>
  <c r="AQ57" i="1"/>
  <c r="AS57" i="1"/>
  <c r="AR57" i="1"/>
  <c r="BF207" i="2"/>
  <c r="BC207" i="2"/>
  <c r="BI207" i="2"/>
  <c r="BH207" i="2"/>
  <c r="BG207" i="2"/>
  <c r="BE207" i="2"/>
  <c r="BE46" i="2"/>
  <c r="BC46" i="2"/>
  <c r="BG46" i="2"/>
  <c r="BF46" i="2"/>
  <c r="BI46" i="2"/>
  <c r="BH46" i="2"/>
  <c r="BK152" i="2"/>
  <c r="BE260" i="1"/>
  <c r="AN437" i="2" l="1"/>
  <c r="AK437" i="2"/>
  <c r="AP437" i="2"/>
  <c r="AQ437" i="2"/>
  <c r="AR437" i="2"/>
  <c r="AO437" i="2"/>
  <c r="AH71" i="2"/>
  <c r="AJ70" i="2"/>
  <c r="BL70" i="2"/>
  <c r="AU70" i="2"/>
  <c r="AH330" i="2"/>
  <c r="BL329" i="2"/>
  <c r="AU329" i="2"/>
  <c r="AJ329" i="2"/>
  <c r="BB329" i="2"/>
  <c r="AH226" i="2"/>
  <c r="AU225" i="2"/>
  <c r="BL225" i="2"/>
  <c r="AJ225" i="2"/>
  <c r="BG381" i="2"/>
  <c r="BH381" i="2"/>
  <c r="BC381" i="2"/>
  <c r="BE381" i="2"/>
  <c r="BI381" i="2"/>
  <c r="BF381" i="2"/>
  <c r="AH124" i="2"/>
  <c r="BL123" i="2"/>
  <c r="AU123" i="2"/>
  <c r="AJ123" i="2"/>
  <c r="AP381" i="2"/>
  <c r="AQ381" i="2"/>
  <c r="AR381" i="2"/>
  <c r="AK381" i="2"/>
  <c r="AN381" i="2"/>
  <c r="AO381" i="2"/>
  <c r="AG70" i="2"/>
  <c r="BB69" i="2"/>
  <c r="BL382" i="2"/>
  <c r="AH383" i="2"/>
  <c r="AU382" i="2"/>
  <c r="AJ382" i="2"/>
  <c r="BB382" i="2"/>
  <c r="AG226" i="2"/>
  <c r="BB225" i="2"/>
  <c r="BB124" i="2"/>
  <c r="BL176" i="2"/>
  <c r="BN176" i="2" s="1"/>
  <c r="AG176" i="2"/>
  <c r="BB176" i="2" s="1"/>
  <c r="BB175" i="2"/>
  <c r="AH279" i="2"/>
  <c r="AJ278" i="2"/>
  <c r="AU278" i="2"/>
  <c r="BL278" i="2"/>
  <c r="BB278" i="2"/>
  <c r="AU175" i="2"/>
  <c r="BB123" i="2"/>
  <c r="BL175" i="2"/>
  <c r="BG445" i="2"/>
  <c r="BF445" i="2"/>
  <c r="BE445" i="2"/>
  <c r="BC445" i="2"/>
  <c r="BI445" i="2"/>
  <c r="BK445" i="2"/>
  <c r="BH445" i="2"/>
  <c r="AK445" i="2"/>
  <c r="AR445" i="2"/>
  <c r="AQ445" i="2"/>
  <c r="AP445" i="2"/>
  <c r="AO445" i="2"/>
  <c r="AN445" i="2"/>
  <c r="AU446" i="2"/>
  <c r="AJ446" i="2"/>
  <c r="BL446" i="2"/>
  <c r="BN446" i="2" s="1"/>
  <c r="BB446" i="2"/>
  <c r="AK307" i="1"/>
  <c r="AW307" i="1"/>
  <c r="AW261" i="1"/>
  <c r="AK261" i="1"/>
  <c r="AL261" i="1" s="1"/>
  <c r="AN434" i="1"/>
  <c r="AU434" i="1"/>
  <c r="AT434" i="1"/>
  <c r="AQ434" i="1"/>
  <c r="AR434" i="1"/>
  <c r="AS434" i="1"/>
  <c r="BK434" i="1"/>
  <c r="BJ434" i="1"/>
  <c r="BG434" i="1"/>
  <c r="BN434" i="1"/>
  <c r="BM434" i="1"/>
  <c r="BL434" i="1"/>
  <c r="AW59" i="1"/>
  <c r="AW59" i="2" s="1"/>
  <c r="AK59" i="1"/>
  <c r="AK435" i="1"/>
  <c r="AT435" i="2" s="1"/>
  <c r="AW435" i="1"/>
  <c r="AW435" i="2" s="1"/>
  <c r="AW155" i="1"/>
  <c r="AK155" i="1"/>
  <c r="AW211" i="1"/>
  <c r="AK211" i="1"/>
  <c r="AK376" i="1"/>
  <c r="AL428" i="1" s="1"/>
  <c r="AW376" i="1"/>
  <c r="AX428" i="1" s="1"/>
  <c r="AW98" i="1"/>
  <c r="AK98" i="1"/>
  <c r="BK375" i="2"/>
  <c r="BE206" i="1"/>
  <c r="BK97" i="2"/>
  <c r="BE97" i="1"/>
  <c r="BE149" i="1"/>
  <c r="AW260" i="2"/>
  <c r="AX260" i="1"/>
  <c r="AL206" i="1"/>
  <c r="AW375" i="2"/>
  <c r="AW210" i="2"/>
  <c r="AW97" i="2"/>
  <c r="AX97" i="1"/>
  <c r="AX149" i="1"/>
  <c r="AT306" i="2"/>
  <c r="AL306" i="1"/>
  <c r="AL358" i="1"/>
  <c r="AT97" i="2"/>
  <c r="AL97" i="1"/>
  <c r="AL149" i="1"/>
  <c r="BN97" i="2"/>
  <c r="BQ97" i="1"/>
  <c r="BQ149" i="1"/>
  <c r="BK306" i="2"/>
  <c r="BE306" i="1"/>
  <c r="BE358" i="1"/>
  <c r="AW154" i="2"/>
  <c r="AX206" i="1"/>
  <c r="BN210" i="2"/>
  <c r="BN375" i="2"/>
  <c r="AW306" i="2"/>
  <c r="AX306" i="1"/>
  <c r="AX358" i="1"/>
  <c r="BN154" i="2"/>
  <c r="BQ206" i="1"/>
  <c r="BN260" i="2"/>
  <c r="BQ260" i="1"/>
  <c r="AT375" i="2"/>
  <c r="BN306" i="2"/>
  <c r="BQ306" i="1"/>
  <c r="BQ358" i="1"/>
  <c r="BQ428" i="1"/>
  <c r="BN59" i="2"/>
  <c r="BE428" i="1"/>
  <c r="BK375" i="1"/>
  <c r="BL375" i="1"/>
  <c r="BG375" i="1"/>
  <c r="BN375" i="1"/>
  <c r="BM375" i="1"/>
  <c r="BJ375" i="1"/>
  <c r="AN375" i="1"/>
  <c r="AS375" i="1"/>
  <c r="AR375" i="1"/>
  <c r="AU375" i="1"/>
  <c r="AT375" i="1"/>
  <c r="AQ375" i="1"/>
  <c r="BK153" i="2"/>
  <c r="BE261" i="1"/>
  <c r="AT209" i="2"/>
  <c r="BK209" i="2"/>
  <c r="BG210" i="1"/>
  <c r="BN210" i="1"/>
  <c r="BM210" i="1"/>
  <c r="BL210" i="1"/>
  <c r="BK210" i="1"/>
  <c r="BJ210" i="1"/>
  <c r="AH60" i="1"/>
  <c r="AT306" i="1"/>
  <c r="AS306" i="1"/>
  <c r="AR306" i="1"/>
  <c r="AN306" i="1"/>
  <c r="AU306" i="1"/>
  <c r="AQ306" i="1"/>
  <c r="AK47" i="2"/>
  <c r="AQ47" i="2"/>
  <c r="AP47" i="2"/>
  <c r="AO47" i="2"/>
  <c r="AN47" i="2"/>
  <c r="AR47" i="2"/>
  <c r="BF258" i="2"/>
  <c r="BE258" i="2"/>
  <c r="BI258" i="2"/>
  <c r="BH258" i="2"/>
  <c r="BG258" i="2"/>
  <c r="BC258" i="2"/>
  <c r="AR260" i="1"/>
  <c r="AQ260" i="1"/>
  <c r="AT260" i="1"/>
  <c r="AN260" i="1"/>
  <c r="AU260" i="1"/>
  <c r="AS260" i="1"/>
  <c r="BK154" i="1"/>
  <c r="BJ154" i="1"/>
  <c r="BN154" i="1"/>
  <c r="BM154" i="1"/>
  <c r="BG154" i="1"/>
  <c r="BL154" i="1"/>
  <c r="BC47" i="2"/>
  <c r="BI47" i="2"/>
  <c r="BE47" i="2"/>
  <c r="BH47" i="2"/>
  <c r="BF47" i="2"/>
  <c r="BG47" i="2"/>
  <c r="BG152" i="2"/>
  <c r="BF152" i="2"/>
  <c r="BE152" i="2"/>
  <c r="BI152" i="2"/>
  <c r="BH152" i="2"/>
  <c r="BC152" i="2"/>
  <c r="BN97" i="1"/>
  <c r="BL97" i="1"/>
  <c r="BG97" i="1"/>
  <c r="BK97" i="1"/>
  <c r="BM97" i="1"/>
  <c r="BJ97" i="1"/>
  <c r="AT154" i="2"/>
  <c r="BL306" i="1"/>
  <c r="BK306" i="1"/>
  <c r="BJ306" i="1"/>
  <c r="BN306" i="1"/>
  <c r="BM306" i="1"/>
  <c r="BG306" i="1"/>
  <c r="AT48" i="2"/>
  <c r="BK48" i="2"/>
  <c r="AT153" i="2"/>
  <c r="BE208" i="2"/>
  <c r="BI208" i="2"/>
  <c r="BH208" i="2"/>
  <c r="BG208" i="2"/>
  <c r="BF208" i="2"/>
  <c r="BC208" i="2"/>
  <c r="AQ310" i="2"/>
  <c r="AP310" i="2"/>
  <c r="AO310" i="2"/>
  <c r="AK310" i="2"/>
  <c r="AR310" i="2"/>
  <c r="AN310" i="2"/>
  <c r="AT259" i="2"/>
  <c r="BK259" i="2"/>
  <c r="AN106" i="2"/>
  <c r="AK106" i="2"/>
  <c r="AP106" i="2"/>
  <c r="AO106" i="2"/>
  <c r="AR106" i="2"/>
  <c r="AQ106" i="2"/>
  <c r="AR58" i="1"/>
  <c r="AQ58" i="1"/>
  <c r="AT58" i="1"/>
  <c r="AN58" i="1"/>
  <c r="AU58" i="1"/>
  <c r="AS58" i="1"/>
  <c r="BF106" i="2"/>
  <c r="BE106" i="2"/>
  <c r="BC106" i="2"/>
  <c r="BI106" i="2"/>
  <c r="BG106" i="2"/>
  <c r="BH106" i="2"/>
  <c r="AN97" i="1"/>
  <c r="AT97" i="1"/>
  <c r="AQ97" i="1"/>
  <c r="AU97" i="1"/>
  <c r="AS97" i="1"/>
  <c r="AR97" i="1"/>
  <c r="AS154" i="1"/>
  <c r="AR154" i="1"/>
  <c r="AN154" i="1"/>
  <c r="AT154" i="1"/>
  <c r="AU154" i="1"/>
  <c r="AQ154" i="1"/>
  <c r="AO258" i="2"/>
  <c r="AN258" i="2"/>
  <c r="AP258" i="2"/>
  <c r="AK258" i="2"/>
  <c r="AR258" i="2"/>
  <c r="AQ258" i="2"/>
  <c r="BJ260" i="1"/>
  <c r="BL260" i="1"/>
  <c r="BN260" i="1"/>
  <c r="BM260" i="1"/>
  <c r="BK260" i="1"/>
  <c r="BG260" i="1"/>
  <c r="AN208" i="2"/>
  <c r="AQ208" i="2"/>
  <c r="AP208" i="2"/>
  <c r="AO208" i="2"/>
  <c r="AK208" i="2"/>
  <c r="AR208" i="2"/>
  <c r="BH310" i="2"/>
  <c r="BG310" i="2"/>
  <c r="BF310" i="2"/>
  <c r="BE310" i="2"/>
  <c r="BC310" i="2"/>
  <c r="BI310" i="2"/>
  <c r="AN210" i="1"/>
  <c r="AR210" i="1"/>
  <c r="AQ210" i="1"/>
  <c r="AT210" i="1"/>
  <c r="AS210" i="1"/>
  <c r="AU210" i="1"/>
  <c r="BJ58" i="1"/>
  <c r="BL58" i="1"/>
  <c r="BN58" i="1"/>
  <c r="BM58" i="1"/>
  <c r="BK58" i="1"/>
  <c r="BG58" i="1"/>
  <c r="BI382" i="2" l="1"/>
  <c r="BH382" i="2"/>
  <c r="BE382" i="2"/>
  <c r="BF382" i="2"/>
  <c r="BG382" i="2"/>
  <c r="BC382" i="2"/>
  <c r="BL124" i="2"/>
  <c r="BN124" i="2" s="1"/>
  <c r="AU124" i="2"/>
  <c r="AW124" i="2" s="1"/>
  <c r="AJ124" i="2"/>
  <c r="AP382" i="2"/>
  <c r="AQ382" i="2"/>
  <c r="AK382" i="2"/>
  <c r="AR382" i="2"/>
  <c r="AO382" i="2"/>
  <c r="AN382" i="2"/>
  <c r="AH384" i="2"/>
  <c r="BL383" i="2"/>
  <c r="AU383" i="2"/>
  <c r="AJ383" i="2"/>
  <c r="BB383" i="2"/>
  <c r="AH280" i="2"/>
  <c r="BL279" i="2"/>
  <c r="AU279" i="2"/>
  <c r="AJ279" i="2"/>
  <c r="BB279" i="2"/>
  <c r="AG71" i="2"/>
  <c r="BB71" i="2" s="1"/>
  <c r="BB70" i="2"/>
  <c r="BI124" i="2"/>
  <c r="BK124" i="2"/>
  <c r="BC124" i="2"/>
  <c r="BH124" i="2"/>
  <c r="BG124" i="2"/>
  <c r="BF124" i="2"/>
  <c r="BE124" i="2"/>
  <c r="BL330" i="2"/>
  <c r="AH331" i="2"/>
  <c r="AU330" i="2"/>
  <c r="AJ330" i="2"/>
  <c r="BB330" i="2"/>
  <c r="AJ71" i="2"/>
  <c r="BI176" i="2"/>
  <c r="BK176" i="2"/>
  <c r="BG176" i="2"/>
  <c r="BF176" i="2"/>
  <c r="BH176" i="2"/>
  <c r="BC176" i="2"/>
  <c r="BE176" i="2"/>
  <c r="AJ176" i="2"/>
  <c r="AG227" i="2"/>
  <c r="BB226" i="2"/>
  <c r="AU176" i="2"/>
  <c r="AW176" i="2" s="1"/>
  <c r="AH227" i="2"/>
  <c r="AU226" i="2"/>
  <c r="BL226" i="2"/>
  <c r="AJ226" i="2"/>
  <c r="BK446" i="2"/>
  <c r="BI446" i="2"/>
  <c r="BH446" i="2"/>
  <c r="BG446" i="2"/>
  <c r="BF446" i="2"/>
  <c r="BE446" i="2"/>
  <c r="BC446" i="2"/>
  <c r="AU447" i="2"/>
  <c r="BL447" i="2"/>
  <c r="BN447" i="2" s="1"/>
  <c r="AJ447" i="2"/>
  <c r="BB447" i="2"/>
  <c r="AN446" i="2"/>
  <c r="AK446" i="2"/>
  <c r="AR446" i="2"/>
  <c r="AQ446" i="2"/>
  <c r="AP446" i="2"/>
  <c r="AO446" i="2"/>
  <c r="AK308" i="1"/>
  <c r="AW308" i="1"/>
  <c r="AK99" i="1"/>
  <c r="AW99" i="1"/>
  <c r="AW156" i="1"/>
  <c r="AK156" i="1"/>
  <c r="AW377" i="1"/>
  <c r="AX429" i="1" s="1"/>
  <c r="AK377" i="1"/>
  <c r="AL429" i="1" s="1"/>
  <c r="AK436" i="1"/>
  <c r="AT436" i="2" s="1"/>
  <c r="AW436" i="1"/>
  <c r="AW436" i="2" s="1"/>
  <c r="AW262" i="1"/>
  <c r="AK262" i="1"/>
  <c r="AL262" i="1" s="1"/>
  <c r="AN435" i="1"/>
  <c r="AQ435" i="1"/>
  <c r="AT435" i="1"/>
  <c r="AS435" i="1"/>
  <c r="AU435" i="1"/>
  <c r="AR435" i="1"/>
  <c r="AK60" i="1"/>
  <c r="AW60" i="1"/>
  <c r="AW60" i="2" s="1"/>
  <c r="BK435" i="1"/>
  <c r="BJ435" i="1"/>
  <c r="BN435" i="1"/>
  <c r="BG435" i="1"/>
  <c r="BM435" i="1"/>
  <c r="BL435" i="1"/>
  <c r="AW212" i="1"/>
  <c r="AK212" i="1"/>
  <c r="AT307" i="2"/>
  <c r="AL307" i="1"/>
  <c r="AL359" i="1"/>
  <c r="BN211" i="2"/>
  <c r="AW211" i="2"/>
  <c r="AW155" i="2"/>
  <c r="AX207" i="1"/>
  <c r="AW261" i="2"/>
  <c r="AX261" i="1"/>
  <c r="BN261" i="2"/>
  <c r="BQ261" i="1"/>
  <c r="AW307" i="2"/>
  <c r="AX307" i="1"/>
  <c r="AX359" i="1"/>
  <c r="AT376" i="2"/>
  <c r="AW376" i="2"/>
  <c r="AT98" i="2"/>
  <c r="AL98" i="1"/>
  <c r="AL150" i="1"/>
  <c r="BK98" i="2"/>
  <c r="BE98" i="1"/>
  <c r="BE150" i="1"/>
  <c r="BK376" i="2"/>
  <c r="BK307" i="2"/>
  <c r="BE307" i="1"/>
  <c r="BE359" i="1"/>
  <c r="BN155" i="2"/>
  <c r="BQ207" i="1"/>
  <c r="AL207" i="1"/>
  <c r="AW98" i="2"/>
  <c r="AX98" i="1"/>
  <c r="AX150" i="1"/>
  <c r="BN307" i="2"/>
  <c r="BQ307" i="1"/>
  <c r="BQ359" i="1"/>
  <c r="BN376" i="2"/>
  <c r="BE207" i="1"/>
  <c r="BN98" i="2"/>
  <c r="BQ98" i="1"/>
  <c r="BQ150" i="1"/>
  <c r="BN60" i="2"/>
  <c r="BQ429" i="1"/>
  <c r="AS376" i="1"/>
  <c r="AR376" i="1"/>
  <c r="AU376" i="1"/>
  <c r="AN376" i="1"/>
  <c r="AT376" i="1"/>
  <c r="AQ376" i="1"/>
  <c r="BG376" i="1"/>
  <c r="BK376" i="1"/>
  <c r="BL376" i="1"/>
  <c r="BN376" i="1"/>
  <c r="BM376" i="1"/>
  <c r="BJ376" i="1"/>
  <c r="BE429" i="1"/>
  <c r="BC48" i="2"/>
  <c r="BI48" i="2"/>
  <c r="BH48" i="2"/>
  <c r="BG48" i="2"/>
  <c r="BE48" i="2"/>
  <c r="BF48" i="2"/>
  <c r="AN59" i="1"/>
  <c r="AU59" i="1"/>
  <c r="AT59" i="1"/>
  <c r="AS59" i="1"/>
  <c r="AR59" i="1"/>
  <c r="AQ59" i="1"/>
  <c r="AO259" i="2"/>
  <c r="AN259" i="2"/>
  <c r="AQ259" i="2"/>
  <c r="AP259" i="2"/>
  <c r="AR259" i="2"/>
  <c r="AK259" i="2"/>
  <c r="BG307" i="1"/>
  <c r="BN307" i="1"/>
  <c r="BJ307" i="1"/>
  <c r="BK307" i="1"/>
  <c r="BM307" i="1"/>
  <c r="BL307" i="1"/>
  <c r="AT210" i="2"/>
  <c r="BK210" i="2"/>
  <c r="AT260" i="2"/>
  <c r="BK260" i="2"/>
  <c r="AN307" i="1"/>
  <c r="AR307" i="1"/>
  <c r="AU307" i="1"/>
  <c r="AS307" i="1"/>
  <c r="AQ307" i="1"/>
  <c r="AT307" i="1"/>
  <c r="AN154" i="2"/>
  <c r="AO154" i="2"/>
  <c r="AK154" i="2"/>
  <c r="AR154" i="2"/>
  <c r="AQ154" i="2"/>
  <c r="AP154" i="2"/>
  <c r="BC107" i="2"/>
  <c r="BI107" i="2"/>
  <c r="BH107" i="2"/>
  <c r="BG107" i="2"/>
  <c r="BF107" i="2"/>
  <c r="BE107" i="2"/>
  <c r="BC311" i="2"/>
  <c r="BH311" i="2"/>
  <c r="BG311" i="2"/>
  <c r="BF311" i="2"/>
  <c r="BE311" i="2"/>
  <c r="BI311" i="2"/>
  <c r="BJ98" i="1"/>
  <c r="BN98" i="1"/>
  <c r="BM98" i="1"/>
  <c r="BL98" i="1"/>
  <c r="BK98" i="1"/>
  <c r="BG98" i="1"/>
  <c r="AN261" i="1"/>
  <c r="AU261" i="1"/>
  <c r="AT261" i="1"/>
  <c r="AR261" i="1"/>
  <c r="AQ261" i="1"/>
  <c r="AS261" i="1"/>
  <c r="BN59" i="1"/>
  <c r="BM59" i="1"/>
  <c r="BL59" i="1"/>
  <c r="BJ59" i="1"/>
  <c r="BG59" i="1"/>
  <c r="BK59" i="1"/>
  <c r="BN261" i="1"/>
  <c r="BM261" i="1"/>
  <c r="BL261" i="1"/>
  <c r="BJ261" i="1"/>
  <c r="BG261" i="1"/>
  <c r="BK261" i="1"/>
  <c r="BG155" i="1"/>
  <c r="BN155" i="1"/>
  <c r="BJ155" i="1"/>
  <c r="BL155" i="1"/>
  <c r="BM155" i="1"/>
  <c r="BK155" i="1"/>
  <c r="BF259" i="2"/>
  <c r="BE259" i="2"/>
  <c r="BI259" i="2"/>
  <c r="BH259" i="2"/>
  <c r="BG259" i="2"/>
  <c r="BC259" i="2"/>
  <c r="AO153" i="2"/>
  <c r="AN153" i="2"/>
  <c r="AR153" i="2"/>
  <c r="AQ153" i="2"/>
  <c r="AP153" i="2"/>
  <c r="AK153" i="2"/>
  <c r="AT211" i="1"/>
  <c r="AS211" i="1"/>
  <c r="AR211" i="1"/>
  <c r="AU211" i="1"/>
  <c r="AN211" i="1"/>
  <c r="AQ211" i="1"/>
  <c r="AH61" i="1"/>
  <c r="BE262" i="1"/>
  <c r="AN155" i="1"/>
  <c r="AR155" i="1"/>
  <c r="AS155" i="1"/>
  <c r="AQ155" i="1"/>
  <c r="AT155" i="1"/>
  <c r="AU155" i="1"/>
  <c r="AK48" i="2"/>
  <c r="AR48" i="2"/>
  <c r="AO48" i="2"/>
  <c r="AN48" i="2"/>
  <c r="AQ48" i="2"/>
  <c r="AP48" i="2"/>
  <c r="BI209" i="2"/>
  <c r="BH209" i="2"/>
  <c r="BG209" i="2"/>
  <c r="BE209" i="2"/>
  <c r="BC209" i="2"/>
  <c r="BF209" i="2"/>
  <c r="AT49" i="2"/>
  <c r="BK49" i="2"/>
  <c r="AK209" i="2"/>
  <c r="AR209" i="2"/>
  <c r="AQ209" i="2"/>
  <c r="AO209" i="2"/>
  <c r="AN209" i="2"/>
  <c r="AP209" i="2"/>
  <c r="BK154" i="2"/>
  <c r="AR107" i="2"/>
  <c r="AQ107" i="2"/>
  <c r="AP107" i="2"/>
  <c r="AO107" i="2"/>
  <c r="AK107" i="2"/>
  <c r="AN107" i="2"/>
  <c r="AR98" i="1"/>
  <c r="AT98" i="1"/>
  <c r="AS98" i="1"/>
  <c r="AQ98" i="1"/>
  <c r="AN98" i="1"/>
  <c r="AU98" i="1"/>
  <c r="BL211" i="1"/>
  <c r="BK211" i="1"/>
  <c r="BJ211" i="1"/>
  <c r="BG211" i="1"/>
  <c r="BN211" i="1"/>
  <c r="BM211" i="1"/>
  <c r="AK311" i="2"/>
  <c r="AR311" i="2"/>
  <c r="AO311" i="2"/>
  <c r="AN311" i="2"/>
  <c r="AQ311" i="2"/>
  <c r="AP311" i="2"/>
  <c r="BF153" i="2"/>
  <c r="BE153" i="2"/>
  <c r="BC153" i="2"/>
  <c r="BH153" i="2"/>
  <c r="BG153" i="2"/>
  <c r="BI153" i="2"/>
  <c r="AH385" i="2" l="1"/>
  <c r="BL384" i="2"/>
  <c r="AU384" i="2"/>
  <c r="AJ384" i="2"/>
  <c r="BB384" i="2"/>
  <c r="AU71" i="2"/>
  <c r="AH228" i="2"/>
  <c r="AU227" i="2"/>
  <c r="AJ227" i="2"/>
  <c r="BL227" i="2"/>
  <c r="AU280" i="2"/>
  <c r="AW280" i="2" s="1"/>
  <c r="BL280" i="2"/>
  <c r="BN280" i="2" s="1"/>
  <c r="AJ280" i="2"/>
  <c r="BB280" i="2"/>
  <c r="BL331" i="2"/>
  <c r="AH332" i="2"/>
  <c r="AU331" i="2"/>
  <c r="AJ331" i="2"/>
  <c r="BB331" i="2"/>
  <c r="BI383" i="2"/>
  <c r="BF383" i="2"/>
  <c r="BG383" i="2"/>
  <c r="BH383" i="2"/>
  <c r="BC383" i="2"/>
  <c r="BE383" i="2"/>
  <c r="AK124" i="2"/>
  <c r="AR124" i="2"/>
  <c r="AP124" i="2"/>
  <c r="AQ124" i="2"/>
  <c r="AT124" i="2"/>
  <c r="AO124" i="2"/>
  <c r="AN124" i="2"/>
  <c r="AG228" i="2"/>
  <c r="BB227" i="2"/>
  <c r="AP383" i="2"/>
  <c r="AK383" i="2"/>
  <c r="AN383" i="2"/>
  <c r="AQ383" i="2"/>
  <c r="AO383" i="2"/>
  <c r="AR383" i="2"/>
  <c r="AN176" i="2"/>
  <c r="AR176" i="2"/>
  <c r="AK176" i="2"/>
  <c r="AT176" i="2"/>
  <c r="AP176" i="2"/>
  <c r="AQ176" i="2"/>
  <c r="AO176" i="2"/>
  <c r="BL71" i="2"/>
  <c r="BK447" i="2"/>
  <c r="BI447" i="2"/>
  <c r="BH447" i="2"/>
  <c r="BG447" i="2"/>
  <c r="BF447" i="2"/>
  <c r="BE447" i="2"/>
  <c r="BC447" i="2"/>
  <c r="AU448" i="2"/>
  <c r="BL448" i="2"/>
  <c r="BN448" i="2" s="1"/>
  <c r="AJ448" i="2"/>
  <c r="BB448" i="2"/>
  <c r="AQ447" i="2"/>
  <c r="AP447" i="2"/>
  <c r="AO447" i="2"/>
  <c r="AN447" i="2"/>
  <c r="AK447" i="2"/>
  <c r="AR447" i="2"/>
  <c r="AW309" i="1"/>
  <c r="AK309" i="1"/>
  <c r="AQ436" i="1"/>
  <c r="AN436" i="1"/>
  <c r="AS436" i="1"/>
  <c r="AR436" i="1"/>
  <c r="AU436" i="1"/>
  <c r="AT436" i="1"/>
  <c r="BQ437" i="1"/>
  <c r="AW437" i="1"/>
  <c r="AK437" i="1"/>
  <c r="AT437" i="2" s="1"/>
  <c r="AW213" i="1"/>
  <c r="AK213" i="1"/>
  <c r="AW100" i="1"/>
  <c r="AK100" i="1"/>
  <c r="BJ436" i="1"/>
  <c r="BG436" i="1"/>
  <c r="BL436" i="1"/>
  <c r="BM436" i="1"/>
  <c r="BK436" i="1"/>
  <c r="BN436" i="1"/>
  <c r="AW61" i="1"/>
  <c r="AW61" i="2" s="1"/>
  <c r="AK61" i="1"/>
  <c r="AK378" i="1"/>
  <c r="AL430" i="1" s="1"/>
  <c r="AW378" i="1"/>
  <c r="AX430" i="1" s="1"/>
  <c r="AK157" i="1"/>
  <c r="AW157" i="1"/>
  <c r="AW263" i="1"/>
  <c r="AK263" i="1"/>
  <c r="AL263" i="1" s="1"/>
  <c r="AT99" i="2"/>
  <c r="AL99" i="1"/>
  <c r="AL151" i="1"/>
  <c r="BN377" i="2"/>
  <c r="AL208" i="1"/>
  <c r="BK308" i="2"/>
  <c r="BE308" i="1"/>
  <c r="BE360" i="1"/>
  <c r="AW262" i="2"/>
  <c r="AX262" i="1"/>
  <c r="BE208" i="1"/>
  <c r="AW156" i="2"/>
  <c r="AX208" i="1"/>
  <c r="BN212" i="2"/>
  <c r="BN156" i="2"/>
  <c r="BQ208" i="1"/>
  <c r="BK99" i="2"/>
  <c r="BE99" i="1"/>
  <c r="BE151" i="1"/>
  <c r="AW99" i="2"/>
  <c r="AX99" i="1"/>
  <c r="AX151" i="1"/>
  <c r="AW212" i="2"/>
  <c r="AW377" i="2"/>
  <c r="AT308" i="2"/>
  <c r="AL308" i="1"/>
  <c r="AL360" i="1"/>
  <c r="BN99" i="2"/>
  <c r="BQ99" i="1"/>
  <c r="BQ151" i="1"/>
  <c r="BN308" i="2"/>
  <c r="BQ308" i="1"/>
  <c r="BQ360" i="1"/>
  <c r="AT377" i="2"/>
  <c r="BN262" i="2"/>
  <c r="BQ262" i="1"/>
  <c r="BK377" i="2"/>
  <c r="AW308" i="2"/>
  <c r="AX308" i="1"/>
  <c r="AX360" i="1"/>
  <c r="BQ430" i="1"/>
  <c r="BN61" i="2"/>
  <c r="BJ377" i="1"/>
  <c r="BG377" i="1"/>
  <c r="BN377" i="1"/>
  <c r="BL377" i="1"/>
  <c r="BM377" i="1"/>
  <c r="BK377" i="1"/>
  <c r="AN377" i="1"/>
  <c r="AR377" i="1"/>
  <c r="AQ377" i="1"/>
  <c r="AU377" i="1"/>
  <c r="AT377" i="1"/>
  <c r="AS377" i="1"/>
  <c r="BE430" i="1"/>
  <c r="AN212" i="1"/>
  <c r="AU212" i="1"/>
  <c r="AQ212" i="1"/>
  <c r="AS212" i="1"/>
  <c r="AR212" i="1"/>
  <c r="AT212" i="1"/>
  <c r="AK49" i="2"/>
  <c r="AR49" i="2"/>
  <c r="AQ49" i="2"/>
  <c r="AO49" i="2"/>
  <c r="AP49" i="2"/>
  <c r="AN49" i="2"/>
  <c r="BK156" i="1"/>
  <c r="BJ156" i="1"/>
  <c r="BN156" i="1"/>
  <c r="BG156" i="1"/>
  <c r="BL156" i="1"/>
  <c r="BM156" i="1"/>
  <c r="AR262" i="1"/>
  <c r="AQ262" i="1"/>
  <c r="AT262" i="1"/>
  <c r="AU262" i="1"/>
  <c r="AS262" i="1"/>
  <c r="AN262" i="1"/>
  <c r="AR60" i="1"/>
  <c r="AQ60" i="1"/>
  <c r="AT60" i="1"/>
  <c r="AS60" i="1"/>
  <c r="AU60" i="1"/>
  <c r="AN60" i="1"/>
  <c r="AR312" i="2"/>
  <c r="AP312" i="2"/>
  <c r="AO312" i="2"/>
  <c r="AN312" i="2"/>
  <c r="AK312" i="2"/>
  <c r="AQ312" i="2"/>
  <c r="AN99" i="1"/>
  <c r="AT99" i="1"/>
  <c r="AR99" i="1"/>
  <c r="AU99" i="1"/>
  <c r="AS99" i="1"/>
  <c r="AQ99" i="1"/>
  <c r="BI312" i="2"/>
  <c r="BH312" i="2"/>
  <c r="BG312" i="2"/>
  <c r="BF312" i="2"/>
  <c r="BE312" i="2"/>
  <c r="BC312" i="2"/>
  <c r="AO210" i="2"/>
  <c r="AN210" i="2"/>
  <c r="AQ210" i="2"/>
  <c r="AP210" i="2"/>
  <c r="AK210" i="2"/>
  <c r="AR210" i="2"/>
  <c r="BE260" i="2"/>
  <c r="BC260" i="2"/>
  <c r="BF260" i="2"/>
  <c r="BH260" i="2"/>
  <c r="BG260" i="2"/>
  <c r="BI260" i="2"/>
  <c r="AT211" i="2"/>
  <c r="BK211" i="2"/>
  <c r="BG212" i="1"/>
  <c r="BN212" i="1"/>
  <c r="BJ212" i="1"/>
  <c r="BL212" i="1"/>
  <c r="BK212" i="1"/>
  <c r="BM212" i="1"/>
  <c r="BE263" i="1"/>
  <c r="AH62" i="1"/>
  <c r="BE154" i="2"/>
  <c r="BC154" i="2"/>
  <c r="BI154" i="2"/>
  <c r="BH154" i="2"/>
  <c r="BG154" i="2"/>
  <c r="BF154" i="2"/>
  <c r="BF108" i="2"/>
  <c r="BE108" i="2"/>
  <c r="BC108" i="2"/>
  <c r="BG108" i="2"/>
  <c r="BI108" i="2"/>
  <c r="BH108" i="2"/>
  <c r="BL308" i="1"/>
  <c r="BK308" i="1"/>
  <c r="BJ308" i="1"/>
  <c r="BN308" i="1"/>
  <c r="BG308" i="1"/>
  <c r="BM308" i="1"/>
  <c r="AN260" i="2"/>
  <c r="AR260" i="2"/>
  <c r="AQ260" i="2"/>
  <c r="AP260" i="2"/>
  <c r="AO260" i="2"/>
  <c r="AK260" i="2"/>
  <c r="BJ262" i="1"/>
  <c r="BL262" i="1"/>
  <c r="BG262" i="1"/>
  <c r="BM262" i="1"/>
  <c r="BK262" i="1"/>
  <c r="BN262" i="1"/>
  <c r="BN99" i="1"/>
  <c r="BL99" i="1"/>
  <c r="BJ99" i="1"/>
  <c r="BM99" i="1"/>
  <c r="BG99" i="1"/>
  <c r="BK99" i="1"/>
  <c r="BK155" i="2"/>
  <c r="BI49" i="2"/>
  <c r="BH49" i="2"/>
  <c r="BG49" i="2"/>
  <c r="BF49" i="2"/>
  <c r="BE49" i="2"/>
  <c r="BC49" i="2"/>
  <c r="AT50" i="2"/>
  <c r="BK50" i="2"/>
  <c r="BJ60" i="1"/>
  <c r="BL60" i="1"/>
  <c r="BG60" i="1"/>
  <c r="BN60" i="1"/>
  <c r="BM60" i="1"/>
  <c r="BK60" i="1"/>
  <c r="AT308" i="1"/>
  <c r="AS308" i="1"/>
  <c r="AR308" i="1"/>
  <c r="AN308" i="1"/>
  <c r="AU308" i="1"/>
  <c r="AQ308" i="1"/>
  <c r="AS156" i="1"/>
  <c r="AR156" i="1"/>
  <c r="AN156" i="1"/>
  <c r="AU156" i="1"/>
  <c r="AQ156" i="1"/>
  <c r="AT156" i="1"/>
  <c r="AT155" i="2"/>
  <c r="AK108" i="2"/>
  <c r="AN108" i="2"/>
  <c r="AQ108" i="2"/>
  <c r="AP108" i="2"/>
  <c r="AO108" i="2"/>
  <c r="AR108" i="2"/>
  <c r="AT261" i="2"/>
  <c r="BK261" i="2"/>
  <c r="BC210" i="2"/>
  <c r="BG210" i="2"/>
  <c r="BF210" i="2"/>
  <c r="BE210" i="2"/>
  <c r="BI210" i="2"/>
  <c r="BH210" i="2"/>
  <c r="AX437" i="1" l="1"/>
  <c r="AW437" i="2"/>
  <c r="AJ228" i="2"/>
  <c r="BL228" i="2"/>
  <c r="BN228" i="2" s="1"/>
  <c r="AU228" i="2"/>
  <c r="AW228" i="2" s="1"/>
  <c r="AP280" i="2"/>
  <c r="AO280" i="2"/>
  <c r="AN280" i="2"/>
  <c r="AQ280" i="2"/>
  <c r="AT280" i="2"/>
  <c r="AK280" i="2"/>
  <c r="AR280" i="2"/>
  <c r="BH384" i="2"/>
  <c r="BC384" i="2"/>
  <c r="BF384" i="2"/>
  <c r="BI384" i="2"/>
  <c r="BE384" i="2"/>
  <c r="BG384" i="2"/>
  <c r="AP384" i="2"/>
  <c r="AO384" i="2"/>
  <c r="AR384" i="2"/>
  <c r="AN384" i="2"/>
  <c r="AQ384" i="2"/>
  <c r="AK384" i="2"/>
  <c r="BL332" i="2"/>
  <c r="BN332" i="2" s="1"/>
  <c r="AU332" i="2"/>
  <c r="AW332" i="2" s="1"/>
  <c r="AH333" i="2"/>
  <c r="AJ332" i="2"/>
  <c r="BB332" i="2"/>
  <c r="BK280" i="2"/>
  <c r="BI280" i="2"/>
  <c r="BE280" i="2"/>
  <c r="BG280" i="2"/>
  <c r="BF280" i="2"/>
  <c r="BH280" i="2"/>
  <c r="BC280" i="2"/>
  <c r="BB228" i="2"/>
  <c r="AU385" i="2"/>
  <c r="AW385" i="2" s="1"/>
  <c r="AJ385" i="2"/>
  <c r="BL385" i="2"/>
  <c r="BN385" i="2" s="1"/>
  <c r="BB385" i="2"/>
  <c r="AR448" i="2"/>
  <c r="AQ448" i="2"/>
  <c r="AP448" i="2"/>
  <c r="AO448" i="2"/>
  <c r="AN448" i="2"/>
  <c r="AK448" i="2"/>
  <c r="BL449" i="2"/>
  <c r="BN449" i="2" s="1"/>
  <c r="AJ449" i="2"/>
  <c r="AU449" i="2"/>
  <c r="BB449" i="2"/>
  <c r="BK448" i="2"/>
  <c r="BG448" i="2"/>
  <c r="BC448" i="2"/>
  <c r="BF448" i="2"/>
  <c r="BE448" i="2"/>
  <c r="BI448" i="2"/>
  <c r="BH448" i="2"/>
  <c r="BM437" i="1"/>
  <c r="BL437" i="1"/>
  <c r="BG437" i="1"/>
  <c r="BE437" i="1"/>
  <c r="BK437" i="1"/>
  <c r="BJ437" i="1"/>
  <c r="BN437" i="1"/>
  <c r="AW310" i="1"/>
  <c r="AK310" i="1"/>
  <c r="AS437" i="1"/>
  <c r="AQ437" i="1"/>
  <c r="AU437" i="1"/>
  <c r="AT437" i="1"/>
  <c r="AL437" i="1"/>
  <c r="AR437" i="1"/>
  <c r="AN437" i="1"/>
  <c r="AW214" i="1"/>
  <c r="AK214" i="1"/>
  <c r="AK264" i="1"/>
  <c r="AL264" i="1" s="1"/>
  <c r="AW264" i="1"/>
  <c r="AW379" i="1"/>
  <c r="AX431" i="1" s="1"/>
  <c r="AK379" i="1"/>
  <c r="AL431" i="1" s="1"/>
  <c r="AK62" i="1"/>
  <c r="AW62" i="1"/>
  <c r="AW62" i="2" s="1"/>
  <c r="AW101" i="1"/>
  <c r="AK101" i="1"/>
  <c r="AW158" i="1"/>
  <c r="AK158" i="1"/>
  <c r="AK438" i="1"/>
  <c r="AT438" i="2" s="1"/>
  <c r="BQ438" i="1"/>
  <c r="AW438" i="1"/>
  <c r="AW378" i="2"/>
  <c r="BK309" i="2"/>
  <c r="BE309" i="1"/>
  <c r="BE361" i="1"/>
  <c r="AW309" i="2"/>
  <c r="AX309" i="1"/>
  <c r="AX361" i="1"/>
  <c r="BN100" i="2"/>
  <c r="BQ100" i="1"/>
  <c r="BQ152" i="1"/>
  <c r="AT100" i="2"/>
  <c r="AL100" i="1"/>
  <c r="AL152" i="1"/>
  <c r="AW263" i="2"/>
  <c r="AX263" i="1"/>
  <c r="AW213" i="2"/>
  <c r="AT378" i="2"/>
  <c r="BN378" i="2"/>
  <c r="BN213" i="2"/>
  <c r="BK100" i="2"/>
  <c r="BE100" i="1"/>
  <c r="BE152" i="1"/>
  <c r="AT309" i="2"/>
  <c r="AL309" i="1"/>
  <c r="AL361" i="1"/>
  <c r="BE209" i="1"/>
  <c r="AL209" i="1"/>
  <c r="BN309" i="2"/>
  <c r="BQ309" i="1"/>
  <c r="BQ361" i="1"/>
  <c r="AW157" i="2"/>
  <c r="AX209" i="1"/>
  <c r="AW100" i="2"/>
  <c r="AX100" i="1"/>
  <c r="AX152" i="1"/>
  <c r="BN263" i="2"/>
  <c r="BQ263" i="1"/>
  <c r="BK378" i="2"/>
  <c r="BN157" i="2"/>
  <c r="BQ209" i="1"/>
  <c r="BN62" i="2"/>
  <c r="BQ431" i="1"/>
  <c r="BE431" i="1"/>
  <c r="BK378" i="1"/>
  <c r="BG378" i="1"/>
  <c r="BJ378" i="1"/>
  <c r="BN378" i="1"/>
  <c r="BM378" i="1"/>
  <c r="BL378" i="1"/>
  <c r="AN378" i="1"/>
  <c r="AQ378" i="1"/>
  <c r="AS378" i="1"/>
  <c r="AU378" i="1"/>
  <c r="AT378" i="1"/>
  <c r="AR378" i="1"/>
  <c r="AR100" i="1"/>
  <c r="AU100" i="1"/>
  <c r="AT100" i="1"/>
  <c r="AN100" i="1"/>
  <c r="AS100" i="1"/>
  <c r="AQ100" i="1"/>
  <c r="BG157" i="1"/>
  <c r="BN157" i="1"/>
  <c r="BJ157" i="1"/>
  <c r="BM157" i="1"/>
  <c r="BL157" i="1"/>
  <c r="BK157" i="1"/>
  <c r="BN61" i="1"/>
  <c r="BM61" i="1"/>
  <c r="BL61" i="1"/>
  <c r="BJ61" i="1"/>
  <c r="BK61" i="1"/>
  <c r="BG61" i="1"/>
  <c r="AK155" i="2"/>
  <c r="AR155" i="2"/>
  <c r="AQ155" i="2"/>
  <c r="AP155" i="2"/>
  <c r="AO155" i="2"/>
  <c r="AN155" i="2"/>
  <c r="BH313" i="2"/>
  <c r="BC313" i="2"/>
  <c r="BI313" i="2"/>
  <c r="BG313" i="2"/>
  <c r="BF313" i="2"/>
  <c r="BE313" i="2"/>
  <c r="AT51" i="2"/>
  <c r="BK51" i="2"/>
  <c r="AN157" i="1"/>
  <c r="AR157" i="1"/>
  <c r="AT157" i="1"/>
  <c r="AQ157" i="1"/>
  <c r="AS157" i="1"/>
  <c r="AU157" i="1"/>
  <c r="AN61" i="1"/>
  <c r="AU61" i="1"/>
  <c r="AT61" i="1"/>
  <c r="AS61" i="1"/>
  <c r="AR61" i="1"/>
  <c r="AQ61" i="1"/>
  <c r="AK211" i="2"/>
  <c r="AR211" i="2"/>
  <c r="AQ211" i="2"/>
  <c r="AP211" i="2"/>
  <c r="AO211" i="2"/>
  <c r="AN211" i="2"/>
  <c r="BI109" i="2"/>
  <c r="BH109" i="2"/>
  <c r="BG109" i="2"/>
  <c r="BF109" i="2"/>
  <c r="BE109" i="2"/>
  <c r="BC109" i="2"/>
  <c r="AT212" i="2"/>
  <c r="BK212" i="2"/>
  <c r="AT262" i="2"/>
  <c r="BK262" i="2"/>
  <c r="AT157" i="2"/>
  <c r="BK156" i="2"/>
  <c r="AN263" i="1"/>
  <c r="AU263" i="1"/>
  <c r="AT263" i="1"/>
  <c r="AS263" i="1"/>
  <c r="AR263" i="1"/>
  <c r="AQ263" i="1"/>
  <c r="BL213" i="1"/>
  <c r="BK213" i="1"/>
  <c r="BJ213" i="1"/>
  <c r="BN213" i="1"/>
  <c r="BM213" i="1"/>
  <c r="BG213" i="1"/>
  <c r="BE264" i="1"/>
  <c r="AK261" i="2"/>
  <c r="AP261" i="2"/>
  <c r="AO261" i="2"/>
  <c r="AN261" i="2"/>
  <c r="AR261" i="2"/>
  <c r="AQ261" i="2"/>
  <c r="AR109" i="2"/>
  <c r="AQ109" i="2"/>
  <c r="AP109" i="2"/>
  <c r="AO109" i="2"/>
  <c r="AK109" i="2"/>
  <c r="AN109" i="2"/>
  <c r="BI50" i="2"/>
  <c r="BH50" i="2"/>
  <c r="BG50" i="2"/>
  <c r="BE50" i="2"/>
  <c r="BC50" i="2"/>
  <c r="BF50" i="2"/>
  <c r="BJ100" i="1"/>
  <c r="BN100" i="1"/>
  <c r="BL100" i="1"/>
  <c r="BK100" i="1"/>
  <c r="BG100" i="1"/>
  <c r="BM100" i="1"/>
  <c r="AT213" i="1"/>
  <c r="AS213" i="1"/>
  <c r="AR213" i="1"/>
  <c r="AQ213" i="1"/>
  <c r="AN213" i="1"/>
  <c r="AU213" i="1"/>
  <c r="BN263" i="1"/>
  <c r="BM263" i="1"/>
  <c r="BL263" i="1"/>
  <c r="BJ263" i="1"/>
  <c r="BK263" i="1"/>
  <c r="BG263" i="1"/>
  <c r="AT156" i="2"/>
  <c r="AN309" i="1"/>
  <c r="AR309" i="1"/>
  <c r="AS309" i="1"/>
  <c r="AQ309" i="1"/>
  <c r="AU309" i="1"/>
  <c r="AT309" i="1"/>
  <c r="BC261" i="2"/>
  <c r="BI261" i="2"/>
  <c r="BH261" i="2"/>
  <c r="BG261" i="2"/>
  <c r="BF261" i="2"/>
  <c r="BE261" i="2"/>
  <c r="AH63" i="1"/>
  <c r="BC155" i="2"/>
  <c r="BE155" i="2"/>
  <c r="BG155" i="2"/>
  <c r="BF155" i="2"/>
  <c r="BI155" i="2"/>
  <c r="BH155" i="2"/>
  <c r="BK309" i="1"/>
  <c r="BG309" i="1"/>
  <c r="BJ309" i="1"/>
  <c r="BN309" i="1"/>
  <c r="BL309" i="1"/>
  <c r="BM309" i="1"/>
  <c r="AQ313" i="2"/>
  <c r="AK313" i="2"/>
  <c r="AN313" i="2"/>
  <c r="AR313" i="2"/>
  <c r="AP313" i="2"/>
  <c r="AO313" i="2"/>
  <c r="AR50" i="2"/>
  <c r="AQ50" i="2"/>
  <c r="AP50" i="2"/>
  <c r="AK50" i="2"/>
  <c r="AO50" i="2"/>
  <c r="AN50" i="2"/>
  <c r="BC211" i="2"/>
  <c r="BI211" i="2"/>
  <c r="BH211" i="2"/>
  <c r="BG211" i="2"/>
  <c r="BF211" i="2"/>
  <c r="BE211" i="2"/>
  <c r="AX438" i="1" l="1"/>
  <c r="AW438" i="2"/>
  <c r="BH332" i="2"/>
  <c r="BI332" i="2"/>
  <c r="BK332" i="2"/>
  <c r="BF332" i="2"/>
  <c r="BE332" i="2"/>
  <c r="BC332" i="2"/>
  <c r="BG332" i="2"/>
  <c r="AQ332" i="2"/>
  <c r="AO332" i="2"/>
  <c r="AR332" i="2"/>
  <c r="AP332" i="2"/>
  <c r="AK332" i="2"/>
  <c r="AT332" i="2"/>
  <c r="AN332" i="2"/>
  <c r="BL333" i="2"/>
  <c r="BN333" i="2" s="1"/>
  <c r="AU333" i="2"/>
  <c r="AW333" i="2" s="1"/>
  <c r="AJ333" i="2"/>
  <c r="BB333" i="2"/>
  <c r="BK385" i="2"/>
  <c r="BI385" i="2"/>
  <c r="BG385" i="2"/>
  <c r="BE385" i="2"/>
  <c r="BC385" i="2"/>
  <c r="BH385" i="2"/>
  <c r="BF385" i="2"/>
  <c r="AT385" i="2"/>
  <c r="AO385" i="2"/>
  <c r="AK385" i="2"/>
  <c r="AP385" i="2"/>
  <c r="AQ385" i="2"/>
  <c r="AR385" i="2"/>
  <c r="AN385" i="2"/>
  <c r="BK228" i="2"/>
  <c r="BH228" i="2"/>
  <c r="BF228" i="2"/>
  <c r="BG228" i="2"/>
  <c r="BI228" i="2"/>
  <c r="BC228" i="2"/>
  <c r="BE228" i="2"/>
  <c r="AP228" i="2"/>
  <c r="AQ228" i="2"/>
  <c r="AO228" i="2"/>
  <c r="AK228" i="2"/>
  <c r="AT228" i="2"/>
  <c r="AR228" i="2"/>
  <c r="AN228" i="2"/>
  <c r="BC449" i="2"/>
  <c r="BK449" i="2"/>
  <c r="BE449" i="2"/>
  <c r="BH449" i="2"/>
  <c r="BI449" i="2"/>
  <c r="BF449" i="2"/>
  <c r="BG449" i="2"/>
  <c r="AU450" i="2"/>
  <c r="BL450" i="2"/>
  <c r="BN450" i="2" s="1"/>
  <c r="AJ450" i="2"/>
  <c r="BB450" i="2"/>
  <c r="AR449" i="2"/>
  <c r="AQ449" i="2"/>
  <c r="AN449" i="2"/>
  <c r="AP449" i="2"/>
  <c r="AO449" i="2"/>
  <c r="AK449" i="2"/>
  <c r="AQ438" i="1"/>
  <c r="AN438" i="1"/>
  <c r="AU438" i="1"/>
  <c r="AT438" i="1"/>
  <c r="AS438" i="1"/>
  <c r="AR438" i="1"/>
  <c r="AL438" i="1"/>
  <c r="AW159" i="1"/>
  <c r="AK159" i="1"/>
  <c r="BQ439" i="1"/>
  <c r="AW439" i="1"/>
  <c r="AK439" i="1"/>
  <c r="AT439" i="2" s="1"/>
  <c r="AW311" i="1"/>
  <c r="AK311" i="1"/>
  <c r="AK265" i="1"/>
  <c r="AL265" i="1" s="1"/>
  <c r="AW265" i="1"/>
  <c r="AW380" i="1"/>
  <c r="AX432" i="1" s="1"/>
  <c r="AK380" i="1"/>
  <c r="AL432" i="1" s="1"/>
  <c r="AW63" i="1"/>
  <c r="AW63" i="2" s="1"/>
  <c r="AK63" i="1"/>
  <c r="AW215" i="1"/>
  <c r="AK215" i="1"/>
  <c r="AK102" i="1"/>
  <c r="AW102" i="1"/>
  <c r="BG438" i="1"/>
  <c r="BL438" i="1"/>
  <c r="BM438" i="1"/>
  <c r="BE438" i="1"/>
  <c r="BJ438" i="1"/>
  <c r="BN438" i="1"/>
  <c r="BK438" i="1"/>
  <c r="AW310" i="2"/>
  <c r="AX310" i="1"/>
  <c r="AX362" i="1"/>
  <c r="BE210" i="1"/>
  <c r="AL210" i="1"/>
  <c r="AT310" i="2"/>
  <c r="AL310" i="1"/>
  <c r="AL362" i="1"/>
  <c r="BK310" i="2"/>
  <c r="BE310" i="1"/>
  <c r="BE362" i="1"/>
  <c r="BN310" i="2"/>
  <c r="BQ310" i="1"/>
  <c r="BQ362" i="1"/>
  <c r="AW101" i="2"/>
  <c r="AX101" i="1"/>
  <c r="AX153" i="1"/>
  <c r="AW158" i="2"/>
  <c r="AX210" i="1"/>
  <c r="AW379" i="2"/>
  <c r="BN101" i="2"/>
  <c r="BQ101" i="1"/>
  <c r="BQ153" i="1"/>
  <c r="AT379" i="2"/>
  <c r="BN158" i="2"/>
  <c r="BQ210" i="1"/>
  <c r="AW214" i="2"/>
  <c r="AT101" i="2"/>
  <c r="AL101" i="1"/>
  <c r="AL153" i="1"/>
  <c r="BK379" i="2"/>
  <c r="BN214" i="2"/>
  <c r="BK101" i="2"/>
  <c r="BE101" i="1"/>
  <c r="BE153" i="1"/>
  <c r="BN379" i="2"/>
  <c r="BN264" i="2"/>
  <c r="BQ264" i="1"/>
  <c r="AW264" i="2"/>
  <c r="AX264" i="1"/>
  <c r="BQ432" i="1"/>
  <c r="BN63" i="2"/>
  <c r="AN379" i="1"/>
  <c r="AR379" i="1"/>
  <c r="AT379" i="1"/>
  <c r="AS379" i="1"/>
  <c r="AQ379" i="1"/>
  <c r="AU379" i="1"/>
  <c r="BN379" i="1"/>
  <c r="BJ379" i="1"/>
  <c r="BM379" i="1"/>
  <c r="BK379" i="1"/>
  <c r="BG379" i="1"/>
  <c r="BL379" i="1"/>
  <c r="BE432" i="1"/>
  <c r="AK157" i="2"/>
  <c r="AR157" i="2"/>
  <c r="AQ157" i="2"/>
  <c r="AO157" i="2"/>
  <c r="AN157" i="2"/>
  <c r="AP157" i="2"/>
  <c r="AT263" i="2"/>
  <c r="BK263" i="2"/>
  <c r="AN214" i="1"/>
  <c r="AT214" i="1"/>
  <c r="AS214" i="1"/>
  <c r="AR214" i="1"/>
  <c r="AQ214" i="1"/>
  <c r="AU214" i="1"/>
  <c r="AS158" i="1"/>
  <c r="AR158" i="1"/>
  <c r="AN158" i="1"/>
  <c r="AT158" i="1"/>
  <c r="AU158" i="1"/>
  <c r="AQ158" i="1"/>
  <c r="AT213" i="2"/>
  <c r="BK213" i="2"/>
  <c r="AQ51" i="2"/>
  <c r="AP51" i="2"/>
  <c r="AO51" i="2"/>
  <c r="AR51" i="2"/>
  <c r="AN51" i="2"/>
  <c r="AK51" i="2"/>
  <c r="BG214" i="1"/>
  <c r="BN214" i="1"/>
  <c r="BM214" i="1"/>
  <c r="BL214" i="1"/>
  <c r="BJ214" i="1"/>
  <c r="BK214" i="1"/>
  <c r="AR62" i="1"/>
  <c r="AQ62" i="1"/>
  <c r="AT62" i="1"/>
  <c r="AU62" i="1"/>
  <c r="AS62" i="1"/>
  <c r="AN62" i="1"/>
  <c r="BC262" i="2"/>
  <c r="BI262" i="2"/>
  <c r="BH262" i="2"/>
  <c r="BG262" i="2"/>
  <c r="BF262" i="2"/>
  <c r="BE262" i="2"/>
  <c r="BK157" i="2"/>
  <c r="BI212" i="2"/>
  <c r="BG212" i="2"/>
  <c r="BF212" i="2"/>
  <c r="BE212" i="2"/>
  <c r="BC212" i="2"/>
  <c r="BH212" i="2"/>
  <c r="AR264" i="1"/>
  <c r="AQ264" i="1"/>
  <c r="AT264" i="1"/>
  <c r="AU264" i="1"/>
  <c r="AS264" i="1"/>
  <c r="AN264" i="1"/>
  <c r="AN101" i="1"/>
  <c r="AT101" i="1"/>
  <c r="AR101" i="1"/>
  <c r="AQ101" i="1"/>
  <c r="AU101" i="1"/>
  <c r="AS101" i="1"/>
  <c r="AT158" i="2"/>
  <c r="BH110" i="2"/>
  <c r="BF110" i="2"/>
  <c r="BE110" i="2"/>
  <c r="BC110" i="2"/>
  <c r="BI110" i="2"/>
  <c r="BG110" i="2"/>
  <c r="AP314" i="2"/>
  <c r="AQ314" i="2"/>
  <c r="AO314" i="2"/>
  <c r="AN314" i="2"/>
  <c r="AK314" i="2"/>
  <c r="AR314" i="2"/>
  <c r="BG310" i="1"/>
  <c r="BK310" i="1"/>
  <c r="BN310" i="1"/>
  <c r="BL310" i="1"/>
  <c r="BJ310" i="1"/>
  <c r="BM310" i="1"/>
  <c r="BJ62" i="1"/>
  <c r="BL62" i="1"/>
  <c r="BN62" i="1"/>
  <c r="BM62" i="1"/>
  <c r="BK62" i="1"/>
  <c r="BG62" i="1"/>
  <c r="BJ264" i="1"/>
  <c r="BL264" i="1"/>
  <c r="BN264" i="1"/>
  <c r="BG264" i="1"/>
  <c r="BM264" i="1"/>
  <c r="BK264" i="1"/>
  <c r="AK262" i="2"/>
  <c r="AR262" i="2"/>
  <c r="AN262" i="2"/>
  <c r="AQ262" i="2"/>
  <c r="AP262" i="2"/>
  <c r="AO262" i="2"/>
  <c r="AH64" i="1"/>
  <c r="AK156" i="2"/>
  <c r="AR156" i="2"/>
  <c r="AQ156" i="2"/>
  <c r="AP156" i="2"/>
  <c r="AO156" i="2"/>
  <c r="AN156" i="2"/>
  <c r="AT52" i="2"/>
  <c r="BK52" i="2"/>
  <c r="AS310" i="1"/>
  <c r="AU310" i="1"/>
  <c r="AT310" i="1"/>
  <c r="AN310" i="1"/>
  <c r="AR310" i="1"/>
  <c r="AQ310" i="1"/>
  <c r="BC156" i="2"/>
  <c r="BI156" i="2"/>
  <c r="BH156" i="2"/>
  <c r="BG156" i="2"/>
  <c r="BF156" i="2"/>
  <c r="BE156" i="2"/>
  <c r="BN101" i="1"/>
  <c r="BL101" i="1"/>
  <c r="BM101" i="1"/>
  <c r="BK101" i="1"/>
  <c r="BJ101" i="1"/>
  <c r="BG101" i="1"/>
  <c r="AQ110" i="2"/>
  <c r="AN110" i="2"/>
  <c r="AK110" i="2"/>
  <c r="AR110" i="2"/>
  <c r="AP110" i="2"/>
  <c r="AO110" i="2"/>
  <c r="BE265" i="1"/>
  <c r="BK158" i="1"/>
  <c r="BJ158" i="1"/>
  <c r="BN158" i="1"/>
  <c r="BG158" i="1"/>
  <c r="BM158" i="1"/>
  <c r="BL158" i="1"/>
  <c r="AR212" i="2"/>
  <c r="AO212" i="2"/>
  <c r="AN212" i="2"/>
  <c r="AQ212" i="2"/>
  <c r="AP212" i="2"/>
  <c r="AK212" i="2"/>
  <c r="BG314" i="2"/>
  <c r="BI314" i="2"/>
  <c r="BH314" i="2"/>
  <c r="BF314" i="2"/>
  <c r="BE314" i="2"/>
  <c r="BC314" i="2"/>
  <c r="BH51" i="2"/>
  <c r="BG51" i="2"/>
  <c r="BF51" i="2"/>
  <c r="BE51" i="2"/>
  <c r="BC51" i="2"/>
  <c r="BI51" i="2"/>
  <c r="AX439" i="1" l="1"/>
  <c r="AW439" i="2"/>
  <c r="BG333" i="2"/>
  <c r="BH333" i="2"/>
  <c r="BC333" i="2"/>
  <c r="BF333" i="2"/>
  <c r="BI333" i="2"/>
  <c r="BK333" i="2"/>
  <c r="BE333" i="2"/>
  <c r="AR333" i="2"/>
  <c r="AP333" i="2"/>
  <c r="AQ333" i="2"/>
  <c r="AK333" i="2"/>
  <c r="AO333" i="2"/>
  <c r="AN333" i="2"/>
  <c r="AT333" i="2"/>
  <c r="BL451" i="2"/>
  <c r="BN451" i="2" s="1"/>
  <c r="AJ451" i="2"/>
  <c r="AU451" i="2"/>
  <c r="BB451" i="2"/>
  <c r="AQ450" i="2"/>
  <c r="AR450" i="2"/>
  <c r="AP450" i="2"/>
  <c r="AO450" i="2"/>
  <c r="AN450" i="2"/>
  <c r="AK450" i="2"/>
  <c r="BF450" i="2"/>
  <c r="BE450" i="2"/>
  <c r="BC450" i="2"/>
  <c r="BI450" i="2"/>
  <c r="BH450" i="2"/>
  <c r="BG450" i="2"/>
  <c r="BK450" i="2"/>
  <c r="BQ440" i="1"/>
  <c r="AW440" i="1"/>
  <c r="AK440" i="1"/>
  <c r="AT440" i="2" s="1"/>
  <c r="AW266" i="1"/>
  <c r="AK266" i="1"/>
  <c r="AL266" i="1" s="1"/>
  <c r="AW216" i="1"/>
  <c r="AK216" i="1"/>
  <c r="AK64" i="1"/>
  <c r="AW64" i="1"/>
  <c r="AW64" i="2" s="1"/>
  <c r="AK160" i="1"/>
  <c r="AW160" i="1"/>
  <c r="AW312" i="1"/>
  <c r="AK312" i="1"/>
  <c r="BK439" i="1"/>
  <c r="BL439" i="1"/>
  <c r="BJ439" i="1"/>
  <c r="BG439" i="1"/>
  <c r="BE439" i="1"/>
  <c r="BM439" i="1"/>
  <c r="BN439" i="1"/>
  <c r="AN439" i="1"/>
  <c r="AL439" i="1"/>
  <c r="AU439" i="1"/>
  <c r="AT439" i="1"/>
  <c r="AS439" i="1"/>
  <c r="AR439" i="1"/>
  <c r="AQ439" i="1"/>
  <c r="AK103" i="1"/>
  <c r="AW103" i="1"/>
  <c r="AK381" i="1"/>
  <c r="AL433" i="1" s="1"/>
  <c r="AW381" i="1"/>
  <c r="AX433" i="1" s="1"/>
  <c r="BK380" i="2"/>
  <c r="AL211" i="1"/>
  <c r="BN159" i="2"/>
  <c r="BQ211" i="1"/>
  <c r="AW265" i="2"/>
  <c r="AX265" i="1"/>
  <c r="AW102" i="2"/>
  <c r="AX102" i="1"/>
  <c r="AX154" i="1"/>
  <c r="BE211" i="1"/>
  <c r="BN311" i="2"/>
  <c r="BQ311" i="1"/>
  <c r="BQ363" i="1"/>
  <c r="BN265" i="2"/>
  <c r="BQ265" i="1"/>
  <c r="AT311" i="2"/>
  <c r="AL311" i="1"/>
  <c r="AL363" i="1"/>
  <c r="AW311" i="2"/>
  <c r="AX311" i="1"/>
  <c r="AX363" i="1"/>
  <c r="BN380" i="2"/>
  <c r="AW159" i="2"/>
  <c r="AX211" i="1"/>
  <c r="AT102" i="2"/>
  <c r="AL102" i="1"/>
  <c r="AL154" i="1"/>
  <c r="AW380" i="2"/>
  <c r="BK102" i="2"/>
  <c r="BE102" i="1"/>
  <c r="BE154" i="1"/>
  <c r="BN102" i="2"/>
  <c r="BQ102" i="1"/>
  <c r="BQ154" i="1"/>
  <c r="BK311" i="2"/>
  <c r="BE311" i="1"/>
  <c r="BE363" i="1"/>
  <c r="AW215" i="2"/>
  <c r="AT380" i="2"/>
  <c r="BN215" i="2"/>
  <c r="BN64" i="2"/>
  <c r="BQ433" i="1"/>
  <c r="BE433" i="1"/>
  <c r="AT380" i="1"/>
  <c r="AN380" i="1"/>
  <c r="AR380" i="1"/>
  <c r="AS380" i="1"/>
  <c r="AQ380" i="1"/>
  <c r="AU380" i="1"/>
  <c r="BL380" i="1"/>
  <c r="BM380" i="1"/>
  <c r="BK380" i="1"/>
  <c r="BJ380" i="1"/>
  <c r="BN380" i="1"/>
  <c r="BG380" i="1"/>
  <c r="AU311" i="1"/>
  <c r="AS311" i="1"/>
  <c r="AT311" i="1"/>
  <c r="AN311" i="1"/>
  <c r="AR311" i="1"/>
  <c r="AQ311" i="1"/>
  <c r="AT215" i="1"/>
  <c r="AS215" i="1"/>
  <c r="AR215" i="1"/>
  <c r="AN215" i="1"/>
  <c r="AQ215" i="1"/>
  <c r="AU215" i="1"/>
  <c r="AQ315" i="2"/>
  <c r="AP315" i="2"/>
  <c r="AO315" i="2"/>
  <c r="AK315" i="2"/>
  <c r="AN315" i="2"/>
  <c r="AR315" i="2"/>
  <c r="AR158" i="2"/>
  <c r="AQ158" i="2"/>
  <c r="AP158" i="2"/>
  <c r="AK158" i="2"/>
  <c r="AN158" i="2"/>
  <c r="AO158" i="2"/>
  <c r="BM311" i="1"/>
  <c r="BK311" i="1"/>
  <c r="BG311" i="1"/>
  <c r="BJ311" i="1"/>
  <c r="BN311" i="1"/>
  <c r="BL311" i="1"/>
  <c r="BH315" i="2"/>
  <c r="BG315" i="2"/>
  <c r="BF315" i="2"/>
  <c r="BI315" i="2"/>
  <c r="BE315" i="2"/>
  <c r="BC315" i="2"/>
  <c r="AT63" i="1"/>
  <c r="AR63" i="1"/>
  <c r="AN63" i="1"/>
  <c r="AS63" i="1"/>
  <c r="AQ63" i="1"/>
  <c r="AU63" i="1"/>
  <c r="BH111" i="2"/>
  <c r="BG111" i="2"/>
  <c r="BF111" i="2"/>
  <c r="BE111" i="2"/>
  <c r="BC111" i="2"/>
  <c r="BI111" i="2"/>
  <c r="BJ102" i="1"/>
  <c r="BG102" i="1"/>
  <c r="BL102" i="1"/>
  <c r="BK102" i="1"/>
  <c r="BN102" i="1"/>
  <c r="BM102" i="1"/>
  <c r="AQ111" i="2"/>
  <c r="AP111" i="2"/>
  <c r="AK111" i="2"/>
  <c r="AO111" i="2"/>
  <c r="AN111" i="2"/>
  <c r="AR111" i="2"/>
  <c r="AT214" i="2"/>
  <c r="BK214" i="2"/>
  <c r="AT159" i="2"/>
  <c r="BI263" i="2"/>
  <c r="BH263" i="2"/>
  <c r="BF263" i="2"/>
  <c r="BE263" i="2"/>
  <c r="BC263" i="2"/>
  <c r="BG263" i="2"/>
  <c r="BG52" i="2"/>
  <c r="BF52" i="2"/>
  <c r="BE52" i="2"/>
  <c r="BI52" i="2"/>
  <c r="BH52" i="2"/>
  <c r="BC52" i="2"/>
  <c r="BI213" i="2"/>
  <c r="BH213" i="2"/>
  <c r="BC213" i="2"/>
  <c r="BG213" i="2"/>
  <c r="BF213" i="2"/>
  <c r="BE213" i="2"/>
  <c r="AP52" i="2"/>
  <c r="AO52" i="2"/>
  <c r="AN52" i="2"/>
  <c r="AK52" i="2"/>
  <c r="AR52" i="2"/>
  <c r="AQ52" i="2"/>
  <c r="BL63" i="1"/>
  <c r="BJ63" i="1"/>
  <c r="BK63" i="1"/>
  <c r="BN63" i="1"/>
  <c r="BG63" i="1"/>
  <c r="BM63" i="1"/>
  <c r="AR102" i="1"/>
  <c r="AN102" i="1"/>
  <c r="AQ102" i="1"/>
  <c r="AU102" i="1"/>
  <c r="AT102" i="1"/>
  <c r="AS102" i="1"/>
  <c r="BI157" i="2"/>
  <c r="BH157" i="2"/>
  <c r="BG157" i="2"/>
  <c r="BF157" i="2"/>
  <c r="BE157" i="2"/>
  <c r="BC157" i="2"/>
  <c r="BL215" i="1"/>
  <c r="BK215" i="1"/>
  <c r="BJ215" i="1"/>
  <c r="BG215" i="1"/>
  <c r="BN215" i="1"/>
  <c r="BM215" i="1"/>
  <c r="AN159" i="1"/>
  <c r="AR159" i="1"/>
  <c r="AU159" i="1"/>
  <c r="AS159" i="1"/>
  <c r="AT159" i="1"/>
  <c r="AQ159" i="1"/>
  <c r="BG159" i="1"/>
  <c r="BN159" i="1"/>
  <c r="BJ159" i="1"/>
  <c r="BK159" i="1"/>
  <c r="BL159" i="1"/>
  <c r="BM159" i="1"/>
  <c r="AN265" i="1"/>
  <c r="AU265" i="1"/>
  <c r="AT265" i="1"/>
  <c r="AR265" i="1"/>
  <c r="AS265" i="1"/>
  <c r="AQ265" i="1"/>
  <c r="AK263" i="2"/>
  <c r="AR263" i="2"/>
  <c r="AQ263" i="2"/>
  <c r="AP263" i="2"/>
  <c r="AN263" i="2"/>
  <c r="AO263" i="2"/>
  <c r="BN265" i="1"/>
  <c r="BM265" i="1"/>
  <c r="BL265" i="1"/>
  <c r="BK265" i="1"/>
  <c r="BJ265" i="1"/>
  <c r="BG265" i="1"/>
  <c r="BE266" i="1"/>
  <c r="AT53" i="2"/>
  <c r="BK53" i="2"/>
  <c r="AH65" i="1"/>
  <c r="BK158" i="2"/>
  <c r="AQ213" i="2"/>
  <c r="AK213" i="2"/>
  <c r="AR213" i="2"/>
  <c r="AP213" i="2"/>
  <c r="AO213" i="2"/>
  <c r="AN213" i="2"/>
  <c r="AT264" i="2"/>
  <c r="BK264" i="2"/>
  <c r="AX440" i="1" l="1"/>
  <c r="AW440" i="2"/>
  <c r="BI451" i="2"/>
  <c r="BH451" i="2"/>
  <c r="BG451" i="2"/>
  <c r="BF451" i="2"/>
  <c r="BE451" i="2"/>
  <c r="BC451" i="2"/>
  <c r="BK451" i="2"/>
  <c r="AK451" i="2"/>
  <c r="AR451" i="2"/>
  <c r="AQ451" i="2"/>
  <c r="AP451" i="2"/>
  <c r="AO451" i="2"/>
  <c r="AN451" i="2"/>
  <c r="AU452" i="2"/>
  <c r="BL452" i="2"/>
  <c r="BN452" i="2" s="1"/>
  <c r="AJ452" i="2"/>
  <c r="BB452" i="2"/>
  <c r="AK313" i="1"/>
  <c r="AW313" i="1"/>
  <c r="AK267" i="1"/>
  <c r="AL267" i="1" s="1"/>
  <c r="AW267" i="1"/>
  <c r="AK104" i="1"/>
  <c r="AW104" i="1"/>
  <c r="AW382" i="1"/>
  <c r="AX434" i="1" s="1"/>
  <c r="AK382" i="1"/>
  <c r="AL434" i="1" s="1"/>
  <c r="AS440" i="1"/>
  <c r="AQ440" i="1"/>
  <c r="AU440" i="1"/>
  <c r="AL440" i="1"/>
  <c r="AT440" i="1"/>
  <c r="AR440" i="1"/>
  <c r="AN440" i="1"/>
  <c r="BQ441" i="1"/>
  <c r="AW441" i="1"/>
  <c r="AK441" i="1"/>
  <c r="AT441" i="2" s="1"/>
  <c r="BG440" i="1"/>
  <c r="BJ440" i="1"/>
  <c r="BN440" i="1"/>
  <c r="BL440" i="1"/>
  <c r="BM440" i="1"/>
  <c r="BE440" i="1"/>
  <c r="BK440" i="1"/>
  <c r="AW65" i="1"/>
  <c r="AW65" i="2" s="1"/>
  <c r="AK65" i="1"/>
  <c r="AW217" i="1"/>
  <c r="AK217" i="1"/>
  <c r="AW161" i="1"/>
  <c r="AK161" i="1"/>
  <c r="AT103" i="2"/>
  <c r="AL103" i="1"/>
  <c r="AL155" i="1"/>
  <c r="AW103" i="2"/>
  <c r="AX103" i="1"/>
  <c r="AX155" i="1"/>
  <c r="BN381" i="2"/>
  <c r="AW216" i="2"/>
  <c r="BN103" i="2"/>
  <c r="BQ103" i="1"/>
  <c r="BQ155" i="1"/>
  <c r="AW266" i="2"/>
  <c r="AX266" i="1"/>
  <c r="BN160" i="2"/>
  <c r="BQ212" i="1"/>
  <c r="AT381" i="2"/>
  <c r="BN266" i="2"/>
  <c r="BQ266" i="1"/>
  <c r="BK381" i="2"/>
  <c r="BK103" i="2"/>
  <c r="BE103" i="1"/>
  <c r="BE155" i="1"/>
  <c r="AL212" i="1"/>
  <c r="AW160" i="2"/>
  <c r="AX212" i="1"/>
  <c r="AT312" i="2"/>
  <c r="AL312" i="1"/>
  <c r="AL364" i="1"/>
  <c r="BE212" i="1"/>
  <c r="BN312" i="2"/>
  <c r="BQ312" i="1"/>
  <c r="BQ364" i="1"/>
  <c r="AW381" i="2"/>
  <c r="BN216" i="2"/>
  <c r="BK312" i="2"/>
  <c r="BE312" i="1"/>
  <c r="BE364" i="1"/>
  <c r="AW312" i="2"/>
  <c r="AX312" i="1"/>
  <c r="AX364" i="1"/>
  <c r="BN65" i="2"/>
  <c r="BQ434" i="1"/>
  <c r="AS381" i="1"/>
  <c r="AN381" i="1"/>
  <c r="AR381" i="1"/>
  <c r="AT381" i="1"/>
  <c r="AQ381" i="1"/>
  <c r="AU381" i="1"/>
  <c r="BJ381" i="1"/>
  <c r="BN381" i="1"/>
  <c r="BM381" i="1"/>
  <c r="BG381" i="1"/>
  <c r="BL381" i="1"/>
  <c r="BK381" i="1"/>
  <c r="BE434" i="1"/>
  <c r="BI264" i="2"/>
  <c r="BH264" i="2"/>
  <c r="BG264" i="2"/>
  <c r="BC264" i="2"/>
  <c r="BE264" i="2"/>
  <c r="BF264" i="2"/>
  <c r="AN103" i="1"/>
  <c r="AT103" i="1"/>
  <c r="AU103" i="1"/>
  <c r="AS103" i="1"/>
  <c r="AR103" i="1"/>
  <c r="AQ103" i="1"/>
  <c r="AH66" i="1"/>
  <c r="BH214" i="2"/>
  <c r="BG214" i="2"/>
  <c r="BE214" i="2"/>
  <c r="BC214" i="2"/>
  <c r="BI214" i="2"/>
  <c r="BF214" i="2"/>
  <c r="BG312" i="1"/>
  <c r="BK312" i="1"/>
  <c r="BM312" i="1"/>
  <c r="BL312" i="1"/>
  <c r="BJ312" i="1"/>
  <c r="BN312" i="1"/>
  <c r="BN103" i="1"/>
  <c r="BL103" i="1"/>
  <c r="BM103" i="1"/>
  <c r="BG103" i="1"/>
  <c r="BK103" i="1"/>
  <c r="BJ103" i="1"/>
  <c r="BE267" i="1"/>
  <c r="AQ214" i="2"/>
  <c r="AP214" i="2"/>
  <c r="AK214" i="2"/>
  <c r="AR214" i="2"/>
  <c r="AO214" i="2"/>
  <c r="AN214" i="2"/>
  <c r="AS160" i="1"/>
  <c r="AR160" i="1"/>
  <c r="AN160" i="1"/>
  <c r="AU160" i="1"/>
  <c r="AQ160" i="1"/>
  <c r="AT160" i="1"/>
  <c r="AR266" i="1"/>
  <c r="AQ266" i="1"/>
  <c r="AT266" i="1"/>
  <c r="AN266" i="1"/>
  <c r="AS266" i="1"/>
  <c r="AU266" i="1"/>
  <c r="AQ159" i="2"/>
  <c r="AP159" i="2"/>
  <c r="AO159" i="2"/>
  <c r="AR159" i="2"/>
  <c r="AK159" i="2"/>
  <c r="AN159" i="2"/>
  <c r="AP316" i="2"/>
  <c r="AO316" i="2"/>
  <c r="AN316" i="2"/>
  <c r="AK316" i="2"/>
  <c r="AR316" i="2"/>
  <c r="AQ316" i="2"/>
  <c r="AT265" i="2"/>
  <c r="BK265" i="2"/>
  <c r="AO53" i="2"/>
  <c r="AN53" i="2"/>
  <c r="AP53" i="2"/>
  <c r="AR53" i="2"/>
  <c r="AQ53" i="2"/>
  <c r="AK53" i="2"/>
  <c r="AN216" i="1"/>
  <c r="AQ216" i="1"/>
  <c r="AS216" i="1"/>
  <c r="AT216" i="1"/>
  <c r="AR216" i="1"/>
  <c r="AU216" i="1"/>
  <c r="AN64" i="1"/>
  <c r="AU64" i="1"/>
  <c r="AT64" i="1"/>
  <c r="AS64" i="1"/>
  <c r="AR64" i="1"/>
  <c r="AQ64" i="1"/>
  <c r="BJ266" i="1"/>
  <c r="BL266" i="1"/>
  <c r="BM266" i="1"/>
  <c r="BK266" i="1"/>
  <c r="BG266" i="1"/>
  <c r="BN266" i="1"/>
  <c r="AP112" i="2"/>
  <c r="AO112" i="2"/>
  <c r="AK112" i="2"/>
  <c r="AR112" i="2"/>
  <c r="AQ112" i="2"/>
  <c r="AN112" i="2"/>
  <c r="BI158" i="2"/>
  <c r="BH158" i="2"/>
  <c r="BG158" i="2"/>
  <c r="BF158" i="2"/>
  <c r="BE158" i="2"/>
  <c r="BC158" i="2"/>
  <c r="BN64" i="1"/>
  <c r="BM64" i="1"/>
  <c r="BG64" i="1"/>
  <c r="BK64" i="1"/>
  <c r="BL64" i="1"/>
  <c r="BJ64" i="1"/>
  <c r="AT54" i="2"/>
  <c r="BK54" i="2"/>
  <c r="AT215" i="2"/>
  <c r="BK215" i="2"/>
  <c r="BG316" i="2"/>
  <c r="BF316" i="2"/>
  <c r="BE316" i="2"/>
  <c r="BC316" i="2"/>
  <c r="BI316" i="2"/>
  <c r="BH316" i="2"/>
  <c r="AQ312" i="1"/>
  <c r="AS312" i="1"/>
  <c r="AR312" i="1"/>
  <c r="AN312" i="1"/>
  <c r="AU312" i="1"/>
  <c r="AT312" i="1"/>
  <c r="BG112" i="2"/>
  <c r="BF112" i="2"/>
  <c r="BH112" i="2"/>
  <c r="BE112" i="2"/>
  <c r="BC112" i="2"/>
  <c r="BI112" i="2"/>
  <c r="AR264" i="2"/>
  <c r="AQ264" i="2"/>
  <c r="AP264" i="2"/>
  <c r="AO264" i="2"/>
  <c r="AK264" i="2"/>
  <c r="AN264" i="2"/>
  <c r="BF53" i="2"/>
  <c r="BE53" i="2"/>
  <c r="BI53" i="2"/>
  <c r="BH53" i="2"/>
  <c r="BG53" i="2"/>
  <c r="BC53" i="2"/>
  <c r="AT160" i="2"/>
  <c r="BK159" i="2"/>
  <c r="BG216" i="1"/>
  <c r="BN216" i="1"/>
  <c r="BL216" i="1"/>
  <c r="BK216" i="1"/>
  <c r="BJ216" i="1"/>
  <c r="BM216" i="1"/>
  <c r="BK160" i="1"/>
  <c r="BJ160" i="1"/>
  <c r="BN160" i="1"/>
  <c r="BM160" i="1"/>
  <c r="BG160" i="1"/>
  <c r="BL160" i="1"/>
  <c r="AX441" i="1" l="1"/>
  <c r="AW441" i="2"/>
  <c r="BK452" i="2"/>
  <c r="BI452" i="2"/>
  <c r="BH452" i="2"/>
  <c r="BG452" i="2"/>
  <c r="BF452" i="2"/>
  <c r="BC452" i="2"/>
  <c r="BE452" i="2"/>
  <c r="AP452" i="2"/>
  <c r="AO452" i="2"/>
  <c r="AN452" i="2"/>
  <c r="AK452" i="2"/>
  <c r="AR452" i="2"/>
  <c r="AQ452" i="2"/>
  <c r="BL453" i="2"/>
  <c r="BN453" i="2" s="1"/>
  <c r="AJ453" i="2"/>
  <c r="AU453" i="2"/>
  <c r="BB453" i="2"/>
  <c r="AK105" i="1"/>
  <c r="AW105" i="1"/>
  <c r="AK314" i="1"/>
  <c r="AW314" i="1"/>
  <c r="AW268" i="1"/>
  <c r="AK268" i="1"/>
  <c r="AL268" i="1" s="1"/>
  <c r="AW442" i="1"/>
  <c r="BQ442" i="1"/>
  <c r="AK442" i="1"/>
  <c r="AT442" i="2" s="1"/>
  <c r="AW162" i="1"/>
  <c r="AK162" i="1"/>
  <c r="AK218" i="1"/>
  <c r="AW218" i="1"/>
  <c r="AN441" i="1"/>
  <c r="AS441" i="1"/>
  <c r="AL441" i="1"/>
  <c r="AU441" i="1"/>
  <c r="AR441" i="1"/>
  <c r="AT441" i="1"/>
  <c r="AQ441" i="1"/>
  <c r="BE441" i="1"/>
  <c r="BL441" i="1"/>
  <c r="BM441" i="1"/>
  <c r="BK441" i="1"/>
  <c r="BJ441" i="1"/>
  <c r="BN441" i="1"/>
  <c r="BG441" i="1"/>
  <c r="AW66" i="1"/>
  <c r="AW66" i="2" s="1"/>
  <c r="AK66" i="1"/>
  <c r="AK383" i="1"/>
  <c r="AL435" i="1" s="1"/>
  <c r="AW383" i="1"/>
  <c r="AX435" i="1" s="1"/>
  <c r="AW104" i="2"/>
  <c r="AX104" i="1"/>
  <c r="AX156" i="1"/>
  <c r="BN161" i="2"/>
  <c r="BQ213" i="1"/>
  <c r="BK382" i="2"/>
  <c r="AW382" i="2"/>
  <c r="BE213" i="1"/>
  <c r="AW217" i="2"/>
  <c r="AW313" i="2"/>
  <c r="AX313" i="1"/>
  <c r="AX365" i="1"/>
  <c r="BN104" i="2"/>
  <c r="BQ104" i="1"/>
  <c r="BQ156" i="1"/>
  <c r="BN217" i="2"/>
  <c r="BN382" i="2"/>
  <c r="AT313" i="2"/>
  <c r="AL313" i="1"/>
  <c r="AL365" i="1"/>
  <c r="BK104" i="2"/>
  <c r="BE104" i="1"/>
  <c r="BE156" i="1"/>
  <c r="AL213" i="1"/>
  <c r="BK313" i="2"/>
  <c r="BE313" i="1"/>
  <c r="BE365" i="1"/>
  <c r="AT104" i="2"/>
  <c r="AL104" i="1"/>
  <c r="AL156" i="1"/>
  <c r="AW267" i="2"/>
  <c r="AX267" i="1"/>
  <c r="BN313" i="2"/>
  <c r="BQ313" i="1"/>
  <c r="BQ365" i="1"/>
  <c r="AW161" i="2"/>
  <c r="AX213" i="1"/>
  <c r="AT382" i="2"/>
  <c r="BN267" i="2"/>
  <c r="BQ267" i="1"/>
  <c r="BQ435" i="1"/>
  <c r="BN66" i="2"/>
  <c r="BE435" i="1"/>
  <c r="BM382" i="1"/>
  <c r="BK382" i="1"/>
  <c r="BG382" i="1"/>
  <c r="BJ382" i="1"/>
  <c r="BL382" i="1"/>
  <c r="BN382" i="1"/>
  <c r="AN382" i="1"/>
  <c r="AU382" i="1"/>
  <c r="AT382" i="1"/>
  <c r="AR382" i="1"/>
  <c r="AS382" i="1"/>
  <c r="AQ382" i="1"/>
  <c r="AP160" i="2"/>
  <c r="AO160" i="2"/>
  <c r="AN160" i="2"/>
  <c r="AR160" i="2"/>
  <c r="AQ160" i="2"/>
  <c r="AK160" i="2"/>
  <c r="BF317" i="2"/>
  <c r="BE317" i="2"/>
  <c r="BI317" i="2"/>
  <c r="BH317" i="2"/>
  <c r="BG317" i="2"/>
  <c r="BC317" i="2"/>
  <c r="BG161" i="1"/>
  <c r="BN161" i="1"/>
  <c r="BJ161" i="1"/>
  <c r="BM161" i="1"/>
  <c r="BL161" i="1"/>
  <c r="BK161" i="1"/>
  <c r="BE268" i="1"/>
  <c r="AT216" i="2"/>
  <c r="BK216" i="2"/>
  <c r="AQ265" i="2"/>
  <c r="AP265" i="2"/>
  <c r="AO265" i="2"/>
  <c r="AR265" i="2"/>
  <c r="AN265" i="2"/>
  <c r="AK265" i="2"/>
  <c r="BE54" i="2"/>
  <c r="BC54" i="2"/>
  <c r="BF54" i="2"/>
  <c r="BH54" i="2"/>
  <c r="BI54" i="2"/>
  <c r="BG54" i="2"/>
  <c r="AR104" i="1"/>
  <c r="AQ104" i="1"/>
  <c r="AT104" i="1"/>
  <c r="AU104" i="1"/>
  <c r="AS104" i="1"/>
  <c r="AN104" i="1"/>
  <c r="AT266" i="2"/>
  <c r="BK266" i="2"/>
  <c r="AT217" i="1"/>
  <c r="AS217" i="1"/>
  <c r="AR217" i="1"/>
  <c r="AU217" i="1"/>
  <c r="AQ217" i="1"/>
  <c r="AN217" i="1"/>
  <c r="BJ104" i="1"/>
  <c r="BL104" i="1"/>
  <c r="BK104" i="1"/>
  <c r="BN104" i="1"/>
  <c r="BG104" i="1"/>
  <c r="BM104" i="1"/>
  <c r="BG113" i="2"/>
  <c r="BF113" i="2"/>
  <c r="BE113" i="2"/>
  <c r="BI113" i="2"/>
  <c r="BC113" i="2"/>
  <c r="BH113" i="2"/>
  <c r="AU313" i="1"/>
  <c r="AS313" i="1"/>
  <c r="AT313" i="1"/>
  <c r="AR313" i="1"/>
  <c r="AQ313" i="1"/>
  <c r="AN313" i="1"/>
  <c r="BN267" i="1"/>
  <c r="BM267" i="1"/>
  <c r="BL267" i="1"/>
  <c r="BG267" i="1"/>
  <c r="BK267" i="1"/>
  <c r="BJ267" i="1"/>
  <c r="AP215" i="2"/>
  <c r="AO215" i="2"/>
  <c r="AK215" i="2"/>
  <c r="AR215" i="2"/>
  <c r="AQ215" i="2"/>
  <c r="AN215" i="2"/>
  <c r="AP113" i="2"/>
  <c r="AO113" i="2"/>
  <c r="AN113" i="2"/>
  <c r="AR113" i="2"/>
  <c r="AQ113" i="2"/>
  <c r="AK113" i="2"/>
  <c r="AO317" i="2"/>
  <c r="AN317" i="2"/>
  <c r="AK317" i="2"/>
  <c r="AQ317" i="2"/>
  <c r="AP317" i="2"/>
  <c r="AR317" i="2"/>
  <c r="BH159" i="2"/>
  <c r="BG159" i="2"/>
  <c r="BF159" i="2"/>
  <c r="BC159" i="2"/>
  <c r="BI159" i="2"/>
  <c r="BE159" i="2"/>
  <c r="BG215" i="2"/>
  <c r="BF215" i="2"/>
  <c r="BE215" i="2"/>
  <c r="BC215" i="2"/>
  <c r="BI215" i="2"/>
  <c r="BH215" i="2"/>
  <c r="AN54" i="2"/>
  <c r="AR54" i="2"/>
  <c r="AO54" i="2"/>
  <c r="AK54" i="2"/>
  <c r="AP54" i="2"/>
  <c r="AQ54" i="2"/>
  <c r="BM313" i="1"/>
  <c r="BK313" i="1"/>
  <c r="BG313" i="1"/>
  <c r="BJ313" i="1"/>
  <c r="BN313" i="1"/>
  <c r="BL313" i="1"/>
  <c r="AN267" i="1"/>
  <c r="AU267" i="1"/>
  <c r="AT267" i="1"/>
  <c r="AS267" i="1"/>
  <c r="AR267" i="1"/>
  <c r="AQ267" i="1"/>
  <c r="AH67" i="1"/>
  <c r="BL65" i="1"/>
  <c r="BJ65" i="1"/>
  <c r="BN65" i="1"/>
  <c r="BM65" i="1"/>
  <c r="BK65" i="1"/>
  <c r="BG65" i="1"/>
  <c r="AT161" i="2"/>
  <c r="BK160" i="2"/>
  <c r="AT55" i="2"/>
  <c r="BK55" i="2"/>
  <c r="BH265" i="2"/>
  <c r="BG265" i="2"/>
  <c r="BF265" i="2"/>
  <c r="BI265" i="2"/>
  <c r="BE265" i="2"/>
  <c r="BC265" i="2"/>
  <c r="AN161" i="1"/>
  <c r="AR161" i="1"/>
  <c r="AT161" i="1"/>
  <c r="AU161" i="1"/>
  <c r="AQ161" i="1"/>
  <c r="AS161" i="1"/>
  <c r="AT65" i="1"/>
  <c r="AR65" i="1"/>
  <c r="AS65" i="1"/>
  <c r="AQ65" i="1"/>
  <c r="AU65" i="1"/>
  <c r="AN65" i="1"/>
  <c r="BL217" i="1"/>
  <c r="BK217" i="1"/>
  <c r="BJ217" i="1"/>
  <c r="BN217" i="1"/>
  <c r="BG217" i="1"/>
  <c r="BM217" i="1"/>
  <c r="AX442" i="1" l="1"/>
  <c r="AW442" i="2"/>
  <c r="BK453" i="2"/>
  <c r="BI453" i="2"/>
  <c r="BF453" i="2"/>
  <c r="BH453" i="2"/>
  <c r="BG453" i="2"/>
  <c r="BE453" i="2"/>
  <c r="BC453" i="2"/>
  <c r="AR453" i="2"/>
  <c r="AQ453" i="2"/>
  <c r="AP453" i="2"/>
  <c r="AO453" i="2"/>
  <c r="AN453" i="2"/>
  <c r="AK453" i="2"/>
  <c r="BL454" i="2"/>
  <c r="BN454" i="2" s="1"/>
  <c r="AJ454" i="2"/>
  <c r="AU454" i="2"/>
  <c r="BB454" i="2"/>
  <c r="AS442" i="1"/>
  <c r="AR442" i="1"/>
  <c r="AL442" i="1"/>
  <c r="AQ442" i="1"/>
  <c r="AU442" i="1"/>
  <c r="AT442" i="1"/>
  <c r="AN442" i="1"/>
  <c r="BM442" i="1"/>
  <c r="BE442" i="1"/>
  <c r="BN442" i="1"/>
  <c r="BG442" i="1"/>
  <c r="BL442" i="1"/>
  <c r="BK442" i="1"/>
  <c r="BJ442" i="1"/>
  <c r="AW269" i="1"/>
  <c r="AK269" i="1"/>
  <c r="AL269" i="1" s="1"/>
  <c r="AK219" i="1"/>
  <c r="AW219" i="1"/>
  <c r="AK163" i="1"/>
  <c r="AW163" i="1"/>
  <c r="AW67" i="1"/>
  <c r="AW67" i="2" s="1"/>
  <c r="AK67" i="1"/>
  <c r="AK384" i="1"/>
  <c r="AL436" i="1" s="1"/>
  <c r="AW384" i="1"/>
  <c r="AX436" i="1" s="1"/>
  <c r="AW106" i="1"/>
  <c r="AK106" i="1"/>
  <c r="BQ443" i="1"/>
  <c r="AW443" i="1"/>
  <c r="AK443" i="1"/>
  <c r="AT443" i="2" s="1"/>
  <c r="AK315" i="1"/>
  <c r="AW315" i="1"/>
  <c r="AT314" i="2"/>
  <c r="AL314" i="1"/>
  <c r="AL366" i="1"/>
  <c r="AT105" i="2"/>
  <c r="AL105" i="1"/>
  <c r="AL157" i="1"/>
  <c r="BN105" i="2"/>
  <c r="BQ105" i="1"/>
  <c r="BQ157" i="1"/>
  <c r="BN314" i="2"/>
  <c r="BQ314" i="1"/>
  <c r="BQ366" i="1"/>
  <c r="AL214" i="1"/>
  <c r="BE214" i="1"/>
  <c r="BN383" i="2"/>
  <c r="BK105" i="2"/>
  <c r="BE105" i="1"/>
  <c r="BE157" i="1"/>
  <c r="AW105" i="2"/>
  <c r="AX105" i="1"/>
  <c r="AX157" i="1"/>
  <c r="BN218" i="2"/>
  <c r="AW268" i="2"/>
  <c r="AX268" i="1"/>
  <c r="AT383" i="2"/>
  <c r="AW218" i="2"/>
  <c r="BK314" i="2"/>
  <c r="BE314" i="1"/>
  <c r="BE366" i="1"/>
  <c r="AW314" i="2"/>
  <c r="AX314" i="1"/>
  <c r="AX366" i="1"/>
  <c r="BK383" i="2"/>
  <c r="BN268" i="2"/>
  <c r="BQ268" i="1"/>
  <c r="AW162" i="2"/>
  <c r="AX214" i="1"/>
  <c r="AW383" i="2"/>
  <c r="BN162" i="2"/>
  <c r="BQ214" i="1"/>
  <c r="BQ436" i="1"/>
  <c r="BN67" i="2"/>
  <c r="AU383" i="1"/>
  <c r="AS383" i="1"/>
  <c r="AR383" i="1"/>
  <c r="AN383" i="1"/>
  <c r="AQ383" i="1"/>
  <c r="AT383" i="1"/>
  <c r="BL383" i="1"/>
  <c r="BG383" i="1"/>
  <c r="BN383" i="1"/>
  <c r="BM383" i="1"/>
  <c r="BJ383" i="1"/>
  <c r="BK383" i="1"/>
  <c r="BE436" i="1"/>
  <c r="AO161" i="2"/>
  <c r="AN161" i="2"/>
  <c r="AR161" i="2"/>
  <c r="AQ161" i="2"/>
  <c r="AP161" i="2"/>
  <c r="AK161" i="2"/>
  <c r="BG160" i="2"/>
  <c r="BF160" i="2"/>
  <c r="BE160" i="2"/>
  <c r="BI160" i="2"/>
  <c r="BH160" i="2"/>
  <c r="BC160" i="2"/>
  <c r="AR268" i="1"/>
  <c r="AQ268" i="1"/>
  <c r="AT268" i="1"/>
  <c r="AU268" i="1"/>
  <c r="AN268" i="1"/>
  <c r="AS268" i="1"/>
  <c r="BN66" i="1"/>
  <c r="BG66" i="1"/>
  <c r="BK66" i="1"/>
  <c r="BL66" i="1"/>
  <c r="BM66" i="1"/>
  <c r="BJ66" i="1"/>
  <c r="AO114" i="2"/>
  <c r="AN114" i="2"/>
  <c r="AK114" i="2"/>
  <c r="AR114" i="2"/>
  <c r="AP114" i="2"/>
  <c r="AQ114" i="2"/>
  <c r="AN318" i="2"/>
  <c r="AR318" i="2"/>
  <c r="AQ318" i="2"/>
  <c r="AK318" i="2"/>
  <c r="AO318" i="2"/>
  <c r="AP318" i="2"/>
  <c r="AN218" i="1"/>
  <c r="AU218" i="1"/>
  <c r="AT218" i="1"/>
  <c r="AR218" i="1"/>
  <c r="AQ218" i="1"/>
  <c r="AS218" i="1"/>
  <c r="AH68" i="1"/>
  <c r="AT217" i="2"/>
  <c r="BK217" i="2"/>
  <c r="BK161" i="2"/>
  <c r="BG266" i="2"/>
  <c r="BF266" i="2"/>
  <c r="BE266" i="2"/>
  <c r="BI266" i="2"/>
  <c r="BH266" i="2"/>
  <c r="BC266" i="2"/>
  <c r="BE318" i="2"/>
  <c r="BC318" i="2"/>
  <c r="BI318" i="2"/>
  <c r="BH318" i="2"/>
  <c r="BG318" i="2"/>
  <c r="BF318" i="2"/>
  <c r="AS162" i="1"/>
  <c r="AR162" i="1"/>
  <c r="AN162" i="1"/>
  <c r="AQ162" i="1"/>
  <c r="AT162" i="1"/>
  <c r="AU162" i="1"/>
  <c r="AK55" i="2"/>
  <c r="AP55" i="2"/>
  <c r="AO55" i="2"/>
  <c r="AN55" i="2"/>
  <c r="AR55" i="2"/>
  <c r="AQ55" i="2"/>
  <c r="BF216" i="2"/>
  <c r="BE216" i="2"/>
  <c r="BG216" i="2"/>
  <c r="BC216" i="2"/>
  <c r="BI216" i="2"/>
  <c r="BH216" i="2"/>
  <c r="BJ268" i="1"/>
  <c r="BL268" i="1"/>
  <c r="BG268" i="1"/>
  <c r="BK268" i="1"/>
  <c r="BN268" i="1"/>
  <c r="BM268" i="1"/>
  <c r="BF114" i="2"/>
  <c r="BE114" i="2"/>
  <c r="BG114" i="2"/>
  <c r="BC114" i="2"/>
  <c r="BI114" i="2"/>
  <c r="BH114" i="2"/>
  <c r="BN105" i="1"/>
  <c r="BL105" i="1"/>
  <c r="BG105" i="1"/>
  <c r="BJ105" i="1"/>
  <c r="BM105" i="1"/>
  <c r="BK105" i="1"/>
  <c r="BG218" i="1"/>
  <c r="BN218" i="1"/>
  <c r="BK218" i="1"/>
  <c r="BM218" i="1"/>
  <c r="BJ218" i="1"/>
  <c r="BL218" i="1"/>
  <c r="AN66" i="1"/>
  <c r="AU66" i="1"/>
  <c r="AQ66" i="1"/>
  <c r="AT66" i="1"/>
  <c r="AS66" i="1"/>
  <c r="AR66" i="1"/>
  <c r="BK162" i="1"/>
  <c r="BJ162" i="1"/>
  <c r="BN162" i="1"/>
  <c r="BG162" i="1"/>
  <c r="BL162" i="1"/>
  <c r="BM162" i="1"/>
  <c r="BE269" i="1"/>
  <c r="BG314" i="1"/>
  <c r="BK314" i="1"/>
  <c r="BL314" i="1"/>
  <c r="BJ314" i="1"/>
  <c r="BN314" i="1"/>
  <c r="BM314" i="1"/>
  <c r="BC55" i="2"/>
  <c r="BI55" i="2"/>
  <c r="BH55" i="2"/>
  <c r="BE55" i="2"/>
  <c r="BG55" i="2"/>
  <c r="BF55" i="2"/>
  <c r="AN105" i="1"/>
  <c r="AT105" i="1"/>
  <c r="AU105" i="1"/>
  <c r="AS105" i="1"/>
  <c r="AR105" i="1"/>
  <c r="AQ105" i="1"/>
  <c r="AP266" i="2"/>
  <c r="AO266" i="2"/>
  <c r="AN266" i="2"/>
  <c r="AK266" i="2"/>
  <c r="AQ266" i="2"/>
  <c r="AR266" i="2"/>
  <c r="AT56" i="2"/>
  <c r="BK56" i="2"/>
  <c r="AT162" i="2"/>
  <c r="AT267" i="2"/>
  <c r="BK267" i="2"/>
  <c r="AO216" i="2"/>
  <c r="AN216" i="2"/>
  <c r="AK216" i="2"/>
  <c r="AP216" i="2"/>
  <c r="AR216" i="2"/>
  <c r="AQ216" i="2"/>
  <c r="AQ314" i="1"/>
  <c r="AS314" i="1"/>
  <c r="AN314" i="1"/>
  <c r="AT314" i="1"/>
  <c r="AR314" i="1"/>
  <c r="AU314" i="1"/>
  <c r="AX443" i="1" l="1"/>
  <c r="AW443" i="2"/>
  <c r="BI454" i="2"/>
  <c r="BH454" i="2"/>
  <c r="BK454" i="2"/>
  <c r="BF454" i="2"/>
  <c r="BE454" i="2"/>
  <c r="BG454" i="2"/>
  <c r="BC454" i="2"/>
  <c r="AR454" i="2"/>
  <c r="AQ454" i="2"/>
  <c r="AP454" i="2"/>
  <c r="AO454" i="2"/>
  <c r="AN454" i="2"/>
  <c r="AK454" i="2"/>
  <c r="AU455" i="2"/>
  <c r="BL455" i="2"/>
  <c r="BN455" i="2" s="1"/>
  <c r="AJ455" i="2"/>
  <c r="BB455" i="2"/>
  <c r="AQ443" i="1"/>
  <c r="AS443" i="1"/>
  <c r="AL443" i="1"/>
  <c r="AT443" i="1"/>
  <c r="AU443" i="1"/>
  <c r="AR443" i="1"/>
  <c r="AN443" i="1"/>
  <c r="BQ444" i="1"/>
  <c r="AK444" i="1"/>
  <c r="AT444" i="2" s="1"/>
  <c r="AW444" i="1"/>
  <c r="AW316" i="1"/>
  <c r="AK316" i="1"/>
  <c r="AW164" i="1"/>
  <c r="AK164" i="1"/>
  <c r="AW68" i="1"/>
  <c r="AK68" i="1"/>
  <c r="BL443" i="1"/>
  <c r="BE443" i="1"/>
  <c r="BM443" i="1"/>
  <c r="BK443" i="1"/>
  <c r="BJ443" i="1"/>
  <c r="BG443" i="1"/>
  <c r="BN443" i="1"/>
  <c r="AK220" i="1"/>
  <c r="AW220" i="1"/>
  <c r="AW270" i="1"/>
  <c r="AK270" i="1"/>
  <c r="AL270" i="1" s="1"/>
  <c r="AK107" i="1"/>
  <c r="AW107" i="1"/>
  <c r="BK315" i="2"/>
  <c r="BE315" i="1"/>
  <c r="BE367" i="1"/>
  <c r="AW219" i="2"/>
  <c r="AW106" i="2"/>
  <c r="AX106" i="1"/>
  <c r="AX158" i="1"/>
  <c r="BE215" i="1"/>
  <c r="AW315" i="2"/>
  <c r="AX315" i="1"/>
  <c r="AX367" i="1"/>
  <c r="AL215" i="1"/>
  <c r="BN269" i="2"/>
  <c r="BQ269" i="1"/>
  <c r="BN219" i="2"/>
  <c r="BN315" i="2"/>
  <c r="BQ315" i="1"/>
  <c r="BQ367" i="1"/>
  <c r="AT106" i="2"/>
  <c r="AL106" i="1"/>
  <c r="AL158" i="1"/>
  <c r="AW384" i="2"/>
  <c r="AX384" i="1"/>
  <c r="AT384" i="2"/>
  <c r="AL384" i="1"/>
  <c r="BN384" i="2"/>
  <c r="BQ384" i="1"/>
  <c r="AT315" i="2"/>
  <c r="AL315" i="1"/>
  <c r="AL367" i="1"/>
  <c r="BN106" i="2"/>
  <c r="BQ106" i="1"/>
  <c r="BQ158" i="1"/>
  <c r="AW269" i="2"/>
  <c r="AX269" i="1"/>
  <c r="AW163" i="2"/>
  <c r="AX215" i="1"/>
  <c r="BK384" i="2"/>
  <c r="BE384" i="1"/>
  <c r="BK106" i="2"/>
  <c r="BE106" i="1"/>
  <c r="BE158" i="1"/>
  <c r="BN163" i="2"/>
  <c r="BQ215" i="1"/>
  <c r="BN68" i="2"/>
  <c r="AW68" i="2"/>
  <c r="AU384" i="1"/>
  <c r="AR384" i="1"/>
  <c r="AN384" i="1"/>
  <c r="AT384" i="1"/>
  <c r="AQ384" i="1"/>
  <c r="AS384" i="1"/>
  <c r="BG384" i="1"/>
  <c r="BN384" i="1"/>
  <c r="BJ384" i="1"/>
  <c r="BM384" i="1"/>
  <c r="BL384" i="1"/>
  <c r="BK384" i="1"/>
  <c r="AT268" i="2"/>
  <c r="BK268" i="2"/>
  <c r="AN269" i="1"/>
  <c r="AU269" i="1"/>
  <c r="AT269" i="1"/>
  <c r="AR269" i="1"/>
  <c r="AQ269" i="1"/>
  <c r="AS269" i="1"/>
  <c r="BJ106" i="1"/>
  <c r="BN106" i="1"/>
  <c r="BM106" i="1"/>
  <c r="BL106" i="1"/>
  <c r="BG106" i="1"/>
  <c r="BK106" i="1"/>
  <c r="AT219" i="1"/>
  <c r="AS219" i="1"/>
  <c r="AR219" i="1"/>
  <c r="AN219" i="1"/>
  <c r="AU219" i="1"/>
  <c r="AQ219" i="1"/>
  <c r="AH69" i="1"/>
  <c r="AK319" i="2"/>
  <c r="AO319" i="2"/>
  <c r="AN319" i="2"/>
  <c r="AR319" i="2"/>
  <c r="AQ319" i="2"/>
  <c r="AP319" i="2"/>
  <c r="AR106" i="1"/>
  <c r="AT106" i="1"/>
  <c r="AS106" i="1"/>
  <c r="AQ106" i="1"/>
  <c r="AN106" i="1"/>
  <c r="AU106" i="1"/>
  <c r="AN162" i="2"/>
  <c r="AO162" i="2"/>
  <c r="AK162" i="2"/>
  <c r="AR162" i="2"/>
  <c r="AQ162" i="2"/>
  <c r="AP162" i="2"/>
  <c r="AU315" i="1"/>
  <c r="AS315" i="1"/>
  <c r="AT315" i="1"/>
  <c r="AR315" i="1"/>
  <c r="AQ315" i="1"/>
  <c r="AN315" i="1"/>
  <c r="BE115" i="2"/>
  <c r="BC115" i="2"/>
  <c r="BI115" i="2"/>
  <c r="BH115" i="2"/>
  <c r="BG115" i="2"/>
  <c r="BF115" i="2"/>
  <c r="BM315" i="1"/>
  <c r="BK315" i="1"/>
  <c r="BG315" i="1"/>
  <c r="BN315" i="1"/>
  <c r="BL315" i="1"/>
  <c r="BJ315" i="1"/>
  <c r="BE270" i="1"/>
  <c r="BF267" i="2"/>
  <c r="BE267" i="2"/>
  <c r="BI267" i="2"/>
  <c r="BH267" i="2"/>
  <c r="BG267" i="2"/>
  <c r="BC267" i="2"/>
  <c r="AT163" i="2"/>
  <c r="BK162" i="2"/>
  <c r="AN163" i="1"/>
  <c r="AR163" i="1"/>
  <c r="AU163" i="1"/>
  <c r="AT163" i="1"/>
  <c r="AS163" i="1"/>
  <c r="AQ163" i="1"/>
  <c r="AK56" i="2"/>
  <c r="AR56" i="2"/>
  <c r="AN56" i="2"/>
  <c r="AP56" i="2"/>
  <c r="AO56" i="2"/>
  <c r="AQ56" i="2"/>
  <c r="BF161" i="2"/>
  <c r="BE161" i="2"/>
  <c r="BC161" i="2"/>
  <c r="BH161" i="2"/>
  <c r="BG161" i="2"/>
  <c r="BI161" i="2"/>
  <c r="BG163" i="1"/>
  <c r="BN163" i="1"/>
  <c r="BJ163" i="1"/>
  <c r="BL163" i="1"/>
  <c r="BM163" i="1"/>
  <c r="BK163" i="1"/>
  <c r="AO217" i="2"/>
  <c r="AN217" i="2"/>
  <c r="AK217" i="2"/>
  <c r="AR217" i="2"/>
  <c r="AQ217" i="2"/>
  <c r="AP217" i="2"/>
  <c r="BC56" i="2"/>
  <c r="BI56" i="2"/>
  <c r="BH56" i="2"/>
  <c r="BG56" i="2"/>
  <c r="BF56" i="2"/>
  <c r="BE56" i="2"/>
  <c r="AT218" i="2"/>
  <c r="BK218" i="2"/>
  <c r="AT67" i="1"/>
  <c r="AR67" i="1"/>
  <c r="AU67" i="1"/>
  <c r="AS67" i="1"/>
  <c r="AN67" i="1"/>
  <c r="AQ67" i="1"/>
  <c r="BL219" i="1"/>
  <c r="BK219" i="1"/>
  <c r="BJ219" i="1"/>
  <c r="BN219" i="1"/>
  <c r="BM219" i="1"/>
  <c r="BG219" i="1"/>
  <c r="BL67" i="1"/>
  <c r="BJ67" i="1"/>
  <c r="BN67" i="1"/>
  <c r="BM67" i="1"/>
  <c r="BG67" i="1"/>
  <c r="BK67" i="1"/>
  <c r="BN269" i="1"/>
  <c r="BM269" i="1"/>
  <c r="BL269" i="1"/>
  <c r="BG269" i="1"/>
  <c r="BJ269" i="1"/>
  <c r="BK269" i="1"/>
  <c r="BC319" i="2"/>
  <c r="BI319" i="2"/>
  <c r="BH319" i="2"/>
  <c r="BG319" i="2"/>
  <c r="BE319" i="2"/>
  <c r="BF319" i="2"/>
  <c r="AN115" i="2"/>
  <c r="AP115" i="2"/>
  <c r="AO115" i="2"/>
  <c r="AK115" i="2"/>
  <c r="AR115" i="2"/>
  <c r="AQ115" i="2"/>
  <c r="AO267" i="2"/>
  <c r="AN267" i="2"/>
  <c r="AQ267" i="2"/>
  <c r="AP267" i="2"/>
  <c r="AK267" i="2"/>
  <c r="AR267" i="2"/>
  <c r="AT57" i="2"/>
  <c r="BK57" i="2"/>
  <c r="BF217" i="2"/>
  <c r="BE217" i="2"/>
  <c r="BG217" i="2"/>
  <c r="BC217" i="2"/>
  <c r="BI217" i="2"/>
  <c r="BH217" i="2"/>
  <c r="AX444" i="1" l="1"/>
  <c r="AW444" i="2"/>
  <c r="AU456" i="2"/>
  <c r="BL456" i="2"/>
  <c r="BN456" i="2" s="1"/>
  <c r="AJ456" i="2"/>
  <c r="BB456" i="2"/>
  <c r="BK455" i="2"/>
  <c r="BI455" i="2"/>
  <c r="BH455" i="2"/>
  <c r="BG455" i="2"/>
  <c r="BC455" i="2"/>
  <c r="BF455" i="2"/>
  <c r="BE455" i="2"/>
  <c r="AR455" i="2"/>
  <c r="AP455" i="2"/>
  <c r="AO455" i="2"/>
  <c r="AK455" i="2"/>
  <c r="AQ455" i="2"/>
  <c r="AN455" i="2"/>
  <c r="BK444" i="1"/>
  <c r="BE444" i="1"/>
  <c r="BN444" i="1"/>
  <c r="BJ444" i="1"/>
  <c r="BG444" i="1"/>
  <c r="BM444" i="1"/>
  <c r="BL444" i="1"/>
  <c r="AW317" i="1"/>
  <c r="AK317" i="1"/>
  <c r="AW69" i="1"/>
  <c r="AW69" i="2" s="1"/>
  <c r="AK69" i="1"/>
  <c r="AN444" i="1"/>
  <c r="AL444" i="1"/>
  <c r="AU444" i="1"/>
  <c r="AT444" i="1"/>
  <c r="AS444" i="1"/>
  <c r="AQ444" i="1"/>
  <c r="AR444" i="1"/>
  <c r="AK221" i="1"/>
  <c r="AW221" i="1"/>
  <c r="AK271" i="1"/>
  <c r="AL271" i="1" s="1"/>
  <c r="AW271" i="1"/>
  <c r="AK165" i="1"/>
  <c r="AW165" i="1"/>
  <c r="AK108" i="1"/>
  <c r="AW108" i="1"/>
  <c r="AK445" i="1"/>
  <c r="AT445" i="2" s="1"/>
  <c r="BQ445" i="1"/>
  <c r="AW445" i="1"/>
  <c r="AL216" i="1"/>
  <c r="AW164" i="2"/>
  <c r="AX216" i="1"/>
  <c r="BN316" i="2"/>
  <c r="BQ316" i="1"/>
  <c r="BQ368" i="1"/>
  <c r="AW220" i="2"/>
  <c r="BE216" i="1"/>
  <c r="AT316" i="2"/>
  <c r="AL316" i="1"/>
  <c r="AL368" i="1"/>
  <c r="AW270" i="2"/>
  <c r="AX270" i="1"/>
  <c r="AW316" i="2"/>
  <c r="AX316" i="1"/>
  <c r="AX368" i="1"/>
  <c r="BK316" i="2"/>
  <c r="BE316" i="1"/>
  <c r="BE368" i="1"/>
  <c r="BN270" i="2"/>
  <c r="BQ270" i="1"/>
  <c r="BN220" i="2"/>
  <c r="BK107" i="2"/>
  <c r="BE107" i="1"/>
  <c r="BE159" i="1"/>
  <c r="BN107" i="2"/>
  <c r="BQ107" i="1"/>
  <c r="BQ159" i="1"/>
  <c r="BN164" i="2"/>
  <c r="BQ216" i="1"/>
  <c r="AW107" i="2"/>
  <c r="AX107" i="1"/>
  <c r="AX159" i="1"/>
  <c r="AT107" i="2"/>
  <c r="AL107" i="1"/>
  <c r="AL159" i="1"/>
  <c r="BN69" i="2"/>
  <c r="AT219" i="2"/>
  <c r="BK219" i="2"/>
  <c r="BC320" i="2"/>
  <c r="BI320" i="2"/>
  <c r="BG320" i="2"/>
  <c r="BF320" i="2"/>
  <c r="BE320" i="2"/>
  <c r="BH320" i="2"/>
  <c r="BE271" i="1"/>
  <c r="AN268" i="2"/>
  <c r="AR268" i="2"/>
  <c r="AQ268" i="2"/>
  <c r="AP268" i="2"/>
  <c r="AO268" i="2"/>
  <c r="AK268" i="2"/>
  <c r="AN107" i="1"/>
  <c r="AT107" i="1"/>
  <c r="AR107" i="1"/>
  <c r="AQ107" i="1"/>
  <c r="AS107" i="1"/>
  <c r="AU107" i="1"/>
  <c r="AT269" i="2"/>
  <c r="BK269" i="2"/>
  <c r="BK164" i="1"/>
  <c r="BJ164" i="1"/>
  <c r="BN164" i="1"/>
  <c r="BL164" i="1"/>
  <c r="BG164" i="1"/>
  <c r="BM164" i="1"/>
  <c r="BI57" i="2"/>
  <c r="BH57" i="2"/>
  <c r="BF57" i="2"/>
  <c r="BE57" i="2"/>
  <c r="BC57" i="2"/>
  <c r="BG57" i="2"/>
  <c r="BE218" i="2"/>
  <c r="BC218" i="2"/>
  <c r="BI218" i="2"/>
  <c r="BH218" i="2"/>
  <c r="BG218" i="2"/>
  <c r="BF218" i="2"/>
  <c r="AK163" i="2"/>
  <c r="AR163" i="2"/>
  <c r="AQ163" i="2"/>
  <c r="AP163" i="2"/>
  <c r="AO163" i="2"/>
  <c r="AN163" i="2"/>
  <c r="AK57" i="2"/>
  <c r="AR57" i="2"/>
  <c r="AQ57" i="2"/>
  <c r="AN57" i="2"/>
  <c r="AP57" i="2"/>
  <c r="AO57" i="2"/>
  <c r="BC116" i="2"/>
  <c r="BF116" i="2"/>
  <c r="BE116" i="2"/>
  <c r="BH116" i="2"/>
  <c r="BI116" i="2"/>
  <c r="BG116" i="2"/>
  <c r="AN220" i="1"/>
  <c r="AS220" i="1"/>
  <c r="AR220" i="1"/>
  <c r="AQ220" i="1"/>
  <c r="AU220" i="1"/>
  <c r="AT220" i="1"/>
  <c r="AN68" i="1"/>
  <c r="AQ68" i="1"/>
  <c r="AS68" i="1"/>
  <c r="AT68" i="1"/>
  <c r="AR68" i="1"/>
  <c r="AU68" i="1"/>
  <c r="BE268" i="2"/>
  <c r="BC268" i="2"/>
  <c r="BF268" i="2"/>
  <c r="BI268" i="2"/>
  <c r="BH268" i="2"/>
  <c r="BG268" i="2"/>
  <c r="BE162" i="2"/>
  <c r="BC162" i="2"/>
  <c r="BI162" i="2"/>
  <c r="BH162" i="2"/>
  <c r="BG162" i="2"/>
  <c r="BF162" i="2"/>
  <c r="BN107" i="1"/>
  <c r="BL107" i="1"/>
  <c r="BJ107" i="1"/>
  <c r="BM107" i="1"/>
  <c r="BK107" i="1"/>
  <c r="BG107" i="1"/>
  <c r="AR270" i="1"/>
  <c r="AQ270" i="1"/>
  <c r="AT270" i="1"/>
  <c r="AS270" i="1"/>
  <c r="AN270" i="1"/>
  <c r="AU270" i="1"/>
  <c r="AT58" i="2"/>
  <c r="BK58" i="2"/>
  <c r="BJ270" i="1"/>
  <c r="BL270" i="1"/>
  <c r="BN270" i="1"/>
  <c r="BM270" i="1"/>
  <c r="BK270" i="1"/>
  <c r="BG270" i="1"/>
  <c r="AH70" i="1"/>
  <c r="BN68" i="1"/>
  <c r="BK68" i="1"/>
  <c r="BJ68" i="1"/>
  <c r="BM68" i="1"/>
  <c r="BG68" i="1"/>
  <c r="BL68" i="1"/>
  <c r="AQ316" i="1"/>
  <c r="AS316" i="1"/>
  <c r="AN316" i="1"/>
  <c r="AR316" i="1"/>
  <c r="AT316" i="1"/>
  <c r="AU316" i="1"/>
  <c r="BK163" i="2"/>
  <c r="AS164" i="1"/>
  <c r="AR164" i="1"/>
  <c r="AN164" i="1"/>
  <c r="AQ164" i="1"/>
  <c r="AU164" i="1"/>
  <c r="AT164" i="1"/>
  <c r="AK116" i="2"/>
  <c r="AR116" i="2"/>
  <c r="AQ116" i="2"/>
  <c r="AN116" i="2"/>
  <c r="AP116" i="2"/>
  <c r="AO116" i="2"/>
  <c r="AN218" i="2"/>
  <c r="AP218" i="2"/>
  <c r="AO218" i="2"/>
  <c r="AK218" i="2"/>
  <c r="AQ218" i="2"/>
  <c r="AR218" i="2"/>
  <c r="BG316" i="1"/>
  <c r="BK316" i="1"/>
  <c r="BJ316" i="1"/>
  <c r="BM316" i="1"/>
  <c r="BN316" i="1"/>
  <c r="BL316" i="1"/>
  <c r="AK320" i="2"/>
  <c r="AR320" i="2"/>
  <c r="AQ320" i="2"/>
  <c r="AP320" i="2"/>
  <c r="AO320" i="2"/>
  <c r="AN320" i="2"/>
  <c r="BG220" i="1"/>
  <c r="BN220" i="1"/>
  <c r="BM220" i="1"/>
  <c r="BL220" i="1"/>
  <c r="BK220" i="1"/>
  <c r="BJ220" i="1"/>
  <c r="AX445" i="1" l="1"/>
  <c r="AW445" i="2"/>
  <c r="BH456" i="2"/>
  <c r="BG456" i="2"/>
  <c r="BF456" i="2"/>
  <c r="BE456" i="2"/>
  <c r="BC456" i="2"/>
  <c r="BK456" i="2"/>
  <c r="BI456" i="2"/>
  <c r="AR456" i="2"/>
  <c r="AO456" i="2"/>
  <c r="AQ456" i="2"/>
  <c r="AP456" i="2"/>
  <c r="AN456" i="2"/>
  <c r="AK456" i="2"/>
  <c r="BL457" i="2"/>
  <c r="BN457" i="2" s="1"/>
  <c r="AJ457" i="2"/>
  <c r="AU457" i="2"/>
  <c r="BB457" i="2"/>
  <c r="AU445" i="1"/>
  <c r="AS445" i="1"/>
  <c r="AL445" i="1"/>
  <c r="AR445" i="1"/>
  <c r="AQ445" i="1"/>
  <c r="AN445" i="1"/>
  <c r="AT445" i="1"/>
  <c r="AW222" i="1"/>
  <c r="AK222" i="1"/>
  <c r="AW272" i="1"/>
  <c r="AK272" i="1"/>
  <c r="AL272" i="1" s="1"/>
  <c r="BE445" i="1"/>
  <c r="BG445" i="1"/>
  <c r="BM445" i="1"/>
  <c r="BL445" i="1"/>
  <c r="BK445" i="1"/>
  <c r="BJ445" i="1"/>
  <c r="BN445" i="1"/>
  <c r="AW166" i="1"/>
  <c r="AK166" i="1"/>
  <c r="BQ446" i="1"/>
  <c r="AK446" i="1"/>
  <c r="AT446" i="2" s="1"/>
  <c r="AW446" i="1"/>
  <c r="AW318" i="1"/>
  <c r="AK318" i="1"/>
  <c r="AW70" i="1"/>
  <c r="AW70" i="2" s="1"/>
  <c r="AK70" i="1"/>
  <c r="AW109" i="1"/>
  <c r="AK109" i="1"/>
  <c r="BN317" i="2"/>
  <c r="BQ317" i="1"/>
  <c r="BQ369" i="1"/>
  <c r="BE217" i="1"/>
  <c r="BN221" i="2"/>
  <c r="AW108" i="2"/>
  <c r="AX108" i="1"/>
  <c r="AX160" i="1"/>
  <c r="AL217" i="1"/>
  <c r="BN165" i="2"/>
  <c r="BQ217" i="1"/>
  <c r="AW317" i="2"/>
  <c r="AX317" i="1"/>
  <c r="AX369" i="1"/>
  <c r="AW165" i="2"/>
  <c r="AX217" i="1"/>
  <c r="BN108" i="2"/>
  <c r="BQ108" i="1"/>
  <c r="BQ160" i="1"/>
  <c r="BK317" i="2"/>
  <c r="BE317" i="1"/>
  <c r="BE369" i="1"/>
  <c r="AT317" i="2"/>
  <c r="AL317" i="1"/>
  <c r="AL369" i="1"/>
  <c r="AW221" i="2"/>
  <c r="AT108" i="2"/>
  <c r="AL108" i="1"/>
  <c r="AL160" i="1"/>
  <c r="AW271" i="2"/>
  <c r="AX271" i="1"/>
  <c r="BK108" i="2"/>
  <c r="BE108" i="1"/>
  <c r="BE160" i="1"/>
  <c r="BN271" i="2"/>
  <c r="BQ271" i="1"/>
  <c r="BN70" i="2"/>
  <c r="AT69" i="1"/>
  <c r="AR69" i="1"/>
  <c r="AN69" i="1"/>
  <c r="AQ69" i="1"/>
  <c r="AU69" i="1"/>
  <c r="AS69" i="1"/>
  <c r="AK269" i="2"/>
  <c r="AP269" i="2"/>
  <c r="AO269" i="2"/>
  <c r="AN269" i="2"/>
  <c r="AR269" i="2"/>
  <c r="AQ269" i="2"/>
  <c r="AH71" i="1"/>
  <c r="BG165" i="1"/>
  <c r="BN165" i="1"/>
  <c r="BJ165" i="1"/>
  <c r="BK165" i="1"/>
  <c r="BL165" i="1"/>
  <c r="BM165" i="1"/>
  <c r="AT165" i="2"/>
  <c r="BJ108" i="1"/>
  <c r="BN108" i="1"/>
  <c r="BM108" i="1"/>
  <c r="BL108" i="1"/>
  <c r="BK108" i="1"/>
  <c r="BG108" i="1"/>
  <c r="AT270" i="2"/>
  <c r="BK270" i="2"/>
  <c r="AK321" i="2"/>
  <c r="AR321" i="2"/>
  <c r="AQ321" i="2"/>
  <c r="AO321" i="2"/>
  <c r="AN321" i="2"/>
  <c r="AP321" i="2"/>
  <c r="AN271" i="1"/>
  <c r="AU271" i="1"/>
  <c r="AT271" i="1"/>
  <c r="AQ271" i="1"/>
  <c r="AS271" i="1"/>
  <c r="AR271" i="1"/>
  <c r="BC219" i="2"/>
  <c r="BF219" i="2"/>
  <c r="BE219" i="2"/>
  <c r="BI219" i="2"/>
  <c r="BH219" i="2"/>
  <c r="BG219" i="2"/>
  <c r="BI58" i="2"/>
  <c r="BH58" i="2"/>
  <c r="BG58" i="2"/>
  <c r="BC58" i="2"/>
  <c r="BF58" i="2"/>
  <c r="BE58" i="2"/>
  <c r="BK164" i="2"/>
  <c r="AU317" i="1"/>
  <c r="AS317" i="1"/>
  <c r="AR317" i="1"/>
  <c r="AQ317" i="1"/>
  <c r="AN317" i="1"/>
  <c r="AT317" i="1"/>
  <c r="BL69" i="1"/>
  <c r="BJ69" i="1"/>
  <c r="BG69" i="1"/>
  <c r="BK69" i="1"/>
  <c r="BN69" i="1"/>
  <c r="BM69" i="1"/>
  <c r="BC269" i="2"/>
  <c r="BI269" i="2"/>
  <c r="BH269" i="2"/>
  <c r="BG269" i="2"/>
  <c r="BF269" i="2"/>
  <c r="BE269" i="2"/>
  <c r="BL221" i="1"/>
  <c r="BK221" i="1"/>
  <c r="BJ221" i="1"/>
  <c r="BG221" i="1"/>
  <c r="BM221" i="1"/>
  <c r="BN221" i="1"/>
  <c r="AK117" i="2"/>
  <c r="AR117" i="2"/>
  <c r="AQ117" i="2"/>
  <c r="AP117" i="2"/>
  <c r="AO117" i="2"/>
  <c r="AN117" i="2"/>
  <c r="BE272" i="1"/>
  <c r="AT220" i="2"/>
  <c r="BK220" i="2"/>
  <c r="AN165" i="1"/>
  <c r="AR165" i="1"/>
  <c r="AS165" i="1"/>
  <c r="AU165" i="1"/>
  <c r="AT165" i="1"/>
  <c r="AQ165" i="1"/>
  <c r="BI321" i="2"/>
  <c r="BH321" i="2"/>
  <c r="BE321" i="2"/>
  <c r="BC321" i="2"/>
  <c r="BG321" i="2"/>
  <c r="BF321" i="2"/>
  <c r="BC163" i="2"/>
  <c r="BE163" i="2"/>
  <c r="BG163" i="2"/>
  <c r="BF163" i="2"/>
  <c r="BI163" i="2"/>
  <c r="BH163" i="2"/>
  <c r="AT221" i="1"/>
  <c r="AS221" i="1"/>
  <c r="AR221" i="1"/>
  <c r="AN221" i="1"/>
  <c r="AQ221" i="1"/>
  <c r="AU221" i="1"/>
  <c r="AR58" i="2"/>
  <c r="AQ58" i="2"/>
  <c r="AP58" i="2"/>
  <c r="AO58" i="2"/>
  <c r="AN58" i="2"/>
  <c r="AK58" i="2"/>
  <c r="AK219" i="2"/>
  <c r="AR219" i="2"/>
  <c r="AQ219" i="2"/>
  <c r="AP219" i="2"/>
  <c r="AO219" i="2"/>
  <c r="AN219" i="2"/>
  <c r="AT59" i="2"/>
  <c r="BK59" i="2"/>
  <c r="AR108" i="1"/>
  <c r="AU108" i="1"/>
  <c r="AT108" i="1"/>
  <c r="AN108" i="1"/>
  <c r="AS108" i="1"/>
  <c r="AQ108" i="1"/>
  <c r="BM317" i="1"/>
  <c r="BK317" i="1"/>
  <c r="BG317" i="1"/>
  <c r="BN317" i="1"/>
  <c r="BL317" i="1"/>
  <c r="BJ317" i="1"/>
  <c r="BC117" i="2"/>
  <c r="BI117" i="2"/>
  <c r="BE117" i="2"/>
  <c r="BH117" i="2"/>
  <c r="BG117" i="2"/>
  <c r="BF117" i="2"/>
  <c r="BN271" i="1"/>
  <c r="BM271" i="1"/>
  <c r="BL271" i="1"/>
  <c r="BK271" i="1"/>
  <c r="BJ271" i="1"/>
  <c r="BG271" i="1"/>
  <c r="AT164" i="2"/>
  <c r="AX446" i="1" l="1"/>
  <c r="AW446" i="2"/>
  <c r="AU458" i="2"/>
  <c r="BL458" i="2"/>
  <c r="BN458" i="2" s="1"/>
  <c r="AJ458" i="2"/>
  <c r="BB458" i="2"/>
  <c r="BE457" i="2"/>
  <c r="BC457" i="2"/>
  <c r="BH457" i="2"/>
  <c r="BK457" i="2"/>
  <c r="BI457" i="2"/>
  <c r="BF457" i="2"/>
  <c r="BG457" i="2"/>
  <c r="AR457" i="2"/>
  <c r="AQ457" i="2"/>
  <c r="AP457" i="2"/>
  <c r="AO457" i="2"/>
  <c r="AN457" i="2"/>
  <c r="AK457" i="2"/>
  <c r="AW319" i="1"/>
  <c r="AK319" i="1"/>
  <c r="AK223" i="1"/>
  <c r="AW223" i="1"/>
  <c r="BE446" i="1"/>
  <c r="BM446" i="1"/>
  <c r="BK446" i="1"/>
  <c r="BJ446" i="1"/>
  <c r="BG446" i="1"/>
  <c r="BN446" i="1"/>
  <c r="BL446" i="1"/>
  <c r="AW71" i="1"/>
  <c r="AW71" i="2" s="1"/>
  <c r="AK71" i="1"/>
  <c r="AW273" i="1"/>
  <c r="AK273" i="1"/>
  <c r="AL273" i="1" s="1"/>
  <c r="AK110" i="1"/>
  <c r="AW110" i="1"/>
  <c r="BQ447" i="1"/>
  <c r="AK447" i="1"/>
  <c r="AT447" i="2" s="1"/>
  <c r="AW447" i="1"/>
  <c r="AW167" i="1"/>
  <c r="AK167" i="1"/>
  <c r="AQ446" i="1"/>
  <c r="AT446" i="1"/>
  <c r="AS446" i="1"/>
  <c r="AR446" i="1"/>
  <c r="AU446" i="1"/>
  <c r="AN446" i="1"/>
  <c r="AL446" i="1"/>
  <c r="AW166" i="2"/>
  <c r="AX218" i="1"/>
  <c r="AT318" i="2"/>
  <c r="AL318" i="1"/>
  <c r="AL370" i="1"/>
  <c r="BN166" i="2"/>
  <c r="BQ218" i="1"/>
  <c r="BK318" i="2"/>
  <c r="BE318" i="1"/>
  <c r="BE370" i="1"/>
  <c r="AW272" i="2"/>
  <c r="AX272" i="1"/>
  <c r="AW109" i="2"/>
  <c r="AX109" i="1"/>
  <c r="AX161" i="1"/>
  <c r="BN272" i="2"/>
  <c r="BQ272" i="1"/>
  <c r="AL218" i="1"/>
  <c r="BK109" i="2"/>
  <c r="BE109" i="1"/>
  <c r="BE161" i="1"/>
  <c r="BN222" i="2"/>
  <c r="BE218" i="1"/>
  <c r="AT109" i="2"/>
  <c r="AL109" i="1"/>
  <c r="AL161" i="1"/>
  <c r="AW222" i="2"/>
  <c r="BN109" i="2"/>
  <c r="BQ109" i="1"/>
  <c r="BQ161" i="1"/>
  <c r="AW318" i="2"/>
  <c r="AX318" i="1"/>
  <c r="AX370" i="1"/>
  <c r="BN318" i="2"/>
  <c r="BQ318" i="1"/>
  <c r="BQ370" i="1"/>
  <c r="BN71" i="2"/>
  <c r="AK220" i="2"/>
  <c r="AR220" i="2"/>
  <c r="AQ220" i="2"/>
  <c r="AP220" i="2"/>
  <c r="AO220" i="2"/>
  <c r="AN220" i="2"/>
  <c r="BN109" i="1"/>
  <c r="BL109" i="1"/>
  <c r="BJ109" i="1"/>
  <c r="BM109" i="1"/>
  <c r="BK109" i="1"/>
  <c r="BG109" i="1"/>
  <c r="AQ318" i="1"/>
  <c r="AS318" i="1"/>
  <c r="AU318" i="1"/>
  <c r="AT318" i="1"/>
  <c r="AR318" i="1"/>
  <c r="AN318" i="1"/>
  <c r="BK166" i="1"/>
  <c r="BJ166" i="1"/>
  <c r="BN166" i="1"/>
  <c r="BM166" i="1"/>
  <c r="BG166" i="1"/>
  <c r="BL166" i="1"/>
  <c r="AK165" i="2"/>
  <c r="AR165" i="2"/>
  <c r="AQ165" i="2"/>
  <c r="AO165" i="2"/>
  <c r="AN165" i="2"/>
  <c r="AP165" i="2"/>
  <c r="AT60" i="2"/>
  <c r="BK60" i="2"/>
  <c r="BJ272" i="1"/>
  <c r="BL272" i="1"/>
  <c r="BK272" i="1"/>
  <c r="BG272" i="1"/>
  <c r="BN272" i="1"/>
  <c r="BM272" i="1"/>
  <c r="BG318" i="1"/>
  <c r="BK318" i="1"/>
  <c r="BL318" i="1"/>
  <c r="BJ318" i="1"/>
  <c r="BN318" i="1"/>
  <c r="BM318" i="1"/>
  <c r="AS166" i="1"/>
  <c r="AR166" i="1"/>
  <c r="AN166" i="1"/>
  <c r="AT166" i="1"/>
  <c r="AU166" i="1"/>
  <c r="AQ166" i="1"/>
  <c r="AN109" i="1"/>
  <c r="AT109" i="1"/>
  <c r="AR109" i="1"/>
  <c r="AQ109" i="1"/>
  <c r="AU109" i="1"/>
  <c r="AS109" i="1"/>
  <c r="BI118" i="2"/>
  <c r="BH118" i="2"/>
  <c r="BG118" i="2"/>
  <c r="BE118" i="2"/>
  <c r="BC118" i="2"/>
  <c r="BF118" i="2"/>
  <c r="AQ59" i="2"/>
  <c r="AP59" i="2"/>
  <c r="AO59" i="2"/>
  <c r="AR59" i="2"/>
  <c r="AN59" i="2"/>
  <c r="AK59" i="2"/>
  <c r="AK164" i="2"/>
  <c r="AR164" i="2"/>
  <c r="AQ164" i="2"/>
  <c r="AP164" i="2"/>
  <c r="AO164" i="2"/>
  <c r="AN164" i="2"/>
  <c r="AR322" i="2"/>
  <c r="AQ322" i="2"/>
  <c r="AP322" i="2"/>
  <c r="AO322" i="2"/>
  <c r="AN322" i="2"/>
  <c r="AK322" i="2"/>
  <c r="BC220" i="2"/>
  <c r="BI220" i="2"/>
  <c r="BH220" i="2"/>
  <c r="BG220" i="2"/>
  <c r="BF220" i="2"/>
  <c r="BE220" i="2"/>
  <c r="AT166" i="2"/>
  <c r="BK165" i="2"/>
  <c r="BC270" i="2"/>
  <c r="BH270" i="2"/>
  <c r="BG270" i="2"/>
  <c r="BF270" i="2"/>
  <c r="BI270" i="2"/>
  <c r="BE270" i="2"/>
  <c r="BH59" i="2"/>
  <c r="BG59" i="2"/>
  <c r="BF59" i="2"/>
  <c r="BC59" i="2"/>
  <c r="BI59" i="2"/>
  <c r="BE59" i="2"/>
  <c r="AR272" i="1"/>
  <c r="AQ272" i="1"/>
  <c r="AT272" i="1"/>
  <c r="AN272" i="1"/>
  <c r="AS272" i="1"/>
  <c r="AU272" i="1"/>
  <c r="AK118" i="2"/>
  <c r="AR118" i="2"/>
  <c r="AQ118" i="2"/>
  <c r="AP118" i="2"/>
  <c r="AO118" i="2"/>
  <c r="AN118" i="2"/>
  <c r="BE273" i="1"/>
  <c r="BG222" i="1"/>
  <c r="BN222" i="1"/>
  <c r="BK222" i="1"/>
  <c r="BJ222" i="1"/>
  <c r="BM222" i="1"/>
  <c r="BL222" i="1"/>
  <c r="AT221" i="2"/>
  <c r="BK221" i="2"/>
  <c r="AT271" i="2"/>
  <c r="BK271" i="2"/>
  <c r="BC164" i="2"/>
  <c r="BI164" i="2"/>
  <c r="BH164" i="2"/>
  <c r="BG164" i="2"/>
  <c r="BF164" i="2"/>
  <c r="BE164" i="2"/>
  <c r="BN70" i="1"/>
  <c r="BM70" i="1"/>
  <c r="BL70" i="1"/>
  <c r="BK70" i="1"/>
  <c r="BG70" i="1"/>
  <c r="BJ70" i="1"/>
  <c r="AN222" i="1"/>
  <c r="AR222" i="1"/>
  <c r="AT222" i="1"/>
  <c r="AQ222" i="1"/>
  <c r="AS222" i="1"/>
  <c r="AU222" i="1"/>
  <c r="BI322" i="2"/>
  <c r="BH322" i="2"/>
  <c r="BG322" i="2"/>
  <c r="BC322" i="2"/>
  <c r="BF322" i="2"/>
  <c r="BE322" i="2"/>
  <c r="AP270" i="2"/>
  <c r="AO270" i="2"/>
  <c r="AN270" i="2"/>
  <c r="AK270" i="2"/>
  <c r="AQ270" i="2"/>
  <c r="AR270" i="2"/>
  <c r="AN70" i="1"/>
  <c r="AS70" i="1"/>
  <c r="AR70" i="1"/>
  <c r="AQ70" i="1"/>
  <c r="AU70" i="1"/>
  <c r="AT70" i="1"/>
  <c r="AX447" i="1" l="1"/>
  <c r="AW447" i="2"/>
  <c r="BH458" i="2"/>
  <c r="BG458" i="2"/>
  <c r="BF458" i="2"/>
  <c r="BE458" i="2"/>
  <c r="BC458" i="2"/>
  <c r="BI458" i="2"/>
  <c r="BK458" i="2"/>
  <c r="AK458" i="2"/>
  <c r="AP458" i="2"/>
  <c r="AO458" i="2"/>
  <c r="AN458" i="2"/>
  <c r="AR458" i="2"/>
  <c r="AQ458" i="2"/>
  <c r="BL459" i="2"/>
  <c r="BN459" i="2" s="1"/>
  <c r="AU459" i="2"/>
  <c r="AJ459" i="2"/>
  <c r="BB459" i="2"/>
  <c r="AK168" i="1"/>
  <c r="AW168" i="1"/>
  <c r="AK224" i="1"/>
  <c r="AW224" i="1"/>
  <c r="AU447" i="1"/>
  <c r="AT447" i="1"/>
  <c r="AS447" i="1"/>
  <c r="AR447" i="1"/>
  <c r="AL447" i="1"/>
  <c r="AQ447" i="1"/>
  <c r="AN447" i="1"/>
  <c r="BE447" i="1"/>
  <c r="BK447" i="1"/>
  <c r="BJ447" i="1"/>
  <c r="BN447" i="1"/>
  <c r="BG447" i="1"/>
  <c r="BL447" i="1"/>
  <c r="BM447" i="1"/>
  <c r="AW274" i="1"/>
  <c r="AK274" i="1"/>
  <c r="AL274" i="1" s="1"/>
  <c r="AW320" i="1"/>
  <c r="AK320" i="1"/>
  <c r="BQ448" i="1"/>
  <c r="AW448" i="1"/>
  <c r="AK448" i="1"/>
  <c r="AT448" i="2" s="1"/>
  <c r="AK111" i="1"/>
  <c r="AW111" i="1"/>
  <c r="AW167" i="2"/>
  <c r="AX219" i="1"/>
  <c r="BN167" i="2"/>
  <c r="BQ219" i="1"/>
  <c r="AW319" i="2"/>
  <c r="AX319" i="1"/>
  <c r="AX371" i="1"/>
  <c r="BK110" i="2"/>
  <c r="BE110" i="1"/>
  <c r="BE162" i="1"/>
  <c r="AW273" i="2"/>
  <c r="AX273" i="1"/>
  <c r="AT110" i="2"/>
  <c r="AL110" i="1"/>
  <c r="AL162" i="1"/>
  <c r="BN273" i="2"/>
  <c r="BQ273" i="1"/>
  <c r="AT319" i="2"/>
  <c r="AL319" i="1"/>
  <c r="AL371" i="1"/>
  <c r="AL219" i="1"/>
  <c r="AW223" i="2"/>
  <c r="BN319" i="2"/>
  <c r="BQ319" i="1"/>
  <c r="BQ371" i="1"/>
  <c r="BK319" i="2"/>
  <c r="BE319" i="1"/>
  <c r="BE371" i="1"/>
  <c r="BE219" i="1"/>
  <c r="BN223" i="2"/>
  <c r="AW110" i="2"/>
  <c r="AX110" i="1"/>
  <c r="AX162" i="1"/>
  <c r="BN110" i="2"/>
  <c r="BQ110" i="1"/>
  <c r="BQ162" i="1"/>
  <c r="AR166" i="2"/>
  <c r="AQ166" i="2"/>
  <c r="AP166" i="2"/>
  <c r="AK166" i="2"/>
  <c r="AO166" i="2"/>
  <c r="AN166" i="2"/>
  <c r="BC271" i="2"/>
  <c r="BI271" i="2"/>
  <c r="BH271" i="2"/>
  <c r="BE271" i="2"/>
  <c r="BG271" i="2"/>
  <c r="BF271" i="2"/>
  <c r="BE274" i="1"/>
  <c r="BG60" i="2"/>
  <c r="BF60" i="2"/>
  <c r="BE60" i="2"/>
  <c r="BI60" i="2"/>
  <c r="BH60" i="2"/>
  <c r="BC60" i="2"/>
  <c r="BI119" i="2"/>
  <c r="BH119" i="2"/>
  <c r="BG119" i="2"/>
  <c r="BF119" i="2"/>
  <c r="BE119" i="2"/>
  <c r="BC119" i="2"/>
  <c r="AK271" i="2"/>
  <c r="AR271" i="2"/>
  <c r="AP271" i="2"/>
  <c r="AO271" i="2"/>
  <c r="AN271" i="2"/>
  <c r="AQ271" i="2"/>
  <c r="AR119" i="2"/>
  <c r="AQ119" i="2"/>
  <c r="AP119" i="2"/>
  <c r="AN119" i="2"/>
  <c r="AK119" i="2"/>
  <c r="AO119" i="2"/>
  <c r="AU319" i="1"/>
  <c r="AS319" i="1"/>
  <c r="AQ319" i="1"/>
  <c r="AN319" i="1"/>
  <c r="AT319" i="1"/>
  <c r="AR319" i="1"/>
  <c r="AP60" i="2"/>
  <c r="AO60" i="2"/>
  <c r="AN60" i="2"/>
  <c r="AK60" i="2"/>
  <c r="AQ60" i="2"/>
  <c r="AR60" i="2"/>
  <c r="BG167" i="1"/>
  <c r="BN167" i="1"/>
  <c r="BJ167" i="1"/>
  <c r="BL167" i="1"/>
  <c r="BM167" i="1"/>
  <c r="BK167" i="1"/>
  <c r="AT222" i="2"/>
  <c r="BK222" i="2"/>
  <c r="BI221" i="2"/>
  <c r="BH221" i="2"/>
  <c r="BG221" i="2"/>
  <c r="BC221" i="2"/>
  <c r="BE221" i="2"/>
  <c r="BF221" i="2"/>
  <c r="AQ323" i="2"/>
  <c r="AP323" i="2"/>
  <c r="AO323" i="2"/>
  <c r="AN323" i="2"/>
  <c r="AK323" i="2"/>
  <c r="AR323" i="2"/>
  <c r="AN273" i="1"/>
  <c r="AU273" i="1"/>
  <c r="AT273" i="1"/>
  <c r="AS273" i="1"/>
  <c r="AR273" i="1"/>
  <c r="AQ273" i="1"/>
  <c r="BM319" i="1"/>
  <c r="BK319" i="1"/>
  <c r="BG319" i="1"/>
  <c r="BN319" i="1"/>
  <c r="BL319" i="1"/>
  <c r="BJ319" i="1"/>
  <c r="AT167" i="2"/>
  <c r="BK166" i="2"/>
  <c r="BL71" i="1"/>
  <c r="BJ71" i="1"/>
  <c r="BK71" i="1"/>
  <c r="BN71" i="1"/>
  <c r="BM71" i="1"/>
  <c r="BG71" i="1"/>
  <c r="BL223" i="1"/>
  <c r="BK223" i="1"/>
  <c r="BJ223" i="1"/>
  <c r="BN223" i="1"/>
  <c r="BG223" i="1"/>
  <c r="BM223" i="1"/>
  <c r="BI165" i="2"/>
  <c r="BH165" i="2"/>
  <c r="BG165" i="2"/>
  <c r="BF165" i="2"/>
  <c r="BE165" i="2"/>
  <c r="BC165" i="2"/>
  <c r="AT71" i="1"/>
  <c r="AR71" i="1"/>
  <c r="AN71" i="1"/>
  <c r="AS71" i="1"/>
  <c r="AQ71" i="1"/>
  <c r="AU71" i="1"/>
  <c r="AT61" i="2"/>
  <c r="BK61" i="2"/>
  <c r="AN167" i="1"/>
  <c r="AR167" i="1"/>
  <c r="AS167" i="1"/>
  <c r="AQ167" i="1"/>
  <c r="AT167" i="1"/>
  <c r="AU167" i="1"/>
  <c r="AT223" i="1"/>
  <c r="AS223" i="1"/>
  <c r="AR223" i="1"/>
  <c r="AU223" i="1"/>
  <c r="AQ223" i="1"/>
  <c r="AN223" i="1"/>
  <c r="AK221" i="2"/>
  <c r="AR221" i="2"/>
  <c r="AQ221" i="2"/>
  <c r="AP221" i="2"/>
  <c r="AO221" i="2"/>
  <c r="AN221" i="2"/>
  <c r="AT272" i="2"/>
  <c r="BK272" i="2"/>
  <c r="AR110" i="1"/>
  <c r="AT110" i="1"/>
  <c r="AS110" i="1"/>
  <c r="AQ110" i="1"/>
  <c r="AU110" i="1"/>
  <c r="AN110" i="1"/>
  <c r="BH323" i="2"/>
  <c r="BG323" i="2"/>
  <c r="BF323" i="2"/>
  <c r="BI323" i="2"/>
  <c r="BE323" i="2"/>
  <c r="BC323" i="2"/>
  <c r="BN273" i="1"/>
  <c r="BM273" i="1"/>
  <c r="BL273" i="1"/>
  <c r="BG273" i="1"/>
  <c r="BJ273" i="1"/>
  <c r="BK273" i="1"/>
  <c r="BJ110" i="1"/>
  <c r="BN110" i="1"/>
  <c r="BM110" i="1"/>
  <c r="BG110" i="1"/>
  <c r="BL110" i="1"/>
  <c r="BK110" i="1"/>
  <c r="AX448" i="1" l="1"/>
  <c r="AW448" i="2"/>
  <c r="BK459" i="2"/>
  <c r="BI459" i="2"/>
  <c r="BH459" i="2"/>
  <c r="BG459" i="2"/>
  <c r="BF459" i="2"/>
  <c r="BE459" i="2"/>
  <c r="BC459" i="2"/>
  <c r="AO459" i="2"/>
  <c r="AN459" i="2"/>
  <c r="AK459" i="2"/>
  <c r="AR459" i="2"/>
  <c r="AQ459" i="2"/>
  <c r="AP459" i="2"/>
  <c r="AU460" i="2"/>
  <c r="AJ460" i="2"/>
  <c r="BL460" i="2"/>
  <c r="BN460" i="2" s="1"/>
  <c r="BB460" i="2"/>
  <c r="BQ449" i="1"/>
  <c r="AW449" i="1"/>
  <c r="AK449" i="1"/>
  <c r="AT449" i="2" s="1"/>
  <c r="AR448" i="1"/>
  <c r="AT448" i="1"/>
  <c r="AQ448" i="1"/>
  <c r="AN448" i="1"/>
  <c r="AS448" i="1"/>
  <c r="AU448" i="1"/>
  <c r="AL448" i="1"/>
  <c r="AK275" i="1"/>
  <c r="AL275" i="1" s="1"/>
  <c r="AW275" i="1"/>
  <c r="AW112" i="1"/>
  <c r="AK112" i="1"/>
  <c r="BN448" i="1"/>
  <c r="BL448" i="1"/>
  <c r="BG448" i="1"/>
  <c r="BK448" i="1"/>
  <c r="BJ448" i="1"/>
  <c r="BM448" i="1"/>
  <c r="BE448" i="1"/>
  <c r="AW225" i="1"/>
  <c r="AK225" i="1"/>
  <c r="AK321" i="1"/>
  <c r="AW321" i="1"/>
  <c r="AW169" i="1"/>
  <c r="AK169" i="1"/>
  <c r="BN224" i="2"/>
  <c r="AT111" i="2"/>
  <c r="AL111" i="1"/>
  <c r="AL163" i="1"/>
  <c r="BK320" i="2"/>
  <c r="BE320" i="1"/>
  <c r="BE372" i="1"/>
  <c r="AW224" i="2"/>
  <c r="AT320" i="2"/>
  <c r="AL320" i="1"/>
  <c r="AL372" i="1"/>
  <c r="BN320" i="2"/>
  <c r="BQ320" i="1"/>
  <c r="BQ372" i="1"/>
  <c r="AW320" i="2"/>
  <c r="AX320" i="1"/>
  <c r="AX372" i="1"/>
  <c r="AW111" i="2"/>
  <c r="AX111" i="1"/>
  <c r="AX163" i="1"/>
  <c r="AW168" i="2"/>
  <c r="AX220" i="1"/>
  <c r="BK111" i="2"/>
  <c r="BE111" i="1"/>
  <c r="BE163" i="1"/>
  <c r="BN111" i="2"/>
  <c r="BQ111" i="1"/>
  <c r="BQ163" i="1"/>
  <c r="BN168" i="2"/>
  <c r="BQ220" i="1"/>
  <c r="AW274" i="2"/>
  <c r="AX274" i="1"/>
  <c r="AL220" i="1"/>
  <c r="BE220" i="1"/>
  <c r="BN274" i="2"/>
  <c r="BQ274" i="1"/>
  <c r="AQ167" i="2"/>
  <c r="AP167" i="2"/>
  <c r="AO167" i="2"/>
  <c r="AR167" i="2"/>
  <c r="AK167" i="2"/>
  <c r="AN167" i="2"/>
  <c r="BI166" i="2"/>
  <c r="BH166" i="2"/>
  <c r="BG166" i="2"/>
  <c r="BF166" i="2"/>
  <c r="BE166" i="2"/>
  <c r="BC166" i="2"/>
  <c r="AN224" i="1"/>
  <c r="AR224" i="1"/>
  <c r="AS224" i="1"/>
  <c r="AT224" i="1"/>
  <c r="AQ224" i="1"/>
  <c r="AU224" i="1"/>
  <c r="BK168" i="1"/>
  <c r="BJ168" i="1"/>
  <c r="BN168" i="1"/>
  <c r="BL168" i="1"/>
  <c r="BM168" i="1"/>
  <c r="BG168" i="1"/>
  <c r="BH120" i="2"/>
  <c r="BG120" i="2"/>
  <c r="BF120" i="2"/>
  <c r="BE120" i="2"/>
  <c r="BC120" i="2"/>
  <c r="BI120" i="2"/>
  <c r="AN111" i="1"/>
  <c r="AT111" i="1"/>
  <c r="AR111" i="1"/>
  <c r="AU111" i="1"/>
  <c r="AS111" i="1"/>
  <c r="AQ111" i="1"/>
  <c r="BG320" i="1"/>
  <c r="BK320" i="1"/>
  <c r="BJ320" i="1"/>
  <c r="BN320" i="1"/>
  <c r="BL320" i="1"/>
  <c r="BM320" i="1"/>
  <c r="AS168" i="1"/>
  <c r="AR168" i="1"/>
  <c r="AN168" i="1"/>
  <c r="AQ168" i="1"/>
  <c r="AU168" i="1"/>
  <c r="AT168" i="1"/>
  <c r="AQ120" i="2"/>
  <c r="AP120" i="2"/>
  <c r="AO120" i="2"/>
  <c r="AK120" i="2"/>
  <c r="AR120" i="2"/>
  <c r="AN120" i="2"/>
  <c r="AT223" i="2"/>
  <c r="BK223" i="2"/>
  <c r="BJ274" i="1"/>
  <c r="BL274" i="1"/>
  <c r="BM274" i="1"/>
  <c r="BG274" i="1"/>
  <c r="BN274" i="1"/>
  <c r="BK274" i="1"/>
  <c r="BE275" i="1"/>
  <c r="AP324" i="2"/>
  <c r="AO324" i="2"/>
  <c r="AN324" i="2"/>
  <c r="AK324" i="2"/>
  <c r="AR324" i="2"/>
  <c r="AQ324" i="2"/>
  <c r="AT168" i="2"/>
  <c r="AR272" i="2"/>
  <c r="AP272" i="2"/>
  <c r="AO272" i="2"/>
  <c r="AN272" i="2"/>
  <c r="AQ272" i="2"/>
  <c r="AK272" i="2"/>
  <c r="AO61" i="2"/>
  <c r="AN61" i="2"/>
  <c r="AK61" i="2"/>
  <c r="AQ61" i="2"/>
  <c r="AP61" i="2"/>
  <c r="AR61" i="2"/>
  <c r="BI222" i="2"/>
  <c r="BH222" i="2"/>
  <c r="BG222" i="2"/>
  <c r="BF222" i="2"/>
  <c r="BE222" i="2"/>
  <c r="BC222" i="2"/>
  <c r="BK167" i="2"/>
  <c r="BN111" i="1"/>
  <c r="BL111" i="1"/>
  <c r="BM111" i="1"/>
  <c r="BG111" i="1"/>
  <c r="BK111" i="1"/>
  <c r="BJ111" i="1"/>
  <c r="BG224" i="1"/>
  <c r="BN224" i="1"/>
  <c r="BJ224" i="1"/>
  <c r="BM224" i="1"/>
  <c r="BL224" i="1"/>
  <c r="BK224" i="1"/>
  <c r="BG324" i="2"/>
  <c r="BF324" i="2"/>
  <c r="BE324" i="2"/>
  <c r="BH324" i="2"/>
  <c r="BC324" i="2"/>
  <c r="BI324" i="2"/>
  <c r="AT62" i="2"/>
  <c r="BK62" i="2"/>
  <c r="BF61" i="2"/>
  <c r="BE61" i="2"/>
  <c r="BI61" i="2"/>
  <c r="BH61" i="2"/>
  <c r="BG61" i="2"/>
  <c r="BC61" i="2"/>
  <c r="BI272" i="2"/>
  <c r="BH272" i="2"/>
  <c r="BG272" i="2"/>
  <c r="BF272" i="2"/>
  <c r="BC272" i="2"/>
  <c r="BE272" i="2"/>
  <c r="AQ320" i="1"/>
  <c r="AS320" i="1"/>
  <c r="AU320" i="1"/>
  <c r="AN320" i="1"/>
  <c r="AR320" i="1"/>
  <c r="AT320" i="1"/>
  <c r="AT273" i="2"/>
  <c r="BK273" i="2"/>
  <c r="AR222" i="2"/>
  <c r="AQ222" i="2"/>
  <c r="AP222" i="2"/>
  <c r="AN222" i="2"/>
  <c r="AK222" i="2"/>
  <c r="AO222" i="2"/>
  <c r="AR274" i="1"/>
  <c r="AQ274" i="1"/>
  <c r="AT274" i="1"/>
  <c r="AU274" i="1"/>
  <c r="AS274" i="1"/>
  <c r="AN274" i="1"/>
  <c r="AX449" i="1" l="1"/>
  <c r="AW449" i="2"/>
  <c r="AU461" i="2"/>
  <c r="BL461" i="2"/>
  <c r="BN461" i="2" s="1"/>
  <c r="AJ461" i="2"/>
  <c r="BB461" i="2"/>
  <c r="BK460" i="2"/>
  <c r="BH460" i="2"/>
  <c r="BF460" i="2"/>
  <c r="BE460" i="2"/>
  <c r="BC460" i="2"/>
  <c r="BI460" i="2"/>
  <c r="BG460" i="2"/>
  <c r="AR460" i="2"/>
  <c r="AQ460" i="2"/>
  <c r="AP460" i="2"/>
  <c r="AO460" i="2"/>
  <c r="AN460" i="2"/>
  <c r="AK460" i="2"/>
  <c r="AK322" i="1"/>
  <c r="AW322" i="1"/>
  <c r="AW226" i="1"/>
  <c r="AK226" i="1"/>
  <c r="AW276" i="1"/>
  <c r="AK276" i="1"/>
  <c r="AL276" i="1" s="1"/>
  <c r="AK170" i="1"/>
  <c r="AW170" i="1"/>
  <c r="AU449" i="1"/>
  <c r="AR449" i="1"/>
  <c r="AQ449" i="1"/>
  <c r="AN449" i="1"/>
  <c r="AL449" i="1"/>
  <c r="AT449" i="1"/>
  <c r="AS449" i="1"/>
  <c r="AK113" i="1"/>
  <c r="AW113" i="1"/>
  <c r="BK449" i="1"/>
  <c r="BJ449" i="1"/>
  <c r="BG449" i="1"/>
  <c r="BM449" i="1"/>
  <c r="BE449" i="1"/>
  <c r="BL449" i="1"/>
  <c r="BN449" i="1"/>
  <c r="BQ450" i="1"/>
  <c r="AK450" i="1"/>
  <c r="AT450" i="2" s="1"/>
  <c r="AW450" i="1"/>
  <c r="BE221" i="1"/>
  <c r="AW112" i="2"/>
  <c r="AX112" i="1"/>
  <c r="AX164" i="1"/>
  <c r="AL221" i="1"/>
  <c r="BN112" i="2"/>
  <c r="BQ112" i="1"/>
  <c r="BQ164" i="1"/>
  <c r="BK321" i="2"/>
  <c r="BE321" i="1"/>
  <c r="BE373" i="1"/>
  <c r="AW321" i="2"/>
  <c r="AX321" i="1"/>
  <c r="AX373" i="1"/>
  <c r="AT321" i="2"/>
  <c r="AL321" i="1"/>
  <c r="AL373" i="1"/>
  <c r="BN321" i="2"/>
  <c r="BQ321" i="1"/>
  <c r="BQ373" i="1"/>
  <c r="AT112" i="2"/>
  <c r="AL112" i="1"/>
  <c r="AL164" i="1"/>
  <c r="BN225" i="2"/>
  <c r="AW225" i="2"/>
  <c r="BN275" i="2"/>
  <c r="BQ275" i="1"/>
  <c r="BN169" i="2"/>
  <c r="BQ221" i="1"/>
  <c r="AW275" i="2"/>
  <c r="AX275" i="1"/>
  <c r="BK112" i="2"/>
  <c r="BE112" i="1"/>
  <c r="BE164" i="1"/>
  <c r="AW169" i="2"/>
  <c r="AX221" i="1"/>
  <c r="AP168" i="2"/>
  <c r="AO168" i="2"/>
  <c r="AN168" i="2"/>
  <c r="AR168" i="2"/>
  <c r="AQ168" i="2"/>
  <c r="AK168" i="2"/>
  <c r="BG121" i="2"/>
  <c r="BF121" i="2"/>
  <c r="BE121" i="2"/>
  <c r="BI121" i="2"/>
  <c r="BH121" i="2"/>
  <c r="BC121" i="2"/>
  <c r="BH167" i="2"/>
  <c r="BG167" i="2"/>
  <c r="BF167" i="2"/>
  <c r="BC167" i="2"/>
  <c r="BI167" i="2"/>
  <c r="BE167" i="2"/>
  <c r="BF325" i="2"/>
  <c r="BE325" i="2"/>
  <c r="BI325" i="2"/>
  <c r="BH325" i="2"/>
  <c r="BG325" i="2"/>
  <c r="BC325" i="2"/>
  <c r="AN62" i="2"/>
  <c r="AR62" i="2"/>
  <c r="AQ62" i="2"/>
  <c r="AK62" i="2"/>
  <c r="AO62" i="2"/>
  <c r="AP62" i="2"/>
  <c r="BK168" i="2"/>
  <c r="AT225" i="1"/>
  <c r="AS225" i="1"/>
  <c r="AR225" i="1"/>
  <c r="AN225" i="1"/>
  <c r="AU225" i="1"/>
  <c r="AQ225" i="1"/>
  <c r="BH223" i="2"/>
  <c r="BG223" i="2"/>
  <c r="BF223" i="2"/>
  <c r="BE223" i="2"/>
  <c r="BC223" i="2"/>
  <c r="BI223" i="2"/>
  <c r="AN275" i="1"/>
  <c r="AU275" i="1"/>
  <c r="AT275" i="1"/>
  <c r="AQ275" i="1"/>
  <c r="AS275" i="1"/>
  <c r="AR275" i="1"/>
  <c r="BL225" i="1"/>
  <c r="BK225" i="1"/>
  <c r="BJ225" i="1"/>
  <c r="BN225" i="1"/>
  <c r="BM225" i="1"/>
  <c r="BG225" i="1"/>
  <c r="BG169" i="1"/>
  <c r="BN169" i="1"/>
  <c r="BJ169" i="1"/>
  <c r="BM169" i="1"/>
  <c r="BK169" i="1"/>
  <c r="BL169" i="1"/>
  <c r="BN275" i="1"/>
  <c r="BM275" i="1"/>
  <c r="BL275" i="1"/>
  <c r="BK275" i="1"/>
  <c r="BJ275" i="1"/>
  <c r="BG275" i="1"/>
  <c r="AT63" i="2"/>
  <c r="BK63" i="2"/>
  <c r="BH273" i="2"/>
  <c r="BC273" i="2"/>
  <c r="BI273" i="2"/>
  <c r="BG273" i="2"/>
  <c r="BF273" i="2"/>
  <c r="BE273" i="2"/>
  <c r="AP121" i="2"/>
  <c r="AO121" i="2"/>
  <c r="AN121" i="2"/>
  <c r="AR121" i="2"/>
  <c r="AQ121" i="2"/>
  <c r="AK121" i="2"/>
  <c r="AR112" i="1"/>
  <c r="AT112" i="1"/>
  <c r="AU112" i="1"/>
  <c r="AQ112" i="1"/>
  <c r="AN112" i="1"/>
  <c r="AS112" i="1"/>
  <c r="AO325" i="2"/>
  <c r="AN325" i="2"/>
  <c r="AP325" i="2"/>
  <c r="AQ325" i="2"/>
  <c r="AK325" i="2"/>
  <c r="AR325" i="2"/>
  <c r="AQ273" i="2"/>
  <c r="AK273" i="2"/>
  <c r="AR273" i="2"/>
  <c r="AP273" i="2"/>
  <c r="AO273" i="2"/>
  <c r="AN273" i="2"/>
  <c r="BE62" i="2"/>
  <c r="BC62" i="2"/>
  <c r="BG62" i="2"/>
  <c r="BI62" i="2"/>
  <c r="BH62" i="2"/>
  <c r="BF62" i="2"/>
  <c r="BE276" i="1"/>
  <c r="AT224" i="2"/>
  <c r="BK224" i="2"/>
  <c r="AU321" i="1"/>
  <c r="AS321" i="1"/>
  <c r="AN321" i="1"/>
  <c r="AR321" i="1"/>
  <c r="AQ321" i="1"/>
  <c r="AT321" i="1"/>
  <c r="AT169" i="2"/>
  <c r="BM321" i="1"/>
  <c r="BK321" i="1"/>
  <c r="BG321" i="1"/>
  <c r="BL321" i="1"/>
  <c r="BJ321" i="1"/>
  <c r="BN321" i="1"/>
  <c r="AQ223" i="2"/>
  <c r="AP223" i="2"/>
  <c r="AO223" i="2"/>
  <c r="AK223" i="2"/>
  <c r="AR223" i="2"/>
  <c r="AN223" i="2"/>
  <c r="AT274" i="2"/>
  <c r="BK274" i="2"/>
  <c r="BJ112" i="1"/>
  <c r="BN112" i="1"/>
  <c r="BG112" i="1"/>
  <c r="BK112" i="1"/>
  <c r="BL112" i="1"/>
  <c r="BM112" i="1"/>
  <c r="AN169" i="1"/>
  <c r="AR169" i="1"/>
  <c r="AQ169" i="1"/>
  <c r="AU169" i="1"/>
  <c r="AS169" i="1"/>
  <c r="AT169" i="1"/>
  <c r="AX450" i="1" l="1"/>
  <c r="AW450" i="2"/>
  <c r="BE461" i="2"/>
  <c r="BC461" i="2"/>
  <c r="BI461" i="2"/>
  <c r="BH461" i="2"/>
  <c r="BK461" i="2"/>
  <c r="BG461" i="2"/>
  <c r="BF461" i="2"/>
  <c r="AR461" i="2"/>
  <c r="AQ461" i="2"/>
  <c r="AO461" i="2"/>
  <c r="AP461" i="2"/>
  <c r="AN461" i="2"/>
  <c r="AK461" i="2"/>
  <c r="AJ462" i="2"/>
  <c r="BL462" i="2"/>
  <c r="BN462" i="2" s="1"/>
  <c r="AU462" i="2"/>
  <c r="BB462" i="2"/>
  <c r="AQ450" i="1"/>
  <c r="AT450" i="1"/>
  <c r="AU450" i="1"/>
  <c r="AR450" i="1"/>
  <c r="AN450" i="1"/>
  <c r="AL450" i="1"/>
  <c r="AS450" i="1"/>
  <c r="BN450" i="1"/>
  <c r="BK450" i="1"/>
  <c r="BE450" i="1"/>
  <c r="BM450" i="1"/>
  <c r="BJ450" i="1"/>
  <c r="BL450" i="1"/>
  <c r="BG450" i="1"/>
  <c r="AK277" i="1"/>
  <c r="AL277" i="1" s="1"/>
  <c r="AW277" i="1"/>
  <c r="AW114" i="1"/>
  <c r="AK114" i="1"/>
  <c r="AK227" i="1"/>
  <c r="AW227" i="1"/>
  <c r="AW171" i="1"/>
  <c r="AK171" i="1"/>
  <c r="AK451" i="1"/>
  <c r="AT451" i="2" s="1"/>
  <c r="BQ451" i="1"/>
  <c r="AW451" i="1"/>
  <c r="AK323" i="1"/>
  <c r="AW323" i="1"/>
  <c r="BK322" i="2"/>
  <c r="BE322" i="1"/>
  <c r="BE374" i="1"/>
  <c r="BN276" i="2"/>
  <c r="BQ276" i="1"/>
  <c r="AT113" i="2"/>
  <c r="AL113" i="1"/>
  <c r="AL165" i="1"/>
  <c r="BE222" i="1"/>
  <c r="AW322" i="2"/>
  <c r="AX322" i="1"/>
  <c r="AX374" i="1"/>
  <c r="AW226" i="2"/>
  <c r="AL222" i="1"/>
  <c r="BN226" i="2"/>
  <c r="BN322" i="2"/>
  <c r="BQ322" i="1"/>
  <c r="BQ374" i="1"/>
  <c r="AW170" i="2"/>
  <c r="AX222" i="1"/>
  <c r="BK113" i="2"/>
  <c r="BE113" i="1"/>
  <c r="BE165" i="1"/>
  <c r="BN170" i="2"/>
  <c r="BQ222" i="1"/>
  <c r="AW113" i="2"/>
  <c r="AX113" i="1"/>
  <c r="AX165" i="1"/>
  <c r="AW276" i="2"/>
  <c r="AX276" i="1"/>
  <c r="AT322" i="2"/>
  <c r="AL322" i="1"/>
  <c r="AL374" i="1"/>
  <c r="BN113" i="2"/>
  <c r="BQ113" i="1"/>
  <c r="BQ165" i="1"/>
  <c r="AP274" i="2"/>
  <c r="AQ274" i="2"/>
  <c r="AO274" i="2"/>
  <c r="AN274" i="2"/>
  <c r="AR274" i="2"/>
  <c r="AK274" i="2"/>
  <c r="BE277" i="1"/>
  <c r="BC63" i="2"/>
  <c r="BI63" i="2"/>
  <c r="BH63" i="2"/>
  <c r="BG63" i="2"/>
  <c r="BF63" i="2"/>
  <c r="BE63" i="2"/>
  <c r="BE326" i="2"/>
  <c r="BC326" i="2"/>
  <c r="BF326" i="2"/>
  <c r="BI326" i="2"/>
  <c r="BH326" i="2"/>
  <c r="BG326" i="2"/>
  <c r="BK169" i="2"/>
  <c r="AT170" i="2"/>
  <c r="AT275" i="2"/>
  <c r="BK275" i="2"/>
  <c r="AO122" i="2"/>
  <c r="AN122" i="2"/>
  <c r="AK122" i="2"/>
  <c r="AR122" i="2"/>
  <c r="AQ122" i="2"/>
  <c r="AP122" i="2"/>
  <c r="AN113" i="1"/>
  <c r="AT113" i="1"/>
  <c r="AU113" i="1"/>
  <c r="AQ113" i="1"/>
  <c r="AR113" i="1"/>
  <c r="AS113" i="1"/>
  <c r="AQ322" i="1"/>
  <c r="AS322" i="1"/>
  <c r="AU322" i="1"/>
  <c r="AT322" i="1"/>
  <c r="AN322" i="1"/>
  <c r="AR322" i="1"/>
  <c r="BK170" i="1"/>
  <c r="BJ170" i="1"/>
  <c r="BN170" i="1"/>
  <c r="BM170" i="1"/>
  <c r="BL170" i="1"/>
  <c r="BG170" i="1"/>
  <c r="AO169" i="2"/>
  <c r="AN169" i="2"/>
  <c r="AR169" i="2"/>
  <c r="AQ169" i="2"/>
  <c r="AP169" i="2"/>
  <c r="AK169" i="2"/>
  <c r="AP224" i="2"/>
  <c r="AO224" i="2"/>
  <c r="AN224" i="2"/>
  <c r="AR224" i="2"/>
  <c r="AQ224" i="2"/>
  <c r="AK224" i="2"/>
  <c r="AK63" i="2"/>
  <c r="AO63" i="2"/>
  <c r="AN63" i="2"/>
  <c r="AQ63" i="2"/>
  <c r="AR63" i="2"/>
  <c r="AP63" i="2"/>
  <c r="BG322" i="1"/>
  <c r="BK322" i="1"/>
  <c r="BN322" i="1"/>
  <c r="BL322" i="1"/>
  <c r="BJ322" i="1"/>
  <c r="BM322" i="1"/>
  <c r="AT225" i="2"/>
  <c r="BK225" i="2"/>
  <c r="AT64" i="2"/>
  <c r="BK64" i="2"/>
  <c r="AR276" i="1"/>
  <c r="AQ276" i="1"/>
  <c r="AT276" i="1"/>
  <c r="AN276" i="1"/>
  <c r="AU276" i="1"/>
  <c r="AS276" i="1"/>
  <c r="BF122" i="2"/>
  <c r="BE122" i="2"/>
  <c r="BG122" i="2"/>
  <c r="BC122" i="2"/>
  <c r="BI122" i="2"/>
  <c r="BH122" i="2"/>
  <c r="AN226" i="1"/>
  <c r="AR226" i="1"/>
  <c r="AU226" i="1"/>
  <c r="AT226" i="1"/>
  <c r="AQ226" i="1"/>
  <c r="AS226" i="1"/>
  <c r="AN326" i="2"/>
  <c r="AR326" i="2"/>
  <c r="AK326" i="2"/>
  <c r="AQ326" i="2"/>
  <c r="AP326" i="2"/>
  <c r="AO326" i="2"/>
  <c r="AS170" i="1"/>
  <c r="AR170" i="1"/>
  <c r="AN170" i="1"/>
  <c r="AT170" i="1"/>
  <c r="AU170" i="1"/>
  <c r="AQ170" i="1"/>
  <c r="BG274" i="2"/>
  <c r="BI274" i="2"/>
  <c r="BH274" i="2"/>
  <c r="BF274" i="2"/>
  <c r="BE274" i="2"/>
  <c r="BC274" i="2"/>
  <c r="BG224" i="2"/>
  <c r="BF224" i="2"/>
  <c r="BE224" i="2"/>
  <c r="BC224" i="2"/>
  <c r="BI224" i="2"/>
  <c r="BH224" i="2"/>
  <c r="BJ276" i="1"/>
  <c r="BL276" i="1"/>
  <c r="BN276" i="1"/>
  <c r="BM276" i="1"/>
  <c r="BK276" i="1"/>
  <c r="BG276" i="1"/>
  <c r="BN113" i="1"/>
  <c r="BL113" i="1"/>
  <c r="BJ113" i="1"/>
  <c r="BK113" i="1"/>
  <c r="BG113" i="1"/>
  <c r="BM113" i="1"/>
  <c r="BG226" i="1"/>
  <c r="BN226" i="1"/>
  <c r="BJ226" i="1"/>
  <c r="BL226" i="1"/>
  <c r="BM226" i="1"/>
  <c r="BK226" i="1"/>
  <c r="BG168" i="2"/>
  <c r="BF168" i="2"/>
  <c r="BE168" i="2"/>
  <c r="BI168" i="2"/>
  <c r="BH168" i="2"/>
  <c r="BC168" i="2"/>
  <c r="AX451" i="1" l="1"/>
  <c r="AW451" i="2"/>
  <c r="BC462" i="2"/>
  <c r="BF462" i="2"/>
  <c r="BE462" i="2"/>
  <c r="BG462" i="2"/>
  <c r="BK462" i="2"/>
  <c r="BI462" i="2"/>
  <c r="BH462" i="2"/>
  <c r="AR462" i="2"/>
  <c r="AO462" i="2"/>
  <c r="AQ462" i="2"/>
  <c r="AP462" i="2"/>
  <c r="AN462" i="2"/>
  <c r="AK462" i="2"/>
  <c r="AU463" i="2"/>
  <c r="BL463" i="2"/>
  <c r="BN463" i="2" s="1"/>
  <c r="AJ463" i="2"/>
  <c r="BB463" i="2"/>
  <c r="AW115" i="1"/>
  <c r="AK115" i="1"/>
  <c r="AK172" i="1"/>
  <c r="AW172" i="1"/>
  <c r="BQ452" i="1"/>
  <c r="AK452" i="1"/>
  <c r="AT452" i="2" s="1"/>
  <c r="AW452" i="1"/>
  <c r="AQ451" i="1"/>
  <c r="AN451" i="1"/>
  <c r="AL451" i="1"/>
  <c r="AS451" i="1"/>
  <c r="AU451" i="1"/>
  <c r="AT451" i="1"/>
  <c r="AR451" i="1"/>
  <c r="BL451" i="1"/>
  <c r="BG451" i="1"/>
  <c r="BM451" i="1"/>
  <c r="BE451" i="1"/>
  <c r="BK451" i="1"/>
  <c r="BJ451" i="1"/>
  <c r="BN451" i="1"/>
  <c r="AW278" i="1"/>
  <c r="AK278" i="1"/>
  <c r="AL278" i="1" s="1"/>
  <c r="AK324" i="1"/>
  <c r="AW324" i="1"/>
  <c r="AT323" i="2"/>
  <c r="AL323" i="1"/>
  <c r="AL375" i="1"/>
  <c r="AT114" i="2"/>
  <c r="AL114" i="1"/>
  <c r="AL166" i="1"/>
  <c r="BE223" i="1"/>
  <c r="AW171" i="2"/>
  <c r="AX223" i="1"/>
  <c r="BN227" i="2"/>
  <c r="BN171" i="2"/>
  <c r="BQ223" i="1"/>
  <c r="BN323" i="2"/>
  <c r="BQ323" i="1"/>
  <c r="BQ375" i="1"/>
  <c r="AW227" i="2"/>
  <c r="AW277" i="2"/>
  <c r="AX277" i="1"/>
  <c r="AL223" i="1"/>
  <c r="BK323" i="2"/>
  <c r="BE323" i="1"/>
  <c r="BE375" i="1"/>
  <c r="BN277" i="2"/>
  <c r="BQ277" i="1"/>
  <c r="AW323" i="2"/>
  <c r="AX323" i="1"/>
  <c r="AX375" i="1"/>
  <c r="AW114" i="2"/>
  <c r="AX114" i="1"/>
  <c r="AX166" i="1"/>
  <c r="BK114" i="2"/>
  <c r="BE114" i="1"/>
  <c r="BE166" i="1"/>
  <c r="BN114" i="2"/>
  <c r="BQ114" i="1"/>
  <c r="BQ166" i="1"/>
  <c r="AN170" i="2"/>
  <c r="AO170" i="2"/>
  <c r="AK170" i="2"/>
  <c r="AR170" i="2"/>
  <c r="AQ170" i="2"/>
  <c r="AP170" i="2"/>
  <c r="AR114" i="1"/>
  <c r="AS114" i="1"/>
  <c r="AQ114" i="1"/>
  <c r="AU114" i="1"/>
  <c r="AN114" i="1"/>
  <c r="AT114" i="1"/>
  <c r="BF64" i="2"/>
  <c r="BE64" i="2"/>
  <c r="BC64" i="2"/>
  <c r="BI64" i="2"/>
  <c r="BH64" i="2"/>
  <c r="BG64" i="2"/>
  <c r="BG171" i="1"/>
  <c r="BN171" i="1"/>
  <c r="BJ171" i="1"/>
  <c r="BL171" i="1"/>
  <c r="BM171" i="1"/>
  <c r="BK171" i="1"/>
  <c r="BJ114" i="1"/>
  <c r="BM114" i="1"/>
  <c r="BL114" i="1"/>
  <c r="BG114" i="1"/>
  <c r="BN114" i="1"/>
  <c r="BK114" i="1"/>
  <c r="AK327" i="2"/>
  <c r="AP327" i="2"/>
  <c r="AO327" i="2"/>
  <c r="AN327" i="2"/>
  <c r="AR327" i="2"/>
  <c r="AQ327" i="2"/>
  <c r="AO275" i="2"/>
  <c r="AK275" i="2"/>
  <c r="AR275" i="2"/>
  <c r="AQ275" i="2"/>
  <c r="AP275" i="2"/>
  <c r="AN275" i="2"/>
  <c r="BE278" i="1"/>
  <c r="AU323" i="1"/>
  <c r="AS323" i="1"/>
  <c r="AN323" i="1"/>
  <c r="AQ323" i="1"/>
  <c r="AT323" i="1"/>
  <c r="AR323" i="1"/>
  <c r="BC327" i="2"/>
  <c r="BI327" i="2"/>
  <c r="BH327" i="2"/>
  <c r="BG327" i="2"/>
  <c r="BF327" i="2"/>
  <c r="BE327" i="2"/>
  <c r="BL227" i="1"/>
  <c r="BK227" i="1"/>
  <c r="BJ227" i="1"/>
  <c r="BN227" i="1"/>
  <c r="BG227" i="1"/>
  <c r="BM227" i="1"/>
  <c r="BM323" i="1"/>
  <c r="BK323" i="1"/>
  <c r="BG323" i="1"/>
  <c r="BJ323" i="1"/>
  <c r="BN323" i="1"/>
  <c r="BL323" i="1"/>
  <c r="BF225" i="2"/>
  <c r="BE225" i="2"/>
  <c r="BG225" i="2"/>
  <c r="BC225" i="2"/>
  <c r="BI225" i="2"/>
  <c r="BH225" i="2"/>
  <c r="BK170" i="2"/>
  <c r="AT65" i="2"/>
  <c r="BK65" i="2"/>
  <c r="BE123" i="2"/>
  <c r="BC123" i="2"/>
  <c r="BI123" i="2"/>
  <c r="BH123" i="2"/>
  <c r="BG123" i="2"/>
  <c r="BF123" i="2"/>
  <c r="AT227" i="1"/>
  <c r="AS227" i="1"/>
  <c r="AR227" i="1"/>
  <c r="AN227" i="1"/>
  <c r="AU227" i="1"/>
  <c r="AQ227" i="1"/>
  <c r="BF169" i="2"/>
  <c r="BE169" i="2"/>
  <c r="BC169" i="2"/>
  <c r="BH169" i="2"/>
  <c r="BG169" i="2"/>
  <c r="BI169" i="2"/>
  <c r="BN277" i="1"/>
  <c r="BM277" i="1"/>
  <c r="BL277" i="1"/>
  <c r="BJ277" i="1"/>
  <c r="BG277" i="1"/>
  <c r="BK277" i="1"/>
  <c r="AT226" i="2"/>
  <c r="BK226" i="2"/>
  <c r="AN277" i="1"/>
  <c r="AU277" i="1"/>
  <c r="AT277" i="1"/>
  <c r="AR277" i="1"/>
  <c r="AS277" i="1"/>
  <c r="AQ277" i="1"/>
  <c r="AN64" i="2"/>
  <c r="AK64" i="2"/>
  <c r="AP64" i="2"/>
  <c r="AQ64" i="2"/>
  <c r="AO64" i="2"/>
  <c r="AR64" i="2"/>
  <c r="AO225" i="2"/>
  <c r="AN225" i="2"/>
  <c r="AK225" i="2"/>
  <c r="AR225" i="2"/>
  <c r="AQ225" i="2"/>
  <c r="AP225" i="2"/>
  <c r="AT276" i="2"/>
  <c r="BK276" i="2"/>
  <c r="AN171" i="1"/>
  <c r="AR171" i="1"/>
  <c r="AS171" i="1"/>
  <c r="AT171" i="1"/>
  <c r="AQ171" i="1"/>
  <c r="AU171" i="1"/>
  <c r="AN123" i="2"/>
  <c r="AP123" i="2"/>
  <c r="AO123" i="2"/>
  <c r="AK123" i="2"/>
  <c r="AR123" i="2"/>
  <c r="AQ123" i="2"/>
  <c r="BF275" i="2"/>
  <c r="BC275" i="2"/>
  <c r="BI275" i="2"/>
  <c r="BH275" i="2"/>
  <c r="BG275" i="2"/>
  <c r="BE275" i="2"/>
  <c r="AX452" i="1" l="1"/>
  <c r="AW452" i="2"/>
  <c r="BL464" i="2"/>
  <c r="BN464" i="2" s="1"/>
  <c r="AU464" i="2"/>
  <c r="AJ464" i="2"/>
  <c r="BB464" i="2"/>
  <c r="BG463" i="2"/>
  <c r="BF463" i="2"/>
  <c r="BE463" i="2"/>
  <c r="BC463" i="2"/>
  <c r="BK463" i="2"/>
  <c r="BI463" i="2"/>
  <c r="BH463" i="2"/>
  <c r="AK463" i="2"/>
  <c r="AR463" i="2"/>
  <c r="AP463" i="2"/>
  <c r="AO463" i="2"/>
  <c r="AN463" i="2"/>
  <c r="AQ463" i="2"/>
  <c r="AW173" i="1"/>
  <c r="AK173" i="1"/>
  <c r="BQ453" i="1"/>
  <c r="AW453" i="1"/>
  <c r="AK453" i="1"/>
  <c r="AT453" i="2" s="1"/>
  <c r="AS452" i="1"/>
  <c r="AQ452" i="1"/>
  <c r="AN452" i="1"/>
  <c r="AL452" i="1"/>
  <c r="AR452" i="1"/>
  <c r="AU452" i="1"/>
  <c r="AT452" i="1"/>
  <c r="BK452" i="1"/>
  <c r="BN452" i="1"/>
  <c r="BJ452" i="1"/>
  <c r="BM452" i="1"/>
  <c r="BE452" i="1"/>
  <c r="BL452" i="1"/>
  <c r="BG452" i="1"/>
  <c r="AK116" i="1"/>
  <c r="AW116" i="1"/>
  <c r="AK325" i="1"/>
  <c r="AW325" i="1"/>
  <c r="AW279" i="1"/>
  <c r="AK279" i="1"/>
  <c r="AL279" i="1" s="1"/>
  <c r="BN115" i="2"/>
  <c r="BQ115" i="1"/>
  <c r="BQ167" i="1"/>
  <c r="BK324" i="2"/>
  <c r="BE324" i="1"/>
  <c r="BE376" i="1"/>
  <c r="AL224" i="1"/>
  <c r="AW115" i="2"/>
  <c r="AX115" i="1"/>
  <c r="AX167" i="1"/>
  <c r="AW172" i="2"/>
  <c r="AX224" i="1"/>
  <c r="AT115" i="2"/>
  <c r="AL115" i="1"/>
  <c r="AL167" i="1"/>
  <c r="AW278" i="2"/>
  <c r="AX278" i="1"/>
  <c r="BN278" i="2"/>
  <c r="BQ278" i="1"/>
  <c r="BE224" i="1"/>
  <c r="BK115" i="2"/>
  <c r="BE115" i="1"/>
  <c r="BE167" i="1"/>
  <c r="AW324" i="2"/>
  <c r="AX324" i="1"/>
  <c r="AX376" i="1"/>
  <c r="BN172" i="2"/>
  <c r="BQ224" i="1"/>
  <c r="AT324" i="2"/>
  <c r="AL324" i="1"/>
  <c r="AL376" i="1"/>
  <c r="BN324" i="2"/>
  <c r="BQ324" i="1"/>
  <c r="BQ376" i="1"/>
  <c r="BE170" i="2"/>
  <c r="BC170" i="2"/>
  <c r="BI170" i="2"/>
  <c r="BH170" i="2"/>
  <c r="BG170" i="2"/>
  <c r="BF170" i="2"/>
  <c r="AQ324" i="1"/>
  <c r="AS324" i="1"/>
  <c r="AU324" i="1"/>
  <c r="AT324" i="1"/>
  <c r="AR324" i="1"/>
  <c r="AN324" i="1"/>
  <c r="AN276" i="2"/>
  <c r="AP276" i="2"/>
  <c r="AO276" i="2"/>
  <c r="AR276" i="2"/>
  <c r="AQ276" i="2"/>
  <c r="AK276" i="2"/>
  <c r="BK172" i="1"/>
  <c r="BJ172" i="1"/>
  <c r="BN172" i="1"/>
  <c r="BM172" i="1"/>
  <c r="BL172" i="1"/>
  <c r="BG172" i="1"/>
  <c r="AT277" i="2"/>
  <c r="BK277" i="2"/>
  <c r="AN115" i="1"/>
  <c r="AT115" i="1"/>
  <c r="AR115" i="1"/>
  <c r="AU115" i="1"/>
  <c r="AS115" i="1"/>
  <c r="AQ115" i="1"/>
  <c r="BE226" i="2"/>
  <c r="BC226" i="2"/>
  <c r="BI226" i="2"/>
  <c r="BH226" i="2"/>
  <c r="BG226" i="2"/>
  <c r="BF226" i="2"/>
  <c r="AR278" i="1"/>
  <c r="AQ278" i="1"/>
  <c r="AT278" i="1"/>
  <c r="AN278" i="1"/>
  <c r="AS278" i="1"/>
  <c r="AU278" i="1"/>
  <c r="AT172" i="2"/>
  <c r="BK171" i="2"/>
  <c r="BG324" i="1"/>
  <c r="BK324" i="1"/>
  <c r="BN324" i="1"/>
  <c r="BM324" i="1"/>
  <c r="BJ324" i="1"/>
  <c r="BL324" i="1"/>
  <c r="BC65" i="2"/>
  <c r="BI65" i="2"/>
  <c r="BH65" i="2"/>
  <c r="BG65" i="2"/>
  <c r="BF65" i="2"/>
  <c r="BE65" i="2"/>
  <c r="AK328" i="2"/>
  <c r="AR328" i="2"/>
  <c r="AO328" i="2"/>
  <c r="AN328" i="2"/>
  <c r="AP328" i="2"/>
  <c r="AQ328" i="2"/>
  <c r="BJ278" i="1"/>
  <c r="BL278" i="1"/>
  <c r="BG278" i="1"/>
  <c r="BM278" i="1"/>
  <c r="BK278" i="1"/>
  <c r="BN278" i="1"/>
  <c r="BN115" i="1"/>
  <c r="BL115" i="1"/>
  <c r="BM115" i="1"/>
  <c r="BG115" i="1"/>
  <c r="BK115" i="1"/>
  <c r="BJ115" i="1"/>
  <c r="BE276" i="2"/>
  <c r="BH276" i="2"/>
  <c r="BG276" i="2"/>
  <c r="BF276" i="2"/>
  <c r="BI276" i="2"/>
  <c r="BC276" i="2"/>
  <c r="AT227" i="2"/>
  <c r="BK227" i="2"/>
  <c r="AR65" i="2"/>
  <c r="AQ65" i="2"/>
  <c r="AP65" i="2"/>
  <c r="AK65" i="2"/>
  <c r="AN65" i="2"/>
  <c r="AO65" i="2"/>
  <c r="AN226" i="2"/>
  <c r="AP226" i="2"/>
  <c r="AO226" i="2"/>
  <c r="AK226" i="2"/>
  <c r="AR226" i="2"/>
  <c r="AQ226" i="2"/>
  <c r="BC328" i="2"/>
  <c r="BI328" i="2"/>
  <c r="BH328" i="2"/>
  <c r="BG328" i="2"/>
  <c r="BF328" i="2"/>
  <c r="BE328" i="2"/>
  <c r="BE279" i="1"/>
  <c r="AT66" i="2"/>
  <c r="BK66" i="2"/>
  <c r="AT171" i="2"/>
  <c r="AS172" i="1"/>
  <c r="AR172" i="1"/>
  <c r="AN172" i="1"/>
  <c r="AU172" i="1"/>
  <c r="AQ172" i="1"/>
  <c r="AT172" i="1"/>
  <c r="AX453" i="1" l="1"/>
  <c r="AW453" i="2"/>
  <c r="AN464" i="2"/>
  <c r="AK464" i="2"/>
  <c r="AQ464" i="2"/>
  <c r="AP464" i="2"/>
  <c r="AO464" i="2"/>
  <c r="AR464" i="2"/>
  <c r="AU465" i="2"/>
  <c r="AJ465" i="2"/>
  <c r="BL465" i="2"/>
  <c r="BN465" i="2" s="1"/>
  <c r="BB465" i="2"/>
  <c r="BK464" i="2"/>
  <c r="BI464" i="2"/>
  <c r="BH464" i="2"/>
  <c r="BG464" i="2"/>
  <c r="BF464" i="2"/>
  <c r="BE464" i="2"/>
  <c r="BC464" i="2"/>
  <c r="AR453" i="1"/>
  <c r="AQ453" i="1"/>
  <c r="AN453" i="1"/>
  <c r="AL453" i="1"/>
  <c r="AU453" i="1"/>
  <c r="AT453" i="1"/>
  <c r="AS453" i="1"/>
  <c r="AK454" i="1"/>
  <c r="AT454" i="2" s="1"/>
  <c r="AW454" i="1"/>
  <c r="BQ454" i="1"/>
  <c r="AW174" i="1"/>
  <c r="AK174" i="1"/>
  <c r="AW326" i="1"/>
  <c r="AK326" i="1"/>
  <c r="BM453" i="1"/>
  <c r="BJ453" i="1"/>
  <c r="BL453" i="1"/>
  <c r="BG453" i="1"/>
  <c r="BE453" i="1"/>
  <c r="BN453" i="1"/>
  <c r="BK453" i="1"/>
  <c r="AW117" i="1"/>
  <c r="AK117" i="1"/>
  <c r="AW325" i="2"/>
  <c r="AX325" i="1"/>
  <c r="AX377" i="1"/>
  <c r="BN173" i="2"/>
  <c r="BQ225" i="1"/>
  <c r="AW116" i="2"/>
  <c r="AX116" i="1"/>
  <c r="AX168" i="1"/>
  <c r="AT116" i="2"/>
  <c r="AL116" i="1"/>
  <c r="AL168" i="1"/>
  <c r="AW173" i="2"/>
  <c r="AX225" i="1"/>
  <c r="BN325" i="2"/>
  <c r="BQ325" i="1"/>
  <c r="BQ377" i="1"/>
  <c r="BN279" i="2"/>
  <c r="BQ279" i="1"/>
  <c r="AL225" i="1"/>
  <c r="BK116" i="2"/>
  <c r="BE116" i="1"/>
  <c r="BE168" i="1"/>
  <c r="BK325" i="2"/>
  <c r="BE325" i="1"/>
  <c r="BE377" i="1"/>
  <c r="BN116" i="2"/>
  <c r="BQ116" i="1"/>
  <c r="BQ168" i="1"/>
  <c r="AT325" i="2"/>
  <c r="AL325" i="1"/>
  <c r="AL377" i="1"/>
  <c r="AW279" i="2"/>
  <c r="AX279" i="1"/>
  <c r="BE225" i="1"/>
  <c r="AK172" i="2"/>
  <c r="AR172" i="2"/>
  <c r="AQ172" i="2"/>
  <c r="AP172" i="2"/>
  <c r="AO172" i="2"/>
  <c r="AN172" i="2"/>
  <c r="AR277" i="2"/>
  <c r="AQ277" i="2"/>
  <c r="AP277" i="2"/>
  <c r="AO277" i="2"/>
  <c r="AN277" i="2"/>
  <c r="AK277" i="2"/>
  <c r="BG173" i="1"/>
  <c r="BN173" i="1"/>
  <c r="BJ173" i="1"/>
  <c r="BM173" i="1"/>
  <c r="BK173" i="1"/>
  <c r="BL173" i="1"/>
  <c r="AK171" i="2"/>
  <c r="AR171" i="2"/>
  <c r="AQ171" i="2"/>
  <c r="AP171" i="2"/>
  <c r="AO171" i="2"/>
  <c r="AN171" i="2"/>
  <c r="BF66" i="2"/>
  <c r="BE66" i="2"/>
  <c r="BI66" i="2"/>
  <c r="BH66" i="2"/>
  <c r="BG66" i="2"/>
  <c r="BC66" i="2"/>
  <c r="AR116" i="1"/>
  <c r="AU116" i="1"/>
  <c r="AT116" i="1"/>
  <c r="AS116" i="1"/>
  <c r="AQ116" i="1"/>
  <c r="AN116" i="1"/>
  <c r="BM325" i="1"/>
  <c r="BK325" i="1"/>
  <c r="BG325" i="1"/>
  <c r="BL325" i="1"/>
  <c r="BN325" i="1"/>
  <c r="BJ325" i="1"/>
  <c r="AK227" i="2"/>
  <c r="AR227" i="2"/>
  <c r="AQ227" i="2"/>
  <c r="AP227" i="2"/>
  <c r="AO227" i="2"/>
  <c r="AN227" i="2"/>
  <c r="AN173" i="1"/>
  <c r="AR173" i="1"/>
  <c r="AT173" i="1"/>
  <c r="AQ173" i="1"/>
  <c r="AU173" i="1"/>
  <c r="AS173" i="1"/>
  <c r="AT67" i="2"/>
  <c r="BK67" i="2"/>
  <c r="BI329" i="2"/>
  <c r="BH329" i="2"/>
  <c r="BG329" i="2"/>
  <c r="BF329" i="2"/>
  <c r="BE329" i="2"/>
  <c r="BC329" i="2"/>
  <c r="AU325" i="1"/>
  <c r="AS325" i="1"/>
  <c r="AR325" i="1"/>
  <c r="AQ325" i="1"/>
  <c r="AT325" i="1"/>
  <c r="AN325" i="1"/>
  <c r="AN279" i="1"/>
  <c r="AU279" i="1"/>
  <c r="AT279" i="1"/>
  <c r="AS279" i="1"/>
  <c r="AR279" i="1"/>
  <c r="AQ279" i="1"/>
  <c r="BK172" i="2"/>
  <c r="BC227" i="2"/>
  <c r="BF227" i="2"/>
  <c r="BE227" i="2"/>
  <c r="BI227" i="2"/>
  <c r="BH227" i="2"/>
  <c r="BG227" i="2"/>
  <c r="BN279" i="1"/>
  <c r="BM279" i="1"/>
  <c r="BL279" i="1"/>
  <c r="BJ279" i="1"/>
  <c r="BK279" i="1"/>
  <c r="BG279" i="1"/>
  <c r="AT278" i="2"/>
  <c r="BK278" i="2"/>
  <c r="AK66" i="2"/>
  <c r="AN66" i="2"/>
  <c r="AP66" i="2"/>
  <c r="AR66" i="2"/>
  <c r="AQ66" i="2"/>
  <c r="AO66" i="2"/>
  <c r="BJ116" i="1"/>
  <c r="BN116" i="1"/>
  <c r="BK116" i="1"/>
  <c r="BM116" i="1"/>
  <c r="BL116" i="1"/>
  <c r="BG116" i="1"/>
  <c r="AK329" i="2"/>
  <c r="AR329" i="2"/>
  <c r="AQ329" i="2"/>
  <c r="AP329" i="2"/>
  <c r="AO329" i="2"/>
  <c r="AN329" i="2"/>
  <c r="BC171" i="2"/>
  <c r="BE171" i="2"/>
  <c r="BG171" i="2"/>
  <c r="BF171" i="2"/>
  <c r="BH171" i="2"/>
  <c r="BI171" i="2"/>
  <c r="BI277" i="2"/>
  <c r="BH277" i="2"/>
  <c r="BC277" i="2"/>
  <c r="BF277" i="2"/>
  <c r="BE277" i="2"/>
  <c r="BG277" i="2"/>
  <c r="AX454" i="1" l="1"/>
  <c r="AW454" i="2"/>
  <c r="AQ465" i="2"/>
  <c r="AP465" i="2"/>
  <c r="AO465" i="2"/>
  <c r="AN465" i="2"/>
  <c r="AK465" i="2"/>
  <c r="AR465" i="2"/>
  <c r="BL466" i="2"/>
  <c r="BN466" i="2" s="1"/>
  <c r="AU466" i="2"/>
  <c r="AJ466" i="2"/>
  <c r="BB466" i="2"/>
  <c r="BK465" i="2"/>
  <c r="BI465" i="2"/>
  <c r="BH465" i="2"/>
  <c r="BG465" i="2"/>
  <c r="BE465" i="2"/>
  <c r="BF465" i="2"/>
  <c r="BC465" i="2"/>
  <c r="AK327" i="1"/>
  <c r="AW327" i="1"/>
  <c r="AK455" i="1"/>
  <c r="AT455" i="2" s="1"/>
  <c r="BQ455" i="1"/>
  <c r="AW455" i="1"/>
  <c r="AW118" i="1"/>
  <c r="AK118" i="1"/>
  <c r="AK175" i="1"/>
  <c r="AW175" i="1"/>
  <c r="BJ454" i="1"/>
  <c r="BM454" i="1"/>
  <c r="BE454" i="1"/>
  <c r="BG454" i="1"/>
  <c r="BK454" i="1"/>
  <c r="BL454" i="1"/>
  <c r="BN454" i="1"/>
  <c r="AR454" i="1"/>
  <c r="AU454" i="1"/>
  <c r="AQ454" i="1"/>
  <c r="AT454" i="1"/>
  <c r="AL454" i="1"/>
  <c r="AS454" i="1"/>
  <c r="AN454" i="1"/>
  <c r="BN174" i="2"/>
  <c r="BQ226" i="1"/>
  <c r="BK326" i="2"/>
  <c r="BE326" i="1"/>
  <c r="BE378" i="1"/>
  <c r="BN326" i="2"/>
  <c r="BQ326" i="1"/>
  <c r="BQ378" i="1"/>
  <c r="AW117" i="2"/>
  <c r="AX117" i="1"/>
  <c r="AX169" i="1"/>
  <c r="AT117" i="2"/>
  <c r="AL117" i="1"/>
  <c r="AL169" i="1"/>
  <c r="AT326" i="2"/>
  <c r="AL326" i="1"/>
  <c r="AL378" i="1"/>
  <c r="BK117" i="2"/>
  <c r="BE117" i="1"/>
  <c r="BE169" i="1"/>
  <c r="AW174" i="2"/>
  <c r="AX226" i="1"/>
  <c r="BE226" i="1"/>
  <c r="AL226" i="1"/>
  <c r="BN117" i="2"/>
  <c r="BQ117" i="1"/>
  <c r="BQ169" i="1"/>
  <c r="AW326" i="2"/>
  <c r="AX326" i="1"/>
  <c r="AX378" i="1"/>
  <c r="BC172" i="2"/>
  <c r="BI172" i="2"/>
  <c r="BH172" i="2"/>
  <c r="BG172" i="2"/>
  <c r="BF172" i="2"/>
  <c r="BE172" i="2"/>
  <c r="BG326" i="1"/>
  <c r="BK326" i="1"/>
  <c r="BN326" i="1"/>
  <c r="BM326" i="1"/>
  <c r="BL326" i="1"/>
  <c r="BJ326" i="1"/>
  <c r="BK174" i="1"/>
  <c r="BJ174" i="1"/>
  <c r="BN174" i="1"/>
  <c r="BG174" i="1"/>
  <c r="BL174" i="1"/>
  <c r="BM174" i="1"/>
  <c r="BK173" i="2"/>
  <c r="AR67" i="2"/>
  <c r="AQ67" i="2"/>
  <c r="AP67" i="2"/>
  <c r="AK67" i="2"/>
  <c r="AN67" i="2"/>
  <c r="AO67" i="2"/>
  <c r="AT68" i="2"/>
  <c r="BK68" i="2"/>
  <c r="AT279" i="2"/>
  <c r="BK279" i="2"/>
  <c r="AN117" i="1"/>
  <c r="AT117" i="1"/>
  <c r="AQ117" i="1"/>
  <c r="AU117" i="1"/>
  <c r="AR117" i="1"/>
  <c r="AS117" i="1"/>
  <c r="BC278" i="2"/>
  <c r="BF278" i="2"/>
  <c r="BE278" i="2"/>
  <c r="BI278" i="2"/>
  <c r="BH278" i="2"/>
  <c r="BG278" i="2"/>
  <c r="AS174" i="1"/>
  <c r="AR174" i="1"/>
  <c r="AN174" i="1"/>
  <c r="AT174" i="1"/>
  <c r="AU174" i="1"/>
  <c r="AQ174" i="1"/>
  <c r="AR330" i="2"/>
  <c r="AQ330" i="2"/>
  <c r="AP330" i="2"/>
  <c r="AK330" i="2"/>
  <c r="AN330" i="2"/>
  <c r="AO330" i="2"/>
  <c r="AT173" i="2"/>
  <c r="AQ326" i="1"/>
  <c r="AS326" i="1"/>
  <c r="AT326" i="1"/>
  <c r="AR326" i="1"/>
  <c r="AN326" i="1"/>
  <c r="AU326" i="1"/>
  <c r="AN278" i="2"/>
  <c r="AK278" i="2"/>
  <c r="AR278" i="2"/>
  <c r="AQ278" i="2"/>
  <c r="AP278" i="2"/>
  <c r="AO278" i="2"/>
  <c r="BI330" i="2"/>
  <c r="BH330" i="2"/>
  <c r="BG330" i="2"/>
  <c r="BE330" i="2"/>
  <c r="BC330" i="2"/>
  <c r="BF330" i="2"/>
  <c r="BI67" i="2"/>
  <c r="BH67" i="2"/>
  <c r="BG67" i="2"/>
  <c r="BF67" i="2"/>
  <c r="BE67" i="2"/>
  <c r="BC67" i="2"/>
  <c r="BN117" i="1"/>
  <c r="BL117" i="1"/>
  <c r="BK117" i="1"/>
  <c r="BJ117" i="1"/>
  <c r="BG117" i="1"/>
  <c r="BM117" i="1"/>
  <c r="AX455" i="1" l="1"/>
  <c r="AW455" i="2"/>
  <c r="BK466" i="2"/>
  <c r="BG466" i="2"/>
  <c r="BH466" i="2"/>
  <c r="BI466" i="2"/>
  <c r="BF466" i="2"/>
  <c r="BE466" i="2"/>
  <c r="BC466" i="2"/>
  <c r="AR466" i="2"/>
  <c r="AQ466" i="2"/>
  <c r="AP466" i="2"/>
  <c r="AO466" i="2"/>
  <c r="AN466" i="2"/>
  <c r="AK466" i="2"/>
  <c r="AJ467" i="2"/>
  <c r="BL467" i="2"/>
  <c r="BN467" i="2" s="1"/>
  <c r="AU467" i="2"/>
  <c r="BB467" i="2"/>
  <c r="AK328" i="1"/>
  <c r="AW328" i="1"/>
  <c r="AT455" i="1"/>
  <c r="AS455" i="1"/>
  <c r="AR455" i="1"/>
  <c r="AQ455" i="1"/>
  <c r="AN455" i="1"/>
  <c r="AU455" i="1"/>
  <c r="AL455" i="1"/>
  <c r="AW456" i="1"/>
  <c r="AK456" i="1"/>
  <c r="AT456" i="2" s="1"/>
  <c r="BQ456" i="1"/>
  <c r="BN455" i="1"/>
  <c r="BG455" i="1"/>
  <c r="BE455" i="1"/>
  <c r="BK455" i="1"/>
  <c r="BM455" i="1"/>
  <c r="BL455" i="1"/>
  <c r="BJ455" i="1"/>
  <c r="AK119" i="1"/>
  <c r="AW119" i="1"/>
  <c r="AL227" i="1"/>
  <c r="AW175" i="2"/>
  <c r="AX227" i="1"/>
  <c r="BK327" i="2"/>
  <c r="BE327" i="1"/>
  <c r="BE379" i="1"/>
  <c r="AW118" i="2"/>
  <c r="AX118" i="1"/>
  <c r="AX170" i="1"/>
  <c r="BN118" i="2"/>
  <c r="BQ118" i="1"/>
  <c r="BQ170" i="1"/>
  <c r="AT327" i="2"/>
  <c r="AL327" i="1"/>
  <c r="AL379" i="1"/>
  <c r="BN327" i="2"/>
  <c r="BQ327" i="1"/>
  <c r="BQ379" i="1"/>
  <c r="BK118" i="2"/>
  <c r="BE118" i="1"/>
  <c r="BE170" i="1"/>
  <c r="AW327" i="2"/>
  <c r="AX327" i="1"/>
  <c r="AX379" i="1"/>
  <c r="BN175" i="2"/>
  <c r="BQ227" i="1"/>
  <c r="BE227" i="1"/>
  <c r="AT118" i="2"/>
  <c r="AL118" i="1"/>
  <c r="AL170" i="1"/>
  <c r="BG175" i="1"/>
  <c r="BN175" i="1"/>
  <c r="BJ175" i="1"/>
  <c r="BM175" i="1"/>
  <c r="BL175" i="1"/>
  <c r="BK175" i="1"/>
  <c r="AT69" i="2"/>
  <c r="BK69" i="2"/>
  <c r="AU327" i="1"/>
  <c r="AS327" i="1"/>
  <c r="AT327" i="1"/>
  <c r="AN327" i="1"/>
  <c r="AR327" i="1"/>
  <c r="AQ327" i="1"/>
  <c r="AT174" i="2"/>
  <c r="BM327" i="1"/>
  <c r="BK327" i="1"/>
  <c r="BG327" i="1"/>
  <c r="BJ327" i="1"/>
  <c r="BN327" i="1"/>
  <c r="BL327" i="1"/>
  <c r="AR118" i="1"/>
  <c r="AN118" i="1"/>
  <c r="AQ118" i="1"/>
  <c r="AT118" i="1"/>
  <c r="AS118" i="1"/>
  <c r="AU118" i="1"/>
  <c r="BI173" i="2"/>
  <c r="BH173" i="2"/>
  <c r="BG173" i="2"/>
  <c r="BF173" i="2"/>
  <c r="BE173" i="2"/>
  <c r="BC173" i="2"/>
  <c r="BI279" i="2"/>
  <c r="BH279" i="2"/>
  <c r="BC279" i="2"/>
  <c r="BG279" i="2"/>
  <c r="BF279" i="2"/>
  <c r="BE279" i="2"/>
  <c r="AK173" i="2"/>
  <c r="AR173" i="2"/>
  <c r="AQ173" i="2"/>
  <c r="AO173" i="2"/>
  <c r="AN173" i="2"/>
  <c r="AP173" i="2"/>
  <c r="BH68" i="2"/>
  <c r="BF68" i="2"/>
  <c r="BE68" i="2"/>
  <c r="BI68" i="2"/>
  <c r="BG68" i="2"/>
  <c r="BC68" i="2"/>
  <c r="AQ331" i="2"/>
  <c r="AP331" i="2"/>
  <c r="AO331" i="2"/>
  <c r="AR331" i="2"/>
  <c r="AN331" i="2"/>
  <c r="AK331" i="2"/>
  <c r="AN175" i="1"/>
  <c r="AR175" i="1"/>
  <c r="AT175" i="1"/>
  <c r="AU175" i="1"/>
  <c r="AS175" i="1"/>
  <c r="AQ175" i="1"/>
  <c r="BK175" i="2"/>
  <c r="BK174" i="2"/>
  <c r="AT175" i="2"/>
  <c r="AK279" i="2"/>
  <c r="AR279" i="2"/>
  <c r="AQ279" i="2"/>
  <c r="AP279" i="2"/>
  <c r="AO279" i="2"/>
  <c r="AN279" i="2"/>
  <c r="BJ118" i="1"/>
  <c r="BG118" i="1"/>
  <c r="BL118" i="1"/>
  <c r="BN118" i="1"/>
  <c r="BM118" i="1"/>
  <c r="BK118" i="1"/>
  <c r="AQ68" i="2"/>
  <c r="AN68" i="2"/>
  <c r="AK68" i="2"/>
  <c r="AP68" i="2"/>
  <c r="AO68" i="2"/>
  <c r="AR68" i="2"/>
  <c r="BH331" i="2"/>
  <c r="BG331" i="2"/>
  <c r="BF331" i="2"/>
  <c r="BI331" i="2"/>
  <c r="BE331" i="2"/>
  <c r="BC331" i="2"/>
  <c r="AX456" i="1" l="1"/>
  <c r="AW456" i="2"/>
  <c r="BC467" i="2"/>
  <c r="BK467" i="2"/>
  <c r="BH467" i="2"/>
  <c r="BF467" i="2"/>
  <c r="BI467" i="2"/>
  <c r="BG467" i="2"/>
  <c r="BE467" i="2"/>
  <c r="AR467" i="2"/>
  <c r="AQ467" i="2"/>
  <c r="AN467" i="2"/>
  <c r="AK467" i="2"/>
  <c r="AP467" i="2"/>
  <c r="AO467" i="2"/>
  <c r="BL468" i="2"/>
  <c r="BN468" i="2" s="1"/>
  <c r="AU468" i="2"/>
  <c r="AJ468" i="2"/>
  <c r="BB468" i="2"/>
  <c r="AK329" i="1"/>
  <c r="AW329" i="1"/>
  <c r="AW457" i="1"/>
  <c r="AK457" i="1"/>
  <c r="AT457" i="2" s="1"/>
  <c r="BQ457" i="1"/>
  <c r="BE456" i="1"/>
  <c r="BK456" i="1"/>
  <c r="BL456" i="1"/>
  <c r="BJ456" i="1"/>
  <c r="BM456" i="1"/>
  <c r="BG456" i="1"/>
  <c r="BN456" i="1"/>
  <c r="AQ456" i="1"/>
  <c r="AU456" i="1"/>
  <c r="AT456" i="1"/>
  <c r="AN456" i="1"/>
  <c r="AS456" i="1"/>
  <c r="AR456" i="1"/>
  <c r="AL456" i="1"/>
  <c r="AW120" i="1"/>
  <c r="AK120" i="1"/>
  <c r="BK119" i="2"/>
  <c r="BE119" i="1"/>
  <c r="BE171" i="1"/>
  <c r="AW119" i="2"/>
  <c r="AX119" i="1"/>
  <c r="AX171" i="1"/>
  <c r="BN119" i="2"/>
  <c r="BQ119" i="1"/>
  <c r="BQ171" i="1"/>
  <c r="AT328" i="2"/>
  <c r="AL328" i="1"/>
  <c r="AL380" i="1"/>
  <c r="BN328" i="2"/>
  <c r="BQ328" i="1"/>
  <c r="BQ380" i="1"/>
  <c r="BK328" i="2"/>
  <c r="BE328" i="1"/>
  <c r="BE380" i="1"/>
  <c r="AW328" i="2"/>
  <c r="AX328" i="1"/>
  <c r="AX380" i="1"/>
  <c r="AT119" i="2"/>
  <c r="AL119" i="1"/>
  <c r="AL171" i="1"/>
  <c r="AR175" i="2"/>
  <c r="AQ175" i="2"/>
  <c r="AP175" i="2"/>
  <c r="AO175" i="2"/>
  <c r="AK175" i="2"/>
  <c r="AN175" i="2"/>
  <c r="BN119" i="1"/>
  <c r="BL119" i="1"/>
  <c r="BM119" i="1"/>
  <c r="BG119" i="1"/>
  <c r="BK119" i="1"/>
  <c r="BJ119" i="1"/>
  <c r="AN119" i="1"/>
  <c r="AT119" i="1"/>
  <c r="AS119" i="1"/>
  <c r="AR119" i="1"/>
  <c r="AU119" i="1"/>
  <c r="AQ119" i="1"/>
  <c r="AK174" i="2"/>
  <c r="AR174" i="2"/>
  <c r="AQ174" i="2"/>
  <c r="AP174" i="2"/>
  <c r="AO174" i="2"/>
  <c r="AN174" i="2"/>
  <c r="BI174" i="2"/>
  <c r="BH174" i="2"/>
  <c r="BG174" i="2"/>
  <c r="BC174" i="2"/>
  <c r="BF174" i="2"/>
  <c r="BE174" i="2"/>
  <c r="BG328" i="1"/>
  <c r="BK328" i="1"/>
  <c r="BM328" i="1"/>
  <c r="BL328" i="1"/>
  <c r="BJ328" i="1"/>
  <c r="BN328" i="1"/>
  <c r="AP69" i="2"/>
  <c r="AR69" i="2"/>
  <c r="AQ69" i="2"/>
  <c r="AO69" i="2"/>
  <c r="AK69" i="2"/>
  <c r="AN69" i="2"/>
  <c r="BI175" i="2"/>
  <c r="BH175" i="2"/>
  <c r="BG175" i="2"/>
  <c r="BF175" i="2"/>
  <c r="BE175" i="2"/>
  <c r="BC175" i="2"/>
  <c r="AT70" i="2"/>
  <c r="BK70" i="2"/>
  <c r="AQ328" i="1"/>
  <c r="AS328" i="1"/>
  <c r="AR328" i="1"/>
  <c r="AN328" i="1"/>
  <c r="AU328" i="1"/>
  <c r="AT328" i="1"/>
  <c r="BG69" i="2"/>
  <c r="BI69" i="2"/>
  <c r="BH69" i="2"/>
  <c r="BC69" i="2"/>
  <c r="BE69" i="2"/>
  <c r="BF69" i="2"/>
  <c r="AX457" i="1" l="1"/>
  <c r="AW457" i="2"/>
  <c r="BF468" i="2"/>
  <c r="BE468" i="2"/>
  <c r="BC468" i="2"/>
  <c r="BI468" i="2"/>
  <c r="BK468" i="2"/>
  <c r="BH468" i="2"/>
  <c r="BG468" i="2"/>
  <c r="AQ468" i="2"/>
  <c r="AN468" i="2"/>
  <c r="AK468" i="2"/>
  <c r="AR468" i="2"/>
  <c r="AP468" i="2"/>
  <c r="AO468" i="2"/>
  <c r="BL469" i="2"/>
  <c r="BN469" i="2" s="1"/>
  <c r="AJ469" i="2"/>
  <c r="AU469" i="2"/>
  <c r="BB469" i="2"/>
  <c r="BN457" i="1"/>
  <c r="BL457" i="1"/>
  <c r="BK457" i="1"/>
  <c r="BJ457" i="1"/>
  <c r="BE457" i="1"/>
  <c r="BG457" i="1"/>
  <c r="BM457" i="1"/>
  <c r="AK458" i="1"/>
  <c r="AT458" i="2" s="1"/>
  <c r="BQ458" i="1"/>
  <c r="AW458" i="1"/>
  <c r="AU457" i="1"/>
  <c r="AT457" i="1"/>
  <c r="AS457" i="1"/>
  <c r="AN457" i="1"/>
  <c r="AQ457" i="1"/>
  <c r="AR457" i="1"/>
  <c r="AL457" i="1"/>
  <c r="AK330" i="1"/>
  <c r="AW330" i="1"/>
  <c r="AK121" i="1"/>
  <c r="AW121" i="1"/>
  <c r="AT120" i="2"/>
  <c r="AL120" i="1"/>
  <c r="AL172" i="1"/>
  <c r="BN329" i="2"/>
  <c r="BQ329" i="1"/>
  <c r="BQ381" i="1"/>
  <c r="BN120" i="2"/>
  <c r="BQ120" i="1"/>
  <c r="BQ172" i="1"/>
  <c r="BK120" i="2"/>
  <c r="BE120" i="1"/>
  <c r="BE172" i="1"/>
  <c r="AW120" i="2"/>
  <c r="AX120" i="1"/>
  <c r="AX172" i="1"/>
  <c r="AT329" i="2"/>
  <c r="AL329" i="1"/>
  <c r="AL381" i="1"/>
  <c r="AW329" i="2"/>
  <c r="AX329" i="1"/>
  <c r="AX381" i="1"/>
  <c r="BK329" i="2"/>
  <c r="BE329" i="1"/>
  <c r="BE381" i="1"/>
  <c r="BF70" i="2"/>
  <c r="BE70" i="2"/>
  <c r="BC70" i="2"/>
  <c r="BH70" i="2"/>
  <c r="BG70" i="2"/>
  <c r="BI70" i="2"/>
  <c r="AR120" i="1"/>
  <c r="AT120" i="1"/>
  <c r="AQ120" i="1"/>
  <c r="AU120" i="1"/>
  <c r="AN120" i="1"/>
  <c r="AS120" i="1"/>
  <c r="AO70" i="2"/>
  <c r="AK70" i="2"/>
  <c r="AP70" i="2"/>
  <c r="AN70" i="2"/>
  <c r="AR70" i="2"/>
  <c r="AQ70" i="2"/>
  <c r="BJ120" i="1"/>
  <c r="BK120" i="1"/>
  <c r="BN120" i="1"/>
  <c r="BM120" i="1"/>
  <c r="BL120" i="1"/>
  <c r="BG120" i="1"/>
  <c r="AT71" i="2"/>
  <c r="BK71" i="2"/>
  <c r="AU329" i="1"/>
  <c r="AS329" i="1"/>
  <c r="AT329" i="1"/>
  <c r="AR329" i="1"/>
  <c r="AQ329" i="1"/>
  <c r="AN329" i="1"/>
  <c r="BM329" i="1"/>
  <c r="BK329" i="1"/>
  <c r="BG329" i="1"/>
  <c r="BJ329" i="1"/>
  <c r="BN329" i="1"/>
  <c r="BL329" i="1"/>
  <c r="AX458" i="1" l="1"/>
  <c r="AW458" i="2"/>
  <c r="AK469" i="2"/>
  <c r="AO469" i="2"/>
  <c r="AN469" i="2"/>
  <c r="AR469" i="2"/>
  <c r="AQ469" i="2"/>
  <c r="AP469" i="2"/>
  <c r="BI469" i="2"/>
  <c r="BH469" i="2"/>
  <c r="BG469" i="2"/>
  <c r="BF469" i="2"/>
  <c r="BE469" i="2"/>
  <c r="BC469" i="2"/>
  <c r="BK469" i="2"/>
  <c r="AU470" i="2"/>
  <c r="BL470" i="2"/>
  <c r="BN470" i="2" s="1"/>
  <c r="AJ470" i="2"/>
  <c r="BB470" i="2"/>
  <c r="BG458" i="1"/>
  <c r="BK458" i="1"/>
  <c r="BE458" i="1"/>
  <c r="BL458" i="1"/>
  <c r="BJ458" i="1"/>
  <c r="BN458" i="1"/>
  <c r="BM458" i="1"/>
  <c r="AW459" i="1"/>
  <c r="AK459" i="1"/>
  <c r="AT459" i="2" s="1"/>
  <c r="BQ459" i="1"/>
  <c r="AS458" i="1"/>
  <c r="AT458" i="1"/>
  <c r="AQ458" i="1"/>
  <c r="AN458" i="1"/>
  <c r="AL458" i="1"/>
  <c r="AR458" i="1"/>
  <c r="AU458" i="1"/>
  <c r="AW331" i="1"/>
  <c r="AK331" i="1"/>
  <c r="AK122" i="1"/>
  <c r="AW122" i="1"/>
  <c r="BK330" i="2"/>
  <c r="BE330" i="1"/>
  <c r="BE382" i="1"/>
  <c r="BN330" i="2"/>
  <c r="BQ330" i="1"/>
  <c r="BQ382" i="1"/>
  <c r="AT121" i="2"/>
  <c r="AL121" i="1"/>
  <c r="AL173" i="1"/>
  <c r="AW330" i="2"/>
  <c r="AX330" i="1"/>
  <c r="AX382" i="1"/>
  <c r="AW121" i="2"/>
  <c r="AX121" i="1"/>
  <c r="AX173" i="1"/>
  <c r="BK121" i="2"/>
  <c r="BE121" i="1"/>
  <c r="BE173" i="1"/>
  <c r="BN121" i="2"/>
  <c r="BQ121" i="1"/>
  <c r="BQ173" i="1"/>
  <c r="AT330" i="2"/>
  <c r="AL330" i="1"/>
  <c r="AL382" i="1"/>
  <c r="BN121" i="1"/>
  <c r="BL121" i="1"/>
  <c r="BG121" i="1"/>
  <c r="BJ121" i="1"/>
  <c r="BM121" i="1"/>
  <c r="BK121" i="1"/>
  <c r="AN121" i="1"/>
  <c r="AT121" i="1"/>
  <c r="AU121" i="1"/>
  <c r="AQ121" i="1"/>
  <c r="AR121" i="1"/>
  <c r="AS121" i="1"/>
  <c r="AN71" i="2"/>
  <c r="AR71" i="2"/>
  <c r="AQ71" i="2"/>
  <c r="AP71" i="2"/>
  <c r="AK71" i="2"/>
  <c r="AO71" i="2"/>
  <c r="AQ330" i="1"/>
  <c r="AS330" i="1"/>
  <c r="AN330" i="1"/>
  <c r="AT330" i="1"/>
  <c r="AU330" i="1"/>
  <c r="AR330" i="1"/>
  <c r="BG330" i="1"/>
  <c r="BK330" i="1"/>
  <c r="BL330" i="1"/>
  <c r="BJ330" i="1"/>
  <c r="BN330" i="1"/>
  <c r="BM330" i="1"/>
  <c r="BE71" i="2"/>
  <c r="BI71" i="2"/>
  <c r="BH71" i="2"/>
  <c r="BG71" i="2"/>
  <c r="BF71" i="2"/>
  <c r="BC71" i="2"/>
  <c r="AX459" i="1" l="1"/>
  <c r="AW459" i="2"/>
  <c r="BK470" i="2"/>
  <c r="BI470" i="2"/>
  <c r="BH470" i="2"/>
  <c r="BG470" i="2"/>
  <c r="BF470" i="2"/>
  <c r="BC470" i="2"/>
  <c r="BE470" i="2"/>
  <c r="AP470" i="2"/>
  <c r="AO470" i="2"/>
  <c r="AN470" i="2"/>
  <c r="AK470" i="2"/>
  <c r="AQ470" i="2"/>
  <c r="AR470" i="2"/>
  <c r="AU471" i="2"/>
  <c r="BL471" i="2"/>
  <c r="BN471" i="2" s="1"/>
  <c r="AJ471" i="2"/>
  <c r="BB471" i="2"/>
  <c r="AW460" i="1"/>
  <c r="AK460" i="1"/>
  <c r="AT460" i="2" s="1"/>
  <c r="BQ460" i="1"/>
  <c r="BL459" i="1"/>
  <c r="BK459" i="1"/>
  <c r="BE459" i="1"/>
  <c r="BN459" i="1"/>
  <c r="BM459" i="1"/>
  <c r="BG459" i="1"/>
  <c r="BJ459" i="1"/>
  <c r="AR459" i="1"/>
  <c r="AQ459" i="1"/>
  <c r="AL459" i="1"/>
  <c r="AN459" i="1"/>
  <c r="AT459" i="1"/>
  <c r="AS459" i="1"/>
  <c r="AU459" i="1"/>
  <c r="AK123" i="1"/>
  <c r="AW123" i="1"/>
  <c r="BN331" i="2"/>
  <c r="BQ331" i="1"/>
  <c r="BQ383" i="1"/>
  <c r="AW122" i="2"/>
  <c r="AX122" i="1"/>
  <c r="AX174" i="1"/>
  <c r="AT122" i="2"/>
  <c r="AL122" i="1"/>
  <c r="AL174" i="1"/>
  <c r="AW331" i="2"/>
  <c r="AX331" i="1"/>
  <c r="AX383" i="1"/>
  <c r="AT331" i="2"/>
  <c r="AL331" i="1"/>
  <c r="AL383" i="1"/>
  <c r="BN122" i="2"/>
  <c r="BQ122" i="1"/>
  <c r="BQ174" i="1"/>
  <c r="BK331" i="2"/>
  <c r="BE331" i="1"/>
  <c r="BE383" i="1"/>
  <c r="BK122" i="2"/>
  <c r="BE122" i="1"/>
  <c r="BE174" i="1"/>
  <c r="BM331" i="1"/>
  <c r="BK331" i="1"/>
  <c r="BG331" i="1"/>
  <c r="BN331" i="1"/>
  <c r="BL331" i="1"/>
  <c r="BJ331" i="1"/>
  <c r="BJ122" i="1"/>
  <c r="BM122" i="1"/>
  <c r="BL122" i="1"/>
  <c r="BN122" i="1"/>
  <c r="BK122" i="1"/>
  <c r="BG122" i="1"/>
  <c r="AU331" i="1"/>
  <c r="AS331" i="1"/>
  <c r="AT331" i="1"/>
  <c r="AR331" i="1"/>
  <c r="AQ331" i="1"/>
  <c r="AN331" i="1"/>
  <c r="AR122" i="1"/>
  <c r="AS122" i="1"/>
  <c r="AQ122" i="1"/>
  <c r="AN122" i="1"/>
  <c r="AT122" i="1"/>
  <c r="AU122" i="1"/>
  <c r="AX460" i="1" l="1"/>
  <c r="AW460" i="2"/>
  <c r="BK471" i="2"/>
  <c r="BI471" i="2"/>
  <c r="BF471" i="2"/>
  <c r="BH471" i="2"/>
  <c r="BC471" i="2"/>
  <c r="BG471" i="2"/>
  <c r="BE471" i="2"/>
  <c r="AR471" i="2"/>
  <c r="AQ471" i="2"/>
  <c r="AP471" i="2"/>
  <c r="AO471" i="2"/>
  <c r="AN471" i="2"/>
  <c r="AK471" i="2"/>
  <c r="AU472" i="2"/>
  <c r="AJ472" i="2"/>
  <c r="BL472" i="2"/>
  <c r="BN472" i="2" s="1"/>
  <c r="BB472" i="2"/>
  <c r="AU460" i="1"/>
  <c r="AT460" i="1"/>
  <c r="AS460" i="1"/>
  <c r="AL460" i="1"/>
  <c r="AQ460" i="1"/>
  <c r="AN460" i="1"/>
  <c r="AR460" i="1"/>
  <c r="BM460" i="1"/>
  <c r="BG460" i="1"/>
  <c r="BE460" i="1"/>
  <c r="BN460" i="1"/>
  <c r="BL460" i="1"/>
  <c r="BJ460" i="1"/>
  <c r="BK460" i="1"/>
  <c r="AW461" i="1"/>
  <c r="BQ461" i="1"/>
  <c r="AK461" i="1"/>
  <c r="AT461" i="2" s="1"/>
  <c r="AW123" i="2"/>
  <c r="AX123" i="1"/>
  <c r="AX175" i="1"/>
  <c r="BN123" i="2"/>
  <c r="BQ123" i="1"/>
  <c r="BQ175" i="1"/>
  <c r="BK123" i="2"/>
  <c r="BE123" i="1"/>
  <c r="BE175" i="1"/>
  <c r="AT123" i="2"/>
  <c r="AL123" i="1"/>
  <c r="AL175" i="1"/>
  <c r="AN123" i="1"/>
  <c r="AT123" i="1"/>
  <c r="AR123" i="1"/>
  <c r="AS123" i="1"/>
  <c r="AQ123" i="1"/>
  <c r="AU123" i="1"/>
  <c r="BN123" i="1"/>
  <c r="BL123" i="1"/>
  <c r="BM123" i="1"/>
  <c r="BK123" i="1"/>
  <c r="BJ123" i="1"/>
  <c r="BG123" i="1"/>
  <c r="AX461" i="1" l="1"/>
  <c r="AW461" i="2"/>
  <c r="BI472" i="2"/>
  <c r="BK472" i="2"/>
  <c r="BF472" i="2"/>
  <c r="BH472" i="2"/>
  <c r="BG472" i="2"/>
  <c r="BE472" i="2"/>
  <c r="BC472" i="2"/>
  <c r="AR472" i="2"/>
  <c r="AQ472" i="2"/>
  <c r="AP472" i="2"/>
  <c r="AK472" i="2"/>
  <c r="AO472" i="2"/>
  <c r="AN472" i="2"/>
  <c r="BL473" i="2"/>
  <c r="BN473" i="2" s="1"/>
  <c r="AJ473" i="2"/>
  <c r="AU473" i="2"/>
  <c r="BB473" i="2"/>
  <c r="BQ462" i="1"/>
  <c r="AK462" i="1"/>
  <c r="AT462" i="2" s="1"/>
  <c r="AW462" i="1"/>
  <c r="AL461" i="1"/>
  <c r="AQ461" i="1"/>
  <c r="AR461" i="1"/>
  <c r="AN461" i="1"/>
  <c r="AU461" i="1"/>
  <c r="AT461" i="1"/>
  <c r="AS461" i="1"/>
  <c r="BN461" i="1"/>
  <c r="BK461" i="1"/>
  <c r="BM461" i="1"/>
  <c r="BJ461" i="1"/>
  <c r="BE461" i="1"/>
  <c r="BG461" i="1"/>
  <c r="BL461" i="1"/>
  <c r="AX462" i="1" l="1"/>
  <c r="AW462" i="2"/>
  <c r="BE473" i="2"/>
  <c r="BC473" i="2"/>
  <c r="BH473" i="2"/>
  <c r="BK473" i="2"/>
  <c r="BI473" i="2"/>
  <c r="BG473" i="2"/>
  <c r="BF473" i="2"/>
  <c r="AP473" i="2"/>
  <c r="AK473" i="2"/>
  <c r="AN473" i="2"/>
  <c r="AR473" i="2"/>
  <c r="AQ473" i="2"/>
  <c r="AO473" i="2"/>
  <c r="BL474" i="2"/>
  <c r="BN474" i="2" s="1"/>
  <c r="AU474" i="2"/>
  <c r="AJ474" i="2"/>
  <c r="BB474" i="2"/>
  <c r="BL462" i="1"/>
  <c r="BN462" i="1"/>
  <c r="BK462" i="1"/>
  <c r="BM462" i="1"/>
  <c r="BG462" i="1"/>
  <c r="BJ462" i="1"/>
  <c r="BE462" i="1"/>
  <c r="BQ463" i="1"/>
  <c r="AW463" i="1"/>
  <c r="AK463" i="1"/>
  <c r="AT463" i="2" s="1"/>
  <c r="AQ462" i="1"/>
  <c r="AN462" i="1"/>
  <c r="AR462" i="1"/>
  <c r="AL462" i="1"/>
  <c r="AT462" i="1"/>
  <c r="AS462" i="1"/>
  <c r="AU462" i="1"/>
  <c r="AX463" i="1" l="1"/>
  <c r="AW463" i="2"/>
  <c r="AK474" i="2"/>
  <c r="AO474" i="2"/>
  <c r="AN474" i="2"/>
  <c r="AR474" i="2"/>
  <c r="AQ474" i="2"/>
  <c r="AP474" i="2"/>
  <c r="BH474" i="2"/>
  <c r="BG474" i="2"/>
  <c r="BF474" i="2"/>
  <c r="BE474" i="2"/>
  <c r="BC474" i="2"/>
  <c r="BK474" i="2"/>
  <c r="BI474" i="2"/>
  <c r="AJ475" i="2"/>
  <c r="AU475" i="2"/>
  <c r="BL475" i="2"/>
  <c r="BN475" i="2" s="1"/>
  <c r="BB475" i="2"/>
  <c r="AQ463" i="1"/>
  <c r="AR463" i="1"/>
  <c r="AL463" i="1"/>
  <c r="AT463" i="1"/>
  <c r="AS463" i="1"/>
  <c r="AN463" i="1"/>
  <c r="AU463" i="1"/>
  <c r="BK463" i="1"/>
  <c r="BJ463" i="1"/>
  <c r="BN463" i="1"/>
  <c r="BM463" i="1"/>
  <c r="BL463" i="1"/>
  <c r="BE463" i="1"/>
  <c r="BG463" i="1"/>
  <c r="AK464" i="1"/>
  <c r="AT464" i="2" s="1"/>
  <c r="BQ464" i="1"/>
  <c r="AW464" i="1"/>
  <c r="AX464" i="1" l="1"/>
  <c r="AW464" i="2"/>
  <c r="AO475" i="2"/>
  <c r="AN475" i="2"/>
  <c r="AK475" i="2"/>
  <c r="AQ475" i="2"/>
  <c r="AP475" i="2"/>
  <c r="AR475" i="2"/>
  <c r="AU476" i="2"/>
  <c r="AJ476" i="2"/>
  <c r="BL476" i="2"/>
  <c r="BN476" i="2" s="1"/>
  <c r="BB476" i="2"/>
  <c r="BK475" i="2"/>
  <c r="BI475" i="2"/>
  <c r="BH475" i="2"/>
  <c r="BG475" i="2"/>
  <c r="BF475" i="2"/>
  <c r="BE475" i="2"/>
  <c r="BC475" i="2"/>
  <c r="AW465" i="1"/>
  <c r="AK465" i="1"/>
  <c r="AT465" i="2" s="1"/>
  <c r="BQ465" i="1"/>
  <c r="BN464" i="1"/>
  <c r="BE464" i="1"/>
  <c r="BM464" i="1"/>
  <c r="BL464" i="1"/>
  <c r="BJ464" i="1"/>
  <c r="BG464" i="1"/>
  <c r="BK464" i="1"/>
  <c r="AR464" i="1"/>
  <c r="AN464" i="1"/>
  <c r="AS464" i="1"/>
  <c r="AL464" i="1"/>
  <c r="AQ464" i="1"/>
  <c r="AT464" i="1"/>
  <c r="AU464" i="1"/>
  <c r="AX465" i="1" l="1"/>
  <c r="AW465" i="2"/>
  <c r="BK476" i="2"/>
  <c r="BI476" i="2"/>
  <c r="BH476" i="2"/>
  <c r="BE476" i="2"/>
  <c r="BG476" i="2"/>
  <c r="BF476" i="2"/>
  <c r="BC476" i="2"/>
  <c r="AJ477" i="2"/>
  <c r="BL477" i="2"/>
  <c r="BN477" i="2" s="1"/>
  <c r="AU477" i="2"/>
  <c r="BB477" i="2"/>
  <c r="AR476" i="2"/>
  <c r="AQ476" i="2"/>
  <c r="AP476" i="2"/>
  <c r="AO476" i="2"/>
  <c r="AN476" i="2"/>
  <c r="AK476" i="2"/>
  <c r="AR465" i="1"/>
  <c r="AQ465" i="1"/>
  <c r="AL465" i="1"/>
  <c r="AT465" i="1"/>
  <c r="AS465" i="1"/>
  <c r="AN465" i="1"/>
  <c r="AU465" i="1"/>
  <c r="BL465" i="1"/>
  <c r="BK465" i="1"/>
  <c r="BN465" i="1"/>
  <c r="BJ465" i="1"/>
  <c r="BM465" i="1"/>
  <c r="BG465" i="1"/>
  <c r="BE465" i="1"/>
  <c r="AW466" i="1"/>
  <c r="BQ466" i="1"/>
  <c r="AK466" i="1"/>
  <c r="AT466" i="2" s="1"/>
  <c r="AX466" i="1" l="1"/>
  <c r="AW466" i="2"/>
  <c r="BL478" i="2"/>
  <c r="BN478" i="2" s="1"/>
  <c r="AJ478" i="2"/>
  <c r="AU478" i="2"/>
  <c r="BB478" i="2"/>
  <c r="BC477" i="2"/>
  <c r="BI477" i="2"/>
  <c r="BH477" i="2"/>
  <c r="BK477" i="2"/>
  <c r="BF477" i="2"/>
  <c r="BE477" i="2"/>
  <c r="BG477" i="2"/>
  <c r="AR477" i="2"/>
  <c r="AQ477" i="2"/>
  <c r="AP477" i="2"/>
  <c r="AO477" i="2"/>
  <c r="AK477" i="2"/>
  <c r="AN477" i="2"/>
  <c r="BL466" i="1"/>
  <c r="BN466" i="1"/>
  <c r="BG466" i="1"/>
  <c r="BK466" i="1"/>
  <c r="BE466" i="1"/>
  <c r="BJ466" i="1"/>
  <c r="BM466" i="1"/>
  <c r="AT466" i="1"/>
  <c r="AR466" i="1"/>
  <c r="AQ466" i="1"/>
  <c r="AN466" i="1"/>
  <c r="AS466" i="1"/>
  <c r="AU466" i="1"/>
  <c r="AL466" i="1"/>
  <c r="AW467" i="1"/>
  <c r="AK467" i="1"/>
  <c r="AT467" i="2" s="1"/>
  <c r="BQ467" i="1"/>
  <c r="AX467" i="1" l="1"/>
  <c r="AW467" i="2"/>
  <c r="BF478" i="2"/>
  <c r="BG478" i="2"/>
  <c r="BE478" i="2"/>
  <c r="BC478" i="2"/>
  <c r="BH478" i="2"/>
  <c r="BK478" i="2"/>
  <c r="BI478" i="2"/>
  <c r="AQ478" i="2"/>
  <c r="AP478" i="2"/>
  <c r="AO478" i="2"/>
  <c r="AN478" i="2"/>
  <c r="AK478" i="2"/>
  <c r="AR478" i="2"/>
  <c r="AJ479" i="2"/>
  <c r="BL479" i="2"/>
  <c r="BN479" i="2" s="1"/>
  <c r="AU479" i="2"/>
  <c r="BB479" i="2"/>
  <c r="BK467" i="1"/>
  <c r="BE467" i="1"/>
  <c r="BJ467" i="1"/>
  <c r="BN467" i="1"/>
  <c r="BG467" i="1"/>
  <c r="BL467" i="1"/>
  <c r="BM467" i="1"/>
  <c r="BQ468" i="1"/>
  <c r="AW468" i="1"/>
  <c r="AK468" i="1"/>
  <c r="AT468" i="2" s="1"/>
  <c r="AU467" i="1"/>
  <c r="AQ467" i="1"/>
  <c r="AT467" i="1"/>
  <c r="AR467" i="1"/>
  <c r="AS467" i="1"/>
  <c r="AL467" i="1"/>
  <c r="AN467" i="1"/>
  <c r="AX468" i="1" l="1"/>
  <c r="AW468" i="2"/>
  <c r="BI479" i="2"/>
  <c r="BK479" i="2"/>
  <c r="BH479" i="2"/>
  <c r="BG479" i="2"/>
  <c r="BF479" i="2"/>
  <c r="BE479" i="2"/>
  <c r="BC479" i="2"/>
  <c r="AN479" i="2"/>
  <c r="AK479" i="2"/>
  <c r="AR479" i="2"/>
  <c r="AQ479" i="2"/>
  <c r="AP479" i="2"/>
  <c r="AO479" i="2"/>
  <c r="AU480" i="2"/>
  <c r="BL480" i="2"/>
  <c r="BN480" i="2" s="1"/>
  <c r="AJ480" i="2"/>
  <c r="BB480" i="2"/>
  <c r="AR468" i="1"/>
  <c r="AL468" i="1"/>
  <c r="AS468" i="1"/>
  <c r="AU468" i="1"/>
  <c r="AT468" i="1"/>
  <c r="AN468" i="1"/>
  <c r="AQ468" i="1"/>
  <c r="AK469" i="1"/>
  <c r="AT469" i="2" s="1"/>
  <c r="BQ469" i="1"/>
  <c r="AW469" i="1"/>
  <c r="BG468" i="1"/>
  <c r="BE468" i="1"/>
  <c r="BN468" i="1"/>
  <c r="BJ468" i="1"/>
  <c r="BL468" i="1"/>
  <c r="BM468" i="1"/>
  <c r="BK468" i="1"/>
  <c r="AX469" i="1" l="1"/>
  <c r="AW469" i="2"/>
  <c r="BI480" i="2"/>
  <c r="BK480" i="2"/>
  <c r="BF480" i="2"/>
  <c r="BH480" i="2"/>
  <c r="BG480" i="2"/>
  <c r="BE480" i="2"/>
  <c r="BC480" i="2"/>
  <c r="AP480" i="2"/>
  <c r="AR480" i="2"/>
  <c r="AQ480" i="2"/>
  <c r="AO480" i="2"/>
  <c r="AN480" i="2"/>
  <c r="AK480" i="2"/>
  <c r="BL481" i="2"/>
  <c r="BN481" i="2" s="1"/>
  <c r="AU481" i="2"/>
  <c r="AJ481" i="2"/>
  <c r="BB481" i="2"/>
  <c r="BE469" i="1"/>
  <c r="BM469" i="1"/>
  <c r="BJ469" i="1"/>
  <c r="BN469" i="1"/>
  <c r="BK469" i="1"/>
  <c r="BL469" i="1"/>
  <c r="BG469" i="1"/>
  <c r="AS469" i="1"/>
  <c r="AN469" i="1"/>
  <c r="AT469" i="1"/>
  <c r="AR469" i="1"/>
  <c r="AL469" i="1"/>
  <c r="AQ469" i="1"/>
  <c r="AU469" i="1"/>
  <c r="AK470" i="1"/>
  <c r="AT470" i="2" s="1"/>
  <c r="BQ470" i="1"/>
  <c r="AW470" i="1"/>
  <c r="AX470" i="1" l="1"/>
  <c r="AW470" i="2"/>
  <c r="AP481" i="2"/>
  <c r="AO481" i="2"/>
  <c r="AR481" i="2"/>
  <c r="AQ481" i="2"/>
  <c r="AN481" i="2"/>
  <c r="AK481" i="2"/>
  <c r="BF481" i="2"/>
  <c r="BE481" i="2"/>
  <c r="BC481" i="2"/>
  <c r="BH481" i="2"/>
  <c r="BG481" i="2"/>
  <c r="BK481" i="2"/>
  <c r="BI481" i="2"/>
  <c r="AU482" i="2"/>
  <c r="AJ482" i="2"/>
  <c r="BL482" i="2"/>
  <c r="BN482" i="2" s="1"/>
  <c r="BB482" i="2"/>
  <c r="BQ471" i="1"/>
  <c r="AK471" i="1"/>
  <c r="AT471" i="2" s="1"/>
  <c r="AW471" i="1"/>
  <c r="AR470" i="1"/>
  <c r="AQ470" i="1"/>
  <c r="AT470" i="1"/>
  <c r="AU470" i="1"/>
  <c r="AN470" i="1"/>
  <c r="AS470" i="1"/>
  <c r="AL470" i="1"/>
  <c r="BJ470" i="1"/>
  <c r="BN470" i="1"/>
  <c r="BL470" i="1"/>
  <c r="BG470" i="1"/>
  <c r="BE470" i="1"/>
  <c r="BM470" i="1"/>
  <c r="BK470" i="1"/>
  <c r="AX471" i="1" l="1"/>
  <c r="AW471" i="2"/>
  <c r="BI482" i="2"/>
  <c r="BK482" i="2"/>
  <c r="BH482" i="2"/>
  <c r="BG482" i="2"/>
  <c r="BF482" i="2"/>
  <c r="BE482" i="2"/>
  <c r="BC482" i="2"/>
  <c r="AO482" i="2"/>
  <c r="AN482" i="2"/>
  <c r="AK482" i="2"/>
  <c r="AR482" i="2"/>
  <c r="AP482" i="2"/>
  <c r="AQ482" i="2"/>
  <c r="AU483" i="2"/>
  <c r="BL483" i="2"/>
  <c r="BN483" i="2" s="1"/>
  <c r="AJ483" i="2"/>
  <c r="BB483" i="2"/>
  <c r="BJ471" i="1"/>
  <c r="BK471" i="1"/>
  <c r="BG471" i="1"/>
  <c r="BN471" i="1"/>
  <c r="BM471" i="1"/>
  <c r="BL471" i="1"/>
  <c r="BE471" i="1"/>
  <c r="BQ472" i="1"/>
  <c r="AK472" i="1"/>
  <c r="AT472" i="2" s="1"/>
  <c r="AW472" i="1"/>
  <c r="AN471" i="1"/>
  <c r="AU471" i="1"/>
  <c r="AT471" i="1"/>
  <c r="AS471" i="1"/>
  <c r="AL471" i="1"/>
  <c r="AQ471" i="1"/>
  <c r="AR471" i="1"/>
  <c r="AX472" i="1" l="1"/>
  <c r="AW472" i="2"/>
  <c r="AJ484" i="2"/>
  <c r="AU484" i="2"/>
  <c r="BL484" i="2"/>
  <c r="BN484" i="2" s="1"/>
  <c r="BB484" i="2"/>
  <c r="BE483" i="2"/>
  <c r="BG483" i="2"/>
  <c r="BF483" i="2"/>
  <c r="BC483" i="2"/>
  <c r="BK483" i="2"/>
  <c r="BI483" i="2"/>
  <c r="BH483" i="2"/>
  <c r="AP483" i="2"/>
  <c r="AR483" i="2"/>
  <c r="AN483" i="2"/>
  <c r="AO483" i="2"/>
  <c r="AQ483" i="2"/>
  <c r="AK483" i="2"/>
  <c r="AL472" i="1"/>
  <c r="AQ472" i="1"/>
  <c r="AU472" i="1"/>
  <c r="AT472" i="1"/>
  <c r="AR472" i="1"/>
  <c r="AS472" i="1"/>
  <c r="AN472" i="1"/>
  <c r="BK472" i="1"/>
  <c r="BE472" i="1"/>
  <c r="BJ472" i="1"/>
  <c r="BG472" i="1"/>
  <c r="BM472" i="1"/>
  <c r="BN472" i="1"/>
  <c r="BL472" i="1"/>
  <c r="BQ473" i="1"/>
  <c r="AW473" i="1"/>
  <c r="AK473" i="1"/>
  <c r="AT473" i="2" s="1"/>
  <c r="AX473" i="1" l="1"/>
  <c r="AW473" i="2"/>
  <c r="BH484" i="2"/>
  <c r="BG484" i="2"/>
  <c r="BE484" i="2"/>
  <c r="BK484" i="2"/>
  <c r="BI484" i="2"/>
  <c r="BF484" i="2"/>
  <c r="BC484" i="2"/>
  <c r="AU485" i="2"/>
  <c r="BL485" i="2"/>
  <c r="BN485" i="2" s="1"/>
  <c r="AJ485" i="2"/>
  <c r="BB485" i="2"/>
  <c r="AK484" i="2"/>
  <c r="AR484" i="2"/>
  <c r="AQ484" i="2"/>
  <c r="AP484" i="2"/>
  <c r="AO484" i="2"/>
  <c r="AN484" i="2"/>
  <c r="BM473" i="1"/>
  <c r="BL473" i="1"/>
  <c r="BK473" i="1"/>
  <c r="BE473" i="1"/>
  <c r="BJ473" i="1"/>
  <c r="BG473" i="1"/>
  <c r="BN473" i="1"/>
  <c r="AU473" i="1"/>
  <c r="AL473" i="1"/>
  <c r="AQ473" i="1"/>
  <c r="AS473" i="1"/>
  <c r="AR473" i="1"/>
  <c r="AT473" i="1"/>
  <c r="AN473" i="1"/>
  <c r="BQ474" i="1"/>
  <c r="AW474" i="1"/>
  <c r="AK474" i="1"/>
  <c r="AT474" i="2" s="1"/>
  <c r="AX474" i="1" l="1"/>
  <c r="AW474" i="2"/>
  <c r="BK485" i="2"/>
  <c r="BI485" i="2"/>
  <c r="BH485" i="2"/>
  <c r="BG485" i="2"/>
  <c r="BF485" i="2"/>
  <c r="BC485" i="2"/>
  <c r="BE485" i="2"/>
  <c r="AO485" i="2"/>
  <c r="AN485" i="2"/>
  <c r="AK485" i="2"/>
  <c r="AR485" i="2"/>
  <c r="AQ485" i="2"/>
  <c r="AP485" i="2"/>
  <c r="AJ486" i="2"/>
  <c r="BL486" i="2"/>
  <c r="BN486" i="2" s="1"/>
  <c r="AU486" i="2"/>
  <c r="BB486" i="2"/>
  <c r="BQ475" i="1"/>
  <c r="AW475" i="1"/>
  <c r="AK475" i="1"/>
  <c r="AT475" i="2" s="1"/>
  <c r="BG474" i="1"/>
  <c r="BN474" i="1"/>
  <c r="BK474" i="1"/>
  <c r="BL474" i="1"/>
  <c r="BM474" i="1"/>
  <c r="BE474" i="1"/>
  <c r="BJ474" i="1"/>
  <c r="AQ474" i="1"/>
  <c r="AS474" i="1"/>
  <c r="AU474" i="1"/>
  <c r="AN474" i="1"/>
  <c r="AT474" i="1"/>
  <c r="AR474" i="1"/>
  <c r="AL474" i="1"/>
  <c r="AX475" i="1" l="1"/>
  <c r="AW475" i="2"/>
  <c r="AR486" i="2"/>
  <c r="AQ486" i="2"/>
  <c r="AP486" i="2"/>
  <c r="AO486" i="2"/>
  <c r="AN486" i="2"/>
  <c r="AK486" i="2"/>
  <c r="BL487" i="2"/>
  <c r="BN487" i="2" s="1"/>
  <c r="AJ487" i="2"/>
  <c r="AU487" i="2"/>
  <c r="BB487" i="2"/>
  <c r="BK486" i="2"/>
  <c r="BE486" i="2"/>
  <c r="BI486" i="2"/>
  <c r="BH486" i="2"/>
  <c r="BG486" i="2"/>
  <c r="BF486" i="2"/>
  <c r="BC486" i="2"/>
  <c r="AT475" i="1"/>
  <c r="AS475" i="1"/>
  <c r="AR475" i="1"/>
  <c r="AL475" i="1"/>
  <c r="AN475" i="1"/>
  <c r="AQ475" i="1"/>
  <c r="AU475" i="1"/>
  <c r="BE475" i="1"/>
  <c r="BM475" i="1"/>
  <c r="BL475" i="1"/>
  <c r="BK475" i="1"/>
  <c r="BG475" i="1"/>
  <c r="BN475" i="1"/>
  <c r="BJ475" i="1"/>
  <c r="BQ476" i="1"/>
  <c r="AK476" i="1"/>
  <c r="AT476" i="2" s="1"/>
  <c r="AW476" i="1"/>
  <c r="AX476" i="1" l="1"/>
  <c r="AW476" i="2"/>
  <c r="AR487" i="2"/>
  <c r="AQ487" i="2"/>
  <c r="AO487" i="2"/>
  <c r="AP487" i="2"/>
  <c r="AN487" i="2"/>
  <c r="AK487" i="2"/>
  <c r="AU488" i="2"/>
  <c r="BL488" i="2"/>
  <c r="BN488" i="2" s="1"/>
  <c r="AJ488" i="2"/>
  <c r="BB488" i="2"/>
  <c r="BH487" i="2"/>
  <c r="BK487" i="2"/>
  <c r="BI487" i="2"/>
  <c r="BG487" i="2"/>
  <c r="BF487" i="2"/>
  <c r="BE487" i="2"/>
  <c r="BC487" i="2"/>
  <c r="BN476" i="1"/>
  <c r="BJ476" i="1"/>
  <c r="BG476" i="1"/>
  <c r="BE476" i="1"/>
  <c r="BL476" i="1"/>
  <c r="BM476" i="1"/>
  <c r="BK476" i="1"/>
  <c r="AT476" i="1"/>
  <c r="AQ476" i="1"/>
  <c r="AU476" i="1"/>
  <c r="AR476" i="1"/>
  <c r="AN476" i="1"/>
  <c r="AL476" i="1"/>
  <c r="AS476" i="1"/>
  <c r="AK477" i="1"/>
  <c r="AT477" i="2" s="1"/>
  <c r="BQ477" i="1"/>
  <c r="AW477" i="1"/>
  <c r="AX477" i="1" l="1"/>
  <c r="AW477" i="2"/>
  <c r="BC488" i="2"/>
  <c r="BH488" i="2"/>
  <c r="BG488" i="2"/>
  <c r="BF488" i="2"/>
  <c r="BE488" i="2"/>
  <c r="BI488" i="2"/>
  <c r="BK488" i="2"/>
  <c r="AO488" i="2"/>
  <c r="AR488" i="2"/>
  <c r="AQ488" i="2"/>
  <c r="AP488" i="2"/>
  <c r="AN488" i="2"/>
  <c r="AK488" i="2"/>
  <c r="AJ489" i="2"/>
  <c r="AU489" i="2"/>
  <c r="BL489" i="2"/>
  <c r="BN489" i="2" s="1"/>
  <c r="BB489" i="2"/>
  <c r="AN477" i="1"/>
  <c r="AU477" i="1"/>
  <c r="AT477" i="1"/>
  <c r="AQ477" i="1"/>
  <c r="AS477" i="1"/>
  <c r="AR477" i="1"/>
  <c r="AL477" i="1"/>
  <c r="BQ478" i="1"/>
  <c r="AW478" i="1"/>
  <c r="AK478" i="1"/>
  <c r="AT478" i="2" s="1"/>
  <c r="BG477" i="1"/>
  <c r="BM477" i="1"/>
  <c r="BE477" i="1"/>
  <c r="BN477" i="1"/>
  <c r="BL477" i="1"/>
  <c r="BK477" i="1"/>
  <c r="BJ477" i="1"/>
  <c r="AX478" i="1" l="1"/>
  <c r="AW478" i="2"/>
  <c r="BG489" i="2"/>
  <c r="BF489" i="2"/>
  <c r="BE489" i="2"/>
  <c r="BC489" i="2"/>
  <c r="BI489" i="2"/>
  <c r="BH489" i="2"/>
  <c r="BK489" i="2"/>
  <c r="AK489" i="2"/>
  <c r="AR489" i="2"/>
  <c r="AQ489" i="2"/>
  <c r="AP489" i="2"/>
  <c r="AO489" i="2"/>
  <c r="AN489" i="2"/>
  <c r="AU490" i="2"/>
  <c r="BL490" i="2"/>
  <c r="BN490" i="2" s="1"/>
  <c r="AJ490" i="2"/>
  <c r="BB490" i="2"/>
  <c r="BE478" i="1"/>
  <c r="BL478" i="1"/>
  <c r="BK478" i="1"/>
  <c r="BJ478" i="1"/>
  <c r="BN478" i="1"/>
  <c r="BM478" i="1"/>
  <c r="BG478" i="1"/>
  <c r="AS478" i="1"/>
  <c r="AU478" i="1"/>
  <c r="AL478" i="1"/>
  <c r="AT478" i="1"/>
  <c r="AQ478" i="1"/>
  <c r="AN478" i="1"/>
  <c r="AR478" i="1"/>
  <c r="BQ479" i="1"/>
  <c r="AK479" i="1"/>
  <c r="AT479" i="2" s="1"/>
  <c r="AW479" i="1"/>
  <c r="AX479" i="1" l="1"/>
  <c r="AW479" i="2"/>
  <c r="BK490" i="2"/>
  <c r="BI490" i="2"/>
  <c r="BH490" i="2"/>
  <c r="BG490" i="2"/>
  <c r="BF490" i="2"/>
  <c r="BE490" i="2"/>
  <c r="BC490" i="2"/>
  <c r="AN490" i="2"/>
  <c r="AK490" i="2"/>
  <c r="AR490" i="2"/>
  <c r="AQ490" i="2"/>
  <c r="AO490" i="2"/>
  <c r="AP490" i="2"/>
  <c r="BL491" i="2"/>
  <c r="BN491" i="2" s="1"/>
  <c r="AU491" i="2"/>
  <c r="AJ491" i="2"/>
  <c r="BB491" i="2"/>
  <c r="BM479" i="1"/>
  <c r="BJ479" i="1"/>
  <c r="BG479" i="1"/>
  <c r="BN479" i="1"/>
  <c r="BK479" i="1"/>
  <c r="BL479" i="1"/>
  <c r="BE479" i="1"/>
  <c r="AK480" i="1"/>
  <c r="AT480" i="2" s="1"/>
  <c r="BQ480" i="1"/>
  <c r="AW480" i="1"/>
  <c r="AL479" i="1"/>
  <c r="AS479" i="1"/>
  <c r="AR479" i="1"/>
  <c r="AU479" i="1"/>
  <c r="AT479" i="1"/>
  <c r="AQ479" i="1"/>
  <c r="AN479" i="1"/>
  <c r="AX480" i="1" l="1"/>
  <c r="AW480" i="2"/>
  <c r="AJ492" i="2"/>
  <c r="AU492" i="2"/>
  <c r="BL492" i="2"/>
  <c r="BN492" i="2" s="1"/>
  <c r="BB492" i="2"/>
  <c r="BK491" i="2"/>
  <c r="BI491" i="2"/>
  <c r="BH491" i="2"/>
  <c r="BG491" i="2"/>
  <c r="BE491" i="2"/>
  <c r="BC491" i="2"/>
  <c r="BF491" i="2"/>
  <c r="AQ491" i="2"/>
  <c r="AP491" i="2"/>
  <c r="AO491" i="2"/>
  <c r="AN491" i="2"/>
  <c r="AK491" i="2"/>
  <c r="AR491" i="2"/>
  <c r="AL480" i="1"/>
  <c r="AU480" i="1"/>
  <c r="AT480" i="1"/>
  <c r="AS480" i="1"/>
  <c r="AR480" i="1"/>
  <c r="AQ480" i="1"/>
  <c r="AN480" i="1"/>
  <c r="BM480" i="1"/>
  <c r="BL480" i="1"/>
  <c r="BK480" i="1"/>
  <c r="BJ480" i="1"/>
  <c r="BG480" i="1"/>
  <c r="BE480" i="1"/>
  <c r="BN480" i="1"/>
  <c r="AK481" i="1"/>
  <c r="AT481" i="2" s="1"/>
  <c r="BQ481" i="1"/>
  <c r="AW481" i="1"/>
  <c r="AX481" i="1" l="1"/>
  <c r="AW481" i="2"/>
  <c r="BK492" i="2"/>
  <c r="BG492" i="2"/>
  <c r="BH492" i="2"/>
  <c r="BF492" i="2"/>
  <c r="BE492" i="2"/>
  <c r="BC492" i="2"/>
  <c r="BI492" i="2"/>
  <c r="AR492" i="2"/>
  <c r="AQ492" i="2"/>
  <c r="AP492" i="2"/>
  <c r="AO492" i="2"/>
  <c r="AN492" i="2"/>
  <c r="AK492" i="2"/>
  <c r="BL493" i="2"/>
  <c r="BN493" i="2" s="1"/>
  <c r="AJ493" i="2"/>
  <c r="AU493" i="2"/>
  <c r="BB493" i="2"/>
  <c r="AQ481" i="1"/>
  <c r="AL481" i="1"/>
  <c r="AU481" i="1"/>
  <c r="AT481" i="1"/>
  <c r="AR481" i="1"/>
  <c r="AN481" i="1"/>
  <c r="AS481" i="1"/>
  <c r="BG481" i="1"/>
  <c r="BJ481" i="1"/>
  <c r="BN481" i="1"/>
  <c r="BL481" i="1"/>
  <c r="BK481" i="1"/>
  <c r="BM481" i="1"/>
  <c r="BE481" i="1"/>
  <c r="BQ482" i="1"/>
  <c r="AK482" i="1"/>
  <c r="AT482" i="2" s="1"/>
  <c r="AW482" i="1"/>
  <c r="AX482" i="1" l="1"/>
  <c r="AW482" i="2"/>
  <c r="BC493" i="2"/>
  <c r="BK493" i="2"/>
  <c r="BH493" i="2"/>
  <c r="BG493" i="2"/>
  <c r="BF493" i="2"/>
  <c r="BE493" i="2"/>
  <c r="BI493" i="2"/>
  <c r="AR493" i="2"/>
  <c r="AQ493" i="2"/>
  <c r="AN493" i="2"/>
  <c r="AP493" i="2"/>
  <c r="AO493" i="2"/>
  <c r="AK493" i="2"/>
  <c r="AU494" i="2"/>
  <c r="BL494" i="2"/>
  <c r="BN494" i="2" s="1"/>
  <c r="AJ494" i="2"/>
  <c r="BB494" i="2"/>
  <c r="BM482" i="1"/>
  <c r="BL482" i="1"/>
  <c r="BK482" i="1"/>
  <c r="BJ482" i="1"/>
  <c r="BG482" i="1"/>
  <c r="BE482" i="1"/>
  <c r="BN482" i="1"/>
  <c r="AK483" i="1"/>
  <c r="AT483" i="2" s="1"/>
  <c r="BQ483" i="1"/>
  <c r="AW483" i="1"/>
  <c r="AR482" i="1"/>
  <c r="AQ482" i="1"/>
  <c r="AN482" i="1"/>
  <c r="AL482" i="1"/>
  <c r="AU482" i="1"/>
  <c r="AT482" i="1"/>
  <c r="AS482" i="1"/>
  <c r="AX483" i="1" l="1"/>
  <c r="AW483" i="2"/>
  <c r="BF494" i="2"/>
  <c r="BE494" i="2"/>
  <c r="BC494" i="2"/>
  <c r="BH494" i="2"/>
  <c r="BG494" i="2"/>
  <c r="BI494" i="2"/>
  <c r="BK494" i="2"/>
  <c r="AQ494" i="2"/>
  <c r="AR494" i="2"/>
  <c r="AP494" i="2"/>
  <c r="AO494" i="2"/>
  <c r="AN494" i="2"/>
  <c r="AK494" i="2"/>
  <c r="AU495" i="2"/>
  <c r="AJ495" i="2"/>
  <c r="BL495" i="2"/>
  <c r="BN495" i="2" s="1"/>
  <c r="BB495" i="2"/>
  <c r="BE483" i="1"/>
  <c r="BL483" i="1"/>
  <c r="BK483" i="1"/>
  <c r="BM483" i="1"/>
  <c r="BN483" i="1"/>
  <c r="BJ483" i="1"/>
  <c r="BG483" i="1"/>
  <c r="BQ484" i="1"/>
  <c r="AW484" i="1"/>
  <c r="AK484" i="1"/>
  <c r="AT484" i="2" s="1"/>
  <c r="AN483" i="1"/>
  <c r="AU483" i="1"/>
  <c r="AR483" i="1"/>
  <c r="AL483" i="1"/>
  <c r="AS483" i="1"/>
  <c r="AQ483" i="1"/>
  <c r="AT483" i="1"/>
  <c r="AX484" i="1" l="1"/>
  <c r="AW484" i="2"/>
  <c r="AU496" i="2"/>
  <c r="BL496" i="2"/>
  <c r="BN496" i="2" s="1"/>
  <c r="AJ496" i="2"/>
  <c r="BB496" i="2"/>
  <c r="BI495" i="2"/>
  <c r="BH495" i="2"/>
  <c r="BG495" i="2"/>
  <c r="BF495" i="2"/>
  <c r="BE495" i="2"/>
  <c r="BC495" i="2"/>
  <c r="BK495" i="2"/>
  <c r="AK495" i="2"/>
  <c r="AR495" i="2"/>
  <c r="AQ495" i="2"/>
  <c r="AP495" i="2"/>
  <c r="AO495" i="2"/>
  <c r="AN495" i="2"/>
  <c r="AT484" i="1"/>
  <c r="AS484" i="1"/>
  <c r="AN484" i="1"/>
  <c r="AR484" i="1"/>
  <c r="AQ484" i="1"/>
  <c r="AU484" i="1"/>
  <c r="AL484" i="1"/>
  <c r="AW485" i="1"/>
  <c r="AK485" i="1"/>
  <c r="AT485" i="2" s="1"/>
  <c r="BQ485" i="1"/>
  <c r="BE484" i="1"/>
  <c r="BM484" i="1"/>
  <c r="BN484" i="1"/>
  <c r="BG484" i="1"/>
  <c r="BL484" i="1"/>
  <c r="BJ484" i="1"/>
  <c r="BK484" i="1"/>
  <c r="AX485" i="1" l="1"/>
  <c r="AW485" i="2"/>
  <c r="BK496" i="2"/>
  <c r="BI496" i="2"/>
  <c r="BH496" i="2"/>
  <c r="BG496" i="2"/>
  <c r="BF496" i="2"/>
  <c r="BC496" i="2"/>
  <c r="BE496" i="2"/>
  <c r="AP496" i="2"/>
  <c r="AO496" i="2"/>
  <c r="AN496" i="2"/>
  <c r="AK496" i="2"/>
  <c r="AR496" i="2"/>
  <c r="AQ496" i="2"/>
  <c r="AU497" i="2"/>
  <c r="BL497" i="2"/>
  <c r="BN497" i="2" s="1"/>
  <c r="AJ497" i="2"/>
  <c r="BB497" i="2"/>
  <c r="BL485" i="1"/>
  <c r="BN485" i="1"/>
  <c r="BE485" i="1"/>
  <c r="BK485" i="1"/>
  <c r="BG485" i="1"/>
  <c r="BJ485" i="1"/>
  <c r="BM485" i="1"/>
  <c r="BQ486" i="1"/>
  <c r="AK486" i="1"/>
  <c r="AT486" i="2" s="1"/>
  <c r="AW486" i="1"/>
  <c r="AT485" i="1"/>
  <c r="AQ485" i="1"/>
  <c r="AR485" i="1"/>
  <c r="AL485" i="1"/>
  <c r="AS485" i="1"/>
  <c r="AU485" i="1"/>
  <c r="AN485" i="1"/>
  <c r="AX486" i="1" l="1"/>
  <c r="AW486" i="2"/>
  <c r="BK497" i="2"/>
  <c r="BI497" i="2"/>
  <c r="BF497" i="2"/>
  <c r="BC497" i="2"/>
  <c r="BE497" i="2"/>
  <c r="BH497" i="2"/>
  <c r="BG497" i="2"/>
  <c r="AR497" i="2"/>
  <c r="AQ497" i="2"/>
  <c r="AP497" i="2"/>
  <c r="AO497" i="2"/>
  <c r="AN497" i="2"/>
  <c r="AK497" i="2"/>
  <c r="AU498" i="2"/>
  <c r="BL498" i="2"/>
  <c r="BN498" i="2" s="1"/>
  <c r="AJ498" i="2"/>
  <c r="BB498" i="2"/>
  <c r="AR486" i="1"/>
  <c r="AN486" i="1"/>
  <c r="AQ486" i="1"/>
  <c r="AL486" i="1"/>
  <c r="AU486" i="1"/>
  <c r="AT486" i="1"/>
  <c r="AS486" i="1"/>
  <c r="BL486" i="1"/>
  <c r="BK486" i="1"/>
  <c r="BJ486" i="1"/>
  <c r="BG486" i="1"/>
  <c r="BN486" i="1"/>
  <c r="BE486" i="1"/>
  <c r="BM486" i="1"/>
  <c r="AW487" i="1"/>
  <c r="AK487" i="1"/>
  <c r="AT487" i="2" s="1"/>
  <c r="BQ487" i="1"/>
  <c r="AX487" i="1" l="1"/>
  <c r="AW487" i="2"/>
  <c r="AJ499" i="2"/>
  <c r="BL499" i="2"/>
  <c r="BN499" i="2" s="1"/>
  <c r="AU499" i="2"/>
  <c r="BB499" i="2"/>
  <c r="BI498" i="2"/>
  <c r="BE498" i="2"/>
  <c r="BC498" i="2"/>
  <c r="BK498" i="2"/>
  <c r="BH498" i="2"/>
  <c r="BG498" i="2"/>
  <c r="BF498" i="2"/>
  <c r="AR498" i="2"/>
  <c r="AQ498" i="2"/>
  <c r="AP498" i="2"/>
  <c r="AO498" i="2"/>
  <c r="AN498" i="2"/>
  <c r="AK498" i="2"/>
  <c r="BQ488" i="1"/>
  <c r="AW488" i="1"/>
  <c r="AK488" i="1"/>
  <c r="AT488" i="2" s="1"/>
  <c r="AT487" i="1"/>
  <c r="AS487" i="1"/>
  <c r="AN487" i="1"/>
  <c r="AL487" i="1"/>
  <c r="AR487" i="1"/>
  <c r="AQ487" i="1"/>
  <c r="AU487" i="1"/>
  <c r="BE487" i="1"/>
  <c r="BG487" i="1"/>
  <c r="BN487" i="1"/>
  <c r="BJ487" i="1"/>
  <c r="BL487" i="1"/>
  <c r="BM487" i="1"/>
  <c r="BK487" i="1"/>
  <c r="AX488" i="1" l="1"/>
  <c r="AW488" i="2"/>
  <c r="BE499" i="2"/>
  <c r="BC499" i="2"/>
  <c r="BI499" i="2"/>
  <c r="BK499" i="2"/>
  <c r="BG499" i="2"/>
  <c r="BH499" i="2"/>
  <c r="BF499" i="2"/>
  <c r="AP499" i="2"/>
  <c r="AR499" i="2"/>
  <c r="AQ499" i="2"/>
  <c r="AO499" i="2"/>
  <c r="AN499" i="2"/>
  <c r="AK499" i="2"/>
  <c r="BL500" i="2"/>
  <c r="BN500" i="2" s="1"/>
  <c r="AJ500" i="2"/>
  <c r="AU500" i="2"/>
  <c r="BB500" i="2"/>
  <c r="BG488" i="1"/>
  <c r="BE488" i="1"/>
  <c r="BN488" i="1"/>
  <c r="BM488" i="1"/>
  <c r="BJ488" i="1"/>
  <c r="BL488" i="1"/>
  <c r="BK488" i="1"/>
  <c r="AU488" i="1"/>
  <c r="AT488" i="1"/>
  <c r="AS488" i="1"/>
  <c r="AR488" i="1"/>
  <c r="AQ488" i="1"/>
  <c r="AN488" i="1"/>
  <c r="AL488" i="1"/>
  <c r="AW489" i="1"/>
  <c r="BQ489" i="1"/>
  <c r="AK489" i="1"/>
  <c r="AT489" i="2" s="1"/>
  <c r="AX489" i="1" l="1"/>
  <c r="AW489" i="2"/>
  <c r="BH500" i="2"/>
  <c r="BG500" i="2"/>
  <c r="BF500" i="2"/>
  <c r="BE500" i="2"/>
  <c r="BC500" i="2"/>
  <c r="BK500" i="2"/>
  <c r="BI500" i="2"/>
  <c r="AK500" i="2"/>
  <c r="AR500" i="2"/>
  <c r="AQ500" i="2"/>
  <c r="AP500" i="2"/>
  <c r="AO500" i="2"/>
  <c r="AN500" i="2"/>
  <c r="BL501" i="2"/>
  <c r="BN501" i="2" s="1"/>
  <c r="AJ501" i="2"/>
  <c r="AU501" i="2"/>
  <c r="BB501" i="2"/>
  <c r="BK489" i="1"/>
  <c r="BG489" i="1"/>
  <c r="BN489" i="1"/>
  <c r="BE489" i="1"/>
  <c r="BL489" i="1"/>
  <c r="BM489" i="1"/>
  <c r="BJ489" i="1"/>
  <c r="AS489" i="1"/>
  <c r="AR489" i="1"/>
  <c r="AU489" i="1"/>
  <c r="AT489" i="1"/>
  <c r="AL489" i="1"/>
  <c r="AQ489" i="1"/>
  <c r="AN489" i="1"/>
  <c r="BQ490" i="1"/>
  <c r="AK490" i="1"/>
  <c r="AT490" i="2" s="1"/>
  <c r="AW490" i="1"/>
  <c r="AX490" i="1" l="1"/>
  <c r="AW490" i="2"/>
  <c r="AJ502" i="2"/>
  <c r="BL502" i="2"/>
  <c r="BN502" i="2" s="1"/>
  <c r="AU502" i="2"/>
  <c r="BB502" i="2"/>
  <c r="BK501" i="2"/>
  <c r="BI501" i="2"/>
  <c r="BH501" i="2"/>
  <c r="BG501" i="2"/>
  <c r="BF501" i="2"/>
  <c r="BE501" i="2"/>
  <c r="BC501" i="2"/>
  <c r="AO501" i="2"/>
  <c r="AN501" i="2"/>
  <c r="AK501" i="2"/>
  <c r="AR501" i="2"/>
  <c r="AQ501" i="2"/>
  <c r="AP501" i="2"/>
  <c r="BQ491" i="1"/>
  <c r="AW491" i="1"/>
  <c r="AK491" i="1"/>
  <c r="AT491" i="2" s="1"/>
  <c r="AL490" i="1"/>
  <c r="AQ490" i="1"/>
  <c r="AN490" i="1"/>
  <c r="AS490" i="1"/>
  <c r="AT490" i="1"/>
  <c r="AU490" i="1"/>
  <c r="AR490" i="1"/>
  <c r="BM490" i="1"/>
  <c r="BL490" i="1"/>
  <c r="BK490" i="1"/>
  <c r="BJ490" i="1"/>
  <c r="BE490" i="1"/>
  <c r="BN490" i="1"/>
  <c r="BG490" i="1"/>
  <c r="AX491" i="1" l="1"/>
  <c r="AW491" i="2"/>
  <c r="BK502" i="2"/>
  <c r="BI502" i="2"/>
  <c r="BH502" i="2"/>
  <c r="BE502" i="2"/>
  <c r="BC502" i="2"/>
  <c r="BG502" i="2"/>
  <c r="BF502" i="2"/>
  <c r="AR502" i="2"/>
  <c r="AQ502" i="2"/>
  <c r="AP502" i="2"/>
  <c r="AO502" i="2"/>
  <c r="AN502" i="2"/>
  <c r="AK502" i="2"/>
  <c r="AU503" i="2"/>
  <c r="BL503" i="2"/>
  <c r="BN503" i="2" s="1"/>
  <c r="AJ503" i="2"/>
  <c r="BB503" i="2"/>
  <c r="BJ491" i="1"/>
  <c r="BG491" i="1"/>
  <c r="BN491" i="1"/>
  <c r="BL491" i="1"/>
  <c r="BM491" i="1"/>
  <c r="BK491" i="1"/>
  <c r="BE491" i="1"/>
  <c r="AT491" i="1"/>
  <c r="AU491" i="1"/>
  <c r="AS491" i="1"/>
  <c r="AR491" i="1"/>
  <c r="AQ491" i="1"/>
  <c r="AN491" i="1"/>
  <c r="AL491" i="1"/>
  <c r="AK492" i="1"/>
  <c r="AT492" i="2" s="1"/>
  <c r="BQ492" i="1"/>
  <c r="AW492" i="1"/>
  <c r="AX492" i="1" l="1"/>
  <c r="AW492" i="2"/>
  <c r="BH503" i="2"/>
  <c r="BF503" i="2"/>
  <c r="BE503" i="2"/>
  <c r="BC503" i="2"/>
  <c r="BK503" i="2"/>
  <c r="BI503" i="2"/>
  <c r="BG503" i="2"/>
  <c r="AR503" i="2"/>
  <c r="AQ503" i="2"/>
  <c r="AP503" i="2"/>
  <c r="AO503" i="2"/>
  <c r="AN503" i="2"/>
  <c r="AK503" i="2"/>
  <c r="AU504" i="2"/>
  <c r="BL504" i="2"/>
  <c r="BN504" i="2" s="1"/>
  <c r="AJ504" i="2"/>
  <c r="BB504" i="2"/>
  <c r="BN492" i="1"/>
  <c r="BJ492" i="1"/>
  <c r="BG492" i="1"/>
  <c r="BE492" i="1"/>
  <c r="BL492" i="1"/>
  <c r="BK492" i="1"/>
  <c r="BM492" i="1"/>
  <c r="BQ493" i="1"/>
  <c r="AW493" i="1"/>
  <c r="AK493" i="1"/>
  <c r="AT493" i="2" s="1"/>
  <c r="AN492" i="1"/>
  <c r="AT492" i="1"/>
  <c r="AS492" i="1"/>
  <c r="AR492" i="1"/>
  <c r="AQ492" i="1"/>
  <c r="AL492" i="1"/>
  <c r="AU492" i="1"/>
  <c r="AX493" i="1" l="1"/>
  <c r="AW493" i="2"/>
  <c r="BC504" i="2"/>
  <c r="BH504" i="2"/>
  <c r="BG504" i="2"/>
  <c r="BF504" i="2"/>
  <c r="BE504" i="2"/>
  <c r="BK504" i="2"/>
  <c r="BI504" i="2"/>
  <c r="AR504" i="2"/>
  <c r="AO504" i="2"/>
  <c r="AQ504" i="2"/>
  <c r="AP504" i="2"/>
  <c r="AN504" i="2"/>
  <c r="AK504" i="2"/>
  <c r="AU505" i="2"/>
  <c r="BL505" i="2"/>
  <c r="BN505" i="2" s="1"/>
  <c r="AJ505" i="2"/>
  <c r="BB505" i="2"/>
  <c r="AU493" i="1"/>
  <c r="AR493" i="1"/>
  <c r="AS493" i="1"/>
  <c r="AN493" i="1"/>
  <c r="AT493" i="1"/>
  <c r="AQ493" i="1"/>
  <c r="AL493" i="1"/>
  <c r="BJ493" i="1"/>
  <c r="BM493" i="1"/>
  <c r="BE493" i="1"/>
  <c r="BN493" i="1"/>
  <c r="BK493" i="1"/>
  <c r="BL493" i="1"/>
  <c r="BG493" i="1"/>
  <c r="BQ494" i="1"/>
  <c r="AK494" i="1"/>
  <c r="AT494" i="2" s="1"/>
  <c r="AW494" i="1"/>
  <c r="AX494" i="1" l="1"/>
  <c r="AW494" i="2"/>
  <c r="BG505" i="2"/>
  <c r="BF505" i="2"/>
  <c r="BE505" i="2"/>
  <c r="BC505" i="2"/>
  <c r="BI505" i="2"/>
  <c r="BH505" i="2"/>
  <c r="BK505" i="2"/>
  <c r="AK505" i="2"/>
  <c r="AR505" i="2"/>
  <c r="AQ505" i="2"/>
  <c r="AP505" i="2"/>
  <c r="AO505" i="2"/>
  <c r="AN505" i="2"/>
  <c r="BL506" i="2"/>
  <c r="BN506" i="2" s="1"/>
  <c r="AJ506" i="2"/>
  <c r="AU506" i="2"/>
  <c r="BB506" i="2"/>
  <c r="BQ495" i="1"/>
  <c r="AK495" i="1"/>
  <c r="AT495" i="2" s="1"/>
  <c r="AW495" i="1"/>
  <c r="AT494" i="1"/>
  <c r="AU494" i="1"/>
  <c r="AN494" i="1"/>
  <c r="AR494" i="1"/>
  <c r="AS494" i="1"/>
  <c r="AQ494" i="1"/>
  <c r="AL494" i="1"/>
  <c r="BG494" i="1"/>
  <c r="BE494" i="1"/>
  <c r="BM494" i="1"/>
  <c r="BK494" i="1"/>
  <c r="BL494" i="1"/>
  <c r="BN494" i="1"/>
  <c r="BJ494" i="1"/>
  <c r="AX495" i="1" l="1"/>
  <c r="AW495" i="2"/>
  <c r="BL507" i="2"/>
  <c r="BN507" i="2" s="1"/>
  <c r="AU507" i="2"/>
  <c r="AJ507" i="2"/>
  <c r="BB507" i="2"/>
  <c r="BK506" i="2"/>
  <c r="BI506" i="2"/>
  <c r="BH506" i="2"/>
  <c r="BG506" i="2"/>
  <c r="BF506" i="2"/>
  <c r="BE506" i="2"/>
  <c r="BC506" i="2"/>
  <c r="AN506" i="2"/>
  <c r="AK506" i="2"/>
  <c r="AR506" i="2"/>
  <c r="AQ506" i="2"/>
  <c r="AP506" i="2"/>
  <c r="AO506" i="2"/>
  <c r="BE495" i="1"/>
  <c r="BM495" i="1"/>
  <c r="BK495" i="1"/>
  <c r="BJ495" i="1"/>
  <c r="BN495" i="1"/>
  <c r="BL495" i="1"/>
  <c r="BG495" i="1"/>
  <c r="AS495" i="1"/>
  <c r="AN495" i="1"/>
  <c r="AU495" i="1"/>
  <c r="AQ495" i="1"/>
  <c r="AT495" i="1"/>
  <c r="AL495" i="1"/>
  <c r="AR495" i="1"/>
  <c r="BQ496" i="1"/>
  <c r="AK496" i="1"/>
  <c r="AT496" i="2" s="1"/>
  <c r="AW496" i="1"/>
  <c r="AX496" i="1" l="1"/>
  <c r="AW496" i="2"/>
  <c r="AQ507" i="2"/>
  <c r="AP507" i="2"/>
  <c r="AO507" i="2"/>
  <c r="AN507" i="2"/>
  <c r="AK507" i="2"/>
  <c r="AR507" i="2"/>
  <c r="AU508" i="2"/>
  <c r="BL508" i="2"/>
  <c r="BN508" i="2" s="1"/>
  <c r="AJ508" i="2"/>
  <c r="BB508" i="2"/>
  <c r="BK507" i="2"/>
  <c r="BI507" i="2"/>
  <c r="BH507" i="2"/>
  <c r="BG507" i="2"/>
  <c r="BC507" i="2"/>
  <c r="BF507" i="2"/>
  <c r="BE507" i="2"/>
  <c r="AW497" i="1"/>
  <c r="AK497" i="1"/>
  <c r="AT497" i="2" s="1"/>
  <c r="BQ497" i="1"/>
  <c r="AR496" i="1"/>
  <c r="AT496" i="1"/>
  <c r="AU496" i="1"/>
  <c r="AL496" i="1"/>
  <c r="AN496" i="1"/>
  <c r="AS496" i="1"/>
  <c r="AQ496" i="1"/>
  <c r="BM496" i="1"/>
  <c r="BJ496" i="1"/>
  <c r="BG496" i="1"/>
  <c r="BE496" i="1"/>
  <c r="BK496" i="1"/>
  <c r="BL496" i="1"/>
  <c r="BN496" i="1"/>
  <c r="AX497" i="1" l="1"/>
  <c r="AW497" i="2"/>
  <c r="AR508" i="2"/>
  <c r="AQ508" i="2"/>
  <c r="AP508" i="2"/>
  <c r="AO508" i="2"/>
  <c r="AN508" i="2"/>
  <c r="AK508" i="2"/>
  <c r="AU509" i="2"/>
  <c r="BL509" i="2"/>
  <c r="BN509" i="2" s="1"/>
  <c r="AJ509" i="2"/>
  <c r="BB509" i="2"/>
  <c r="BK508" i="2"/>
  <c r="BG508" i="2"/>
  <c r="BF508" i="2"/>
  <c r="BE508" i="2"/>
  <c r="BC508" i="2"/>
  <c r="BI508" i="2"/>
  <c r="BH508" i="2"/>
  <c r="BQ498" i="1"/>
  <c r="AK498" i="1"/>
  <c r="AT498" i="2" s="1"/>
  <c r="AW498" i="1"/>
  <c r="AT497" i="1"/>
  <c r="AS497" i="1"/>
  <c r="AQ497" i="1"/>
  <c r="AU497" i="1"/>
  <c r="AR497" i="1"/>
  <c r="AN497" i="1"/>
  <c r="AL497" i="1"/>
  <c r="BE497" i="1"/>
  <c r="BN497" i="1"/>
  <c r="BK497" i="1"/>
  <c r="BG497" i="1"/>
  <c r="BM497" i="1"/>
  <c r="BJ497" i="1"/>
  <c r="BL497" i="1"/>
  <c r="AX498" i="1" l="1"/>
  <c r="AW498" i="2"/>
  <c r="AR509" i="2"/>
  <c r="AQ509" i="2"/>
  <c r="AN509" i="2"/>
  <c r="AP509" i="2"/>
  <c r="AO509" i="2"/>
  <c r="AK509" i="2"/>
  <c r="BC509" i="2"/>
  <c r="BH509" i="2"/>
  <c r="BG509" i="2"/>
  <c r="BF509" i="2"/>
  <c r="BE509" i="2"/>
  <c r="BK509" i="2"/>
  <c r="BI509" i="2"/>
  <c r="AU510" i="2"/>
  <c r="AJ510" i="2"/>
  <c r="BL510" i="2"/>
  <c r="BN510" i="2" s="1"/>
  <c r="BB510" i="2"/>
  <c r="AT498" i="1"/>
  <c r="AS498" i="1"/>
  <c r="AR498" i="1"/>
  <c r="AQ498" i="1"/>
  <c r="AL498" i="1"/>
  <c r="AU498" i="1"/>
  <c r="AN498" i="1"/>
  <c r="BL498" i="1"/>
  <c r="BK498" i="1"/>
  <c r="BG498" i="1"/>
  <c r="BN498" i="1"/>
  <c r="BM498" i="1"/>
  <c r="BE498" i="1"/>
  <c r="BJ498" i="1"/>
  <c r="BQ499" i="1"/>
  <c r="AK499" i="1"/>
  <c r="AT499" i="2" s="1"/>
  <c r="AW499" i="1"/>
  <c r="AX499" i="1" l="1"/>
  <c r="AW499" i="2"/>
  <c r="AJ511" i="2"/>
  <c r="BL511" i="2"/>
  <c r="BN511" i="2" s="1"/>
  <c r="AU511" i="2"/>
  <c r="BB511" i="2"/>
  <c r="BK510" i="2"/>
  <c r="BI510" i="2"/>
  <c r="BH510" i="2"/>
  <c r="BG510" i="2"/>
  <c r="BF510" i="2"/>
  <c r="BE510" i="2"/>
  <c r="BC510" i="2"/>
  <c r="AK510" i="2"/>
  <c r="AR510" i="2"/>
  <c r="AQ510" i="2"/>
  <c r="AP510" i="2"/>
  <c r="AO510" i="2"/>
  <c r="AN510" i="2"/>
  <c r="BQ500" i="1"/>
  <c r="AK500" i="1"/>
  <c r="AT500" i="2" s="1"/>
  <c r="AW500" i="1"/>
  <c r="BK499" i="1"/>
  <c r="BM499" i="1"/>
  <c r="BG499" i="1"/>
  <c r="BN499" i="1"/>
  <c r="BJ499" i="1"/>
  <c r="BE499" i="1"/>
  <c r="BL499" i="1"/>
  <c r="AR499" i="1"/>
  <c r="AQ499" i="1"/>
  <c r="AN499" i="1"/>
  <c r="AL499" i="1"/>
  <c r="AS499" i="1"/>
  <c r="AU499" i="1"/>
  <c r="AT499" i="1"/>
  <c r="AX500" i="1" l="1"/>
  <c r="AW500" i="2"/>
  <c r="BE511" i="2"/>
  <c r="BK511" i="2"/>
  <c r="BI511" i="2"/>
  <c r="BH511" i="2"/>
  <c r="BC511" i="2"/>
  <c r="BG511" i="2"/>
  <c r="BF511" i="2"/>
  <c r="AR511" i="2"/>
  <c r="AQ511" i="2"/>
  <c r="AP511" i="2"/>
  <c r="AO511" i="2"/>
  <c r="AN511" i="2"/>
  <c r="AK511" i="2"/>
  <c r="AU512" i="2"/>
  <c r="BL512" i="2"/>
  <c r="BN512" i="2" s="1"/>
  <c r="AJ512" i="2"/>
  <c r="BB512" i="2"/>
  <c r="BN500" i="1"/>
  <c r="BM500" i="1"/>
  <c r="BG500" i="1"/>
  <c r="BK500" i="1"/>
  <c r="BE500" i="1"/>
  <c r="BJ500" i="1"/>
  <c r="BL500" i="1"/>
  <c r="BQ501" i="1"/>
  <c r="AW501" i="1"/>
  <c r="AK501" i="1"/>
  <c r="AT501" i="2" s="1"/>
  <c r="AR500" i="1"/>
  <c r="AN500" i="1"/>
  <c r="AU500" i="1"/>
  <c r="AS500" i="1"/>
  <c r="AL500" i="1"/>
  <c r="AQ500" i="1"/>
  <c r="AT500" i="1"/>
  <c r="AX501" i="1" l="1"/>
  <c r="AW501" i="2"/>
  <c r="AK512" i="2"/>
  <c r="AN512" i="2"/>
  <c r="AR512" i="2"/>
  <c r="AP512" i="2"/>
  <c r="AO512" i="2"/>
  <c r="AQ512" i="2"/>
  <c r="BH512" i="2"/>
  <c r="BG512" i="2"/>
  <c r="BE512" i="2"/>
  <c r="BK512" i="2"/>
  <c r="BI512" i="2"/>
  <c r="BF512" i="2"/>
  <c r="BC512" i="2"/>
  <c r="BL513" i="2"/>
  <c r="BN513" i="2" s="1"/>
  <c r="AU513" i="2"/>
  <c r="AJ513" i="2"/>
  <c r="BB513" i="2"/>
  <c r="BL501" i="1"/>
  <c r="BK501" i="1"/>
  <c r="BJ501" i="1"/>
  <c r="BG501" i="1"/>
  <c r="BE501" i="1"/>
  <c r="BM501" i="1"/>
  <c r="BN501" i="1"/>
  <c r="AK502" i="1"/>
  <c r="AT502" i="2" s="1"/>
  <c r="BQ502" i="1"/>
  <c r="AW502" i="1"/>
  <c r="AL501" i="1"/>
  <c r="AU501" i="1"/>
  <c r="AR501" i="1"/>
  <c r="AT501" i="1"/>
  <c r="AS501" i="1"/>
  <c r="AQ501" i="1"/>
  <c r="AN501" i="1"/>
  <c r="AX502" i="1" l="1"/>
  <c r="AW502" i="2"/>
  <c r="BK513" i="2"/>
  <c r="BI513" i="2"/>
  <c r="BH513" i="2"/>
  <c r="BG513" i="2"/>
  <c r="BE513" i="2"/>
  <c r="BC513" i="2"/>
  <c r="BF513" i="2"/>
  <c r="AO513" i="2"/>
  <c r="AN513" i="2"/>
  <c r="AK513" i="2"/>
  <c r="AP513" i="2"/>
  <c r="AQ513" i="2"/>
  <c r="AR513" i="2"/>
  <c r="BL514" i="2"/>
  <c r="BN514" i="2" s="1"/>
  <c r="AJ514" i="2"/>
  <c r="AU514" i="2"/>
  <c r="BB514" i="2"/>
  <c r="BE502" i="1"/>
  <c r="BN502" i="1"/>
  <c r="BL502" i="1"/>
  <c r="BJ502" i="1"/>
  <c r="BK502" i="1"/>
  <c r="BM502" i="1"/>
  <c r="BG502" i="1"/>
  <c r="BQ503" i="1"/>
  <c r="AK503" i="1"/>
  <c r="AT503" i="2" s="1"/>
  <c r="AW503" i="1"/>
  <c r="AL502" i="1"/>
  <c r="AQ502" i="1"/>
  <c r="AT502" i="1"/>
  <c r="AR502" i="1"/>
  <c r="AN502" i="1"/>
  <c r="AU502" i="1"/>
  <c r="AS502" i="1"/>
  <c r="AX503" i="1" l="1"/>
  <c r="AW503" i="2"/>
  <c r="AU515" i="2"/>
  <c r="AJ515" i="2"/>
  <c r="BL515" i="2"/>
  <c r="BN515" i="2" s="1"/>
  <c r="BB515" i="2"/>
  <c r="BK514" i="2"/>
  <c r="BE514" i="2"/>
  <c r="BC514" i="2"/>
  <c r="BI514" i="2"/>
  <c r="BH514" i="2"/>
  <c r="BG514" i="2"/>
  <c r="BF514" i="2"/>
  <c r="AR514" i="2"/>
  <c r="AQ514" i="2"/>
  <c r="AP514" i="2"/>
  <c r="AO514" i="2"/>
  <c r="AN514" i="2"/>
  <c r="AK514" i="2"/>
  <c r="AR503" i="1"/>
  <c r="AQ503" i="1"/>
  <c r="AN503" i="1"/>
  <c r="AU503" i="1"/>
  <c r="AT503" i="1"/>
  <c r="AS503" i="1"/>
  <c r="AL503" i="1"/>
  <c r="BM503" i="1"/>
  <c r="BL503" i="1"/>
  <c r="BK503" i="1"/>
  <c r="BN503" i="1"/>
  <c r="BG503" i="1"/>
  <c r="BE503" i="1"/>
  <c r="BJ503" i="1"/>
  <c r="BQ504" i="1"/>
  <c r="AK504" i="1"/>
  <c r="AT504" i="2" s="1"/>
  <c r="AW504" i="1"/>
  <c r="AX504" i="1" l="1"/>
  <c r="AW504" i="2"/>
  <c r="BH515" i="2"/>
  <c r="BK515" i="2"/>
  <c r="BI515" i="2"/>
  <c r="BE515" i="2"/>
  <c r="BG515" i="2"/>
  <c r="BF515" i="2"/>
  <c r="BC515" i="2"/>
  <c r="AR515" i="2"/>
  <c r="AQ515" i="2"/>
  <c r="AP515" i="2"/>
  <c r="AO515" i="2"/>
  <c r="AN515" i="2"/>
  <c r="AK515" i="2"/>
  <c r="AJ516" i="2"/>
  <c r="AU516" i="2"/>
  <c r="BL516" i="2"/>
  <c r="BN516" i="2" s="1"/>
  <c r="BB516" i="2"/>
  <c r="BQ505" i="1"/>
  <c r="AK505" i="1"/>
  <c r="AT505" i="2" s="1"/>
  <c r="AW505" i="1"/>
  <c r="BJ504" i="1"/>
  <c r="BE504" i="1"/>
  <c r="BL504" i="1"/>
  <c r="BN504" i="1"/>
  <c r="BK504" i="1"/>
  <c r="BG504" i="1"/>
  <c r="BM504" i="1"/>
  <c r="AT504" i="1"/>
  <c r="AS504" i="1"/>
  <c r="AL504" i="1"/>
  <c r="AN504" i="1"/>
  <c r="AU504" i="1"/>
  <c r="AR504" i="1"/>
  <c r="AQ504" i="1"/>
  <c r="AX505" i="1" l="1"/>
  <c r="AW505" i="2"/>
  <c r="BC516" i="2"/>
  <c r="BK516" i="2"/>
  <c r="BG516" i="2"/>
  <c r="BI516" i="2"/>
  <c r="BF516" i="2"/>
  <c r="BE516" i="2"/>
  <c r="BH516" i="2"/>
  <c r="AO516" i="2"/>
  <c r="AN516" i="2"/>
  <c r="AK516" i="2"/>
  <c r="AP516" i="2"/>
  <c r="AQ516" i="2"/>
  <c r="AR516" i="2"/>
  <c r="AU517" i="2"/>
  <c r="AJ517" i="2"/>
  <c r="BL517" i="2"/>
  <c r="BN517" i="2" s="1"/>
  <c r="BB517" i="2"/>
  <c r="BG505" i="1"/>
  <c r="BE505" i="1"/>
  <c r="BK505" i="1"/>
  <c r="BM505" i="1"/>
  <c r="BL505" i="1"/>
  <c r="BJ505" i="1"/>
  <c r="BN505" i="1"/>
  <c r="AT505" i="1"/>
  <c r="AQ505" i="1"/>
  <c r="AU505" i="1"/>
  <c r="AS505" i="1"/>
  <c r="AR505" i="1"/>
  <c r="AL505" i="1"/>
  <c r="AN505" i="1"/>
  <c r="BQ506" i="1"/>
  <c r="AW506" i="1"/>
  <c r="AK506" i="1"/>
  <c r="AT506" i="2" s="1"/>
  <c r="AX506" i="1" l="1"/>
  <c r="AW506" i="2"/>
  <c r="AK517" i="2"/>
  <c r="AR517" i="2"/>
  <c r="AQ517" i="2"/>
  <c r="AP517" i="2"/>
  <c r="AO517" i="2"/>
  <c r="AN517" i="2"/>
  <c r="AU518" i="2"/>
  <c r="AJ518" i="2"/>
  <c r="BL518" i="2"/>
  <c r="BN518" i="2" s="1"/>
  <c r="BB518" i="2"/>
  <c r="BG517" i="2"/>
  <c r="BF517" i="2"/>
  <c r="BE517" i="2"/>
  <c r="BC517" i="2"/>
  <c r="BK517" i="2"/>
  <c r="BI517" i="2"/>
  <c r="BH517" i="2"/>
  <c r="AS506" i="1"/>
  <c r="AT506" i="1"/>
  <c r="AN506" i="1"/>
  <c r="AR506" i="1"/>
  <c r="AQ506" i="1"/>
  <c r="AL506" i="1"/>
  <c r="AU506" i="1"/>
  <c r="BM506" i="1"/>
  <c r="BE506" i="1"/>
  <c r="BN506" i="1"/>
  <c r="BJ506" i="1"/>
  <c r="BG506" i="1"/>
  <c r="BK506" i="1"/>
  <c r="BL506" i="1"/>
  <c r="AW507" i="1"/>
  <c r="BQ507" i="1"/>
  <c r="AK507" i="1"/>
  <c r="AT507" i="2" s="1"/>
  <c r="AX507" i="1" l="1"/>
  <c r="AW507" i="2"/>
  <c r="AJ519" i="2"/>
  <c r="BL519" i="2"/>
  <c r="BN519" i="2" s="1"/>
  <c r="AU519" i="2"/>
  <c r="BB519" i="2"/>
  <c r="BK518" i="2"/>
  <c r="BI518" i="2"/>
  <c r="BH518" i="2"/>
  <c r="BG518" i="2"/>
  <c r="BF518" i="2"/>
  <c r="BE518" i="2"/>
  <c r="BC518" i="2"/>
  <c r="AN518" i="2"/>
  <c r="AK518" i="2"/>
  <c r="AR518" i="2"/>
  <c r="AO518" i="2"/>
  <c r="AQ518" i="2"/>
  <c r="AP518" i="2"/>
  <c r="AK508" i="1"/>
  <c r="AT508" i="2" s="1"/>
  <c r="BQ508" i="1"/>
  <c r="AW508" i="1"/>
  <c r="AT507" i="1"/>
  <c r="AS507" i="1"/>
  <c r="AR507" i="1"/>
  <c r="AQ507" i="1"/>
  <c r="AN507" i="1"/>
  <c r="AU507" i="1"/>
  <c r="AL507" i="1"/>
  <c r="BJ507" i="1"/>
  <c r="BL507" i="1"/>
  <c r="BM507" i="1"/>
  <c r="BK507" i="1"/>
  <c r="BE507" i="1"/>
  <c r="BN507" i="1"/>
  <c r="BG507" i="1"/>
  <c r="AX508" i="1" l="1"/>
  <c r="AW508" i="2"/>
  <c r="BK519" i="2"/>
  <c r="BI519" i="2"/>
  <c r="BH519" i="2"/>
  <c r="BG519" i="2"/>
  <c r="BF519" i="2"/>
  <c r="BE519" i="2"/>
  <c r="BC519" i="2"/>
  <c r="AQ519" i="2"/>
  <c r="AP519" i="2"/>
  <c r="AO519" i="2"/>
  <c r="AN519" i="2"/>
  <c r="AK519" i="2"/>
  <c r="AR519" i="2"/>
  <c r="AU520" i="2"/>
  <c r="BL520" i="2"/>
  <c r="BN520" i="2" s="1"/>
  <c r="AJ520" i="2"/>
  <c r="BB520" i="2"/>
  <c r="AW509" i="1"/>
  <c r="AK509" i="1"/>
  <c r="AT509" i="2" s="1"/>
  <c r="BQ509" i="1"/>
  <c r="BN508" i="1"/>
  <c r="BE508" i="1"/>
  <c r="BM508" i="1"/>
  <c r="BL508" i="1"/>
  <c r="BK508" i="1"/>
  <c r="BJ508" i="1"/>
  <c r="BG508" i="1"/>
  <c r="AQ508" i="1"/>
  <c r="AS508" i="1"/>
  <c r="AL508" i="1"/>
  <c r="AN508" i="1"/>
  <c r="AT508" i="1"/>
  <c r="AU508" i="1"/>
  <c r="AR508" i="1"/>
  <c r="AX509" i="1" l="1"/>
  <c r="AW509" i="2"/>
  <c r="BK520" i="2"/>
  <c r="BG520" i="2"/>
  <c r="BI520" i="2"/>
  <c r="BH520" i="2"/>
  <c r="BF520" i="2"/>
  <c r="BE520" i="2"/>
  <c r="BC520" i="2"/>
  <c r="AR520" i="2"/>
  <c r="AQ520" i="2"/>
  <c r="AP520" i="2"/>
  <c r="AO520" i="2"/>
  <c r="AN520" i="2"/>
  <c r="AK520" i="2"/>
  <c r="AJ521" i="2"/>
  <c r="BL521" i="2"/>
  <c r="BN521" i="2" s="1"/>
  <c r="AU521" i="2"/>
  <c r="BB521" i="2"/>
  <c r="AS509" i="1"/>
  <c r="AQ509" i="1"/>
  <c r="AR509" i="1"/>
  <c r="AN509" i="1"/>
  <c r="AL509" i="1"/>
  <c r="AT509" i="1"/>
  <c r="AU509" i="1"/>
  <c r="BQ510" i="1"/>
  <c r="AW510" i="1"/>
  <c r="AK510" i="1"/>
  <c r="AT510" i="2" s="1"/>
  <c r="BM509" i="1"/>
  <c r="BL509" i="1"/>
  <c r="BE509" i="1"/>
  <c r="BG509" i="1"/>
  <c r="BK509" i="1"/>
  <c r="BJ509" i="1"/>
  <c r="BN509" i="1"/>
  <c r="AX510" i="1" l="1"/>
  <c r="AW510" i="2"/>
  <c r="BC521" i="2"/>
  <c r="BK521" i="2"/>
  <c r="BI521" i="2"/>
  <c r="BH521" i="2"/>
  <c r="BG521" i="2"/>
  <c r="BF521" i="2"/>
  <c r="BE521" i="2"/>
  <c r="AR521" i="2"/>
  <c r="AQ521" i="2"/>
  <c r="AN521" i="2"/>
  <c r="AP521" i="2"/>
  <c r="AO521" i="2"/>
  <c r="AK521" i="2"/>
  <c r="BL522" i="2"/>
  <c r="BN522" i="2" s="1"/>
  <c r="AU522" i="2"/>
  <c r="AJ522" i="2"/>
  <c r="BB522" i="2"/>
  <c r="BK510" i="1"/>
  <c r="BJ510" i="1"/>
  <c r="BG510" i="1"/>
  <c r="BE510" i="1"/>
  <c r="BN510" i="1"/>
  <c r="BM510" i="1"/>
  <c r="BL510" i="1"/>
  <c r="AL510" i="1"/>
  <c r="AT510" i="1"/>
  <c r="AS510" i="1"/>
  <c r="AN510" i="1"/>
  <c r="AU510" i="1"/>
  <c r="AR510" i="1"/>
  <c r="AQ510" i="1"/>
  <c r="BQ511" i="1"/>
  <c r="AK511" i="1"/>
  <c r="AT511" i="2" s="1"/>
  <c r="AW511" i="1"/>
  <c r="AX511" i="1" l="1"/>
  <c r="AW511" i="2"/>
  <c r="BF522" i="2"/>
  <c r="BE522" i="2"/>
  <c r="BC522" i="2"/>
  <c r="BK522" i="2"/>
  <c r="BI522" i="2"/>
  <c r="BH522" i="2"/>
  <c r="BG522" i="2"/>
  <c r="AQ522" i="2"/>
  <c r="AR522" i="2"/>
  <c r="AP522" i="2"/>
  <c r="AO522" i="2"/>
  <c r="AN522" i="2"/>
  <c r="AK522" i="2"/>
  <c r="AJ523" i="2"/>
  <c r="AU523" i="2"/>
  <c r="BL523" i="2"/>
  <c r="BN523" i="2" s="1"/>
  <c r="BB523" i="2"/>
  <c r="BG511" i="1"/>
  <c r="BE511" i="1"/>
  <c r="BM511" i="1"/>
  <c r="BJ511" i="1"/>
  <c r="BN511" i="1"/>
  <c r="BL511" i="1"/>
  <c r="BK511" i="1"/>
  <c r="AK512" i="1"/>
  <c r="AT512" i="2" s="1"/>
  <c r="BQ512" i="1"/>
  <c r="AW512" i="1"/>
  <c r="AU511" i="1"/>
  <c r="AN511" i="1"/>
  <c r="AT511" i="1"/>
  <c r="AS511" i="1"/>
  <c r="AR511" i="1"/>
  <c r="AQ511" i="1"/>
  <c r="AL511" i="1"/>
  <c r="AX512" i="1" l="1"/>
  <c r="AW512" i="2"/>
  <c r="BI523" i="2"/>
  <c r="BH523" i="2"/>
  <c r="BG523" i="2"/>
  <c r="BF523" i="2"/>
  <c r="BE523" i="2"/>
  <c r="BC523" i="2"/>
  <c r="BK523" i="2"/>
  <c r="AK523" i="2"/>
  <c r="AR523" i="2"/>
  <c r="AQ523" i="2"/>
  <c r="AN523" i="2"/>
  <c r="AO523" i="2"/>
  <c r="AP523" i="2"/>
  <c r="AJ524" i="2"/>
  <c r="AU524" i="2"/>
  <c r="BL524" i="2"/>
  <c r="BN524" i="2" s="1"/>
  <c r="BB524" i="2"/>
  <c r="BQ513" i="1"/>
  <c r="AK513" i="1"/>
  <c r="AT513" i="2" s="1"/>
  <c r="AW513" i="1"/>
  <c r="AL512" i="1"/>
  <c r="AS512" i="1"/>
  <c r="AU512" i="1"/>
  <c r="AT512" i="1"/>
  <c r="AQ512" i="1"/>
  <c r="AN512" i="1"/>
  <c r="AR512" i="1"/>
  <c r="BM512" i="1"/>
  <c r="BG512" i="1"/>
  <c r="BN512" i="1"/>
  <c r="BK512" i="1"/>
  <c r="BJ512" i="1"/>
  <c r="BL512" i="1"/>
  <c r="BE512" i="1"/>
  <c r="AX513" i="1" l="1"/>
  <c r="AW513" i="2"/>
  <c r="BK524" i="2"/>
  <c r="BI524" i="2"/>
  <c r="BH524" i="2"/>
  <c r="BG524" i="2"/>
  <c r="BF524" i="2"/>
  <c r="BC524" i="2"/>
  <c r="BE524" i="2"/>
  <c r="AP524" i="2"/>
  <c r="AO524" i="2"/>
  <c r="AN524" i="2"/>
  <c r="AK524" i="2"/>
  <c r="AR524" i="2"/>
  <c r="AQ524" i="2"/>
  <c r="BL525" i="2"/>
  <c r="BN525" i="2" s="1"/>
  <c r="AJ525" i="2"/>
  <c r="AU525" i="2"/>
  <c r="BB525" i="2"/>
  <c r="BM513" i="1"/>
  <c r="BL513" i="1"/>
  <c r="BK513" i="1"/>
  <c r="BG513" i="1"/>
  <c r="BE513" i="1"/>
  <c r="BJ513" i="1"/>
  <c r="BN513" i="1"/>
  <c r="AL513" i="1"/>
  <c r="AR513" i="1"/>
  <c r="AQ513" i="1"/>
  <c r="AU513" i="1"/>
  <c r="AS513" i="1"/>
  <c r="AN513" i="1"/>
  <c r="AT513" i="1"/>
  <c r="BQ514" i="1"/>
  <c r="AK514" i="1"/>
  <c r="AT514" i="2" s="1"/>
  <c r="AW514" i="1"/>
  <c r="AX514" i="1" l="1"/>
  <c r="AW514" i="2"/>
  <c r="AR525" i="2"/>
  <c r="AQ525" i="2"/>
  <c r="AP525" i="2"/>
  <c r="AO525" i="2"/>
  <c r="AN525" i="2"/>
  <c r="AK525" i="2"/>
  <c r="BK525" i="2"/>
  <c r="BI525" i="2"/>
  <c r="BF525" i="2"/>
  <c r="BE525" i="2"/>
  <c r="BC525" i="2"/>
  <c r="BH525" i="2"/>
  <c r="BG525" i="2"/>
  <c r="BL526" i="2"/>
  <c r="BN526" i="2" s="1"/>
  <c r="AJ526" i="2"/>
  <c r="AU526" i="2"/>
  <c r="BB526" i="2"/>
  <c r="BQ515" i="1"/>
  <c r="AK515" i="1"/>
  <c r="AT515" i="2" s="1"/>
  <c r="AW515" i="1"/>
  <c r="AT514" i="1"/>
  <c r="AN514" i="1"/>
  <c r="AU514" i="1"/>
  <c r="AS514" i="1"/>
  <c r="AR514" i="1"/>
  <c r="AQ514" i="1"/>
  <c r="AL514" i="1"/>
  <c r="BL514" i="1"/>
  <c r="BN514" i="1"/>
  <c r="BJ514" i="1"/>
  <c r="BK514" i="1"/>
  <c r="BE514" i="1"/>
  <c r="BM514" i="1"/>
  <c r="BG514" i="1"/>
  <c r="AX515" i="1" l="1"/>
  <c r="AW515" i="2"/>
  <c r="BI526" i="2"/>
  <c r="BG526" i="2"/>
  <c r="BF526" i="2"/>
  <c r="BE526" i="2"/>
  <c r="BC526" i="2"/>
  <c r="BK526" i="2"/>
  <c r="BH526" i="2"/>
  <c r="AR526" i="2"/>
  <c r="AQ526" i="2"/>
  <c r="AP526" i="2"/>
  <c r="AO526" i="2"/>
  <c r="AN526" i="2"/>
  <c r="AK526" i="2"/>
  <c r="AJ527" i="2"/>
  <c r="BL527" i="2"/>
  <c r="BN527" i="2" s="1"/>
  <c r="AU527" i="2"/>
  <c r="BB527" i="2"/>
  <c r="BM515" i="1"/>
  <c r="BE515" i="1"/>
  <c r="BL515" i="1"/>
  <c r="BG515" i="1"/>
  <c r="BN515" i="1"/>
  <c r="BK515" i="1"/>
  <c r="BJ515" i="1"/>
  <c r="AT515" i="1"/>
  <c r="AS515" i="1"/>
  <c r="AR515" i="1"/>
  <c r="AN515" i="1"/>
  <c r="AQ515" i="1"/>
  <c r="AL515" i="1"/>
  <c r="AU515" i="1"/>
  <c r="BQ516" i="1"/>
  <c r="AK516" i="1"/>
  <c r="AT516" i="2" s="1"/>
  <c r="AW516" i="1"/>
  <c r="AX516" i="1" l="1"/>
  <c r="AW516" i="2"/>
  <c r="BE527" i="2"/>
  <c r="BC527" i="2"/>
  <c r="BI527" i="2"/>
  <c r="BH527" i="2"/>
  <c r="BG527" i="2"/>
  <c r="BF527" i="2"/>
  <c r="BK527" i="2"/>
  <c r="AP527" i="2"/>
  <c r="AR527" i="2"/>
  <c r="AQ527" i="2"/>
  <c r="AO527" i="2"/>
  <c r="AN527" i="2"/>
  <c r="AK527" i="2"/>
  <c r="BL528" i="2"/>
  <c r="BN528" i="2" s="1"/>
  <c r="AJ528" i="2"/>
  <c r="AU528" i="2"/>
  <c r="BB528" i="2"/>
  <c r="BN516" i="1"/>
  <c r="BE516" i="1"/>
  <c r="BL516" i="1"/>
  <c r="BM516" i="1"/>
  <c r="BK516" i="1"/>
  <c r="BG516" i="1"/>
  <c r="BJ516" i="1"/>
  <c r="AQ516" i="1"/>
  <c r="AU516" i="1"/>
  <c r="AT516" i="1"/>
  <c r="AS516" i="1"/>
  <c r="AR516" i="1"/>
  <c r="AL516" i="1"/>
  <c r="AN516" i="1"/>
  <c r="BQ517" i="1"/>
  <c r="AK517" i="1"/>
  <c r="AT517" i="2" s="1"/>
  <c r="AW517" i="1"/>
  <c r="AX517" i="1" l="1"/>
  <c r="AW517" i="2"/>
  <c r="BH528" i="2"/>
  <c r="BG528" i="2"/>
  <c r="BF528" i="2"/>
  <c r="BE528" i="2"/>
  <c r="BC528" i="2"/>
  <c r="BK528" i="2"/>
  <c r="BI528" i="2"/>
  <c r="AU529" i="2"/>
  <c r="AJ529" i="2"/>
  <c r="BL529" i="2"/>
  <c r="BN529" i="2" s="1"/>
  <c r="BB529" i="2"/>
  <c r="AK528" i="2"/>
  <c r="AR528" i="2"/>
  <c r="AQ528" i="2"/>
  <c r="AN528" i="2"/>
  <c r="AO528" i="2"/>
  <c r="AP528" i="2"/>
  <c r="BQ518" i="1"/>
  <c r="AW518" i="1"/>
  <c r="AK518" i="1"/>
  <c r="AT518" i="2" s="1"/>
  <c r="AN517" i="1"/>
  <c r="AR517" i="1"/>
  <c r="AS517" i="1"/>
  <c r="AQ517" i="1"/>
  <c r="AT517" i="1"/>
  <c r="AL517" i="1"/>
  <c r="AU517" i="1"/>
  <c r="BM517" i="1"/>
  <c r="BK517" i="1"/>
  <c r="BG517" i="1"/>
  <c r="BL517" i="1"/>
  <c r="BJ517" i="1"/>
  <c r="BE517" i="1"/>
  <c r="BN517" i="1"/>
  <c r="AX518" i="1" l="1"/>
  <c r="AW518" i="2"/>
  <c r="BK529" i="2"/>
  <c r="BI529" i="2"/>
  <c r="BH529" i="2"/>
  <c r="BG529" i="2"/>
  <c r="BF529" i="2"/>
  <c r="BE529" i="2"/>
  <c r="BC529" i="2"/>
  <c r="AO529" i="2"/>
  <c r="AN529" i="2"/>
  <c r="AK529" i="2"/>
  <c r="AP529" i="2"/>
  <c r="AR529" i="2"/>
  <c r="AQ529" i="2"/>
  <c r="BL530" i="2"/>
  <c r="BN530" i="2" s="1"/>
  <c r="AU530" i="2"/>
  <c r="AJ530" i="2"/>
  <c r="BB530" i="2"/>
  <c r="AL518" i="1"/>
  <c r="AU518" i="1"/>
  <c r="AT518" i="1"/>
  <c r="AS518" i="1"/>
  <c r="AR518" i="1"/>
  <c r="AN518" i="1"/>
  <c r="AQ518" i="1"/>
  <c r="BN518" i="1"/>
  <c r="BJ518" i="1"/>
  <c r="BL518" i="1"/>
  <c r="BG518" i="1"/>
  <c r="BE518" i="1"/>
  <c r="BM518" i="1"/>
  <c r="BK518" i="1"/>
  <c r="BQ519" i="1"/>
  <c r="AW519" i="1"/>
  <c r="AK519" i="1"/>
  <c r="AT519" i="2" s="1"/>
  <c r="AX519" i="1" l="1"/>
  <c r="AW519" i="2"/>
  <c r="AR530" i="2"/>
  <c r="AQ530" i="2"/>
  <c r="AP530" i="2"/>
  <c r="AO530" i="2"/>
  <c r="AN530" i="2"/>
  <c r="AK530" i="2"/>
  <c r="BK530" i="2"/>
  <c r="BI530" i="2"/>
  <c r="BH530" i="2"/>
  <c r="BE530" i="2"/>
  <c r="BG530" i="2"/>
  <c r="BF530" i="2"/>
  <c r="BC530" i="2"/>
  <c r="AU531" i="2"/>
  <c r="BL531" i="2"/>
  <c r="BN531" i="2" s="1"/>
  <c r="AJ531" i="2"/>
  <c r="BB531" i="2"/>
  <c r="BQ520" i="1"/>
  <c r="AW520" i="1"/>
  <c r="AK520" i="1"/>
  <c r="AT520" i="2" s="1"/>
  <c r="AL519" i="1"/>
  <c r="AS519" i="1"/>
  <c r="AR519" i="1"/>
  <c r="AN519" i="1"/>
  <c r="AU519" i="1"/>
  <c r="AQ519" i="1"/>
  <c r="AT519" i="1"/>
  <c r="BK519" i="1"/>
  <c r="BG519" i="1"/>
  <c r="BE519" i="1"/>
  <c r="BN519" i="1"/>
  <c r="BL519" i="1"/>
  <c r="BM519" i="1"/>
  <c r="BJ519" i="1"/>
  <c r="AX520" i="1" l="1"/>
  <c r="AW520" i="2"/>
  <c r="AJ532" i="2"/>
  <c r="BL532" i="2"/>
  <c r="BN532" i="2" s="1"/>
  <c r="AU532" i="2"/>
  <c r="BB532" i="2"/>
  <c r="BH531" i="2"/>
  <c r="BK531" i="2"/>
  <c r="BI531" i="2"/>
  <c r="BG531" i="2"/>
  <c r="BF531" i="2"/>
  <c r="BE531" i="2"/>
  <c r="BC531" i="2"/>
  <c r="AR531" i="2"/>
  <c r="AQ531" i="2"/>
  <c r="AP531" i="2"/>
  <c r="AO531" i="2"/>
  <c r="AN531" i="2"/>
  <c r="AK531" i="2"/>
  <c r="AR520" i="1"/>
  <c r="AS520" i="1"/>
  <c r="AQ520" i="1"/>
  <c r="AL520" i="1"/>
  <c r="AN520" i="1"/>
  <c r="AU520" i="1"/>
  <c r="AT520" i="1"/>
  <c r="BN520" i="1"/>
  <c r="BM520" i="1"/>
  <c r="BJ520" i="1"/>
  <c r="BK520" i="1"/>
  <c r="BG520" i="1"/>
  <c r="BL520" i="1"/>
  <c r="BE520" i="1"/>
  <c r="BQ521" i="1"/>
  <c r="AK521" i="1"/>
  <c r="AT521" i="2" s="1"/>
  <c r="AW521" i="1"/>
  <c r="AX521" i="1" l="1"/>
  <c r="AW521" i="2"/>
  <c r="AR532" i="2"/>
  <c r="AO532" i="2"/>
  <c r="AP532" i="2"/>
  <c r="AQ532" i="2"/>
  <c r="AN532" i="2"/>
  <c r="AK532" i="2"/>
  <c r="BC532" i="2"/>
  <c r="BK532" i="2"/>
  <c r="BI532" i="2"/>
  <c r="BH532" i="2"/>
  <c r="BG532" i="2"/>
  <c r="BF532" i="2"/>
  <c r="BE532" i="2"/>
  <c r="BL533" i="2"/>
  <c r="BN533" i="2" s="1"/>
  <c r="AU533" i="2"/>
  <c r="AJ533" i="2"/>
  <c r="BB533" i="2"/>
  <c r="BE521" i="1"/>
  <c r="BM521" i="1"/>
  <c r="BL521" i="1"/>
  <c r="BJ521" i="1"/>
  <c r="BN521" i="1"/>
  <c r="BK521" i="1"/>
  <c r="BG521" i="1"/>
  <c r="AT521" i="1"/>
  <c r="AS521" i="1"/>
  <c r="AU521" i="1"/>
  <c r="AQ521" i="1"/>
  <c r="AN521" i="1"/>
  <c r="AR521" i="1"/>
  <c r="AL521" i="1"/>
  <c r="AW522" i="1"/>
  <c r="AK522" i="1"/>
  <c r="AT522" i="2" s="1"/>
  <c r="BQ522" i="1"/>
  <c r="AX522" i="1" l="1"/>
  <c r="AW522" i="2"/>
  <c r="AK533" i="2"/>
  <c r="AR533" i="2"/>
  <c r="AP533" i="2"/>
  <c r="AN533" i="2"/>
  <c r="AQ533" i="2"/>
  <c r="AO533" i="2"/>
  <c r="BG533" i="2"/>
  <c r="BF533" i="2"/>
  <c r="BE533" i="2"/>
  <c r="BC533" i="2"/>
  <c r="BK533" i="2"/>
  <c r="BI533" i="2"/>
  <c r="BH533" i="2"/>
  <c r="BL534" i="2"/>
  <c r="BN534" i="2" s="1"/>
  <c r="AU534" i="2"/>
  <c r="AJ534" i="2"/>
  <c r="BB534" i="2"/>
  <c r="BQ523" i="1"/>
  <c r="AK523" i="1"/>
  <c r="AT523" i="2" s="1"/>
  <c r="AW523" i="1"/>
  <c r="BK522" i="1"/>
  <c r="BJ522" i="1"/>
  <c r="BL522" i="1"/>
  <c r="BG522" i="1"/>
  <c r="BM522" i="1"/>
  <c r="BN522" i="1"/>
  <c r="BE522" i="1"/>
  <c r="AT522" i="1"/>
  <c r="AQ522" i="1"/>
  <c r="AS522" i="1"/>
  <c r="AN522" i="1"/>
  <c r="AU522" i="1"/>
  <c r="AR522" i="1"/>
  <c r="AL522" i="1"/>
  <c r="AX523" i="1" l="1"/>
  <c r="AW523" i="2"/>
  <c r="BK534" i="2"/>
  <c r="BI534" i="2"/>
  <c r="BH534" i="2"/>
  <c r="BG534" i="2"/>
  <c r="BF534" i="2"/>
  <c r="BE534" i="2"/>
  <c r="BC534" i="2"/>
  <c r="AN534" i="2"/>
  <c r="AK534" i="2"/>
  <c r="AR534" i="2"/>
  <c r="AO534" i="2"/>
  <c r="AQ534" i="2"/>
  <c r="AP534" i="2"/>
  <c r="AU535" i="2"/>
  <c r="BL535" i="2"/>
  <c r="BN535" i="2" s="1"/>
  <c r="AJ535" i="2"/>
  <c r="BB535" i="2"/>
  <c r="BK523" i="1"/>
  <c r="BL523" i="1"/>
  <c r="BN523" i="1"/>
  <c r="BM523" i="1"/>
  <c r="BJ523" i="1"/>
  <c r="BG523" i="1"/>
  <c r="BE523" i="1"/>
  <c r="AS523" i="1"/>
  <c r="AQ523" i="1"/>
  <c r="AU523" i="1"/>
  <c r="AR523" i="1"/>
  <c r="AN523" i="1"/>
  <c r="AL523" i="1"/>
  <c r="AT523" i="1"/>
  <c r="AK524" i="1"/>
  <c r="AT524" i="2" s="1"/>
  <c r="AW524" i="1"/>
  <c r="BQ524" i="1"/>
  <c r="AX524" i="1" l="1"/>
  <c r="AW524" i="2"/>
  <c r="BL536" i="2"/>
  <c r="BN536" i="2" s="1"/>
  <c r="AJ536" i="2"/>
  <c r="AU536" i="2"/>
  <c r="BB536" i="2"/>
  <c r="BK535" i="2"/>
  <c r="BI535" i="2"/>
  <c r="BF535" i="2"/>
  <c r="BH535" i="2"/>
  <c r="BG535" i="2"/>
  <c r="BE535" i="2"/>
  <c r="BC535" i="2"/>
  <c r="AR535" i="2"/>
  <c r="AQ535" i="2"/>
  <c r="AP535" i="2"/>
  <c r="AO535" i="2"/>
  <c r="AN535" i="2"/>
  <c r="AK535" i="2"/>
  <c r="BE524" i="1"/>
  <c r="BN524" i="1"/>
  <c r="BJ524" i="1"/>
  <c r="BM524" i="1"/>
  <c r="BK524" i="1"/>
  <c r="BL524" i="1"/>
  <c r="BG524" i="1"/>
  <c r="AW525" i="1"/>
  <c r="BQ525" i="1"/>
  <c r="AK525" i="1"/>
  <c r="AT525" i="2" s="1"/>
  <c r="AS524" i="1"/>
  <c r="AL524" i="1"/>
  <c r="AQ524" i="1"/>
  <c r="AN524" i="1"/>
  <c r="AR524" i="1"/>
  <c r="AT524" i="1"/>
  <c r="AU524" i="1"/>
  <c r="AX525" i="1" l="1"/>
  <c r="AW525" i="2"/>
  <c r="BF536" i="2"/>
  <c r="BE536" i="2"/>
  <c r="BC536" i="2"/>
  <c r="BK536" i="2"/>
  <c r="BI536" i="2"/>
  <c r="BH536" i="2"/>
  <c r="BG536" i="2"/>
  <c r="AR536" i="2"/>
  <c r="AO536" i="2"/>
  <c r="AQ536" i="2"/>
  <c r="AP536" i="2"/>
  <c r="AN536" i="2"/>
  <c r="AK536" i="2"/>
  <c r="AU537" i="2"/>
  <c r="BL537" i="2"/>
  <c r="BN537" i="2" s="1"/>
  <c r="AJ537" i="2"/>
  <c r="BB537" i="2"/>
  <c r="AU525" i="1"/>
  <c r="AS525" i="1"/>
  <c r="AT525" i="1"/>
  <c r="AN525" i="1"/>
  <c r="AQ525" i="1"/>
  <c r="AL525" i="1"/>
  <c r="AR525" i="1"/>
  <c r="BN525" i="1"/>
  <c r="BE525" i="1"/>
  <c r="BK525" i="1"/>
  <c r="BG525" i="1"/>
  <c r="BL525" i="1"/>
  <c r="BJ525" i="1"/>
  <c r="BM525" i="1"/>
  <c r="BQ526" i="1"/>
  <c r="AW526" i="1"/>
  <c r="AK526" i="1"/>
  <c r="AT526" i="2" s="1"/>
  <c r="AX526" i="1" l="1"/>
  <c r="AW526" i="2"/>
  <c r="AO537" i="2"/>
  <c r="AN537" i="2"/>
  <c r="AK537" i="2"/>
  <c r="AR537" i="2"/>
  <c r="AQ537" i="2"/>
  <c r="AP537" i="2"/>
  <c r="BE537" i="2"/>
  <c r="BK537" i="2"/>
  <c r="BI537" i="2"/>
  <c r="BF537" i="2"/>
  <c r="BC537" i="2"/>
  <c r="BH537" i="2"/>
  <c r="BG537" i="2"/>
  <c r="AU538" i="2"/>
  <c r="AJ538" i="2"/>
  <c r="BL538" i="2"/>
  <c r="BN538" i="2" s="1"/>
  <c r="BB538" i="2"/>
  <c r="AK527" i="1"/>
  <c r="AT527" i="2" s="1"/>
  <c r="BQ527" i="1"/>
  <c r="AW527" i="1"/>
  <c r="AU526" i="1"/>
  <c r="AT526" i="1"/>
  <c r="AS526" i="1"/>
  <c r="AR526" i="1"/>
  <c r="AN526" i="1"/>
  <c r="AQ526" i="1"/>
  <c r="AL526" i="1"/>
  <c r="BE526" i="1"/>
  <c r="BJ526" i="1"/>
  <c r="BG526" i="1"/>
  <c r="BL526" i="1"/>
  <c r="BM526" i="1"/>
  <c r="BK526" i="1"/>
  <c r="BN526" i="1"/>
  <c r="AX527" i="1" l="1"/>
  <c r="AW527" i="2"/>
  <c r="BH538" i="2"/>
  <c r="BG538" i="2"/>
  <c r="BE538" i="2"/>
  <c r="BK538" i="2"/>
  <c r="BI538" i="2"/>
  <c r="BF538" i="2"/>
  <c r="BC538" i="2"/>
  <c r="AK538" i="2"/>
  <c r="AQ538" i="2"/>
  <c r="AR538" i="2"/>
  <c r="AP538" i="2"/>
  <c r="AO538" i="2"/>
  <c r="AN538" i="2"/>
  <c r="AJ539" i="2"/>
  <c r="AU539" i="2"/>
  <c r="BL539" i="2"/>
  <c r="BN539" i="2" s="1"/>
  <c r="BB539" i="2"/>
  <c r="AW528" i="1"/>
  <c r="BQ528" i="1"/>
  <c r="AK528" i="1"/>
  <c r="AT528" i="2" s="1"/>
  <c r="AL527" i="1"/>
  <c r="AR527" i="1"/>
  <c r="AQ527" i="1"/>
  <c r="AS527" i="1"/>
  <c r="AN527" i="1"/>
  <c r="AU527" i="1"/>
  <c r="AT527" i="1"/>
  <c r="BK527" i="1"/>
  <c r="BJ527" i="1"/>
  <c r="BG527" i="1"/>
  <c r="BE527" i="1"/>
  <c r="BN527" i="1"/>
  <c r="BM527" i="1"/>
  <c r="BL527" i="1"/>
  <c r="AX528" i="1" l="1"/>
  <c r="AW528" i="2"/>
  <c r="AO539" i="2"/>
  <c r="AN539" i="2"/>
  <c r="AK539" i="2"/>
  <c r="AR539" i="2"/>
  <c r="AQ539" i="2"/>
  <c r="AP539" i="2"/>
  <c r="BL540" i="2"/>
  <c r="BN540" i="2" s="1"/>
  <c r="AJ540" i="2"/>
  <c r="AU540" i="2"/>
  <c r="BB540" i="2"/>
  <c r="BK539" i="2"/>
  <c r="BH539" i="2"/>
  <c r="BG539" i="2"/>
  <c r="BI539" i="2"/>
  <c r="BF539" i="2"/>
  <c r="BE539" i="2"/>
  <c r="BC539" i="2"/>
  <c r="BL528" i="1"/>
  <c r="BK528" i="1"/>
  <c r="BJ528" i="1"/>
  <c r="BN528" i="1"/>
  <c r="BM528" i="1"/>
  <c r="BE528" i="1"/>
  <c r="BG528" i="1"/>
  <c r="AN528" i="1"/>
  <c r="AL528" i="1"/>
  <c r="AU528" i="1"/>
  <c r="AT528" i="1"/>
  <c r="AS528" i="1"/>
  <c r="AR528" i="1"/>
  <c r="AQ528" i="1"/>
  <c r="AW529" i="1"/>
  <c r="BQ529" i="1"/>
  <c r="AK529" i="1"/>
  <c r="AT529" i="2" s="1"/>
  <c r="AX529" i="1" l="1"/>
  <c r="AW529" i="2"/>
  <c r="BK540" i="2"/>
  <c r="BI540" i="2"/>
  <c r="BH540" i="2"/>
  <c r="BG540" i="2"/>
  <c r="BF540" i="2"/>
  <c r="BC540" i="2"/>
  <c r="BE540" i="2"/>
  <c r="AR540" i="2"/>
  <c r="AQ540" i="2"/>
  <c r="AO540" i="2"/>
  <c r="AN540" i="2"/>
  <c r="AK540" i="2"/>
  <c r="AP540" i="2"/>
  <c r="AJ541" i="2"/>
  <c r="BL541" i="2"/>
  <c r="BN541" i="2" s="1"/>
  <c r="AU541" i="2"/>
  <c r="BB541" i="2"/>
  <c r="BQ530" i="1"/>
  <c r="AW530" i="1"/>
  <c r="AK530" i="1"/>
  <c r="AT530" i="2" s="1"/>
  <c r="AS529" i="1"/>
  <c r="AR529" i="1"/>
  <c r="AN529" i="1"/>
  <c r="AU529" i="1"/>
  <c r="AQ529" i="1"/>
  <c r="AT529" i="1"/>
  <c r="AL529" i="1"/>
  <c r="BE529" i="1"/>
  <c r="BN529" i="1"/>
  <c r="BJ529" i="1"/>
  <c r="BM529" i="1"/>
  <c r="BK529" i="1"/>
  <c r="BL529" i="1"/>
  <c r="BG529" i="1"/>
  <c r="AX530" i="1" l="1"/>
  <c r="AW530" i="2"/>
  <c r="BH541" i="2"/>
  <c r="BG541" i="2"/>
  <c r="BF541" i="2"/>
  <c r="BE541" i="2"/>
  <c r="BC541" i="2"/>
  <c r="BK541" i="2"/>
  <c r="BI541" i="2"/>
  <c r="BL542" i="2"/>
  <c r="BN542" i="2" s="1"/>
  <c r="AJ542" i="2"/>
  <c r="AU542" i="2"/>
  <c r="BB542" i="2"/>
  <c r="AR541" i="2"/>
  <c r="AQ541" i="2"/>
  <c r="AN541" i="2"/>
  <c r="AK541" i="2"/>
  <c r="AP541" i="2"/>
  <c r="AO541" i="2"/>
  <c r="AS530" i="1"/>
  <c r="AN530" i="1"/>
  <c r="AU530" i="1"/>
  <c r="AR530" i="1"/>
  <c r="AT530" i="1"/>
  <c r="AQ530" i="1"/>
  <c r="AL530" i="1"/>
  <c r="BM530" i="1"/>
  <c r="BL530" i="1"/>
  <c r="BJ530" i="1"/>
  <c r="BG530" i="1"/>
  <c r="BE530" i="1"/>
  <c r="BK530" i="1"/>
  <c r="BN530" i="1"/>
  <c r="AK531" i="1"/>
  <c r="AT531" i="2" s="1"/>
  <c r="AW531" i="1"/>
  <c r="BQ531" i="1"/>
  <c r="AX531" i="1" l="1"/>
  <c r="AW531" i="2"/>
  <c r="BC542" i="2"/>
  <c r="BI542" i="2"/>
  <c r="BH542" i="2"/>
  <c r="BG542" i="2"/>
  <c r="BF542" i="2"/>
  <c r="BE542" i="2"/>
  <c r="BK542" i="2"/>
  <c r="AU543" i="2"/>
  <c r="AJ543" i="2"/>
  <c r="BL543" i="2"/>
  <c r="BN543" i="2" s="1"/>
  <c r="BB543" i="2"/>
  <c r="AQ542" i="2"/>
  <c r="AP542" i="2"/>
  <c r="AO542" i="2"/>
  <c r="AN542" i="2"/>
  <c r="AK542" i="2"/>
  <c r="AR542" i="2"/>
  <c r="AN531" i="1"/>
  <c r="AT531" i="1"/>
  <c r="AQ531" i="1"/>
  <c r="AS531" i="1"/>
  <c r="AL531" i="1"/>
  <c r="AU531" i="1"/>
  <c r="AR531" i="1"/>
  <c r="BQ532" i="1"/>
  <c r="AK532" i="1"/>
  <c r="AT532" i="2" s="1"/>
  <c r="AW532" i="1"/>
  <c r="BM531" i="1"/>
  <c r="BL531" i="1"/>
  <c r="BE531" i="1"/>
  <c r="BN531" i="1"/>
  <c r="BJ531" i="1"/>
  <c r="BK531" i="1"/>
  <c r="BG531" i="1"/>
  <c r="AX532" i="1" l="1"/>
  <c r="AW532" i="2"/>
  <c r="BG543" i="2"/>
  <c r="BF543" i="2"/>
  <c r="BE543" i="2"/>
  <c r="BC543" i="2"/>
  <c r="BK543" i="2"/>
  <c r="BI543" i="2"/>
  <c r="BH543" i="2"/>
  <c r="AK543" i="2"/>
  <c r="AR543" i="2"/>
  <c r="AN543" i="2"/>
  <c r="AQ543" i="2"/>
  <c r="AP543" i="2"/>
  <c r="AO543" i="2"/>
  <c r="BL544" i="2"/>
  <c r="BN544" i="2" s="1"/>
  <c r="AJ544" i="2"/>
  <c r="AU544" i="2"/>
  <c r="BB544" i="2"/>
  <c r="BG532" i="1"/>
  <c r="BL532" i="1"/>
  <c r="BN532" i="1"/>
  <c r="BK532" i="1"/>
  <c r="BM532" i="1"/>
  <c r="BJ532" i="1"/>
  <c r="BE532" i="1"/>
  <c r="BQ533" i="1"/>
  <c r="AW533" i="1"/>
  <c r="AK533" i="1"/>
  <c r="AT533" i="2" s="1"/>
  <c r="AU532" i="1"/>
  <c r="AR532" i="1"/>
  <c r="AN532" i="1"/>
  <c r="AL532" i="1"/>
  <c r="AS532" i="1"/>
  <c r="AT532" i="1"/>
  <c r="AQ532" i="1"/>
  <c r="AX533" i="1" l="1"/>
  <c r="AW533" i="2"/>
  <c r="BK544" i="2"/>
  <c r="BI544" i="2"/>
  <c r="BH544" i="2"/>
  <c r="BG544" i="2"/>
  <c r="BF544" i="2"/>
  <c r="BE544" i="2"/>
  <c r="BC544" i="2"/>
  <c r="AJ545" i="2"/>
  <c r="AU545" i="2"/>
  <c r="BL545" i="2"/>
  <c r="BN545" i="2" s="1"/>
  <c r="BB545" i="2"/>
  <c r="AN544" i="2"/>
  <c r="AK544" i="2"/>
  <c r="AR544" i="2"/>
  <c r="AQ544" i="2"/>
  <c r="AP544" i="2"/>
  <c r="AO544" i="2"/>
  <c r="BQ534" i="1"/>
  <c r="AW534" i="1"/>
  <c r="AK534" i="1"/>
  <c r="AT534" i="2" s="1"/>
  <c r="BG533" i="1"/>
  <c r="BL533" i="1"/>
  <c r="BJ533" i="1"/>
  <c r="BN533" i="1"/>
  <c r="BM533" i="1"/>
  <c r="BE533" i="1"/>
  <c r="BK533" i="1"/>
  <c r="AT533" i="1"/>
  <c r="AU533" i="1"/>
  <c r="AS533" i="1"/>
  <c r="AR533" i="1"/>
  <c r="AL533" i="1"/>
  <c r="AN533" i="1"/>
  <c r="AQ533" i="1"/>
  <c r="AX534" i="1" l="1"/>
  <c r="AW534" i="2"/>
  <c r="AQ545" i="2"/>
  <c r="AP545" i="2"/>
  <c r="AO545" i="2"/>
  <c r="AN545" i="2"/>
  <c r="AR545" i="2"/>
  <c r="AK545" i="2"/>
  <c r="BK545" i="2"/>
  <c r="BI545" i="2"/>
  <c r="BF545" i="2"/>
  <c r="BE545" i="2"/>
  <c r="BC545" i="2"/>
  <c r="BH545" i="2"/>
  <c r="BG545" i="2"/>
  <c r="BL546" i="2"/>
  <c r="BN546" i="2" s="1"/>
  <c r="AU546" i="2"/>
  <c r="AJ546" i="2"/>
  <c r="BB546" i="2"/>
  <c r="AN534" i="1"/>
  <c r="AR534" i="1"/>
  <c r="AQ534" i="1"/>
  <c r="AL534" i="1"/>
  <c r="AT534" i="1"/>
  <c r="AU534" i="1"/>
  <c r="AS534" i="1"/>
  <c r="BG534" i="1"/>
  <c r="BE534" i="1"/>
  <c r="BN534" i="1"/>
  <c r="BM534" i="1"/>
  <c r="BK534" i="1"/>
  <c r="BJ534" i="1"/>
  <c r="BL534" i="1"/>
  <c r="BQ535" i="1"/>
  <c r="AW535" i="1"/>
  <c r="AK535" i="1"/>
  <c r="AT535" i="2" s="1"/>
  <c r="AX535" i="1" l="1"/>
  <c r="AW535" i="2"/>
  <c r="BG546" i="2"/>
  <c r="BC546" i="2"/>
  <c r="BI546" i="2"/>
  <c r="BH546" i="2"/>
  <c r="BF546" i="2"/>
  <c r="BE546" i="2"/>
  <c r="BK546" i="2"/>
  <c r="AR546" i="2"/>
  <c r="AQ546" i="2"/>
  <c r="AP546" i="2"/>
  <c r="AK546" i="2"/>
  <c r="AO546" i="2"/>
  <c r="AN546" i="2"/>
  <c r="AJ547" i="2"/>
  <c r="BL547" i="2"/>
  <c r="BN547" i="2" s="1"/>
  <c r="AU547" i="2"/>
  <c r="BB547" i="2"/>
  <c r="BL535" i="1"/>
  <c r="BK535" i="1"/>
  <c r="BJ535" i="1"/>
  <c r="BG535" i="1"/>
  <c r="BE535" i="1"/>
  <c r="BN535" i="1"/>
  <c r="BM535" i="1"/>
  <c r="AQ535" i="1"/>
  <c r="AS535" i="1"/>
  <c r="AL535" i="1"/>
  <c r="AT535" i="1"/>
  <c r="AN535" i="1"/>
  <c r="AR535" i="1"/>
  <c r="AU535" i="1"/>
  <c r="AK536" i="1"/>
  <c r="AT536" i="2" s="1"/>
  <c r="BQ536" i="1"/>
  <c r="AW536" i="1"/>
  <c r="AX536" i="1" l="1"/>
  <c r="AW536" i="2"/>
  <c r="AU548" i="2"/>
  <c r="AJ548" i="2"/>
  <c r="BL548" i="2"/>
  <c r="BN548" i="2" s="1"/>
  <c r="BB548" i="2"/>
  <c r="BC547" i="2"/>
  <c r="BK547" i="2"/>
  <c r="BH547" i="2"/>
  <c r="BE547" i="2"/>
  <c r="BF547" i="2"/>
  <c r="BI547" i="2"/>
  <c r="BG547" i="2"/>
  <c r="AN547" i="2"/>
  <c r="AP547" i="2"/>
  <c r="AO547" i="2"/>
  <c r="AK547" i="2"/>
  <c r="AR547" i="2"/>
  <c r="AQ547" i="2"/>
  <c r="BQ537" i="1"/>
  <c r="AK537" i="1"/>
  <c r="AT537" i="2" s="1"/>
  <c r="AW537" i="1"/>
  <c r="AN536" i="1"/>
  <c r="AL536" i="1"/>
  <c r="AQ536" i="1"/>
  <c r="AS536" i="1"/>
  <c r="AT536" i="1"/>
  <c r="AR536" i="1"/>
  <c r="AU536" i="1"/>
  <c r="BM536" i="1"/>
  <c r="BL536" i="1"/>
  <c r="BE536" i="1"/>
  <c r="BN536" i="1"/>
  <c r="BK536" i="1"/>
  <c r="BJ536" i="1"/>
  <c r="BG536" i="1"/>
  <c r="AX537" i="1" l="1"/>
  <c r="AW537" i="2"/>
  <c r="BF548" i="2"/>
  <c r="BE548" i="2"/>
  <c r="BC548" i="2"/>
  <c r="BK548" i="2"/>
  <c r="BI548" i="2"/>
  <c r="BG548" i="2"/>
  <c r="BH548" i="2"/>
  <c r="AQ548" i="2"/>
  <c r="AK548" i="2"/>
  <c r="AR548" i="2"/>
  <c r="AP548" i="2"/>
  <c r="AO548" i="2"/>
  <c r="AN548" i="2"/>
  <c r="BL549" i="2"/>
  <c r="BN549" i="2" s="1"/>
  <c r="AJ549" i="2"/>
  <c r="AU549" i="2"/>
  <c r="BB549" i="2"/>
  <c r="AT537" i="1"/>
  <c r="AS537" i="1"/>
  <c r="AQ537" i="1"/>
  <c r="AL537" i="1"/>
  <c r="AN537" i="1"/>
  <c r="AU537" i="1"/>
  <c r="AR537" i="1"/>
  <c r="BM537" i="1"/>
  <c r="BG537" i="1"/>
  <c r="BK537" i="1"/>
  <c r="BN537" i="1"/>
  <c r="BJ537" i="1"/>
  <c r="BE537" i="1"/>
  <c r="BL537" i="1"/>
  <c r="BQ538" i="1"/>
  <c r="AK538" i="1"/>
  <c r="AT538" i="2" s="1"/>
  <c r="AW538" i="1"/>
  <c r="AX538" i="1" l="1"/>
  <c r="AW538" i="2"/>
  <c r="BI549" i="2"/>
  <c r="BH549" i="2"/>
  <c r="BG549" i="2"/>
  <c r="BF549" i="2"/>
  <c r="BE549" i="2"/>
  <c r="BK549" i="2"/>
  <c r="BC549" i="2"/>
  <c r="AJ550" i="2"/>
  <c r="AU550" i="2"/>
  <c r="BL550" i="2"/>
  <c r="BN550" i="2" s="1"/>
  <c r="BB550" i="2"/>
  <c r="AK549" i="2"/>
  <c r="AR549" i="2"/>
  <c r="AO549" i="2"/>
  <c r="AQ549" i="2"/>
  <c r="AN549" i="2"/>
  <c r="AP549" i="2"/>
  <c r="AW539" i="1"/>
  <c r="BQ539" i="1"/>
  <c r="AK539" i="1"/>
  <c r="AT539" i="2" s="1"/>
  <c r="AS538" i="1"/>
  <c r="AQ538" i="1"/>
  <c r="AN538" i="1"/>
  <c r="AL538" i="1"/>
  <c r="AU538" i="1"/>
  <c r="AT538" i="1"/>
  <c r="AR538" i="1"/>
  <c r="BM538" i="1"/>
  <c r="BL538" i="1"/>
  <c r="BK538" i="1"/>
  <c r="BG538" i="1"/>
  <c r="BE538" i="1"/>
  <c r="BJ538" i="1"/>
  <c r="BN538" i="1"/>
  <c r="AX539" i="1" l="1"/>
  <c r="AW539" i="2"/>
  <c r="AP550" i="2"/>
  <c r="AO550" i="2"/>
  <c r="AN550" i="2"/>
  <c r="AR550" i="2"/>
  <c r="AK550" i="2"/>
  <c r="AQ550" i="2"/>
  <c r="BK550" i="2"/>
  <c r="BI550" i="2"/>
  <c r="BH550" i="2"/>
  <c r="BF550" i="2"/>
  <c r="BC550" i="2"/>
  <c r="BE550" i="2"/>
  <c r="BG550" i="2"/>
  <c r="BL551" i="2"/>
  <c r="BN551" i="2" s="1"/>
  <c r="AJ551" i="2"/>
  <c r="AU551" i="2"/>
  <c r="BB551" i="2"/>
  <c r="AR539" i="1"/>
  <c r="AQ539" i="1"/>
  <c r="AN539" i="1"/>
  <c r="AT539" i="1"/>
  <c r="AS539" i="1"/>
  <c r="AU539" i="1"/>
  <c r="AL539" i="1"/>
  <c r="BM539" i="1"/>
  <c r="BJ539" i="1"/>
  <c r="BK539" i="1"/>
  <c r="BN539" i="1"/>
  <c r="BE539" i="1"/>
  <c r="BG539" i="1"/>
  <c r="BL539" i="1"/>
  <c r="BQ540" i="1"/>
  <c r="AW540" i="1"/>
  <c r="AK540" i="1"/>
  <c r="AT540" i="2" s="1"/>
  <c r="AX540" i="1" l="1"/>
  <c r="AW540" i="2"/>
  <c r="BK551" i="2"/>
  <c r="BI551" i="2"/>
  <c r="BF551" i="2"/>
  <c r="BE551" i="2"/>
  <c r="BC551" i="2"/>
  <c r="BG551" i="2"/>
  <c r="BH551" i="2"/>
  <c r="AR551" i="2"/>
  <c r="AQ551" i="2"/>
  <c r="AP551" i="2"/>
  <c r="AO551" i="2"/>
  <c r="AN551" i="2"/>
  <c r="AK551" i="2"/>
  <c r="BL552" i="2"/>
  <c r="BN552" i="2" s="1"/>
  <c r="AU552" i="2"/>
  <c r="AJ552" i="2"/>
  <c r="BB552" i="2"/>
  <c r="BM540" i="1"/>
  <c r="BN540" i="1"/>
  <c r="BL540" i="1"/>
  <c r="BK540" i="1"/>
  <c r="BJ540" i="1"/>
  <c r="BG540" i="1"/>
  <c r="BE540" i="1"/>
  <c r="AU540" i="1"/>
  <c r="AL540" i="1"/>
  <c r="AT540" i="1"/>
  <c r="AS540" i="1"/>
  <c r="AR540" i="1"/>
  <c r="AQ540" i="1"/>
  <c r="AN540" i="1"/>
  <c r="AK541" i="1"/>
  <c r="AT541" i="2" s="1"/>
  <c r="BQ541" i="1"/>
  <c r="AW541" i="1"/>
  <c r="AX541" i="1" l="1"/>
  <c r="AW541" i="2"/>
  <c r="BL553" i="2"/>
  <c r="BN553" i="2" s="1"/>
  <c r="AJ553" i="2"/>
  <c r="AU553" i="2"/>
  <c r="BB553" i="2"/>
  <c r="BI552" i="2"/>
  <c r="BG552" i="2"/>
  <c r="BF552" i="2"/>
  <c r="BE552" i="2"/>
  <c r="BC552" i="2"/>
  <c r="BK552" i="2"/>
  <c r="BH552" i="2"/>
  <c r="AR552" i="2"/>
  <c r="AQ552" i="2"/>
  <c r="AP552" i="2"/>
  <c r="AO552" i="2"/>
  <c r="AN552" i="2"/>
  <c r="AK552" i="2"/>
  <c r="BJ541" i="1"/>
  <c r="BG541" i="1"/>
  <c r="BE541" i="1"/>
  <c r="BK541" i="1"/>
  <c r="BN541" i="1"/>
  <c r="BM541" i="1"/>
  <c r="BL541" i="1"/>
  <c r="AU541" i="1"/>
  <c r="AR541" i="1"/>
  <c r="AS541" i="1"/>
  <c r="AQ541" i="1"/>
  <c r="AN541" i="1"/>
  <c r="AL541" i="1"/>
  <c r="AT541" i="1"/>
  <c r="AW542" i="1"/>
  <c r="AK542" i="1"/>
  <c r="AT542" i="2" s="1"/>
  <c r="BQ542" i="1"/>
  <c r="AX542" i="1" l="1"/>
  <c r="AW542" i="2"/>
  <c r="BE553" i="2"/>
  <c r="BC553" i="2"/>
  <c r="BI553" i="2"/>
  <c r="BH553" i="2"/>
  <c r="BG553" i="2"/>
  <c r="BF553" i="2"/>
  <c r="BK553" i="2"/>
  <c r="AP553" i="2"/>
  <c r="AR553" i="2"/>
  <c r="AQ553" i="2"/>
  <c r="AO553" i="2"/>
  <c r="AK553" i="2"/>
  <c r="AN553" i="2"/>
  <c r="AJ554" i="2"/>
  <c r="BL554" i="2"/>
  <c r="BN554" i="2" s="1"/>
  <c r="AU554" i="2"/>
  <c r="BB554" i="2"/>
  <c r="BK542" i="1"/>
  <c r="BG542" i="1"/>
  <c r="BE542" i="1"/>
  <c r="BJ542" i="1"/>
  <c r="BM542" i="1"/>
  <c r="BL542" i="1"/>
  <c r="BN542" i="1"/>
  <c r="AW543" i="1"/>
  <c r="AK543" i="1"/>
  <c r="AT543" i="2" s="1"/>
  <c r="BQ543" i="1"/>
  <c r="AL542" i="1"/>
  <c r="AU542" i="1"/>
  <c r="AQ542" i="1"/>
  <c r="AN542" i="1"/>
  <c r="AS542" i="1"/>
  <c r="AR542" i="1"/>
  <c r="AT542" i="1"/>
  <c r="AX543" i="1" l="1"/>
  <c r="AW543" i="2"/>
  <c r="AJ555" i="2"/>
  <c r="BL555" i="2"/>
  <c r="BN555" i="2" s="1"/>
  <c r="AU555" i="2"/>
  <c r="BB555" i="2"/>
  <c r="AK554" i="2"/>
  <c r="AR554" i="2"/>
  <c r="AQ554" i="2"/>
  <c r="AN554" i="2"/>
  <c r="AP554" i="2"/>
  <c r="AO554" i="2"/>
  <c r="BH554" i="2"/>
  <c r="BG554" i="2"/>
  <c r="BF554" i="2"/>
  <c r="BE554" i="2"/>
  <c r="BC554" i="2"/>
  <c r="BK554" i="2"/>
  <c r="BI554" i="2"/>
  <c r="AN543" i="1"/>
  <c r="AL543" i="1"/>
  <c r="AU543" i="1"/>
  <c r="AT543" i="1"/>
  <c r="AQ543" i="1"/>
  <c r="AS543" i="1"/>
  <c r="AR543" i="1"/>
  <c r="BG543" i="1"/>
  <c r="BL543" i="1"/>
  <c r="BJ543" i="1"/>
  <c r="BM543" i="1"/>
  <c r="BK543" i="1"/>
  <c r="BE543" i="1"/>
  <c r="BN543" i="1"/>
  <c r="BQ544" i="1"/>
  <c r="AW544" i="1"/>
  <c r="AK544" i="1"/>
  <c r="AT544" i="2" s="1"/>
  <c r="AX544" i="1" l="1"/>
  <c r="AW544" i="2"/>
  <c r="BK555" i="2"/>
  <c r="BI555" i="2"/>
  <c r="BH555" i="2"/>
  <c r="BG555" i="2"/>
  <c r="BF555" i="2"/>
  <c r="BE555" i="2"/>
  <c r="BC555" i="2"/>
  <c r="AO555" i="2"/>
  <c r="AN555" i="2"/>
  <c r="AK555" i="2"/>
  <c r="AP555" i="2"/>
  <c r="AQ555" i="2"/>
  <c r="AR555" i="2"/>
  <c r="AJ556" i="2"/>
  <c r="AU556" i="2"/>
  <c r="BL556" i="2"/>
  <c r="BN556" i="2" s="1"/>
  <c r="BB556" i="2"/>
  <c r="BJ544" i="1"/>
  <c r="BE544" i="1"/>
  <c r="BM544" i="1"/>
  <c r="BK544" i="1"/>
  <c r="BN544" i="1"/>
  <c r="BG544" i="1"/>
  <c r="BL544" i="1"/>
  <c r="AL544" i="1"/>
  <c r="AT544" i="1"/>
  <c r="AS544" i="1"/>
  <c r="AU544" i="1"/>
  <c r="AR544" i="1"/>
  <c r="AQ544" i="1"/>
  <c r="AN544" i="1"/>
  <c r="AK545" i="1"/>
  <c r="AT545" i="2" s="1"/>
  <c r="BQ545" i="1"/>
  <c r="AW545" i="1"/>
  <c r="AX545" i="1" l="1"/>
  <c r="AW545" i="2"/>
  <c r="BK556" i="2"/>
  <c r="BI556" i="2"/>
  <c r="BH556" i="2"/>
  <c r="BE556" i="2"/>
  <c r="BG556" i="2"/>
  <c r="BF556" i="2"/>
  <c r="BC556" i="2"/>
  <c r="AR556" i="2"/>
  <c r="AQ556" i="2"/>
  <c r="AP556" i="2"/>
  <c r="AO556" i="2"/>
  <c r="AN556" i="2"/>
  <c r="AK556" i="2"/>
  <c r="AJ557" i="2"/>
  <c r="AU557" i="2"/>
  <c r="BL557" i="2"/>
  <c r="BN557" i="2" s="1"/>
  <c r="BB557" i="2"/>
  <c r="AW546" i="1"/>
  <c r="AK546" i="1"/>
  <c r="AT546" i="2" s="1"/>
  <c r="BQ546" i="1"/>
  <c r="BG545" i="1"/>
  <c r="BL545" i="1"/>
  <c r="BJ545" i="1"/>
  <c r="BN545" i="1"/>
  <c r="BE545" i="1"/>
  <c r="BM545" i="1"/>
  <c r="BK545" i="1"/>
  <c r="AT545" i="1"/>
  <c r="AS545" i="1"/>
  <c r="AR545" i="1"/>
  <c r="AN545" i="1"/>
  <c r="AL545" i="1"/>
  <c r="AQ545" i="1"/>
  <c r="AU545" i="1"/>
  <c r="AX546" i="1" l="1"/>
  <c r="AW546" i="2"/>
  <c r="BL558" i="2"/>
  <c r="BN558" i="2" s="1"/>
  <c r="AJ558" i="2"/>
  <c r="AU558" i="2"/>
  <c r="BB558" i="2"/>
  <c r="AR557" i="2"/>
  <c r="AQ557" i="2"/>
  <c r="AP557" i="2"/>
  <c r="AO557" i="2"/>
  <c r="AN557" i="2"/>
  <c r="AK557" i="2"/>
  <c r="BH557" i="2"/>
  <c r="BK557" i="2"/>
  <c r="BI557" i="2"/>
  <c r="BG557" i="2"/>
  <c r="BF557" i="2"/>
  <c r="BE557" i="2"/>
  <c r="BC557" i="2"/>
  <c r="BG546" i="1"/>
  <c r="BM546" i="1"/>
  <c r="BE546" i="1"/>
  <c r="BN546" i="1"/>
  <c r="BL546" i="1"/>
  <c r="BJ546" i="1"/>
  <c r="BK546" i="1"/>
  <c r="BQ547" i="1"/>
  <c r="AW547" i="1"/>
  <c r="AK547" i="1"/>
  <c r="AT547" i="2" s="1"/>
  <c r="AQ546" i="1"/>
  <c r="AL546" i="1"/>
  <c r="AU546" i="1"/>
  <c r="AT546" i="1"/>
  <c r="AN546" i="1"/>
  <c r="AS546" i="1"/>
  <c r="AR546" i="1"/>
  <c r="AX547" i="1" l="1"/>
  <c r="AW547" i="2"/>
  <c r="BC558" i="2"/>
  <c r="BK558" i="2"/>
  <c r="BI558" i="2"/>
  <c r="BH558" i="2"/>
  <c r="BG558" i="2"/>
  <c r="BF558" i="2"/>
  <c r="BE558" i="2"/>
  <c r="AR558" i="2"/>
  <c r="AO558" i="2"/>
  <c r="AQ558" i="2"/>
  <c r="AP558" i="2"/>
  <c r="AN558" i="2"/>
  <c r="AK558" i="2"/>
  <c r="BL559" i="2"/>
  <c r="BN559" i="2" s="1"/>
  <c r="AU559" i="2"/>
  <c r="AJ559" i="2"/>
  <c r="BB559" i="2"/>
  <c r="BM547" i="1"/>
  <c r="BJ547" i="1"/>
  <c r="BN547" i="1"/>
  <c r="BK547" i="1"/>
  <c r="BG547" i="1"/>
  <c r="BL547" i="1"/>
  <c r="BE547" i="1"/>
  <c r="AQ547" i="1"/>
  <c r="AN547" i="1"/>
  <c r="AT547" i="1"/>
  <c r="AR547" i="1"/>
  <c r="AU547" i="1"/>
  <c r="AS547" i="1"/>
  <c r="AL547" i="1"/>
  <c r="AK548" i="1"/>
  <c r="AT548" i="2" s="1"/>
  <c r="BQ548" i="1"/>
  <c r="AW548" i="1"/>
  <c r="AX548" i="1" l="1"/>
  <c r="AW548" i="2"/>
  <c r="BE559" i="2"/>
  <c r="BI559" i="2"/>
  <c r="BH559" i="2"/>
  <c r="BG559" i="2"/>
  <c r="BF559" i="2"/>
  <c r="BC559" i="2"/>
  <c r="BK559" i="2"/>
  <c r="AK559" i="2"/>
  <c r="AR559" i="2"/>
  <c r="AO559" i="2"/>
  <c r="AN559" i="2"/>
  <c r="AQ559" i="2"/>
  <c r="AP559" i="2"/>
  <c r="BL560" i="2"/>
  <c r="BN560" i="2" s="1"/>
  <c r="AU560" i="2"/>
  <c r="AJ560" i="2"/>
  <c r="BB560" i="2"/>
  <c r="BE548" i="1"/>
  <c r="BL548" i="1"/>
  <c r="BJ548" i="1"/>
  <c r="BK548" i="1"/>
  <c r="BN548" i="1"/>
  <c r="BM548" i="1"/>
  <c r="BG548" i="1"/>
  <c r="BQ549" i="1"/>
  <c r="AW549" i="1"/>
  <c r="AK549" i="1"/>
  <c r="AT549" i="2" s="1"/>
  <c r="AR548" i="1"/>
  <c r="AQ548" i="1"/>
  <c r="AS548" i="1"/>
  <c r="AU548" i="1"/>
  <c r="AT548" i="1"/>
  <c r="AL548" i="1"/>
  <c r="AN548" i="1"/>
  <c r="AX549" i="1" l="1"/>
  <c r="AW549" i="2"/>
  <c r="BH560" i="2"/>
  <c r="BK560" i="2"/>
  <c r="BI560" i="2"/>
  <c r="BG560" i="2"/>
  <c r="BF560" i="2"/>
  <c r="BE560" i="2"/>
  <c r="BC560" i="2"/>
  <c r="AQ560" i="2"/>
  <c r="AP560" i="2"/>
  <c r="AO560" i="2"/>
  <c r="AN560" i="2"/>
  <c r="AK560" i="2"/>
  <c r="AR560" i="2"/>
  <c r="BL561" i="2"/>
  <c r="BN561" i="2" s="1"/>
  <c r="AU561" i="2"/>
  <c r="AJ561" i="2"/>
  <c r="BB561" i="2"/>
  <c r="AQ549" i="1"/>
  <c r="AN549" i="1"/>
  <c r="AU549" i="1"/>
  <c r="AR549" i="1"/>
  <c r="AT549" i="1"/>
  <c r="AS549" i="1"/>
  <c r="AL549" i="1"/>
  <c r="AW550" i="1"/>
  <c r="AK550" i="1"/>
  <c r="AT550" i="2" s="1"/>
  <c r="BQ550" i="1"/>
  <c r="BG549" i="1"/>
  <c r="BM549" i="1"/>
  <c r="BN549" i="1"/>
  <c r="BK549" i="1"/>
  <c r="BE549" i="1"/>
  <c r="BL549" i="1"/>
  <c r="BJ549" i="1"/>
  <c r="AX550" i="1" l="1"/>
  <c r="AW550" i="2"/>
  <c r="BI561" i="2"/>
  <c r="BK561" i="2"/>
  <c r="BH561" i="2"/>
  <c r="BG561" i="2"/>
  <c r="BF561" i="2"/>
  <c r="BE561" i="2"/>
  <c r="BC561" i="2"/>
  <c r="AO561" i="2"/>
  <c r="AR561" i="2"/>
  <c r="AQ561" i="2"/>
  <c r="AP561" i="2"/>
  <c r="AN561" i="2"/>
  <c r="AK561" i="2"/>
  <c r="BL562" i="2"/>
  <c r="BN562" i="2" s="1"/>
  <c r="AU562" i="2"/>
  <c r="AJ562" i="2"/>
  <c r="BB562" i="2"/>
  <c r="BQ551" i="1"/>
  <c r="AK551" i="1"/>
  <c r="AT551" i="2" s="1"/>
  <c r="AW551" i="1"/>
  <c r="BE550" i="1"/>
  <c r="BL550" i="1"/>
  <c r="BN550" i="1"/>
  <c r="BG550" i="1"/>
  <c r="BM550" i="1"/>
  <c r="BK550" i="1"/>
  <c r="BJ550" i="1"/>
  <c r="AN550" i="1"/>
  <c r="AL550" i="1"/>
  <c r="AU550" i="1"/>
  <c r="AR550" i="1"/>
  <c r="AQ550" i="1"/>
  <c r="AT550" i="1"/>
  <c r="AS550" i="1"/>
  <c r="AX551" i="1" l="1"/>
  <c r="AW551" i="2"/>
  <c r="BH562" i="2"/>
  <c r="BG562" i="2"/>
  <c r="BF562" i="2"/>
  <c r="BE562" i="2"/>
  <c r="BC562" i="2"/>
  <c r="BK562" i="2"/>
  <c r="BI562" i="2"/>
  <c r="AJ563" i="2"/>
  <c r="AU563" i="2"/>
  <c r="BL563" i="2"/>
  <c r="BN563" i="2" s="1"/>
  <c r="BB563" i="2"/>
  <c r="AR562" i="2"/>
  <c r="AQ562" i="2"/>
  <c r="AO562" i="2"/>
  <c r="AP562" i="2"/>
  <c r="AN562" i="2"/>
  <c r="AK562" i="2"/>
  <c r="AS551" i="1"/>
  <c r="AR551" i="1"/>
  <c r="AT551" i="1"/>
  <c r="AL551" i="1"/>
  <c r="AQ551" i="1"/>
  <c r="AN551" i="1"/>
  <c r="AU551" i="1"/>
  <c r="BQ552" i="1"/>
  <c r="AK552" i="1"/>
  <c r="AT552" i="2" s="1"/>
  <c r="AW552" i="1"/>
  <c r="BJ551" i="1"/>
  <c r="BG551" i="1"/>
  <c r="BE551" i="1"/>
  <c r="BN551" i="1"/>
  <c r="BM551" i="1"/>
  <c r="BL551" i="1"/>
  <c r="BK551" i="1"/>
  <c r="AX552" i="1" l="1"/>
  <c r="AW552" i="2"/>
  <c r="BK563" i="2"/>
  <c r="BG563" i="2"/>
  <c r="BI563" i="2"/>
  <c r="BH563" i="2"/>
  <c r="BF563" i="2"/>
  <c r="BC563" i="2"/>
  <c r="BE563" i="2"/>
  <c r="AJ564" i="2"/>
  <c r="BL564" i="2"/>
  <c r="BN564" i="2" s="1"/>
  <c r="AU564" i="2"/>
  <c r="BB564" i="2"/>
  <c r="AQ563" i="2"/>
  <c r="AR563" i="2"/>
  <c r="AP563" i="2"/>
  <c r="AO563" i="2"/>
  <c r="AN563" i="2"/>
  <c r="AK563" i="2"/>
  <c r="BE552" i="1"/>
  <c r="BJ552" i="1"/>
  <c r="BG552" i="1"/>
  <c r="BM552" i="1"/>
  <c r="BN552" i="1"/>
  <c r="BL552" i="1"/>
  <c r="BK552" i="1"/>
  <c r="BQ553" i="1"/>
  <c r="AW553" i="1"/>
  <c r="AK553" i="1"/>
  <c r="AT553" i="2" s="1"/>
  <c r="AR552" i="1"/>
  <c r="AN552" i="1"/>
  <c r="AU552" i="1"/>
  <c r="AT552" i="1"/>
  <c r="AQ552" i="1"/>
  <c r="AL552" i="1"/>
  <c r="AS552" i="1"/>
  <c r="AX553" i="1" l="1"/>
  <c r="AW553" i="2"/>
  <c r="BC564" i="2"/>
  <c r="BI564" i="2"/>
  <c r="BH564" i="2"/>
  <c r="BG564" i="2"/>
  <c r="BF564" i="2"/>
  <c r="BE564" i="2"/>
  <c r="BK564" i="2"/>
  <c r="BL565" i="2"/>
  <c r="BN565" i="2" s="1"/>
  <c r="AU565" i="2"/>
  <c r="AJ565" i="2"/>
  <c r="BB565" i="2"/>
  <c r="AP564" i="2"/>
  <c r="AK564" i="2"/>
  <c r="AN564" i="2"/>
  <c r="AR564" i="2"/>
  <c r="AQ564" i="2"/>
  <c r="AO564" i="2"/>
  <c r="AQ553" i="1"/>
  <c r="AU553" i="1"/>
  <c r="AL553" i="1"/>
  <c r="AS553" i="1"/>
  <c r="AN553" i="1"/>
  <c r="AT553" i="1"/>
  <c r="AR553" i="1"/>
  <c r="BQ554" i="1"/>
  <c r="AW554" i="1"/>
  <c r="AK554" i="1"/>
  <c r="AT554" i="2" s="1"/>
  <c r="BM553" i="1"/>
  <c r="BG553" i="1"/>
  <c r="BN553" i="1"/>
  <c r="BE553" i="1"/>
  <c r="BL553" i="1"/>
  <c r="BK553" i="1"/>
  <c r="BJ553" i="1"/>
  <c r="AX554" i="1" l="1"/>
  <c r="AW554" i="2"/>
  <c r="BG565" i="2"/>
  <c r="BF565" i="2"/>
  <c r="BE565" i="2"/>
  <c r="BC565" i="2"/>
  <c r="BK565" i="2"/>
  <c r="BI565" i="2"/>
  <c r="BH565" i="2"/>
  <c r="AK565" i="2"/>
  <c r="AR565" i="2"/>
  <c r="AQ565" i="2"/>
  <c r="AP565" i="2"/>
  <c r="AO565" i="2"/>
  <c r="AN565" i="2"/>
  <c r="AU566" i="2"/>
  <c r="AJ566" i="2"/>
  <c r="BL566" i="2"/>
  <c r="BN566" i="2" s="1"/>
  <c r="BB566" i="2"/>
  <c r="AT554" i="1"/>
  <c r="AS554" i="1"/>
  <c r="AN554" i="1"/>
  <c r="AR554" i="1"/>
  <c r="AQ554" i="1"/>
  <c r="AL554" i="1"/>
  <c r="AU554" i="1"/>
  <c r="BQ555" i="1"/>
  <c r="AK555" i="1"/>
  <c r="AT555" i="2" s="1"/>
  <c r="AW555" i="1"/>
  <c r="BE554" i="1"/>
  <c r="BM554" i="1"/>
  <c r="BK554" i="1"/>
  <c r="BG554" i="1"/>
  <c r="BJ554" i="1"/>
  <c r="BN554" i="1"/>
  <c r="BL554" i="1"/>
  <c r="AX555" i="1" l="1"/>
  <c r="AW555" i="2"/>
  <c r="BK566" i="2"/>
  <c r="BI566" i="2"/>
  <c r="BH566" i="2"/>
  <c r="BG566" i="2"/>
  <c r="BF566" i="2"/>
  <c r="BC566" i="2"/>
  <c r="BE566" i="2"/>
  <c r="BL567" i="2"/>
  <c r="BN567" i="2" s="1"/>
  <c r="AU567" i="2"/>
  <c r="AJ567" i="2"/>
  <c r="BB567" i="2"/>
  <c r="AN566" i="2"/>
  <c r="AK566" i="2"/>
  <c r="AP566" i="2"/>
  <c r="AO566" i="2"/>
  <c r="AR566" i="2"/>
  <c r="AQ566" i="2"/>
  <c r="AN555" i="1"/>
  <c r="AS555" i="1"/>
  <c r="AR555" i="1"/>
  <c r="AU555" i="1"/>
  <c r="AL555" i="1"/>
  <c r="AQ555" i="1"/>
  <c r="AT555" i="1"/>
  <c r="BE555" i="1"/>
  <c r="BK555" i="1"/>
  <c r="BJ555" i="1"/>
  <c r="BM555" i="1"/>
  <c r="BG555" i="1"/>
  <c r="BL555" i="1"/>
  <c r="BN555" i="1"/>
  <c r="BQ556" i="1"/>
  <c r="AW556" i="1"/>
  <c r="AK556" i="1"/>
  <c r="AT556" i="2" s="1"/>
  <c r="AX556" i="1" l="1"/>
  <c r="AW556" i="2"/>
  <c r="BK567" i="2"/>
  <c r="BI567" i="2"/>
  <c r="BH567" i="2"/>
  <c r="BG567" i="2"/>
  <c r="BF567" i="2"/>
  <c r="BE567" i="2"/>
  <c r="BC567" i="2"/>
  <c r="BL568" i="2"/>
  <c r="BN568" i="2" s="1"/>
  <c r="AU568" i="2"/>
  <c r="AJ568" i="2"/>
  <c r="BB568" i="2"/>
  <c r="AQ567" i="2"/>
  <c r="AP567" i="2"/>
  <c r="AO567" i="2"/>
  <c r="AN567" i="2"/>
  <c r="AR567" i="2"/>
  <c r="AK567" i="2"/>
  <c r="BK556" i="1"/>
  <c r="BE556" i="1"/>
  <c r="BM556" i="1"/>
  <c r="BL556" i="1"/>
  <c r="BJ556" i="1"/>
  <c r="BN556" i="1"/>
  <c r="BG556" i="1"/>
  <c r="AL556" i="1"/>
  <c r="AU556" i="1"/>
  <c r="AQ556" i="1"/>
  <c r="AS556" i="1"/>
  <c r="AT556" i="1"/>
  <c r="AR556" i="1"/>
  <c r="AN556" i="1"/>
  <c r="BQ557" i="1"/>
  <c r="AK557" i="1"/>
  <c r="AT557" i="2" s="1"/>
  <c r="AW557" i="1"/>
  <c r="AX557" i="1" l="1"/>
  <c r="AW557" i="2"/>
  <c r="AR568" i="2"/>
  <c r="AQ568" i="2"/>
  <c r="AP568" i="2"/>
  <c r="AO568" i="2"/>
  <c r="AK568" i="2"/>
  <c r="AN568" i="2"/>
  <c r="BG568" i="2"/>
  <c r="BF568" i="2"/>
  <c r="BE568" i="2"/>
  <c r="BC568" i="2"/>
  <c r="BK568" i="2"/>
  <c r="BI568" i="2"/>
  <c r="BH568" i="2"/>
  <c r="BL569" i="2"/>
  <c r="BN569" i="2" s="1"/>
  <c r="AJ569" i="2"/>
  <c r="AU569" i="2"/>
  <c r="BB569" i="2"/>
  <c r="AW558" i="1"/>
  <c r="BQ558" i="1"/>
  <c r="AK558" i="1"/>
  <c r="AT558" i="2" s="1"/>
  <c r="BE557" i="1"/>
  <c r="BJ557" i="1"/>
  <c r="BN557" i="1"/>
  <c r="BM557" i="1"/>
  <c r="BK557" i="1"/>
  <c r="BG557" i="1"/>
  <c r="BL557" i="1"/>
  <c r="AR557" i="1"/>
  <c r="AN557" i="1"/>
  <c r="AS557" i="1"/>
  <c r="AU557" i="1"/>
  <c r="AL557" i="1"/>
  <c r="AQ557" i="1"/>
  <c r="AT557" i="1"/>
  <c r="AX558" i="1" l="1"/>
  <c r="AW558" i="2"/>
  <c r="BC569" i="2"/>
  <c r="BG569" i="2"/>
  <c r="BF569" i="2"/>
  <c r="BE569" i="2"/>
  <c r="BK569" i="2"/>
  <c r="BI569" i="2"/>
  <c r="BH569" i="2"/>
  <c r="AU570" i="2"/>
  <c r="BL570" i="2"/>
  <c r="BN570" i="2" s="1"/>
  <c r="AJ570" i="2"/>
  <c r="BB570" i="2"/>
  <c r="AR569" i="2"/>
  <c r="AQ569" i="2"/>
  <c r="AP569" i="2"/>
  <c r="AO569" i="2"/>
  <c r="AN569" i="2"/>
  <c r="AK569" i="2"/>
  <c r="AS558" i="1"/>
  <c r="AR558" i="1"/>
  <c r="AQ558" i="1"/>
  <c r="AN558" i="1"/>
  <c r="AU558" i="1"/>
  <c r="AL558" i="1"/>
  <c r="AT558" i="1"/>
  <c r="BJ558" i="1"/>
  <c r="BN558" i="1"/>
  <c r="BM558" i="1"/>
  <c r="BL558" i="1"/>
  <c r="BK558" i="1"/>
  <c r="BG558" i="1"/>
  <c r="BE558" i="1"/>
  <c r="AK559" i="1"/>
  <c r="AT559" i="2" s="1"/>
  <c r="BQ559" i="1"/>
  <c r="AW559" i="1"/>
  <c r="AX559" i="1" l="1"/>
  <c r="AW559" i="2"/>
  <c r="BF570" i="2"/>
  <c r="BE570" i="2"/>
  <c r="BC570" i="2"/>
  <c r="BI570" i="2"/>
  <c r="BK570" i="2"/>
  <c r="BH570" i="2"/>
  <c r="BG570" i="2"/>
  <c r="BL571" i="2"/>
  <c r="BN571" i="2" s="1"/>
  <c r="AU571" i="2"/>
  <c r="AJ571" i="2"/>
  <c r="BB571" i="2"/>
  <c r="AO570" i="2"/>
  <c r="AN570" i="2"/>
  <c r="AK570" i="2"/>
  <c r="AR570" i="2"/>
  <c r="AQ570" i="2"/>
  <c r="AP570" i="2"/>
  <c r="BQ560" i="1"/>
  <c r="AK560" i="1"/>
  <c r="AT560" i="2" s="1"/>
  <c r="AW560" i="1"/>
  <c r="AU559" i="1"/>
  <c r="AN559" i="1"/>
  <c r="AT559" i="1"/>
  <c r="AR559" i="1"/>
  <c r="AL559" i="1"/>
  <c r="AS559" i="1"/>
  <c r="AQ559" i="1"/>
  <c r="BG559" i="1"/>
  <c r="BN559" i="1"/>
  <c r="BM559" i="1"/>
  <c r="BE559" i="1"/>
  <c r="BL559" i="1"/>
  <c r="BK559" i="1"/>
  <c r="BJ559" i="1"/>
  <c r="AX560" i="1" l="1"/>
  <c r="AW560" i="2"/>
  <c r="AK571" i="2"/>
  <c r="AN571" i="2"/>
  <c r="AP571" i="2"/>
  <c r="AR571" i="2"/>
  <c r="AQ571" i="2"/>
  <c r="AO571" i="2"/>
  <c r="BI571" i="2"/>
  <c r="BH571" i="2"/>
  <c r="BG571" i="2"/>
  <c r="BF571" i="2"/>
  <c r="BE571" i="2"/>
  <c r="BC571" i="2"/>
  <c r="BK571" i="2"/>
  <c r="BL572" i="2"/>
  <c r="BN572" i="2" s="1"/>
  <c r="AJ572" i="2"/>
  <c r="AU572" i="2"/>
  <c r="BB572" i="2"/>
  <c r="AT560" i="1"/>
  <c r="AR560" i="1"/>
  <c r="AQ560" i="1"/>
  <c r="AN560" i="1"/>
  <c r="AL560" i="1"/>
  <c r="AS560" i="1"/>
  <c r="AU560" i="1"/>
  <c r="BE560" i="1"/>
  <c r="BK560" i="1"/>
  <c r="BN560" i="1"/>
  <c r="BL560" i="1"/>
  <c r="BM560" i="1"/>
  <c r="BJ560" i="1"/>
  <c r="BG560" i="1"/>
  <c r="BQ561" i="1"/>
  <c r="AK561" i="1"/>
  <c r="AT561" i="2" s="1"/>
  <c r="AW561" i="1"/>
  <c r="AX561" i="1" l="1"/>
  <c r="AW561" i="2"/>
  <c r="BK572" i="2"/>
  <c r="BI572" i="2"/>
  <c r="BH572" i="2"/>
  <c r="BG572" i="2"/>
  <c r="BF572" i="2"/>
  <c r="BE572" i="2"/>
  <c r="BC572" i="2"/>
  <c r="AP572" i="2"/>
  <c r="AO572" i="2"/>
  <c r="AN572" i="2"/>
  <c r="AK572" i="2"/>
  <c r="AR572" i="2"/>
  <c r="AQ572" i="2"/>
  <c r="BL573" i="2"/>
  <c r="BN573" i="2" s="1"/>
  <c r="AU573" i="2"/>
  <c r="AJ573" i="2"/>
  <c r="BB573" i="2"/>
  <c r="BE561" i="1"/>
  <c r="BN561" i="1"/>
  <c r="BM561" i="1"/>
  <c r="BL561" i="1"/>
  <c r="BK561" i="1"/>
  <c r="BJ561" i="1"/>
  <c r="BG561" i="1"/>
  <c r="AU561" i="1"/>
  <c r="AT561" i="1"/>
  <c r="AQ561" i="1"/>
  <c r="AN561" i="1"/>
  <c r="AL561" i="1"/>
  <c r="AS561" i="1"/>
  <c r="AR561" i="1"/>
  <c r="AK562" i="1"/>
  <c r="AT562" i="2" s="1"/>
  <c r="BQ562" i="1"/>
  <c r="AW562" i="1"/>
  <c r="AX562" i="1" l="1"/>
  <c r="AW562" i="2"/>
  <c r="BK573" i="2"/>
  <c r="BI573" i="2"/>
  <c r="BH573" i="2"/>
  <c r="BG573" i="2"/>
  <c r="BF573" i="2"/>
  <c r="BE573" i="2"/>
  <c r="BC573" i="2"/>
  <c r="AR573" i="2"/>
  <c r="AQ573" i="2"/>
  <c r="AP573" i="2"/>
  <c r="AO573" i="2"/>
  <c r="AN573" i="2"/>
  <c r="AK573" i="2"/>
  <c r="BL574" i="2"/>
  <c r="BN574" i="2" s="1"/>
  <c r="AJ574" i="2"/>
  <c r="AU574" i="2"/>
  <c r="BB574" i="2"/>
  <c r="AN562" i="1"/>
  <c r="AR562" i="1"/>
  <c r="AS562" i="1"/>
  <c r="AL562" i="1"/>
  <c r="AQ562" i="1"/>
  <c r="AT562" i="1"/>
  <c r="AU562" i="1"/>
  <c r="BQ563" i="1"/>
  <c r="AK563" i="1"/>
  <c r="AT563" i="2" s="1"/>
  <c r="AW563" i="1"/>
  <c r="BJ562" i="1"/>
  <c r="BL562" i="1"/>
  <c r="BG562" i="1"/>
  <c r="BM562" i="1"/>
  <c r="BE562" i="1"/>
  <c r="BN562" i="1"/>
  <c r="BK562" i="1"/>
  <c r="AX563" i="1" l="1"/>
  <c r="AW563" i="2"/>
  <c r="BK574" i="2"/>
  <c r="BI574" i="2"/>
  <c r="BH574" i="2"/>
  <c r="BG574" i="2"/>
  <c r="BF574" i="2"/>
  <c r="BE574" i="2"/>
  <c r="BC574" i="2"/>
  <c r="BL575" i="2"/>
  <c r="BN575" i="2" s="1"/>
  <c r="AJ575" i="2"/>
  <c r="AU575" i="2"/>
  <c r="BB575" i="2"/>
  <c r="AR574" i="2"/>
  <c r="AQ574" i="2"/>
  <c r="AP574" i="2"/>
  <c r="AN574" i="2"/>
  <c r="AK574" i="2"/>
  <c r="AO574" i="2"/>
  <c r="AU563" i="1"/>
  <c r="AN563" i="1"/>
  <c r="AL563" i="1"/>
  <c r="AQ563" i="1"/>
  <c r="AT563" i="1"/>
  <c r="AS563" i="1"/>
  <c r="AR563" i="1"/>
  <c r="BQ564" i="1"/>
  <c r="AK564" i="1"/>
  <c r="AT564" i="2" s="1"/>
  <c r="AW564" i="1"/>
  <c r="BJ563" i="1"/>
  <c r="BN563" i="1"/>
  <c r="BM563" i="1"/>
  <c r="BG563" i="1"/>
  <c r="BE563" i="1"/>
  <c r="BL563" i="1"/>
  <c r="BK563" i="1"/>
  <c r="AX564" i="1" l="1"/>
  <c r="AW564" i="2"/>
  <c r="BE575" i="2"/>
  <c r="BC575" i="2"/>
  <c r="BK575" i="2"/>
  <c r="BI575" i="2"/>
  <c r="BH575" i="2"/>
  <c r="BG575" i="2"/>
  <c r="BF575" i="2"/>
  <c r="AJ576" i="2"/>
  <c r="AU576" i="2"/>
  <c r="BL576" i="2"/>
  <c r="BN576" i="2" s="1"/>
  <c r="BB576" i="2"/>
  <c r="AR575" i="2"/>
  <c r="AQ575" i="2"/>
  <c r="AN575" i="2"/>
  <c r="AK575" i="2"/>
  <c r="AO575" i="2"/>
  <c r="AP575" i="2"/>
  <c r="AQ564" i="1"/>
  <c r="AL564" i="1"/>
  <c r="AS564" i="1"/>
  <c r="AT564" i="1"/>
  <c r="AR564" i="1"/>
  <c r="AU564" i="1"/>
  <c r="AN564" i="1"/>
  <c r="AK565" i="1"/>
  <c r="AT565" i="2" s="1"/>
  <c r="BQ565" i="1"/>
  <c r="AW565" i="1"/>
  <c r="BG564" i="1"/>
  <c r="BL564" i="1"/>
  <c r="BE564" i="1"/>
  <c r="BN564" i="1"/>
  <c r="BJ564" i="1"/>
  <c r="BK564" i="1"/>
  <c r="BM564" i="1"/>
  <c r="AX565" i="1" l="1"/>
  <c r="AW565" i="2"/>
  <c r="AK576" i="2"/>
  <c r="AR576" i="2"/>
  <c r="AQ576" i="2"/>
  <c r="AN576" i="2"/>
  <c r="AP576" i="2"/>
  <c r="AO576" i="2"/>
  <c r="BH576" i="2"/>
  <c r="BG576" i="2"/>
  <c r="BF576" i="2"/>
  <c r="BE576" i="2"/>
  <c r="BC576" i="2"/>
  <c r="BK576" i="2"/>
  <c r="BI576" i="2"/>
  <c r="BL577" i="2"/>
  <c r="BN577" i="2" s="1"/>
  <c r="AJ577" i="2"/>
  <c r="AU577" i="2"/>
  <c r="BB577" i="2"/>
  <c r="BL565" i="1"/>
  <c r="BN565" i="1"/>
  <c r="BJ565" i="1"/>
  <c r="BE565" i="1"/>
  <c r="BG565" i="1"/>
  <c r="BM565" i="1"/>
  <c r="BK565" i="1"/>
  <c r="AL565" i="1"/>
  <c r="AU565" i="1"/>
  <c r="AN565" i="1"/>
  <c r="AS565" i="1"/>
  <c r="AR565" i="1"/>
  <c r="AT565" i="1"/>
  <c r="AQ565" i="1"/>
  <c r="AK566" i="1"/>
  <c r="AT566" i="2" s="1"/>
  <c r="BQ566" i="1"/>
  <c r="AW566" i="1"/>
  <c r="AX566" i="1" l="1"/>
  <c r="AW566" i="2"/>
  <c r="BK577" i="2"/>
  <c r="BI577" i="2"/>
  <c r="BH577" i="2"/>
  <c r="BG577" i="2"/>
  <c r="BF577" i="2"/>
  <c r="BE577" i="2"/>
  <c r="BC577" i="2"/>
  <c r="AJ578" i="2"/>
  <c r="BL578" i="2"/>
  <c r="BN578" i="2" s="1"/>
  <c r="AU578" i="2"/>
  <c r="BB578" i="2"/>
  <c r="AO577" i="2"/>
  <c r="AN577" i="2"/>
  <c r="AK577" i="2"/>
  <c r="AR577" i="2"/>
  <c r="AQ577" i="2"/>
  <c r="AP577" i="2"/>
  <c r="AS566" i="1"/>
  <c r="AT566" i="1"/>
  <c r="AQ566" i="1"/>
  <c r="AR566" i="1"/>
  <c r="AU566" i="1"/>
  <c r="AL566" i="1"/>
  <c r="AN566" i="1"/>
  <c r="BN566" i="1"/>
  <c r="BJ566" i="1"/>
  <c r="BM566" i="1"/>
  <c r="BK566" i="1"/>
  <c r="BG566" i="1"/>
  <c r="BE566" i="1"/>
  <c r="BL566" i="1"/>
  <c r="AK567" i="1"/>
  <c r="AT567" i="2" s="1"/>
  <c r="AW567" i="1"/>
  <c r="BQ567" i="1"/>
  <c r="AX567" i="1" l="1"/>
  <c r="AW567" i="2"/>
  <c r="AR578" i="2"/>
  <c r="AQ578" i="2"/>
  <c r="AP578" i="2"/>
  <c r="AO578" i="2"/>
  <c r="AN578" i="2"/>
  <c r="AK578" i="2"/>
  <c r="BK578" i="2"/>
  <c r="BI578" i="2"/>
  <c r="BH578" i="2"/>
  <c r="BE578" i="2"/>
  <c r="BC578" i="2"/>
  <c r="BG578" i="2"/>
  <c r="BF578" i="2"/>
  <c r="BL579" i="2"/>
  <c r="BN579" i="2" s="1"/>
  <c r="AJ579" i="2"/>
  <c r="AU579" i="2"/>
  <c r="BB579" i="2"/>
  <c r="AK568" i="1"/>
  <c r="AT568" i="2" s="1"/>
  <c r="AW568" i="1"/>
  <c r="BQ568" i="1"/>
  <c r="AU567" i="1"/>
  <c r="AT567" i="1"/>
  <c r="AL567" i="1"/>
  <c r="AR567" i="1"/>
  <c r="AN567" i="1"/>
  <c r="AQ567" i="1"/>
  <c r="AS567" i="1"/>
  <c r="BG567" i="1"/>
  <c r="BL567" i="1"/>
  <c r="BK567" i="1"/>
  <c r="BJ567" i="1"/>
  <c r="BN567" i="1"/>
  <c r="BM567" i="1"/>
  <c r="BE567" i="1"/>
  <c r="AX568" i="1" l="1"/>
  <c r="AW568" i="2"/>
  <c r="BH579" i="2"/>
  <c r="BF579" i="2"/>
  <c r="BE579" i="2"/>
  <c r="BC579" i="2"/>
  <c r="BK579" i="2"/>
  <c r="BI579" i="2"/>
  <c r="BG579" i="2"/>
  <c r="BL580" i="2"/>
  <c r="BN580" i="2" s="1"/>
  <c r="AJ580" i="2"/>
  <c r="AU580" i="2"/>
  <c r="BB580" i="2"/>
  <c r="AR579" i="2"/>
  <c r="AQ579" i="2"/>
  <c r="AP579" i="2"/>
  <c r="AO579" i="2"/>
  <c r="AN579" i="2"/>
  <c r="AK579" i="2"/>
  <c r="BL568" i="1"/>
  <c r="BK568" i="1"/>
  <c r="BN568" i="1"/>
  <c r="BM568" i="1"/>
  <c r="BE568" i="1"/>
  <c r="BJ568" i="1"/>
  <c r="BG568" i="1"/>
  <c r="AS568" i="1"/>
  <c r="AU568" i="1"/>
  <c r="AT568" i="1"/>
  <c r="AN568" i="1"/>
  <c r="AR568" i="1"/>
  <c r="AL568" i="1"/>
  <c r="AQ568" i="1"/>
  <c r="BQ569" i="1"/>
  <c r="AW569" i="1"/>
  <c r="AK569" i="1"/>
  <c r="AT569" i="2" s="1"/>
  <c r="AX569" i="1" l="1"/>
  <c r="AW569" i="2"/>
  <c r="BC580" i="2"/>
  <c r="BG580" i="2"/>
  <c r="BF580" i="2"/>
  <c r="BE580" i="2"/>
  <c r="BK580" i="2"/>
  <c r="BI580" i="2"/>
  <c r="BH580" i="2"/>
  <c r="AU581" i="2"/>
  <c r="BL581" i="2"/>
  <c r="BN581" i="2" s="1"/>
  <c r="AJ581" i="2"/>
  <c r="BB581" i="2"/>
  <c r="AR580" i="2"/>
  <c r="AO580" i="2"/>
  <c r="AQ580" i="2"/>
  <c r="AP580" i="2"/>
  <c r="AN580" i="2"/>
  <c r="AK580" i="2"/>
  <c r="BE569" i="1"/>
  <c r="BM569" i="1"/>
  <c r="BL569" i="1"/>
  <c r="BG569" i="1"/>
  <c r="BN569" i="1"/>
  <c r="BJ569" i="1"/>
  <c r="BK569" i="1"/>
  <c r="BQ570" i="1"/>
  <c r="AK570" i="1"/>
  <c r="AT570" i="2" s="1"/>
  <c r="AW570" i="1"/>
  <c r="AU569" i="1"/>
  <c r="AS569" i="1"/>
  <c r="AR569" i="1"/>
  <c r="AQ569" i="1"/>
  <c r="AL569" i="1"/>
  <c r="AN569" i="1"/>
  <c r="AT569" i="1"/>
  <c r="AX570" i="1" l="1"/>
  <c r="AW570" i="2"/>
  <c r="AK581" i="2"/>
  <c r="AR581" i="2"/>
  <c r="AQ581" i="2"/>
  <c r="AP581" i="2"/>
  <c r="AO581" i="2"/>
  <c r="AN581" i="2"/>
  <c r="BG581" i="2"/>
  <c r="BF581" i="2"/>
  <c r="BE581" i="2"/>
  <c r="BC581" i="2"/>
  <c r="BH581" i="2"/>
  <c r="BI581" i="2"/>
  <c r="BK581" i="2"/>
  <c r="AU582" i="2"/>
  <c r="BL582" i="2"/>
  <c r="BN582" i="2" s="1"/>
  <c r="AJ582" i="2"/>
  <c r="BB582" i="2"/>
  <c r="BE570" i="1"/>
  <c r="BM570" i="1"/>
  <c r="BL570" i="1"/>
  <c r="BG570" i="1"/>
  <c r="BK570" i="1"/>
  <c r="BJ570" i="1"/>
  <c r="BN570" i="1"/>
  <c r="BQ571" i="1"/>
  <c r="AW571" i="1"/>
  <c r="AK571" i="1"/>
  <c r="AT571" i="2" s="1"/>
  <c r="AU570" i="1"/>
  <c r="AR570" i="1"/>
  <c r="AQ570" i="1"/>
  <c r="AS570" i="1"/>
  <c r="AT570" i="1"/>
  <c r="AN570" i="1"/>
  <c r="AL570" i="1"/>
  <c r="AX571" i="1" l="1"/>
  <c r="AW571" i="2"/>
  <c r="AQ582" i="2"/>
  <c r="AO582" i="2"/>
  <c r="AN582" i="2"/>
  <c r="AK582" i="2"/>
  <c r="AR582" i="2"/>
  <c r="AP582" i="2"/>
  <c r="BK582" i="2"/>
  <c r="BI582" i="2"/>
  <c r="BH582" i="2"/>
  <c r="BG582" i="2"/>
  <c r="BE582" i="2"/>
  <c r="BC582" i="2"/>
  <c r="BF582" i="2"/>
  <c r="AJ583" i="2"/>
  <c r="BL583" i="2"/>
  <c r="BN583" i="2" s="1"/>
  <c r="AU583" i="2"/>
  <c r="BB583" i="2"/>
  <c r="BQ572" i="1"/>
  <c r="AW572" i="1"/>
  <c r="AK572" i="1"/>
  <c r="AT572" i="2" s="1"/>
  <c r="BJ571" i="1"/>
  <c r="BM571" i="1"/>
  <c r="BK571" i="1"/>
  <c r="BE571" i="1"/>
  <c r="BL571" i="1"/>
  <c r="BG571" i="1"/>
  <c r="BN571" i="1"/>
  <c r="AU571" i="1"/>
  <c r="AS571" i="1"/>
  <c r="AT571" i="1"/>
  <c r="AQ571" i="1"/>
  <c r="AN571" i="1"/>
  <c r="AR571" i="1"/>
  <c r="AL571" i="1"/>
  <c r="AX572" i="1" l="1"/>
  <c r="AW572" i="2"/>
  <c r="BL584" i="2"/>
  <c r="BN584" i="2" s="1"/>
  <c r="AU584" i="2"/>
  <c r="AJ584" i="2"/>
  <c r="BB584" i="2"/>
  <c r="AR583" i="2"/>
  <c r="AQ583" i="2"/>
  <c r="AP583" i="2"/>
  <c r="AO583" i="2"/>
  <c r="AN583" i="2"/>
  <c r="AK583" i="2"/>
  <c r="BC583" i="2"/>
  <c r="BK583" i="2"/>
  <c r="BH583" i="2"/>
  <c r="BG583" i="2"/>
  <c r="BF583" i="2"/>
  <c r="BE583" i="2"/>
  <c r="BI583" i="2"/>
  <c r="AN572" i="1"/>
  <c r="AQ572" i="1"/>
  <c r="AR572" i="1"/>
  <c r="AL572" i="1"/>
  <c r="AU572" i="1"/>
  <c r="AT572" i="1"/>
  <c r="AS572" i="1"/>
  <c r="AW573" i="1"/>
  <c r="AK573" i="1"/>
  <c r="AT573" i="2" s="1"/>
  <c r="BQ573" i="1"/>
  <c r="BE572" i="1"/>
  <c r="BK572" i="1"/>
  <c r="BJ572" i="1"/>
  <c r="BG572" i="1"/>
  <c r="BN572" i="1"/>
  <c r="BM572" i="1"/>
  <c r="BL572" i="1"/>
  <c r="AX573" i="1" l="1"/>
  <c r="AW573" i="2"/>
  <c r="BF584" i="2"/>
  <c r="BC584" i="2"/>
  <c r="BI584" i="2"/>
  <c r="BH584" i="2"/>
  <c r="BG584" i="2"/>
  <c r="BE584" i="2"/>
  <c r="BK584" i="2"/>
  <c r="AK584" i="2"/>
  <c r="AR584" i="2"/>
  <c r="AQ584" i="2"/>
  <c r="AP584" i="2"/>
  <c r="AO584" i="2"/>
  <c r="AN584" i="2"/>
  <c r="BL585" i="2"/>
  <c r="BN585" i="2" s="1"/>
  <c r="AJ585" i="2"/>
  <c r="AU585" i="2"/>
  <c r="BB585" i="2"/>
  <c r="AU573" i="1"/>
  <c r="AL573" i="1"/>
  <c r="AT573" i="1"/>
  <c r="AS573" i="1"/>
  <c r="AR573" i="1"/>
  <c r="AQ573" i="1"/>
  <c r="AN573" i="1"/>
  <c r="AW574" i="1"/>
  <c r="AK574" i="1"/>
  <c r="AT574" i="2" s="1"/>
  <c r="BQ574" i="1"/>
  <c r="BL573" i="1"/>
  <c r="BN573" i="1"/>
  <c r="BJ573" i="1"/>
  <c r="BK573" i="1"/>
  <c r="BG573" i="1"/>
  <c r="BE573" i="1"/>
  <c r="BM573" i="1"/>
  <c r="AX574" i="1" l="1"/>
  <c r="AW574" i="2"/>
  <c r="AR585" i="2"/>
  <c r="AQ585" i="2"/>
  <c r="AP585" i="2"/>
  <c r="AO585" i="2"/>
  <c r="AN585" i="2"/>
  <c r="AK585" i="2"/>
  <c r="BI585" i="2"/>
  <c r="BH585" i="2"/>
  <c r="BF585" i="2"/>
  <c r="BE585" i="2"/>
  <c r="BK585" i="2"/>
  <c r="BG585" i="2"/>
  <c r="BC585" i="2"/>
  <c r="AU586" i="2"/>
  <c r="AJ586" i="2"/>
  <c r="BL586" i="2"/>
  <c r="BN586" i="2" s="1"/>
  <c r="BB586" i="2"/>
  <c r="BQ575" i="1"/>
  <c r="AW575" i="1"/>
  <c r="AK575" i="1"/>
  <c r="AT575" i="2" s="1"/>
  <c r="BE574" i="1"/>
  <c r="BJ574" i="1"/>
  <c r="BM574" i="1"/>
  <c r="BK574" i="1"/>
  <c r="BN574" i="1"/>
  <c r="BL574" i="1"/>
  <c r="BG574" i="1"/>
  <c r="AR574" i="1"/>
  <c r="AQ574" i="1"/>
  <c r="AN574" i="1"/>
  <c r="AS574" i="1"/>
  <c r="AT574" i="1"/>
  <c r="AL574" i="1"/>
  <c r="AU574" i="1"/>
  <c r="AX575" i="1" l="1"/>
  <c r="AW575" i="2"/>
  <c r="AP586" i="2"/>
  <c r="AO586" i="2"/>
  <c r="AQ586" i="2"/>
  <c r="AK586" i="2"/>
  <c r="AR586" i="2"/>
  <c r="AN586" i="2"/>
  <c r="BI586" i="2"/>
  <c r="BF586" i="2"/>
  <c r="BE586" i="2"/>
  <c r="BC586" i="2"/>
  <c r="BK586" i="2"/>
  <c r="BH586" i="2"/>
  <c r="BG586" i="2"/>
  <c r="BL587" i="2"/>
  <c r="BN587" i="2" s="1"/>
  <c r="AU587" i="2"/>
  <c r="AJ587" i="2"/>
  <c r="BB587" i="2"/>
  <c r="AS575" i="1"/>
  <c r="AQ575" i="1"/>
  <c r="AU575" i="1"/>
  <c r="AT575" i="1"/>
  <c r="AR575" i="1"/>
  <c r="AN575" i="1"/>
  <c r="AL575" i="1"/>
  <c r="BM575" i="1"/>
  <c r="BK575" i="1"/>
  <c r="BG575" i="1"/>
  <c r="BE575" i="1"/>
  <c r="BJ575" i="1"/>
  <c r="BL575" i="1"/>
  <c r="BN575" i="1"/>
  <c r="BQ576" i="1"/>
  <c r="AK576" i="1"/>
  <c r="AT576" i="2" s="1"/>
  <c r="AW576" i="1"/>
  <c r="AX576" i="1" l="1"/>
  <c r="AW576" i="2"/>
  <c r="BK587" i="2"/>
  <c r="BG587" i="2"/>
  <c r="BI587" i="2"/>
  <c r="BH587" i="2"/>
  <c r="BF587" i="2"/>
  <c r="BE587" i="2"/>
  <c r="BC587" i="2"/>
  <c r="AR587" i="2"/>
  <c r="AP587" i="2"/>
  <c r="AO587" i="2"/>
  <c r="AQ587" i="2"/>
  <c r="AN587" i="2"/>
  <c r="AK587" i="2"/>
  <c r="AU588" i="2"/>
  <c r="BL588" i="2"/>
  <c r="BN588" i="2" s="1"/>
  <c r="AJ588" i="2"/>
  <c r="BB588" i="2"/>
  <c r="AK577" i="1"/>
  <c r="AT577" i="2" s="1"/>
  <c r="BQ577" i="1"/>
  <c r="AW577" i="1"/>
  <c r="BL576" i="1"/>
  <c r="BM576" i="1"/>
  <c r="BK576" i="1"/>
  <c r="BN576" i="1"/>
  <c r="BE576" i="1"/>
  <c r="BG576" i="1"/>
  <c r="BJ576" i="1"/>
  <c r="AS576" i="1"/>
  <c r="AR576" i="1"/>
  <c r="AQ576" i="1"/>
  <c r="AU576" i="1"/>
  <c r="AT576" i="1"/>
  <c r="AN576" i="1"/>
  <c r="AL576" i="1"/>
  <c r="AX577" i="1" l="1"/>
  <c r="AW577" i="2"/>
  <c r="BL589" i="2"/>
  <c r="BN589" i="2" s="1"/>
  <c r="AU589" i="2"/>
  <c r="AJ589" i="2"/>
  <c r="BB589" i="2"/>
  <c r="BK588" i="2"/>
  <c r="BI588" i="2"/>
  <c r="BH588" i="2"/>
  <c r="BG588" i="2"/>
  <c r="BF588" i="2"/>
  <c r="BE588" i="2"/>
  <c r="BC588" i="2"/>
  <c r="AR588" i="2"/>
  <c r="AK588" i="2"/>
  <c r="AQ588" i="2"/>
  <c r="AP588" i="2"/>
  <c r="AO588" i="2"/>
  <c r="AN588" i="2"/>
  <c r="AS577" i="1"/>
  <c r="AR577" i="1"/>
  <c r="AU577" i="1"/>
  <c r="AQ577" i="1"/>
  <c r="AT577" i="1"/>
  <c r="AN577" i="1"/>
  <c r="AL577" i="1"/>
  <c r="BM577" i="1"/>
  <c r="BJ577" i="1"/>
  <c r="BN577" i="1"/>
  <c r="BK577" i="1"/>
  <c r="BL577" i="1"/>
  <c r="BG577" i="1"/>
  <c r="BE577" i="1"/>
  <c r="BQ578" i="1"/>
  <c r="AK578" i="1"/>
  <c r="AT578" i="2" s="1"/>
  <c r="AW578" i="1"/>
  <c r="AX578" i="1" l="1"/>
  <c r="AW578" i="2"/>
  <c r="AR589" i="2"/>
  <c r="AQ589" i="2"/>
  <c r="AP589" i="2"/>
  <c r="AO589" i="2"/>
  <c r="AN589" i="2"/>
  <c r="AK589" i="2"/>
  <c r="BE589" i="2"/>
  <c r="BC589" i="2"/>
  <c r="BG589" i="2"/>
  <c r="BF589" i="2"/>
  <c r="BK589" i="2"/>
  <c r="BI589" i="2"/>
  <c r="BH589" i="2"/>
  <c r="BL590" i="2"/>
  <c r="BN590" i="2" s="1"/>
  <c r="AU590" i="2"/>
  <c r="AJ590" i="2"/>
  <c r="BB590" i="2"/>
  <c r="BQ579" i="1"/>
  <c r="AW579" i="1"/>
  <c r="AK579" i="1"/>
  <c r="AT579" i="2" s="1"/>
  <c r="BG578" i="1"/>
  <c r="BN578" i="1"/>
  <c r="BL578" i="1"/>
  <c r="BE578" i="1"/>
  <c r="BK578" i="1"/>
  <c r="BJ578" i="1"/>
  <c r="BM578" i="1"/>
  <c r="AQ578" i="1"/>
  <c r="AU578" i="1"/>
  <c r="AT578" i="1"/>
  <c r="AS578" i="1"/>
  <c r="AR578" i="1"/>
  <c r="AN578" i="1"/>
  <c r="AL578" i="1"/>
  <c r="AX579" i="1" l="1"/>
  <c r="AW579" i="2"/>
  <c r="BH590" i="2"/>
  <c r="BG590" i="2"/>
  <c r="BF590" i="2"/>
  <c r="BE590" i="2"/>
  <c r="BC590" i="2"/>
  <c r="BK590" i="2"/>
  <c r="BI590" i="2"/>
  <c r="AK590" i="2"/>
  <c r="AR590" i="2"/>
  <c r="AQ590" i="2"/>
  <c r="AP590" i="2"/>
  <c r="AO590" i="2"/>
  <c r="AN590" i="2"/>
  <c r="AU591" i="2"/>
  <c r="BL591" i="2"/>
  <c r="BN591" i="2" s="1"/>
  <c r="AJ591" i="2"/>
  <c r="BB591" i="2"/>
  <c r="AT579" i="1"/>
  <c r="AN579" i="1"/>
  <c r="AU579" i="1"/>
  <c r="AS579" i="1"/>
  <c r="AL579" i="1"/>
  <c r="AR579" i="1"/>
  <c r="AQ579" i="1"/>
  <c r="BE579" i="1"/>
  <c r="BL579" i="1"/>
  <c r="BJ579" i="1"/>
  <c r="BG579" i="1"/>
  <c r="BK579" i="1"/>
  <c r="BN579" i="1"/>
  <c r="BM579" i="1"/>
  <c r="AK580" i="1"/>
  <c r="AT580" i="2" s="1"/>
  <c r="AW580" i="1"/>
  <c r="BQ580" i="1"/>
  <c r="AX580" i="1" l="1"/>
  <c r="AW580" i="2"/>
  <c r="BK591" i="2"/>
  <c r="BI591" i="2"/>
  <c r="BH591" i="2"/>
  <c r="BG591" i="2"/>
  <c r="BF591" i="2"/>
  <c r="BE591" i="2"/>
  <c r="BC591" i="2"/>
  <c r="AO591" i="2"/>
  <c r="AN591" i="2"/>
  <c r="AK591" i="2"/>
  <c r="AR591" i="2"/>
  <c r="AQ591" i="2"/>
  <c r="AP591" i="2"/>
  <c r="AU592" i="2"/>
  <c r="BL592" i="2"/>
  <c r="BN592" i="2" s="1"/>
  <c r="AJ592" i="2"/>
  <c r="BB592" i="2"/>
  <c r="BN580" i="1"/>
  <c r="BK580" i="1"/>
  <c r="BL580" i="1"/>
  <c r="BJ580" i="1"/>
  <c r="BM580" i="1"/>
  <c r="BG580" i="1"/>
  <c r="BE580" i="1"/>
  <c r="BQ581" i="1"/>
  <c r="AW581" i="1"/>
  <c r="AK581" i="1"/>
  <c r="AT581" i="2" s="1"/>
  <c r="AT580" i="1"/>
  <c r="AS580" i="1"/>
  <c r="AR580" i="1"/>
  <c r="AN580" i="1"/>
  <c r="AL580" i="1"/>
  <c r="AU580" i="1"/>
  <c r="AQ580" i="1"/>
  <c r="AX581" i="1" l="1"/>
  <c r="AW581" i="2"/>
  <c r="BK592" i="2"/>
  <c r="BI592" i="2"/>
  <c r="BH592" i="2"/>
  <c r="BF592" i="2"/>
  <c r="BC592" i="2"/>
  <c r="BE592" i="2"/>
  <c r="BG592" i="2"/>
  <c r="AR592" i="2"/>
  <c r="AQ592" i="2"/>
  <c r="AP592" i="2"/>
  <c r="AO592" i="2"/>
  <c r="AN592" i="2"/>
  <c r="AK592" i="2"/>
  <c r="BL593" i="2"/>
  <c r="BN593" i="2" s="1"/>
  <c r="AJ593" i="2"/>
  <c r="AU593" i="2"/>
  <c r="BB593" i="2"/>
  <c r="AN581" i="1"/>
  <c r="AL581" i="1"/>
  <c r="AU581" i="1"/>
  <c r="AS581" i="1"/>
  <c r="AR581" i="1"/>
  <c r="AQ581" i="1"/>
  <c r="AT581" i="1"/>
  <c r="BL581" i="1"/>
  <c r="BJ581" i="1"/>
  <c r="BN581" i="1"/>
  <c r="BE581" i="1"/>
  <c r="BK581" i="1"/>
  <c r="BG581" i="1"/>
  <c r="BM581" i="1"/>
  <c r="AK582" i="1"/>
  <c r="AT582" i="2" s="1"/>
  <c r="BQ582" i="1"/>
  <c r="AW582" i="1"/>
  <c r="AX582" i="1" l="1"/>
  <c r="AW582" i="2"/>
  <c r="BK593" i="2"/>
  <c r="BG593" i="2"/>
  <c r="BI593" i="2"/>
  <c r="BH593" i="2"/>
  <c r="BF593" i="2"/>
  <c r="BE593" i="2"/>
  <c r="BC593" i="2"/>
  <c r="AR593" i="2"/>
  <c r="AQ593" i="2"/>
  <c r="AP593" i="2"/>
  <c r="AO593" i="2"/>
  <c r="AK593" i="2"/>
  <c r="AN593" i="2"/>
  <c r="AU594" i="2"/>
  <c r="AJ594" i="2"/>
  <c r="BL594" i="2"/>
  <c r="BN594" i="2" s="1"/>
  <c r="BB594" i="2"/>
  <c r="BE582" i="1"/>
  <c r="BJ582" i="1"/>
  <c r="BN582" i="1"/>
  <c r="BL582" i="1"/>
  <c r="BK582" i="1"/>
  <c r="BM582" i="1"/>
  <c r="BG582" i="1"/>
  <c r="BQ583" i="1"/>
  <c r="AW583" i="1"/>
  <c r="AK583" i="1"/>
  <c r="AT583" i="2" s="1"/>
  <c r="AR582" i="1"/>
  <c r="AS582" i="1"/>
  <c r="AU582" i="1"/>
  <c r="AQ582" i="1"/>
  <c r="AN582" i="1"/>
  <c r="AL582" i="1"/>
  <c r="AT582" i="1"/>
  <c r="AX583" i="1" l="1"/>
  <c r="AW583" i="2"/>
  <c r="BL595" i="2"/>
  <c r="BN595" i="2" s="1"/>
  <c r="AU595" i="2"/>
  <c r="AJ595" i="2"/>
  <c r="BB595" i="2"/>
  <c r="BC594" i="2"/>
  <c r="BK594" i="2"/>
  <c r="BG594" i="2"/>
  <c r="BI594" i="2"/>
  <c r="BE594" i="2"/>
  <c r="BH594" i="2"/>
  <c r="BF594" i="2"/>
  <c r="AR594" i="2"/>
  <c r="AK594" i="2"/>
  <c r="AQ594" i="2"/>
  <c r="AP594" i="2"/>
  <c r="AO594" i="2"/>
  <c r="AN594" i="2"/>
  <c r="BM583" i="1"/>
  <c r="BL583" i="1"/>
  <c r="BK583" i="1"/>
  <c r="BJ583" i="1"/>
  <c r="BG583" i="1"/>
  <c r="BN583" i="1"/>
  <c r="BE583" i="1"/>
  <c r="AT583" i="1"/>
  <c r="AR583" i="1"/>
  <c r="AN583" i="1"/>
  <c r="AQ583" i="1"/>
  <c r="AU583" i="1"/>
  <c r="AS583" i="1"/>
  <c r="AL583" i="1"/>
  <c r="AW584" i="1"/>
  <c r="AK584" i="1"/>
  <c r="AT584" i="2" s="1"/>
  <c r="BQ584" i="1"/>
  <c r="AX584" i="1" l="1"/>
  <c r="AW584" i="2"/>
  <c r="BG595" i="2"/>
  <c r="BF595" i="2"/>
  <c r="BE595" i="2"/>
  <c r="BC595" i="2"/>
  <c r="BK595" i="2"/>
  <c r="BI595" i="2"/>
  <c r="BH595" i="2"/>
  <c r="AK595" i="2"/>
  <c r="AN595" i="2"/>
  <c r="AR595" i="2"/>
  <c r="AQ595" i="2"/>
  <c r="AP595" i="2"/>
  <c r="AO595" i="2"/>
  <c r="AU596" i="2"/>
  <c r="AJ596" i="2"/>
  <c r="BL596" i="2"/>
  <c r="BN596" i="2" s="1"/>
  <c r="BB596" i="2"/>
  <c r="BE584" i="1"/>
  <c r="BK584" i="1"/>
  <c r="BN584" i="1"/>
  <c r="BL584" i="1"/>
  <c r="BM584" i="1"/>
  <c r="BJ584" i="1"/>
  <c r="BG584" i="1"/>
  <c r="AL584" i="1"/>
  <c r="AS584" i="1"/>
  <c r="AR584" i="1"/>
  <c r="AQ584" i="1"/>
  <c r="AN584" i="1"/>
  <c r="AU584" i="1"/>
  <c r="AT584" i="1"/>
  <c r="BQ585" i="1"/>
  <c r="AK585" i="1"/>
  <c r="AT585" i="2" s="1"/>
  <c r="AW585" i="1"/>
  <c r="AX585" i="1" l="1"/>
  <c r="AW585" i="2"/>
  <c r="BK596" i="2"/>
  <c r="BI596" i="2"/>
  <c r="BH596" i="2"/>
  <c r="BG596" i="2"/>
  <c r="BF596" i="2"/>
  <c r="BE596" i="2"/>
  <c r="BC596" i="2"/>
  <c r="AN596" i="2"/>
  <c r="AK596" i="2"/>
  <c r="AR596" i="2"/>
  <c r="AQ596" i="2"/>
  <c r="AP596" i="2"/>
  <c r="AO596" i="2"/>
  <c r="AJ597" i="2"/>
  <c r="BL597" i="2"/>
  <c r="BN597" i="2" s="1"/>
  <c r="AU597" i="2"/>
  <c r="BB597" i="2"/>
  <c r="AK586" i="1"/>
  <c r="AT586" i="2" s="1"/>
  <c r="AW586" i="1"/>
  <c r="BQ586" i="1"/>
  <c r="AS585" i="1"/>
  <c r="AN585" i="1"/>
  <c r="AQ585" i="1"/>
  <c r="AT585" i="1"/>
  <c r="AR585" i="1"/>
  <c r="AU585" i="1"/>
  <c r="AL585" i="1"/>
  <c r="BN585" i="1"/>
  <c r="BM585" i="1"/>
  <c r="BK585" i="1"/>
  <c r="BJ585" i="1"/>
  <c r="BG585" i="1"/>
  <c r="BL585" i="1"/>
  <c r="BE585" i="1"/>
  <c r="AX586" i="1" l="1"/>
  <c r="AW586" i="2"/>
  <c r="BK597" i="2"/>
  <c r="BI597" i="2"/>
  <c r="BH597" i="2"/>
  <c r="BG597" i="2"/>
  <c r="BF597" i="2"/>
  <c r="BE597" i="2"/>
  <c r="BC597" i="2"/>
  <c r="AQ597" i="2"/>
  <c r="AP597" i="2"/>
  <c r="AO597" i="2"/>
  <c r="AN597" i="2"/>
  <c r="AK597" i="2"/>
  <c r="AR597" i="2"/>
  <c r="AJ598" i="2"/>
  <c r="BL598" i="2"/>
  <c r="BN598" i="2" s="1"/>
  <c r="AU598" i="2"/>
  <c r="BB598" i="2"/>
  <c r="BL586" i="1"/>
  <c r="BE586" i="1"/>
  <c r="BJ586" i="1"/>
  <c r="BG586" i="1"/>
  <c r="BN586" i="1"/>
  <c r="BM586" i="1"/>
  <c r="BK586" i="1"/>
  <c r="BQ587" i="1"/>
  <c r="AW587" i="1"/>
  <c r="AK587" i="1"/>
  <c r="AT587" i="2" s="1"/>
  <c r="AR586" i="1"/>
  <c r="AS586" i="1"/>
  <c r="AT586" i="1"/>
  <c r="AU586" i="1"/>
  <c r="AQ586" i="1"/>
  <c r="AN586" i="1"/>
  <c r="AL586" i="1"/>
  <c r="AX587" i="1" l="1"/>
  <c r="AW587" i="2"/>
  <c r="BK598" i="2"/>
  <c r="BG598" i="2"/>
  <c r="BI598" i="2"/>
  <c r="BH598" i="2"/>
  <c r="BF598" i="2"/>
  <c r="BE598" i="2"/>
  <c r="BC598" i="2"/>
  <c r="AR598" i="2"/>
  <c r="AQ598" i="2"/>
  <c r="AP598" i="2"/>
  <c r="AO598" i="2"/>
  <c r="AN598" i="2"/>
  <c r="AK598" i="2"/>
  <c r="BL599" i="2"/>
  <c r="BN599" i="2" s="1"/>
  <c r="AJ599" i="2"/>
  <c r="AU599" i="2"/>
  <c r="BB599" i="2"/>
  <c r="BE587" i="1"/>
  <c r="BL587" i="1"/>
  <c r="BK587" i="1"/>
  <c r="BJ587" i="1"/>
  <c r="BN587" i="1"/>
  <c r="BM587" i="1"/>
  <c r="BG587" i="1"/>
  <c r="AT587" i="1"/>
  <c r="AQ587" i="1"/>
  <c r="AR587" i="1"/>
  <c r="AN587" i="1"/>
  <c r="AS587" i="1"/>
  <c r="AU587" i="1"/>
  <c r="AL587" i="1"/>
  <c r="AK588" i="1"/>
  <c r="AT588" i="2" s="1"/>
  <c r="AW588" i="1"/>
  <c r="BQ588" i="1"/>
  <c r="AX588" i="1" l="1"/>
  <c r="AW588" i="2"/>
  <c r="BC599" i="2"/>
  <c r="BK599" i="2"/>
  <c r="BI599" i="2"/>
  <c r="BH599" i="2"/>
  <c r="BG599" i="2"/>
  <c r="BF599" i="2"/>
  <c r="BE599" i="2"/>
  <c r="AR599" i="2"/>
  <c r="AQ599" i="2"/>
  <c r="AN599" i="2"/>
  <c r="AP599" i="2"/>
  <c r="AO599" i="2"/>
  <c r="AK599" i="2"/>
  <c r="BL600" i="2"/>
  <c r="BN600" i="2" s="1"/>
  <c r="AU600" i="2"/>
  <c r="AJ600" i="2"/>
  <c r="BB600" i="2"/>
  <c r="AL588" i="1"/>
  <c r="AU588" i="1"/>
  <c r="AT588" i="1"/>
  <c r="AQ588" i="1"/>
  <c r="AR588" i="1"/>
  <c r="AN588" i="1"/>
  <c r="AS588" i="1"/>
  <c r="BK588" i="1"/>
  <c r="BM588" i="1"/>
  <c r="BL588" i="1"/>
  <c r="BN588" i="1"/>
  <c r="BG588" i="1"/>
  <c r="BE588" i="1"/>
  <c r="BJ588" i="1"/>
  <c r="AW589" i="1"/>
  <c r="BQ589" i="1"/>
  <c r="AK589" i="1"/>
  <c r="AT589" i="2" s="1"/>
  <c r="AX589" i="1" l="1"/>
  <c r="AW589" i="2"/>
  <c r="BF600" i="2"/>
  <c r="BE600" i="2"/>
  <c r="BC600" i="2"/>
  <c r="BK600" i="2"/>
  <c r="BI600" i="2"/>
  <c r="BH600" i="2"/>
  <c r="BG600" i="2"/>
  <c r="AU601" i="2"/>
  <c r="BL601" i="2"/>
  <c r="BN601" i="2" s="1"/>
  <c r="AJ601" i="2"/>
  <c r="BB601" i="2"/>
  <c r="AQ600" i="2"/>
  <c r="AR600" i="2"/>
  <c r="AN600" i="2"/>
  <c r="AK600" i="2"/>
  <c r="AP600" i="2"/>
  <c r="AO600" i="2"/>
  <c r="BQ590" i="1"/>
  <c r="AK590" i="1"/>
  <c r="AT590" i="2" s="1"/>
  <c r="AW590" i="1"/>
  <c r="AN589" i="1"/>
  <c r="AR589" i="1"/>
  <c r="AQ589" i="1"/>
  <c r="AL589" i="1"/>
  <c r="AU589" i="1"/>
  <c r="AS589" i="1"/>
  <c r="AT589" i="1"/>
  <c r="BN589" i="1"/>
  <c r="BM589" i="1"/>
  <c r="BL589" i="1"/>
  <c r="BK589" i="1"/>
  <c r="BJ589" i="1"/>
  <c r="BG589" i="1"/>
  <c r="BE589" i="1"/>
  <c r="AX590" i="1" l="1"/>
  <c r="AW590" i="2"/>
  <c r="BI601" i="2"/>
  <c r="BH601" i="2"/>
  <c r="BG601" i="2"/>
  <c r="BF601" i="2"/>
  <c r="BE601" i="2"/>
  <c r="BC601" i="2"/>
  <c r="BK601" i="2"/>
  <c r="AK601" i="2"/>
  <c r="AR601" i="2"/>
  <c r="AO601" i="2"/>
  <c r="AQ601" i="2"/>
  <c r="AP601" i="2"/>
  <c r="AN601" i="2"/>
  <c r="AJ602" i="2"/>
  <c r="BL602" i="2"/>
  <c r="BN602" i="2" s="1"/>
  <c r="AU602" i="2"/>
  <c r="BB602" i="2"/>
  <c r="BN590" i="1"/>
  <c r="BM590" i="1"/>
  <c r="BL590" i="1"/>
  <c r="BK590" i="1"/>
  <c r="BJ590" i="1"/>
  <c r="BE590" i="1"/>
  <c r="BG590" i="1"/>
  <c r="AS590" i="1"/>
  <c r="AQ590" i="1"/>
  <c r="AL590" i="1"/>
  <c r="AT590" i="1"/>
  <c r="AR590" i="1"/>
  <c r="AN590" i="1"/>
  <c r="AU590" i="1"/>
  <c r="AW591" i="1"/>
  <c r="BQ591" i="1"/>
  <c r="AK591" i="1"/>
  <c r="AT591" i="2" s="1"/>
  <c r="AX591" i="1" l="1"/>
  <c r="AW591" i="2"/>
  <c r="AP602" i="2"/>
  <c r="AO602" i="2"/>
  <c r="AN602" i="2"/>
  <c r="AK602" i="2"/>
  <c r="AR602" i="2"/>
  <c r="AQ602" i="2"/>
  <c r="BK602" i="2"/>
  <c r="BI602" i="2"/>
  <c r="BH602" i="2"/>
  <c r="BG602" i="2"/>
  <c r="BF602" i="2"/>
  <c r="BC602" i="2"/>
  <c r="BE602" i="2"/>
  <c r="BL603" i="2"/>
  <c r="BN603" i="2" s="1"/>
  <c r="AJ603" i="2"/>
  <c r="AU603" i="2"/>
  <c r="BB603" i="2"/>
  <c r="BK591" i="1"/>
  <c r="BL591" i="1"/>
  <c r="BJ591" i="1"/>
  <c r="BM591" i="1"/>
  <c r="BN591" i="1"/>
  <c r="BG591" i="1"/>
  <c r="BE591" i="1"/>
  <c r="AR591" i="1"/>
  <c r="AU591" i="1"/>
  <c r="AT591" i="1"/>
  <c r="AQ591" i="1"/>
  <c r="AN591" i="1"/>
  <c r="AS591" i="1"/>
  <c r="AL591" i="1"/>
  <c r="AW592" i="1"/>
  <c r="AK592" i="1"/>
  <c r="AT592" i="2" s="1"/>
  <c r="BQ592" i="1"/>
  <c r="AX592" i="1" l="1"/>
  <c r="AW592" i="2"/>
  <c r="AR603" i="2"/>
  <c r="AQ603" i="2"/>
  <c r="AP603" i="2"/>
  <c r="AO603" i="2"/>
  <c r="AN603" i="2"/>
  <c r="AK603" i="2"/>
  <c r="BK603" i="2"/>
  <c r="BI603" i="2"/>
  <c r="BF603" i="2"/>
  <c r="BG603" i="2"/>
  <c r="BE603" i="2"/>
  <c r="BC603" i="2"/>
  <c r="BH603" i="2"/>
  <c r="AJ604" i="2"/>
  <c r="AU604" i="2"/>
  <c r="BL604" i="2"/>
  <c r="BN604" i="2" s="1"/>
  <c r="BB604" i="2"/>
  <c r="BJ592" i="1"/>
  <c r="BG592" i="1"/>
  <c r="BE592" i="1"/>
  <c r="BM592" i="1"/>
  <c r="BL592" i="1"/>
  <c r="BK592" i="1"/>
  <c r="BN592" i="1"/>
  <c r="AW593" i="1"/>
  <c r="BQ593" i="1"/>
  <c r="AK593" i="1"/>
  <c r="AT593" i="2" s="1"/>
  <c r="AN592" i="1"/>
  <c r="AL592" i="1"/>
  <c r="AS592" i="1"/>
  <c r="AU592" i="1"/>
  <c r="AT592" i="1"/>
  <c r="AQ592" i="1"/>
  <c r="AR592" i="1"/>
  <c r="AX593" i="1" l="1"/>
  <c r="AW593" i="2"/>
  <c r="BI604" i="2"/>
  <c r="BG604" i="2"/>
  <c r="BC604" i="2"/>
  <c r="BK604" i="2"/>
  <c r="BH604" i="2"/>
  <c r="BF604" i="2"/>
  <c r="BE604" i="2"/>
  <c r="AK604" i="2"/>
  <c r="AR604" i="2"/>
  <c r="AQ604" i="2"/>
  <c r="AN604" i="2"/>
  <c r="AP604" i="2"/>
  <c r="AO604" i="2"/>
  <c r="AU605" i="2"/>
  <c r="AJ605" i="2"/>
  <c r="BL605" i="2"/>
  <c r="BN605" i="2" s="1"/>
  <c r="BB605" i="2"/>
  <c r="AL593" i="1"/>
  <c r="AU593" i="1"/>
  <c r="AR593" i="1"/>
  <c r="AT593" i="1"/>
  <c r="AS593" i="1"/>
  <c r="AQ593" i="1"/>
  <c r="AN593" i="1"/>
  <c r="BQ594" i="1"/>
  <c r="AW594" i="1"/>
  <c r="AK594" i="1"/>
  <c r="AT594" i="2" s="1"/>
  <c r="BL593" i="1"/>
  <c r="BN593" i="1"/>
  <c r="BK593" i="1"/>
  <c r="BJ593" i="1"/>
  <c r="BG593" i="1"/>
  <c r="BE593" i="1"/>
  <c r="BM593" i="1"/>
  <c r="AX594" i="1" l="1"/>
  <c r="AW594" i="2"/>
  <c r="BL606" i="2"/>
  <c r="BN606" i="2" s="1"/>
  <c r="AU606" i="2"/>
  <c r="AJ606" i="2"/>
  <c r="BB606" i="2"/>
  <c r="BK605" i="2"/>
  <c r="BI605" i="2"/>
  <c r="BH605" i="2"/>
  <c r="BG605" i="2"/>
  <c r="BF605" i="2"/>
  <c r="BE605" i="2"/>
  <c r="BC605" i="2"/>
  <c r="AP605" i="2"/>
  <c r="AO605" i="2"/>
  <c r="AN605" i="2"/>
  <c r="AK605" i="2"/>
  <c r="AR605" i="2"/>
  <c r="AQ605" i="2"/>
  <c r="BQ595" i="1"/>
  <c r="AK595" i="1"/>
  <c r="AT595" i="2" s="1"/>
  <c r="AW595" i="1"/>
  <c r="BK594" i="1"/>
  <c r="BM594" i="1"/>
  <c r="BJ594" i="1"/>
  <c r="BN594" i="1"/>
  <c r="BL594" i="1"/>
  <c r="BE594" i="1"/>
  <c r="BG594" i="1"/>
  <c r="AU594" i="1"/>
  <c r="AL594" i="1"/>
  <c r="AR594" i="1"/>
  <c r="AQ594" i="1"/>
  <c r="AT594" i="1"/>
  <c r="AS594" i="1"/>
  <c r="AN594" i="1"/>
  <c r="AX595" i="1" l="1"/>
  <c r="AW595" i="2"/>
  <c r="AR606" i="2"/>
  <c r="AQ606" i="2"/>
  <c r="AP606" i="2"/>
  <c r="AO606" i="2"/>
  <c r="AK606" i="2"/>
  <c r="AN606" i="2"/>
  <c r="BC606" i="2"/>
  <c r="BI606" i="2"/>
  <c r="BK606" i="2"/>
  <c r="BH606" i="2"/>
  <c r="BG606" i="2"/>
  <c r="BF606" i="2"/>
  <c r="BE606" i="2"/>
  <c r="AJ607" i="2"/>
  <c r="AU607" i="2"/>
  <c r="BL607" i="2"/>
  <c r="BN607" i="2" s="1"/>
  <c r="BB607" i="2"/>
  <c r="AS595" i="1"/>
  <c r="AQ595" i="1"/>
  <c r="AT595" i="1"/>
  <c r="AR595" i="1"/>
  <c r="AN595" i="1"/>
  <c r="AL595" i="1"/>
  <c r="AU595" i="1"/>
  <c r="BK595" i="1"/>
  <c r="BJ595" i="1"/>
  <c r="BG595" i="1"/>
  <c r="BE595" i="1"/>
  <c r="BM595" i="1"/>
  <c r="BL595" i="1"/>
  <c r="BN595" i="1"/>
  <c r="BQ596" i="1"/>
  <c r="AK596" i="1"/>
  <c r="AT596" i="2" s="1"/>
  <c r="AW596" i="1"/>
  <c r="AX596" i="1" l="1"/>
  <c r="AW596" i="2"/>
  <c r="BK607" i="2"/>
  <c r="BI607" i="2"/>
  <c r="BH607" i="2"/>
  <c r="BG607" i="2"/>
  <c r="BF607" i="2"/>
  <c r="BE607" i="2"/>
  <c r="BC607" i="2"/>
  <c r="AN607" i="2"/>
  <c r="AK607" i="2"/>
  <c r="AR607" i="2"/>
  <c r="AQ607" i="2"/>
  <c r="AP607" i="2"/>
  <c r="AO607" i="2"/>
  <c r="BL608" i="2"/>
  <c r="BN608" i="2" s="1"/>
  <c r="AJ608" i="2"/>
  <c r="AU608" i="2"/>
  <c r="BB608" i="2"/>
  <c r="BM596" i="1"/>
  <c r="BL596" i="1"/>
  <c r="BK596" i="1"/>
  <c r="BJ596" i="1"/>
  <c r="BN596" i="1"/>
  <c r="BG596" i="1"/>
  <c r="BE596" i="1"/>
  <c r="BQ597" i="1"/>
  <c r="AK597" i="1"/>
  <c r="AT597" i="2" s="1"/>
  <c r="AW597" i="1"/>
  <c r="AU596" i="1"/>
  <c r="AT596" i="1"/>
  <c r="AN596" i="1"/>
  <c r="AR596" i="1"/>
  <c r="AQ596" i="1"/>
  <c r="AL596" i="1"/>
  <c r="AS596" i="1"/>
  <c r="AX597" i="1" l="1"/>
  <c r="AW597" i="2"/>
  <c r="BE608" i="2"/>
  <c r="BC608" i="2"/>
  <c r="BH608" i="2"/>
  <c r="BG608" i="2"/>
  <c r="BF608" i="2"/>
  <c r="BK608" i="2"/>
  <c r="BI608" i="2"/>
  <c r="AR608" i="2"/>
  <c r="AQ608" i="2"/>
  <c r="AP608" i="2"/>
  <c r="AO608" i="2"/>
  <c r="AN608" i="2"/>
  <c r="AK608" i="2"/>
  <c r="BL609" i="2"/>
  <c r="BN609" i="2" s="1"/>
  <c r="AU609" i="2"/>
  <c r="AJ609" i="2"/>
  <c r="BB609" i="2"/>
  <c r="AU597" i="1"/>
  <c r="AQ597" i="1"/>
  <c r="AN597" i="1"/>
  <c r="AR597" i="1"/>
  <c r="AL597" i="1"/>
  <c r="AS597" i="1"/>
  <c r="AT597" i="1"/>
  <c r="BQ598" i="1"/>
  <c r="AW598" i="1"/>
  <c r="AK598" i="1"/>
  <c r="AT598" i="2" s="1"/>
  <c r="BL597" i="1"/>
  <c r="BK597" i="1"/>
  <c r="BG597" i="1"/>
  <c r="BE597" i="1"/>
  <c r="BJ597" i="1"/>
  <c r="BM597" i="1"/>
  <c r="BN597" i="1"/>
  <c r="AX598" i="1" l="1"/>
  <c r="AW598" i="2"/>
  <c r="AK609" i="2"/>
  <c r="AO609" i="2"/>
  <c r="AN609" i="2"/>
  <c r="AR609" i="2"/>
  <c r="AQ609" i="2"/>
  <c r="AP609" i="2"/>
  <c r="BH609" i="2"/>
  <c r="BG609" i="2"/>
  <c r="BF609" i="2"/>
  <c r="BK609" i="2"/>
  <c r="BI609" i="2"/>
  <c r="BE609" i="2"/>
  <c r="BC609" i="2"/>
  <c r="AU610" i="2"/>
  <c r="BL610" i="2"/>
  <c r="BN610" i="2" s="1"/>
  <c r="AJ610" i="2"/>
  <c r="BB610" i="2"/>
  <c r="AQ598" i="1"/>
  <c r="AN598" i="1"/>
  <c r="AR598" i="1"/>
  <c r="AL598" i="1"/>
  <c r="AU598" i="1"/>
  <c r="AT598" i="1"/>
  <c r="AS598" i="1"/>
  <c r="AK599" i="1"/>
  <c r="AT599" i="2" s="1"/>
  <c r="BQ599" i="1"/>
  <c r="AW599" i="1"/>
  <c r="BE598" i="1"/>
  <c r="BN598" i="1"/>
  <c r="BM598" i="1"/>
  <c r="BG598" i="1"/>
  <c r="BJ598" i="1"/>
  <c r="BK598" i="1"/>
  <c r="BL598" i="1"/>
  <c r="AX599" i="1" l="1"/>
  <c r="AW599" i="2"/>
  <c r="AO610" i="2"/>
  <c r="AN610" i="2"/>
  <c r="AR610" i="2"/>
  <c r="AQ610" i="2"/>
  <c r="AP610" i="2"/>
  <c r="AK610" i="2"/>
  <c r="BK610" i="2"/>
  <c r="BI610" i="2"/>
  <c r="BC610" i="2"/>
  <c r="BH610" i="2"/>
  <c r="BG610" i="2"/>
  <c r="BF610" i="2"/>
  <c r="BE610" i="2"/>
  <c r="AU611" i="2"/>
  <c r="BL611" i="2"/>
  <c r="BN611" i="2" s="1"/>
  <c r="AJ611" i="2"/>
  <c r="BB611" i="2"/>
  <c r="BE599" i="1"/>
  <c r="BK599" i="1"/>
  <c r="BJ599" i="1"/>
  <c r="BN599" i="1"/>
  <c r="BL599" i="1"/>
  <c r="BG599" i="1"/>
  <c r="BM599" i="1"/>
  <c r="AQ599" i="1"/>
  <c r="AT599" i="1"/>
  <c r="AR599" i="1"/>
  <c r="AN599" i="1"/>
  <c r="AL599" i="1"/>
  <c r="AU599" i="1"/>
  <c r="AS599" i="1"/>
  <c r="AK600" i="1"/>
  <c r="AT600" i="2" s="1"/>
  <c r="BQ600" i="1"/>
  <c r="AW600" i="1"/>
  <c r="AX600" i="1" l="1"/>
  <c r="AW600" i="2"/>
  <c r="BK611" i="2"/>
  <c r="BI611" i="2"/>
  <c r="BH611" i="2"/>
  <c r="BG611" i="2"/>
  <c r="BF611" i="2"/>
  <c r="BC611" i="2"/>
  <c r="BE611" i="2"/>
  <c r="AR611" i="2"/>
  <c r="AQ611" i="2"/>
  <c r="AP611" i="2"/>
  <c r="AN611" i="2"/>
  <c r="AK611" i="2"/>
  <c r="AO611" i="2"/>
  <c r="AJ612" i="2"/>
  <c r="BL612" i="2"/>
  <c r="BN612" i="2" s="1"/>
  <c r="AU612" i="2"/>
  <c r="BB612" i="2"/>
  <c r="BQ601" i="1"/>
  <c r="AW601" i="1"/>
  <c r="AK601" i="1"/>
  <c r="AT601" i="2" s="1"/>
  <c r="AU600" i="1"/>
  <c r="AR600" i="1"/>
  <c r="AL600" i="1"/>
  <c r="AS600" i="1"/>
  <c r="AQ600" i="1"/>
  <c r="AT600" i="1"/>
  <c r="AN600" i="1"/>
  <c r="BJ600" i="1"/>
  <c r="BG600" i="1"/>
  <c r="BE600" i="1"/>
  <c r="BK600" i="1"/>
  <c r="BN600" i="1"/>
  <c r="BM600" i="1"/>
  <c r="BL600" i="1"/>
  <c r="AX601" i="1" l="1"/>
  <c r="AW601" i="2"/>
  <c r="BL613" i="2"/>
  <c r="BN613" i="2" s="1"/>
  <c r="AJ613" i="2"/>
  <c r="AU613" i="2"/>
  <c r="BB613" i="2"/>
  <c r="BI612" i="2"/>
  <c r="BH612" i="2"/>
  <c r="BG612" i="2"/>
  <c r="BF612" i="2"/>
  <c r="BE612" i="2"/>
  <c r="BC612" i="2"/>
  <c r="BK612" i="2"/>
  <c r="AR612" i="2"/>
  <c r="AQ612" i="2"/>
  <c r="AO612" i="2"/>
  <c r="AK612" i="2"/>
  <c r="AP612" i="2"/>
  <c r="AN612" i="2"/>
  <c r="AQ601" i="1"/>
  <c r="AN601" i="1"/>
  <c r="AL601" i="1"/>
  <c r="AS601" i="1"/>
  <c r="AR601" i="1"/>
  <c r="AU601" i="1"/>
  <c r="AT601" i="1"/>
  <c r="BL601" i="1"/>
  <c r="BK601" i="1"/>
  <c r="BJ601" i="1"/>
  <c r="BG601" i="1"/>
  <c r="BE601" i="1"/>
  <c r="BM601" i="1"/>
  <c r="BN601" i="1"/>
  <c r="AK602" i="1"/>
  <c r="BQ602" i="1"/>
  <c r="AW602" i="1"/>
  <c r="AX654" i="1" s="1"/>
  <c r="AT602" i="2" l="1"/>
  <c r="AL654" i="1"/>
  <c r="AX602" i="1"/>
  <c r="AW602" i="2"/>
  <c r="BC613" i="2"/>
  <c r="BG613" i="2"/>
  <c r="BF613" i="2"/>
  <c r="BE613" i="2"/>
  <c r="BI613" i="2"/>
  <c r="BH613" i="2"/>
  <c r="BK613" i="2"/>
  <c r="AR613" i="2"/>
  <c r="AQ613" i="2"/>
  <c r="AP613" i="2"/>
  <c r="AO613" i="2"/>
  <c r="AN613" i="2"/>
  <c r="AK613" i="2"/>
  <c r="AU614" i="2"/>
  <c r="AJ614" i="2"/>
  <c r="BL614" i="2"/>
  <c r="BN614" i="2" s="1"/>
  <c r="BB614" i="2"/>
  <c r="AR602" i="1"/>
  <c r="AU602" i="1"/>
  <c r="AT602" i="1"/>
  <c r="AS602" i="1"/>
  <c r="AL602" i="1"/>
  <c r="AQ602" i="1"/>
  <c r="AN602" i="1"/>
  <c r="BE602" i="1"/>
  <c r="BN602" i="1"/>
  <c r="BM602" i="1"/>
  <c r="BJ602" i="1"/>
  <c r="BG602" i="1"/>
  <c r="BL602" i="1"/>
  <c r="BK602" i="1"/>
  <c r="BQ603" i="1"/>
  <c r="AK603" i="1"/>
  <c r="AW603" i="1"/>
  <c r="AX655" i="1" s="1"/>
  <c r="AT603" i="2" l="1"/>
  <c r="AL655" i="1"/>
  <c r="AX603" i="1"/>
  <c r="AW603" i="2"/>
  <c r="BG614" i="2"/>
  <c r="BF614" i="2"/>
  <c r="BE614" i="2"/>
  <c r="BC614" i="2"/>
  <c r="BK614" i="2"/>
  <c r="BH614" i="2"/>
  <c r="BI614" i="2"/>
  <c r="AK614" i="2"/>
  <c r="AO614" i="2"/>
  <c r="AN614" i="2"/>
  <c r="AR614" i="2"/>
  <c r="AQ614" i="2"/>
  <c r="AP614" i="2"/>
  <c r="AJ615" i="2"/>
  <c r="BL615" i="2"/>
  <c r="BN615" i="2" s="1"/>
  <c r="AU615" i="2"/>
  <c r="BB615" i="2"/>
  <c r="AK604" i="1"/>
  <c r="BQ604" i="1"/>
  <c r="AW604" i="1"/>
  <c r="AX656" i="1" s="1"/>
  <c r="BN603" i="1"/>
  <c r="BL603" i="1"/>
  <c r="BE603" i="1"/>
  <c r="BJ603" i="1"/>
  <c r="BK603" i="1"/>
  <c r="BM603" i="1"/>
  <c r="BG603" i="1"/>
  <c r="AS603" i="1"/>
  <c r="AR603" i="1"/>
  <c r="AU603" i="1"/>
  <c r="AN603" i="1"/>
  <c r="AQ603" i="1"/>
  <c r="AL603" i="1"/>
  <c r="AT603" i="1"/>
  <c r="AT604" i="2" l="1"/>
  <c r="AL656" i="1"/>
  <c r="AX604" i="1"/>
  <c r="AW604" i="2"/>
  <c r="BK615" i="2"/>
  <c r="BI615" i="2"/>
  <c r="BH615" i="2"/>
  <c r="BG615" i="2"/>
  <c r="BF615" i="2"/>
  <c r="BE615" i="2"/>
  <c r="BC615" i="2"/>
  <c r="AN615" i="2"/>
  <c r="AK615" i="2"/>
  <c r="AR615" i="2"/>
  <c r="AP615" i="2"/>
  <c r="AQ615" i="2"/>
  <c r="AO615" i="2"/>
  <c r="AU616" i="2"/>
  <c r="AJ616" i="2"/>
  <c r="BL616" i="2"/>
  <c r="BN616" i="2" s="1"/>
  <c r="BB616" i="2"/>
  <c r="BQ605" i="1"/>
  <c r="AW605" i="1"/>
  <c r="AX657" i="1" s="1"/>
  <c r="AK605" i="1"/>
  <c r="AT604" i="1"/>
  <c r="AS604" i="1"/>
  <c r="AN604" i="1"/>
  <c r="AR604" i="1"/>
  <c r="AU604" i="1"/>
  <c r="AQ604" i="1"/>
  <c r="AL604" i="1"/>
  <c r="BM604" i="1"/>
  <c r="BE604" i="1"/>
  <c r="BK604" i="1"/>
  <c r="BG604" i="1"/>
  <c r="BL604" i="1"/>
  <c r="BN604" i="1"/>
  <c r="BJ604" i="1"/>
  <c r="AT605" i="2" l="1"/>
  <c r="AL657" i="1"/>
  <c r="AX605" i="1"/>
  <c r="AW605" i="2"/>
  <c r="AQ616" i="2"/>
  <c r="AP616" i="2"/>
  <c r="AO616" i="2"/>
  <c r="AN616" i="2"/>
  <c r="AK616" i="2"/>
  <c r="AR616" i="2"/>
  <c r="BK616" i="2"/>
  <c r="BI616" i="2"/>
  <c r="BG616" i="2"/>
  <c r="BC616" i="2"/>
  <c r="BH616" i="2"/>
  <c r="BE616" i="2"/>
  <c r="BF616" i="2"/>
  <c r="AJ617" i="2"/>
  <c r="AU617" i="2"/>
  <c r="BL617" i="2"/>
  <c r="BN617" i="2" s="1"/>
  <c r="BB617" i="2"/>
  <c r="AT605" i="1"/>
  <c r="AS605" i="1"/>
  <c r="AR605" i="1"/>
  <c r="AQ605" i="1"/>
  <c r="AU605" i="1"/>
  <c r="AL605" i="1"/>
  <c r="AN605" i="1"/>
  <c r="BE605" i="1"/>
  <c r="BN605" i="1"/>
  <c r="BL605" i="1"/>
  <c r="BJ605" i="1"/>
  <c r="BM605" i="1"/>
  <c r="BK605" i="1"/>
  <c r="BG605" i="1"/>
  <c r="AK606" i="1"/>
  <c r="AW606" i="1"/>
  <c r="AX658" i="1" s="1"/>
  <c r="BQ606" i="1"/>
  <c r="AT606" i="2" l="1"/>
  <c r="AL658" i="1"/>
  <c r="AX606" i="1"/>
  <c r="AW606" i="2"/>
  <c r="BK617" i="2"/>
  <c r="BC617" i="2"/>
  <c r="BF617" i="2"/>
  <c r="BE617" i="2"/>
  <c r="BH617" i="2"/>
  <c r="BG617" i="2"/>
  <c r="BI617" i="2"/>
  <c r="AR617" i="2"/>
  <c r="AQ617" i="2"/>
  <c r="AP617" i="2"/>
  <c r="AN617" i="2"/>
  <c r="AO617" i="2"/>
  <c r="AK617" i="2"/>
  <c r="AJ618" i="2"/>
  <c r="AU618" i="2"/>
  <c r="BL618" i="2"/>
  <c r="BN618" i="2" s="1"/>
  <c r="BB618" i="2"/>
  <c r="BQ607" i="1"/>
  <c r="AK607" i="1"/>
  <c r="AW607" i="1"/>
  <c r="AX659" i="1" s="1"/>
  <c r="BM606" i="1"/>
  <c r="BN606" i="1"/>
  <c r="BG606" i="1"/>
  <c r="BE606" i="1"/>
  <c r="BJ606" i="1"/>
  <c r="BL606" i="1"/>
  <c r="BK606" i="1"/>
  <c r="AU606" i="1"/>
  <c r="AR606" i="1"/>
  <c r="AL606" i="1"/>
  <c r="AQ606" i="1"/>
  <c r="AT606" i="1"/>
  <c r="AN606" i="1"/>
  <c r="AS606" i="1"/>
  <c r="AT607" i="2" l="1"/>
  <c r="AL659" i="1"/>
  <c r="AX607" i="1"/>
  <c r="AW607" i="2"/>
  <c r="AQ618" i="2"/>
  <c r="AO618" i="2"/>
  <c r="AN618" i="2"/>
  <c r="AK618" i="2"/>
  <c r="AR618" i="2"/>
  <c r="AP618" i="2"/>
  <c r="BC618" i="2"/>
  <c r="BH618" i="2"/>
  <c r="BK618" i="2"/>
  <c r="BI618" i="2"/>
  <c r="BG618" i="2"/>
  <c r="BF618" i="2"/>
  <c r="BE618" i="2"/>
  <c r="BL619" i="2"/>
  <c r="BN619" i="2" s="1"/>
  <c r="AU619" i="2"/>
  <c r="AJ619" i="2"/>
  <c r="BB619" i="2"/>
  <c r="AK608" i="1"/>
  <c r="AW608" i="1"/>
  <c r="AX660" i="1" s="1"/>
  <c r="BQ608" i="1"/>
  <c r="AN607" i="1"/>
  <c r="AU607" i="1"/>
  <c r="AR607" i="1"/>
  <c r="AT607" i="1"/>
  <c r="AL607" i="1"/>
  <c r="AQ607" i="1"/>
  <c r="AS607" i="1"/>
  <c r="BL607" i="1"/>
  <c r="BJ607" i="1"/>
  <c r="BG607" i="1"/>
  <c r="BE607" i="1"/>
  <c r="BN607" i="1"/>
  <c r="BK607" i="1"/>
  <c r="BM607" i="1"/>
  <c r="AT608" i="2" l="1"/>
  <c r="AL660" i="1"/>
  <c r="AX608" i="1"/>
  <c r="AW608" i="2"/>
  <c r="BF619" i="2"/>
  <c r="BE619" i="2"/>
  <c r="BC619" i="2"/>
  <c r="BK619" i="2"/>
  <c r="BI619" i="2"/>
  <c r="BH619" i="2"/>
  <c r="BG619" i="2"/>
  <c r="AK619" i="2"/>
  <c r="AQ619" i="2"/>
  <c r="AR619" i="2"/>
  <c r="AP619" i="2"/>
  <c r="AO619" i="2"/>
  <c r="AN619" i="2"/>
  <c r="BL620" i="2"/>
  <c r="BN620" i="2" s="1"/>
  <c r="AJ620" i="2"/>
  <c r="AU620" i="2"/>
  <c r="BB620" i="2"/>
  <c r="AQ608" i="1"/>
  <c r="AL608" i="1"/>
  <c r="AU608" i="1"/>
  <c r="AT608" i="1"/>
  <c r="AS608" i="1"/>
  <c r="AN608" i="1"/>
  <c r="AR608" i="1"/>
  <c r="BL608" i="1"/>
  <c r="BN608" i="1"/>
  <c r="BK608" i="1"/>
  <c r="BG608" i="1"/>
  <c r="BJ608" i="1"/>
  <c r="BE608" i="1"/>
  <c r="BM608" i="1"/>
  <c r="BQ609" i="1"/>
  <c r="AK609" i="1"/>
  <c r="AW609" i="1"/>
  <c r="AX661" i="1" s="1"/>
  <c r="AT609" i="2" l="1"/>
  <c r="AL661" i="1"/>
  <c r="AX609" i="1"/>
  <c r="AW609" i="2"/>
  <c r="AK620" i="2"/>
  <c r="AR620" i="2"/>
  <c r="AN620" i="2"/>
  <c r="AQ620" i="2"/>
  <c r="AP620" i="2"/>
  <c r="AO620" i="2"/>
  <c r="BI620" i="2"/>
  <c r="BH620" i="2"/>
  <c r="BG620" i="2"/>
  <c r="BF620" i="2"/>
  <c r="BE620" i="2"/>
  <c r="BC620" i="2"/>
  <c r="BK620" i="2"/>
  <c r="AU621" i="2"/>
  <c r="BL621" i="2"/>
  <c r="BN621" i="2" s="1"/>
  <c r="AJ621" i="2"/>
  <c r="BB621" i="2"/>
  <c r="AW610" i="1"/>
  <c r="AX662" i="1" s="1"/>
  <c r="BQ610" i="1"/>
  <c r="AK610" i="1"/>
  <c r="BE609" i="1"/>
  <c r="BJ609" i="1"/>
  <c r="BK609" i="1"/>
  <c r="BN609" i="1"/>
  <c r="BM609" i="1"/>
  <c r="BL609" i="1"/>
  <c r="BG609" i="1"/>
  <c r="AR609" i="1"/>
  <c r="AQ609" i="1"/>
  <c r="AU609" i="1"/>
  <c r="AS609" i="1"/>
  <c r="AN609" i="1"/>
  <c r="AL609" i="1"/>
  <c r="AT609" i="1"/>
  <c r="AT610" i="2" l="1"/>
  <c r="AL662" i="1"/>
  <c r="AX610" i="1"/>
  <c r="AW610" i="2"/>
  <c r="AU622" i="2"/>
  <c r="BL622" i="2"/>
  <c r="BN622" i="2" s="1"/>
  <c r="AJ622" i="2"/>
  <c r="BB622" i="2"/>
  <c r="BK621" i="2"/>
  <c r="BI621" i="2"/>
  <c r="BH621" i="2"/>
  <c r="BG621" i="2"/>
  <c r="BF621" i="2"/>
  <c r="BC621" i="2"/>
  <c r="BE621" i="2"/>
  <c r="AP621" i="2"/>
  <c r="AO621" i="2"/>
  <c r="AN621" i="2"/>
  <c r="AQ621" i="2"/>
  <c r="AR621" i="2"/>
  <c r="AK621" i="2"/>
  <c r="AU610" i="1"/>
  <c r="AT610" i="1"/>
  <c r="AQ610" i="1"/>
  <c r="AS610" i="1"/>
  <c r="AL610" i="1"/>
  <c r="AN610" i="1"/>
  <c r="AR610" i="1"/>
  <c r="BN610" i="1"/>
  <c r="BM610" i="1"/>
  <c r="BL610" i="1"/>
  <c r="BJ610" i="1"/>
  <c r="BE610" i="1"/>
  <c r="BG610" i="1"/>
  <c r="BK610" i="1"/>
  <c r="AW611" i="1"/>
  <c r="AX663" i="1" s="1"/>
  <c r="BQ611" i="1"/>
  <c r="AK611" i="1"/>
  <c r="AT611" i="2" l="1"/>
  <c r="AL663" i="1"/>
  <c r="AX611" i="1"/>
  <c r="AW611" i="2"/>
  <c r="AR622" i="2"/>
  <c r="AQ622" i="2"/>
  <c r="AP622" i="2"/>
  <c r="AO622" i="2"/>
  <c r="AN622" i="2"/>
  <c r="AK622" i="2"/>
  <c r="BK622" i="2"/>
  <c r="BI622" i="2"/>
  <c r="BF622" i="2"/>
  <c r="BH622" i="2"/>
  <c r="BG622" i="2"/>
  <c r="BE622" i="2"/>
  <c r="BC622" i="2"/>
  <c r="AJ623" i="2"/>
  <c r="AU623" i="2"/>
  <c r="BL623" i="2"/>
  <c r="BN623" i="2" s="1"/>
  <c r="BB623" i="2"/>
  <c r="BQ612" i="1"/>
  <c r="AK612" i="1"/>
  <c r="AW612" i="1"/>
  <c r="AX664" i="1" s="1"/>
  <c r="AU611" i="1"/>
  <c r="AT611" i="1"/>
  <c r="AL611" i="1"/>
  <c r="AR611" i="1"/>
  <c r="AS611" i="1"/>
  <c r="AQ611" i="1"/>
  <c r="AN611" i="1"/>
  <c r="BN611" i="1"/>
  <c r="BJ611" i="1"/>
  <c r="BE611" i="1"/>
  <c r="BK611" i="1"/>
  <c r="BL611" i="1"/>
  <c r="BM611" i="1"/>
  <c r="BG611" i="1"/>
  <c r="AT612" i="2" l="1"/>
  <c r="AL664" i="1"/>
  <c r="AX612" i="1"/>
  <c r="AW612" i="2"/>
  <c r="BI623" i="2"/>
  <c r="BK623" i="2"/>
  <c r="BH623" i="2"/>
  <c r="BG623" i="2"/>
  <c r="BF623" i="2"/>
  <c r="BE623" i="2"/>
  <c r="BC623" i="2"/>
  <c r="AR623" i="2"/>
  <c r="AQ623" i="2"/>
  <c r="AP623" i="2"/>
  <c r="AN623" i="2"/>
  <c r="AK623" i="2"/>
  <c r="AO623" i="2"/>
  <c r="AU624" i="2"/>
  <c r="BL624" i="2"/>
  <c r="BN624" i="2" s="1"/>
  <c r="AJ624" i="2"/>
  <c r="BB624" i="2"/>
  <c r="BM612" i="1"/>
  <c r="BJ612" i="1"/>
  <c r="BG612" i="1"/>
  <c r="BL612" i="1"/>
  <c r="BE612" i="1"/>
  <c r="BK612" i="1"/>
  <c r="BN612" i="1"/>
  <c r="AQ612" i="1"/>
  <c r="AN612" i="1"/>
  <c r="AT612" i="1"/>
  <c r="AL612" i="1"/>
  <c r="AR612" i="1"/>
  <c r="AU612" i="1"/>
  <c r="AS612" i="1"/>
  <c r="AW613" i="1"/>
  <c r="AX665" i="1" s="1"/>
  <c r="BQ613" i="1"/>
  <c r="AK613" i="1"/>
  <c r="AT613" i="2" l="1"/>
  <c r="AL665" i="1"/>
  <c r="AX613" i="1"/>
  <c r="AW613" i="2"/>
  <c r="AP624" i="2"/>
  <c r="AR624" i="2"/>
  <c r="AQ624" i="2"/>
  <c r="AO624" i="2"/>
  <c r="AN624" i="2"/>
  <c r="AK624" i="2"/>
  <c r="BE624" i="2"/>
  <c r="BC624" i="2"/>
  <c r="BK624" i="2"/>
  <c r="BI624" i="2"/>
  <c r="BH624" i="2"/>
  <c r="BG624" i="2"/>
  <c r="BF624" i="2"/>
  <c r="AJ625" i="2"/>
  <c r="BL625" i="2"/>
  <c r="BN625" i="2" s="1"/>
  <c r="AU625" i="2"/>
  <c r="BB625" i="2"/>
  <c r="BL613" i="1"/>
  <c r="BE613" i="1"/>
  <c r="BM613" i="1"/>
  <c r="BN613" i="1"/>
  <c r="BK613" i="1"/>
  <c r="BJ613" i="1"/>
  <c r="BG613" i="1"/>
  <c r="AW614" i="1"/>
  <c r="AX666" i="1" s="1"/>
  <c r="BQ614" i="1"/>
  <c r="AK614" i="1"/>
  <c r="AL613" i="1"/>
  <c r="AU613" i="1"/>
  <c r="AS613" i="1"/>
  <c r="AT613" i="1"/>
  <c r="AR613" i="1"/>
  <c r="AQ613" i="1"/>
  <c r="AN613" i="1"/>
  <c r="AT614" i="2" l="1"/>
  <c r="AL666" i="1"/>
  <c r="AX614" i="1"/>
  <c r="AW614" i="2"/>
  <c r="BH625" i="2"/>
  <c r="BG625" i="2"/>
  <c r="BF625" i="2"/>
  <c r="BE625" i="2"/>
  <c r="BC625" i="2"/>
  <c r="BK625" i="2"/>
  <c r="BI625" i="2"/>
  <c r="AK625" i="2"/>
  <c r="AR625" i="2"/>
  <c r="AO625" i="2"/>
  <c r="AQ625" i="2"/>
  <c r="AP625" i="2"/>
  <c r="AN625" i="2"/>
  <c r="AU626" i="2"/>
  <c r="AJ626" i="2"/>
  <c r="BL626" i="2"/>
  <c r="BN626" i="2" s="1"/>
  <c r="BB626" i="2"/>
  <c r="BK614" i="1"/>
  <c r="BJ614" i="1"/>
  <c r="BG614" i="1"/>
  <c r="BE614" i="1"/>
  <c r="BN614" i="1"/>
  <c r="BM614" i="1"/>
  <c r="BL614" i="1"/>
  <c r="BQ615" i="1"/>
  <c r="AK615" i="1"/>
  <c r="AW615" i="1"/>
  <c r="AX667" i="1" s="1"/>
  <c r="AL614" i="1"/>
  <c r="AN614" i="1"/>
  <c r="AU614" i="1"/>
  <c r="AT614" i="1"/>
  <c r="AS614" i="1"/>
  <c r="AR614" i="1"/>
  <c r="AQ614" i="1"/>
  <c r="AT615" i="2" l="1"/>
  <c r="AL667" i="1"/>
  <c r="AX615" i="1"/>
  <c r="AW615" i="2"/>
  <c r="BL627" i="2"/>
  <c r="BN627" i="2" s="1"/>
  <c r="AU627" i="2"/>
  <c r="AJ627" i="2"/>
  <c r="BB627" i="2"/>
  <c r="BK626" i="2"/>
  <c r="BI626" i="2"/>
  <c r="BH626" i="2"/>
  <c r="BG626" i="2"/>
  <c r="BF626" i="2"/>
  <c r="BE626" i="2"/>
  <c r="BC626" i="2"/>
  <c r="AO626" i="2"/>
  <c r="AN626" i="2"/>
  <c r="AK626" i="2"/>
  <c r="AQ626" i="2"/>
  <c r="AR626" i="2"/>
  <c r="AP626" i="2"/>
  <c r="BQ616" i="1"/>
  <c r="AK616" i="1"/>
  <c r="AW616" i="1"/>
  <c r="AX668" i="1" s="1"/>
  <c r="AR615" i="1"/>
  <c r="AN615" i="1"/>
  <c r="AQ615" i="1"/>
  <c r="AU615" i="1"/>
  <c r="AT615" i="1"/>
  <c r="AL615" i="1"/>
  <c r="AS615" i="1"/>
  <c r="BE615" i="1"/>
  <c r="BM615" i="1"/>
  <c r="BN615" i="1"/>
  <c r="BL615" i="1"/>
  <c r="BK615" i="1"/>
  <c r="BJ615" i="1"/>
  <c r="BG615" i="1"/>
  <c r="AT616" i="2" l="1"/>
  <c r="AL668" i="1"/>
  <c r="AX616" i="1"/>
  <c r="AW616" i="2"/>
  <c r="BK627" i="2"/>
  <c r="BI627" i="2"/>
  <c r="BH627" i="2"/>
  <c r="BE627" i="2"/>
  <c r="BG627" i="2"/>
  <c r="BF627" i="2"/>
  <c r="BC627" i="2"/>
  <c r="AR627" i="2"/>
  <c r="AQ627" i="2"/>
  <c r="AP627" i="2"/>
  <c r="AO627" i="2"/>
  <c r="AN627" i="2"/>
  <c r="AK627" i="2"/>
  <c r="AJ628" i="2"/>
  <c r="AU628" i="2"/>
  <c r="BL628" i="2"/>
  <c r="BN628" i="2" s="1"/>
  <c r="BB628" i="2"/>
  <c r="BG616" i="1"/>
  <c r="BN616" i="1"/>
  <c r="BM616" i="1"/>
  <c r="BL616" i="1"/>
  <c r="BJ616" i="1"/>
  <c r="BK616" i="1"/>
  <c r="BE616" i="1"/>
  <c r="AR616" i="1"/>
  <c r="AQ616" i="1"/>
  <c r="AN616" i="1"/>
  <c r="AL616" i="1"/>
  <c r="AT616" i="1"/>
  <c r="AU616" i="1"/>
  <c r="AS616" i="1"/>
  <c r="BQ617" i="1"/>
  <c r="AK617" i="1"/>
  <c r="AW617" i="1"/>
  <c r="AX669" i="1" s="1"/>
  <c r="AT617" i="2" l="1"/>
  <c r="AL669" i="1"/>
  <c r="AX617" i="1"/>
  <c r="AW617" i="2"/>
  <c r="BH628" i="2"/>
  <c r="BK628" i="2"/>
  <c r="BI628" i="2"/>
  <c r="BG628" i="2"/>
  <c r="BF628" i="2"/>
  <c r="BE628" i="2"/>
  <c r="BC628" i="2"/>
  <c r="AR628" i="2"/>
  <c r="AQ628" i="2"/>
  <c r="AP628" i="2"/>
  <c r="AO628" i="2"/>
  <c r="AN628" i="2"/>
  <c r="AK628" i="2"/>
  <c r="BL629" i="2"/>
  <c r="BN629" i="2" s="1"/>
  <c r="AJ629" i="2"/>
  <c r="AU629" i="2"/>
  <c r="BB629" i="2"/>
  <c r="AQ617" i="1"/>
  <c r="AS617" i="1"/>
  <c r="AT617" i="1"/>
  <c r="AR617" i="1"/>
  <c r="AL617" i="1"/>
  <c r="AU617" i="1"/>
  <c r="AN617" i="1"/>
  <c r="BQ618" i="1"/>
  <c r="AK618" i="1"/>
  <c r="AW618" i="1"/>
  <c r="AX670" i="1" s="1"/>
  <c r="BM617" i="1"/>
  <c r="BL617" i="1"/>
  <c r="BK617" i="1"/>
  <c r="BJ617" i="1"/>
  <c r="BE617" i="1"/>
  <c r="BG617" i="1"/>
  <c r="BN617" i="1"/>
  <c r="AT618" i="2" l="1"/>
  <c r="AL670" i="1"/>
  <c r="AX618" i="1"/>
  <c r="AW618" i="2"/>
  <c r="BC629" i="2"/>
  <c r="BK629" i="2"/>
  <c r="BI629" i="2"/>
  <c r="BH629" i="2"/>
  <c r="BG629" i="2"/>
  <c r="BF629" i="2"/>
  <c r="BE629" i="2"/>
  <c r="AR629" i="2"/>
  <c r="AO629" i="2"/>
  <c r="AP629" i="2"/>
  <c r="AQ629" i="2"/>
  <c r="AN629" i="2"/>
  <c r="AK629" i="2"/>
  <c r="BL630" i="2"/>
  <c r="BN630" i="2" s="1"/>
  <c r="AU630" i="2"/>
  <c r="AJ630" i="2"/>
  <c r="BB630" i="2"/>
  <c r="AR618" i="1"/>
  <c r="AN618" i="1"/>
  <c r="AU618" i="1"/>
  <c r="AS618" i="1"/>
  <c r="AL618" i="1"/>
  <c r="AT618" i="1"/>
  <c r="AQ618" i="1"/>
  <c r="BQ619" i="1"/>
  <c r="AK619" i="1"/>
  <c r="AW619" i="1"/>
  <c r="AX671" i="1" s="1"/>
  <c r="BG618" i="1"/>
  <c r="BE618" i="1"/>
  <c r="BM618" i="1"/>
  <c r="BJ618" i="1"/>
  <c r="BN618" i="1"/>
  <c r="BK618" i="1"/>
  <c r="BL618" i="1"/>
  <c r="AT619" i="2" l="1"/>
  <c r="AL671" i="1"/>
  <c r="AX619" i="1"/>
  <c r="AW619" i="2"/>
  <c r="BG630" i="2"/>
  <c r="BF630" i="2"/>
  <c r="BE630" i="2"/>
  <c r="BC630" i="2"/>
  <c r="BK630" i="2"/>
  <c r="BI630" i="2"/>
  <c r="BH630" i="2"/>
  <c r="AK630" i="2"/>
  <c r="AR630" i="2"/>
  <c r="AO630" i="2"/>
  <c r="AQ630" i="2"/>
  <c r="AP630" i="2"/>
  <c r="AN630" i="2"/>
  <c r="AJ631" i="2"/>
  <c r="BL631" i="2"/>
  <c r="BN631" i="2" s="1"/>
  <c r="AU631" i="2"/>
  <c r="BB631" i="2"/>
  <c r="AQ619" i="1"/>
  <c r="AT619" i="1"/>
  <c r="AR619" i="1"/>
  <c r="AN619" i="1"/>
  <c r="AL619" i="1"/>
  <c r="AS619" i="1"/>
  <c r="AU619" i="1"/>
  <c r="BK619" i="1"/>
  <c r="BJ619" i="1"/>
  <c r="BG619" i="1"/>
  <c r="BN619" i="1"/>
  <c r="BL619" i="1"/>
  <c r="BE619" i="1"/>
  <c r="BM619" i="1"/>
  <c r="BQ620" i="1"/>
  <c r="AK620" i="1"/>
  <c r="AW620" i="1"/>
  <c r="AX672" i="1" s="1"/>
  <c r="AT620" i="2" l="1"/>
  <c r="AL672" i="1"/>
  <c r="AX620" i="1"/>
  <c r="AW620" i="2"/>
  <c r="BK631" i="2"/>
  <c r="BI631" i="2"/>
  <c r="BH631" i="2"/>
  <c r="BG631" i="2"/>
  <c r="BF631" i="2"/>
  <c r="BE631" i="2"/>
  <c r="BC631" i="2"/>
  <c r="AN631" i="2"/>
  <c r="AK631" i="2"/>
  <c r="AQ631" i="2"/>
  <c r="AR631" i="2"/>
  <c r="AP631" i="2"/>
  <c r="AO631" i="2"/>
  <c r="AU632" i="2"/>
  <c r="AJ632" i="2"/>
  <c r="BL632" i="2"/>
  <c r="BN632" i="2" s="1"/>
  <c r="BB632" i="2"/>
  <c r="BQ621" i="1"/>
  <c r="AK621" i="1"/>
  <c r="AW621" i="1"/>
  <c r="AX673" i="1" s="1"/>
  <c r="BM620" i="1"/>
  <c r="BK620" i="1"/>
  <c r="BG620" i="1"/>
  <c r="BE620" i="1"/>
  <c r="BJ620" i="1"/>
  <c r="BL620" i="1"/>
  <c r="BN620" i="1"/>
  <c r="AQ620" i="1"/>
  <c r="AN620" i="1"/>
  <c r="AT620" i="1"/>
  <c r="AR620" i="1"/>
  <c r="AL620" i="1"/>
  <c r="AU620" i="1"/>
  <c r="AS620" i="1"/>
  <c r="AT621" i="2" l="1"/>
  <c r="AL673" i="1"/>
  <c r="AX621" i="1"/>
  <c r="AW621" i="2"/>
  <c r="BK632" i="2"/>
  <c r="BI632" i="2"/>
  <c r="BH632" i="2"/>
  <c r="BG632" i="2"/>
  <c r="BF632" i="2"/>
  <c r="BE632" i="2"/>
  <c r="BC632" i="2"/>
  <c r="AQ632" i="2"/>
  <c r="AP632" i="2"/>
  <c r="AO632" i="2"/>
  <c r="AN632" i="2"/>
  <c r="AK632" i="2"/>
  <c r="AR632" i="2"/>
  <c r="AJ633" i="2"/>
  <c r="AU633" i="2"/>
  <c r="BL633" i="2"/>
  <c r="BN633" i="2" s="1"/>
  <c r="BB633" i="2"/>
  <c r="BQ622" i="1"/>
  <c r="AW622" i="1"/>
  <c r="AX674" i="1" s="1"/>
  <c r="AK622" i="1"/>
  <c r="BL621" i="1"/>
  <c r="BK621" i="1"/>
  <c r="BG621" i="1"/>
  <c r="BE621" i="1"/>
  <c r="BN621" i="1"/>
  <c r="BJ621" i="1"/>
  <c r="BM621" i="1"/>
  <c r="AU621" i="1"/>
  <c r="AL621" i="1"/>
  <c r="AT621" i="1"/>
  <c r="AN621" i="1"/>
  <c r="AS621" i="1"/>
  <c r="AR621" i="1"/>
  <c r="AQ621" i="1"/>
  <c r="AT622" i="2" l="1"/>
  <c r="AL674" i="1"/>
  <c r="AX622" i="1"/>
  <c r="AW622" i="2"/>
  <c r="BK633" i="2"/>
  <c r="BG633" i="2"/>
  <c r="BI633" i="2"/>
  <c r="BH633" i="2"/>
  <c r="BF633" i="2"/>
  <c r="BE633" i="2"/>
  <c r="BC633" i="2"/>
  <c r="AR633" i="2"/>
  <c r="AQ633" i="2"/>
  <c r="AP633" i="2"/>
  <c r="AO633" i="2"/>
  <c r="AN633" i="2"/>
  <c r="AK633" i="2"/>
  <c r="AJ634" i="2"/>
  <c r="BL634" i="2"/>
  <c r="BN634" i="2" s="1"/>
  <c r="AU634" i="2"/>
  <c r="BB634" i="2"/>
  <c r="BG622" i="1"/>
  <c r="BN622" i="1"/>
  <c r="BL622" i="1"/>
  <c r="BE622" i="1"/>
  <c r="BM622" i="1"/>
  <c r="BK622" i="1"/>
  <c r="BJ622" i="1"/>
  <c r="BQ623" i="1"/>
  <c r="AW623" i="1"/>
  <c r="AX675" i="1" s="1"/>
  <c r="AK623" i="1"/>
  <c r="AU622" i="1"/>
  <c r="AR622" i="1"/>
  <c r="AQ622" i="1"/>
  <c r="AT622" i="1"/>
  <c r="AS622" i="1"/>
  <c r="AN622" i="1"/>
  <c r="AL622" i="1"/>
  <c r="AT623" i="2" l="1"/>
  <c r="AL675" i="1"/>
  <c r="AX623" i="1"/>
  <c r="AW623" i="2"/>
  <c r="BC634" i="2"/>
  <c r="BK634" i="2"/>
  <c r="BI634" i="2"/>
  <c r="BH634" i="2"/>
  <c r="BG634" i="2"/>
  <c r="BF634" i="2"/>
  <c r="BE634" i="2"/>
  <c r="AR634" i="2"/>
  <c r="AQ634" i="2"/>
  <c r="AN634" i="2"/>
  <c r="AO634" i="2"/>
  <c r="AP634" i="2"/>
  <c r="AK634" i="2"/>
  <c r="BL635" i="2"/>
  <c r="BN635" i="2" s="1"/>
  <c r="AJ635" i="2"/>
  <c r="AU635" i="2"/>
  <c r="BB635" i="2"/>
  <c r="BQ624" i="1"/>
  <c r="AK624" i="1"/>
  <c r="AW624" i="1"/>
  <c r="AX676" i="1" s="1"/>
  <c r="BJ623" i="1"/>
  <c r="BG623" i="1"/>
  <c r="BN623" i="1"/>
  <c r="BM623" i="1"/>
  <c r="BL623" i="1"/>
  <c r="BE623" i="1"/>
  <c r="BK623" i="1"/>
  <c r="AT623" i="1"/>
  <c r="AN623" i="1"/>
  <c r="AS623" i="1"/>
  <c r="AL623" i="1"/>
  <c r="AQ623" i="1"/>
  <c r="AR623" i="1"/>
  <c r="AU623" i="1"/>
  <c r="AT624" i="2" l="1"/>
  <c r="AL676" i="1"/>
  <c r="AX624" i="1"/>
  <c r="AW624" i="2"/>
  <c r="BF635" i="2"/>
  <c r="BE635" i="2"/>
  <c r="BC635" i="2"/>
  <c r="BK635" i="2"/>
  <c r="BI635" i="2"/>
  <c r="BH635" i="2"/>
  <c r="BG635" i="2"/>
  <c r="BL636" i="2"/>
  <c r="BN636" i="2" s="1"/>
  <c r="AJ636" i="2"/>
  <c r="AU636" i="2"/>
  <c r="BB636" i="2"/>
  <c r="AQ635" i="2"/>
  <c r="AO635" i="2"/>
  <c r="AR635" i="2"/>
  <c r="AP635" i="2"/>
  <c r="AN635" i="2"/>
  <c r="AK635" i="2"/>
  <c r="AS624" i="1"/>
  <c r="AQ624" i="1"/>
  <c r="AN624" i="1"/>
  <c r="AR624" i="1"/>
  <c r="AL624" i="1"/>
  <c r="AU624" i="1"/>
  <c r="AT624" i="1"/>
  <c r="BL624" i="1"/>
  <c r="BE624" i="1"/>
  <c r="BN624" i="1"/>
  <c r="BJ624" i="1"/>
  <c r="BK624" i="1"/>
  <c r="BG624" i="1"/>
  <c r="BM624" i="1"/>
  <c r="AW625" i="1"/>
  <c r="AX677" i="1" s="1"/>
  <c r="AK625" i="1"/>
  <c r="BQ625" i="1"/>
  <c r="AT625" i="2" l="1"/>
  <c r="AL677" i="1"/>
  <c r="AX625" i="1"/>
  <c r="AW625" i="2"/>
  <c r="BI636" i="2"/>
  <c r="BH636" i="2"/>
  <c r="BG636" i="2"/>
  <c r="BF636" i="2"/>
  <c r="BE636" i="2"/>
  <c r="BC636" i="2"/>
  <c r="BK636" i="2"/>
  <c r="BL637" i="2"/>
  <c r="BN637" i="2" s="1"/>
  <c r="AJ637" i="2"/>
  <c r="AU637" i="2"/>
  <c r="BB637" i="2"/>
  <c r="AK636" i="2"/>
  <c r="AP636" i="2"/>
  <c r="AR636" i="2"/>
  <c r="AN636" i="2"/>
  <c r="AQ636" i="2"/>
  <c r="AO636" i="2"/>
  <c r="AW626" i="1"/>
  <c r="AX678" i="1" s="1"/>
  <c r="AK626" i="1"/>
  <c r="BQ626" i="1"/>
  <c r="BE625" i="1"/>
  <c r="BN625" i="1"/>
  <c r="BM625" i="1"/>
  <c r="BL625" i="1"/>
  <c r="BK625" i="1"/>
  <c r="BJ625" i="1"/>
  <c r="BG625" i="1"/>
  <c r="AT625" i="1"/>
  <c r="AS625" i="1"/>
  <c r="AR625" i="1"/>
  <c r="AL625" i="1"/>
  <c r="AU625" i="1"/>
  <c r="AQ625" i="1"/>
  <c r="AN625" i="1"/>
  <c r="AT626" i="2" l="1"/>
  <c r="AL678" i="1"/>
  <c r="AX626" i="1"/>
  <c r="AW626" i="2"/>
  <c r="BK637" i="2"/>
  <c r="BI637" i="2"/>
  <c r="BH637" i="2"/>
  <c r="BG637" i="2"/>
  <c r="BF637" i="2"/>
  <c r="BC637" i="2"/>
  <c r="BE637" i="2"/>
  <c r="BL638" i="2"/>
  <c r="BN638" i="2" s="1"/>
  <c r="AJ638" i="2"/>
  <c r="AU638" i="2"/>
  <c r="BB638" i="2"/>
  <c r="AP637" i="2"/>
  <c r="AO637" i="2"/>
  <c r="AN637" i="2"/>
  <c r="AK637" i="2"/>
  <c r="AQ637" i="2"/>
  <c r="AR637" i="2"/>
  <c r="BQ627" i="1"/>
  <c r="AW627" i="1"/>
  <c r="AX679" i="1" s="1"/>
  <c r="AK627" i="1"/>
  <c r="AQ626" i="1"/>
  <c r="AN626" i="1"/>
  <c r="AL626" i="1"/>
  <c r="AR626" i="1"/>
  <c r="AS626" i="1"/>
  <c r="AT626" i="1"/>
  <c r="AU626" i="1"/>
  <c r="BK626" i="1"/>
  <c r="BJ626" i="1"/>
  <c r="BE626" i="1"/>
  <c r="BG626" i="1"/>
  <c r="BL626" i="1"/>
  <c r="BN626" i="1"/>
  <c r="BM626" i="1"/>
  <c r="AT627" i="2" l="1"/>
  <c r="AL679" i="1"/>
  <c r="AX627" i="1"/>
  <c r="AW627" i="2"/>
  <c r="AR638" i="2"/>
  <c r="AQ638" i="2"/>
  <c r="AP638" i="2"/>
  <c r="AO638" i="2"/>
  <c r="AN638" i="2"/>
  <c r="AK638" i="2"/>
  <c r="BK638" i="2"/>
  <c r="BI638" i="2"/>
  <c r="BF638" i="2"/>
  <c r="BH638" i="2"/>
  <c r="BG638" i="2"/>
  <c r="BE638" i="2"/>
  <c r="BC638" i="2"/>
  <c r="BL639" i="2"/>
  <c r="BN639" i="2" s="1"/>
  <c r="AJ639" i="2"/>
  <c r="AU639" i="2"/>
  <c r="BB639" i="2"/>
  <c r="BM627" i="1"/>
  <c r="BL627" i="1"/>
  <c r="BK627" i="1"/>
  <c r="BE627" i="1"/>
  <c r="BJ627" i="1"/>
  <c r="BG627" i="1"/>
  <c r="BN627" i="1"/>
  <c r="AU627" i="1"/>
  <c r="AT627" i="1"/>
  <c r="AS627" i="1"/>
  <c r="AN627" i="1"/>
  <c r="AL627" i="1"/>
  <c r="AR627" i="1"/>
  <c r="AQ627" i="1"/>
  <c r="BQ628" i="1"/>
  <c r="AW628" i="1"/>
  <c r="AX680" i="1" s="1"/>
  <c r="AK628" i="1"/>
  <c r="AT628" i="2" l="1"/>
  <c r="AL680" i="1"/>
  <c r="AX628" i="1"/>
  <c r="AW628" i="2"/>
  <c r="BI639" i="2"/>
  <c r="BK639" i="2"/>
  <c r="BH639" i="2"/>
  <c r="BG639" i="2"/>
  <c r="BF639" i="2"/>
  <c r="BE639" i="2"/>
  <c r="BC639" i="2"/>
  <c r="AU640" i="2"/>
  <c r="BL640" i="2"/>
  <c r="BN640" i="2" s="1"/>
  <c r="AJ640" i="2"/>
  <c r="BB640" i="2"/>
  <c r="AR639" i="2"/>
  <c r="AQ639" i="2"/>
  <c r="AP639" i="2"/>
  <c r="AK639" i="2"/>
  <c r="AN639" i="2"/>
  <c r="AO639" i="2"/>
  <c r="AN628" i="1"/>
  <c r="AQ628" i="1"/>
  <c r="AU628" i="1"/>
  <c r="AL628" i="1"/>
  <c r="AT628" i="1"/>
  <c r="AS628" i="1"/>
  <c r="AR628" i="1"/>
  <c r="BM628" i="1"/>
  <c r="BL628" i="1"/>
  <c r="BK628" i="1"/>
  <c r="BJ628" i="1"/>
  <c r="BG628" i="1"/>
  <c r="BE628" i="1"/>
  <c r="BN628" i="1"/>
  <c r="BQ629" i="1"/>
  <c r="AW629" i="1"/>
  <c r="AX681" i="1" s="1"/>
  <c r="AK629" i="1"/>
  <c r="AT629" i="2" l="1"/>
  <c r="AL681" i="1"/>
  <c r="AX629" i="1"/>
  <c r="AW629" i="2"/>
  <c r="AP640" i="2"/>
  <c r="AR640" i="2"/>
  <c r="AQ640" i="2"/>
  <c r="AO640" i="2"/>
  <c r="AN640" i="2"/>
  <c r="AK640" i="2"/>
  <c r="BE640" i="2"/>
  <c r="BC640" i="2"/>
  <c r="BI640" i="2"/>
  <c r="BH640" i="2"/>
  <c r="BG640" i="2"/>
  <c r="BF640" i="2"/>
  <c r="BK640" i="2"/>
  <c r="BL641" i="2"/>
  <c r="BN641" i="2" s="1"/>
  <c r="AU641" i="2"/>
  <c r="AJ641" i="2"/>
  <c r="BB641" i="2"/>
  <c r="AN629" i="1"/>
  <c r="AL629" i="1"/>
  <c r="AT629" i="1"/>
  <c r="AS629" i="1"/>
  <c r="AU629" i="1"/>
  <c r="AR629" i="1"/>
  <c r="AQ629" i="1"/>
  <c r="BE629" i="1"/>
  <c r="BN629" i="1"/>
  <c r="BM629" i="1"/>
  <c r="BL629" i="1"/>
  <c r="BG629" i="1"/>
  <c r="BK629" i="1"/>
  <c r="BJ629" i="1"/>
  <c r="BQ630" i="1"/>
  <c r="AW630" i="1"/>
  <c r="AX682" i="1" s="1"/>
  <c r="AK630" i="1"/>
  <c r="AT630" i="2" l="1"/>
  <c r="AL682" i="1"/>
  <c r="AX630" i="1"/>
  <c r="AW630" i="2"/>
  <c r="AJ642" i="2"/>
  <c r="AU642" i="2"/>
  <c r="BL642" i="2"/>
  <c r="BN642" i="2" s="1"/>
  <c r="BB642" i="2"/>
  <c r="BH641" i="2"/>
  <c r="BG641" i="2"/>
  <c r="BF641" i="2"/>
  <c r="BE641" i="2"/>
  <c r="BC641" i="2"/>
  <c r="BK641" i="2"/>
  <c r="BI641" i="2"/>
  <c r="AK641" i="2"/>
  <c r="AR641" i="2"/>
  <c r="AQ641" i="2"/>
  <c r="AN641" i="2"/>
  <c r="AP641" i="2"/>
  <c r="AO641" i="2"/>
  <c r="AS630" i="1"/>
  <c r="AN630" i="1"/>
  <c r="AU630" i="1"/>
  <c r="AR630" i="1"/>
  <c r="AT630" i="1"/>
  <c r="AL630" i="1"/>
  <c r="AQ630" i="1"/>
  <c r="AW631" i="1"/>
  <c r="AX683" i="1" s="1"/>
  <c r="AK631" i="1"/>
  <c r="BQ631" i="1"/>
  <c r="BM630" i="1"/>
  <c r="BL630" i="1"/>
  <c r="BG630" i="1"/>
  <c r="BE630" i="1"/>
  <c r="BJ630" i="1"/>
  <c r="BK630" i="1"/>
  <c r="BN630" i="1"/>
  <c r="AT631" i="2" l="1"/>
  <c r="AL683" i="1"/>
  <c r="AX631" i="1"/>
  <c r="AW631" i="2"/>
  <c r="BK642" i="2"/>
  <c r="BI642" i="2"/>
  <c r="BH642" i="2"/>
  <c r="BG642" i="2"/>
  <c r="BF642" i="2"/>
  <c r="BE642" i="2"/>
  <c r="BC642" i="2"/>
  <c r="AO642" i="2"/>
  <c r="AN642" i="2"/>
  <c r="AK642" i="2"/>
  <c r="AP642" i="2"/>
  <c r="AR642" i="2"/>
  <c r="AQ642" i="2"/>
  <c r="AJ643" i="2"/>
  <c r="AU643" i="2"/>
  <c r="BL643" i="2"/>
  <c r="BN643" i="2" s="1"/>
  <c r="BB643" i="2"/>
  <c r="AU631" i="1"/>
  <c r="AR631" i="1"/>
  <c r="AT631" i="1"/>
  <c r="AS631" i="1"/>
  <c r="AN631" i="1"/>
  <c r="AL631" i="1"/>
  <c r="AQ631" i="1"/>
  <c r="BJ631" i="1"/>
  <c r="BK631" i="1"/>
  <c r="BN631" i="1"/>
  <c r="BG631" i="1"/>
  <c r="BL631" i="1"/>
  <c r="BE631" i="1"/>
  <c r="BM631" i="1"/>
  <c r="BQ632" i="1"/>
  <c r="AK632" i="1"/>
  <c r="AW632" i="1"/>
  <c r="AX684" i="1" s="1"/>
  <c r="AT632" i="2" l="1"/>
  <c r="AL684" i="1"/>
  <c r="AX632" i="1"/>
  <c r="AW632" i="2"/>
  <c r="AR643" i="2"/>
  <c r="AQ643" i="2"/>
  <c r="AP643" i="2"/>
  <c r="AO643" i="2"/>
  <c r="AN643" i="2"/>
  <c r="AK643" i="2"/>
  <c r="AU644" i="2"/>
  <c r="BL644" i="2"/>
  <c r="BN644" i="2" s="1"/>
  <c r="AJ644" i="2"/>
  <c r="BB644" i="2"/>
  <c r="BK643" i="2"/>
  <c r="BI643" i="2"/>
  <c r="BH643" i="2"/>
  <c r="BE643" i="2"/>
  <c r="BG643" i="2"/>
  <c r="BF643" i="2"/>
  <c r="BC643" i="2"/>
  <c r="AR632" i="1"/>
  <c r="AT632" i="1"/>
  <c r="AL632" i="1"/>
  <c r="AU632" i="1"/>
  <c r="AS632" i="1"/>
  <c r="AQ632" i="1"/>
  <c r="AN632" i="1"/>
  <c r="BM632" i="1"/>
  <c r="BN632" i="1"/>
  <c r="BG632" i="1"/>
  <c r="BL632" i="1"/>
  <c r="BK632" i="1"/>
  <c r="BE632" i="1"/>
  <c r="BJ632" i="1"/>
  <c r="BQ633" i="1"/>
  <c r="AW633" i="1"/>
  <c r="AX685" i="1" s="1"/>
  <c r="AK633" i="1"/>
  <c r="AT633" i="2" l="1"/>
  <c r="AL685" i="1"/>
  <c r="AX633" i="1"/>
  <c r="AW633" i="2"/>
  <c r="AR644" i="2"/>
  <c r="AQ644" i="2"/>
  <c r="AP644" i="2"/>
  <c r="AO644" i="2"/>
  <c r="AN644" i="2"/>
  <c r="AK644" i="2"/>
  <c r="BH644" i="2"/>
  <c r="BK644" i="2"/>
  <c r="BI644" i="2"/>
  <c r="BG644" i="2"/>
  <c r="BF644" i="2"/>
  <c r="BE644" i="2"/>
  <c r="BC644" i="2"/>
  <c r="BL645" i="2"/>
  <c r="BN645" i="2" s="1"/>
  <c r="AJ645" i="2"/>
  <c r="AU645" i="2"/>
  <c r="BB645" i="2"/>
  <c r="BN633" i="1"/>
  <c r="BG633" i="1"/>
  <c r="BK633" i="1"/>
  <c r="BJ633" i="1"/>
  <c r="BE633" i="1"/>
  <c r="BL633" i="1"/>
  <c r="BM633" i="1"/>
  <c r="AT633" i="1"/>
  <c r="AR633" i="1"/>
  <c r="AU633" i="1"/>
  <c r="AS633" i="1"/>
  <c r="AQ633" i="1"/>
  <c r="AL633" i="1"/>
  <c r="AN633" i="1"/>
  <c r="BQ634" i="1"/>
  <c r="AK634" i="1"/>
  <c r="AW634" i="1"/>
  <c r="AX686" i="1" s="1"/>
  <c r="AT634" i="2" l="1"/>
  <c r="AL686" i="1"/>
  <c r="AX634" i="1"/>
  <c r="AW634" i="2"/>
  <c r="BC645" i="2"/>
  <c r="BK645" i="2"/>
  <c r="BI645" i="2"/>
  <c r="BH645" i="2"/>
  <c r="BG645" i="2"/>
  <c r="BF645" i="2"/>
  <c r="BE645" i="2"/>
  <c r="BL646" i="2"/>
  <c r="BN646" i="2" s="1"/>
  <c r="AU646" i="2"/>
  <c r="AJ646" i="2"/>
  <c r="BB646" i="2"/>
  <c r="AR645" i="2"/>
  <c r="AO645" i="2"/>
  <c r="AN645" i="2"/>
  <c r="AQ645" i="2"/>
  <c r="AP645" i="2"/>
  <c r="AK645" i="2"/>
  <c r="AL634" i="1"/>
  <c r="AN634" i="1"/>
  <c r="AR634" i="1"/>
  <c r="AQ634" i="1"/>
  <c r="AT634" i="1"/>
  <c r="AU634" i="1"/>
  <c r="AS634" i="1"/>
  <c r="BQ635" i="1"/>
  <c r="AK635" i="1"/>
  <c r="AW635" i="1"/>
  <c r="AX687" i="1" s="1"/>
  <c r="BG634" i="1"/>
  <c r="BE634" i="1"/>
  <c r="BN634" i="1"/>
  <c r="BL634" i="1"/>
  <c r="BM634" i="1"/>
  <c r="BK634" i="1"/>
  <c r="BJ634" i="1"/>
  <c r="AT635" i="2" l="1"/>
  <c r="AL687" i="1"/>
  <c r="AX635" i="1"/>
  <c r="AW635" i="2"/>
  <c r="BG646" i="2"/>
  <c r="BF646" i="2"/>
  <c r="BE646" i="2"/>
  <c r="BC646" i="2"/>
  <c r="BK646" i="2"/>
  <c r="BI646" i="2"/>
  <c r="BH646" i="2"/>
  <c r="AU647" i="2"/>
  <c r="AJ647" i="2"/>
  <c r="BL647" i="2"/>
  <c r="BN647" i="2" s="1"/>
  <c r="BB647" i="2"/>
  <c r="AK646" i="2"/>
  <c r="AR646" i="2"/>
  <c r="AQ646" i="2"/>
  <c r="AN646" i="2"/>
  <c r="AP646" i="2"/>
  <c r="AO646" i="2"/>
  <c r="BK635" i="1"/>
  <c r="BN635" i="1"/>
  <c r="BM635" i="1"/>
  <c r="BJ635" i="1"/>
  <c r="BG635" i="1"/>
  <c r="BE635" i="1"/>
  <c r="BL635" i="1"/>
  <c r="AN635" i="1"/>
  <c r="AL635" i="1"/>
  <c r="AT635" i="1"/>
  <c r="AU635" i="1"/>
  <c r="AS635" i="1"/>
  <c r="AQ635" i="1"/>
  <c r="AR635" i="1"/>
  <c r="BQ636" i="1"/>
  <c r="AK636" i="1"/>
  <c r="AW636" i="1"/>
  <c r="AX688" i="1" s="1"/>
  <c r="AT636" i="2" l="1"/>
  <c r="AL688" i="1"/>
  <c r="AX636" i="1"/>
  <c r="AW636" i="2"/>
  <c r="AN647" i="2"/>
  <c r="AK647" i="2"/>
  <c r="AP647" i="2"/>
  <c r="AR647" i="2"/>
  <c r="AQ647" i="2"/>
  <c r="AO647" i="2"/>
  <c r="BK647" i="2"/>
  <c r="BI647" i="2"/>
  <c r="BH647" i="2"/>
  <c r="BG647" i="2"/>
  <c r="BF647" i="2"/>
  <c r="BE647" i="2"/>
  <c r="BC647" i="2"/>
  <c r="AJ648" i="2"/>
  <c r="AU648" i="2"/>
  <c r="BL648" i="2"/>
  <c r="BN648" i="2" s="1"/>
  <c r="BB648" i="2"/>
  <c r="BM636" i="1"/>
  <c r="BL636" i="1"/>
  <c r="BK636" i="1"/>
  <c r="BJ636" i="1"/>
  <c r="BE636" i="1"/>
  <c r="BG636" i="1"/>
  <c r="BN636" i="1"/>
  <c r="AL636" i="1"/>
  <c r="AU636" i="1"/>
  <c r="AQ636" i="1"/>
  <c r="AN636" i="1"/>
  <c r="AR636" i="1"/>
  <c r="AT636" i="1"/>
  <c r="AS636" i="1"/>
  <c r="AK637" i="1"/>
  <c r="BQ637" i="1"/>
  <c r="AW637" i="1"/>
  <c r="AX689" i="1" s="1"/>
  <c r="AT637" i="2" l="1"/>
  <c r="AL689" i="1"/>
  <c r="AX637" i="1"/>
  <c r="AW637" i="2"/>
  <c r="AU649" i="2"/>
  <c r="BL649" i="2"/>
  <c r="BN649" i="2" s="1"/>
  <c r="AJ649" i="2"/>
  <c r="BB649" i="2"/>
  <c r="BK648" i="2"/>
  <c r="BI648" i="2"/>
  <c r="BH648" i="2"/>
  <c r="BG648" i="2"/>
  <c r="BF648" i="2"/>
  <c r="BE648" i="2"/>
  <c r="BC648" i="2"/>
  <c r="AQ648" i="2"/>
  <c r="AP648" i="2"/>
  <c r="AO648" i="2"/>
  <c r="AN648" i="2"/>
  <c r="AK648" i="2"/>
  <c r="AR648" i="2"/>
  <c r="AS637" i="1"/>
  <c r="AR637" i="1"/>
  <c r="AL637" i="1"/>
  <c r="AT637" i="1"/>
  <c r="AU637" i="1"/>
  <c r="AQ637" i="1"/>
  <c r="AN637" i="1"/>
  <c r="BE637" i="1"/>
  <c r="BN637" i="1"/>
  <c r="BL637" i="1"/>
  <c r="BJ637" i="1"/>
  <c r="BK637" i="1"/>
  <c r="BM637" i="1"/>
  <c r="BG637" i="1"/>
  <c r="AK638" i="1"/>
  <c r="AW638" i="1"/>
  <c r="AX690" i="1" s="1"/>
  <c r="BQ638" i="1"/>
  <c r="AT638" i="2" l="1"/>
  <c r="AL690" i="1"/>
  <c r="AX638" i="1"/>
  <c r="AW638" i="2"/>
  <c r="BK649" i="2"/>
  <c r="BG649" i="2"/>
  <c r="BI649" i="2"/>
  <c r="BH649" i="2"/>
  <c r="BF649" i="2"/>
  <c r="BE649" i="2"/>
  <c r="BC649" i="2"/>
  <c r="AR649" i="2"/>
  <c r="AQ649" i="2"/>
  <c r="AP649" i="2"/>
  <c r="AO649" i="2"/>
  <c r="AN649" i="2"/>
  <c r="AK649" i="2"/>
  <c r="AJ650" i="2"/>
  <c r="AU650" i="2"/>
  <c r="BL650" i="2"/>
  <c r="BN650" i="2" s="1"/>
  <c r="BB650" i="2"/>
  <c r="AW639" i="1"/>
  <c r="AK639" i="1"/>
  <c r="AT639" i="2" s="1"/>
  <c r="BQ639" i="1"/>
  <c r="BN638" i="1"/>
  <c r="BM638" i="1"/>
  <c r="BG638" i="1"/>
  <c r="BL638" i="1"/>
  <c r="BE638" i="1"/>
  <c r="BK638" i="1"/>
  <c r="BJ638" i="1"/>
  <c r="AT638" i="1"/>
  <c r="AS638" i="1"/>
  <c r="AR638" i="1"/>
  <c r="AQ638" i="1"/>
  <c r="AL638" i="1"/>
  <c r="AU638" i="1"/>
  <c r="AN638" i="1"/>
  <c r="AX639" i="1" l="1"/>
  <c r="AW639" i="2"/>
  <c r="BL651" i="2"/>
  <c r="BN651" i="2" s="1"/>
  <c r="AJ651" i="2"/>
  <c r="AU651" i="2"/>
  <c r="BB651" i="2"/>
  <c r="BC650" i="2"/>
  <c r="BK650" i="2"/>
  <c r="BI650" i="2"/>
  <c r="BH650" i="2"/>
  <c r="BG650" i="2"/>
  <c r="BF650" i="2"/>
  <c r="BE650" i="2"/>
  <c r="AR650" i="2"/>
  <c r="AQ650" i="2"/>
  <c r="AN650" i="2"/>
  <c r="AP650" i="2"/>
  <c r="AO650" i="2"/>
  <c r="AK650" i="2"/>
  <c r="BL639" i="1"/>
  <c r="BN639" i="1"/>
  <c r="BK639" i="1"/>
  <c r="BJ639" i="1"/>
  <c r="BG639" i="1"/>
  <c r="BE639" i="1"/>
  <c r="BM639" i="1"/>
  <c r="BQ640" i="1"/>
  <c r="AK640" i="1"/>
  <c r="AT640" i="2" s="1"/>
  <c r="AW640" i="1"/>
  <c r="AU639" i="1"/>
  <c r="AS639" i="1"/>
  <c r="AR639" i="1"/>
  <c r="AT639" i="1"/>
  <c r="AN639" i="1"/>
  <c r="AL639" i="1"/>
  <c r="AQ639" i="1"/>
  <c r="AX640" i="1" l="1"/>
  <c r="AW640" i="2"/>
  <c r="BF651" i="2"/>
  <c r="BE651" i="2"/>
  <c r="BC651" i="2"/>
  <c r="BK651" i="2"/>
  <c r="BI651" i="2"/>
  <c r="BH651" i="2"/>
  <c r="BG651" i="2"/>
  <c r="AQ651" i="2"/>
  <c r="AR651" i="2"/>
  <c r="AN651" i="2"/>
  <c r="AP651" i="2"/>
  <c r="AO651" i="2"/>
  <c r="AK651" i="2"/>
  <c r="BL652" i="2"/>
  <c r="BN652" i="2" s="1"/>
  <c r="AJ652" i="2"/>
  <c r="AU652" i="2"/>
  <c r="BB652" i="2"/>
  <c r="BM640" i="1"/>
  <c r="BN640" i="1"/>
  <c r="BK640" i="1"/>
  <c r="BE640" i="1"/>
  <c r="BG640" i="1"/>
  <c r="BJ640" i="1"/>
  <c r="BL640" i="1"/>
  <c r="AT640" i="1"/>
  <c r="AS640" i="1"/>
  <c r="AU640" i="1"/>
  <c r="AQ640" i="1"/>
  <c r="AL640" i="1"/>
  <c r="AR640" i="1"/>
  <c r="AN640" i="1"/>
  <c r="BQ641" i="1"/>
  <c r="AK641" i="1"/>
  <c r="AT641" i="2" s="1"/>
  <c r="AW641" i="1"/>
  <c r="AX641" i="1" l="1"/>
  <c r="AW641" i="2"/>
  <c r="BI652" i="2"/>
  <c r="BH652" i="2"/>
  <c r="BG652" i="2"/>
  <c r="BF652" i="2"/>
  <c r="BE652" i="2"/>
  <c r="BC652" i="2"/>
  <c r="BK652" i="2"/>
  <c r="BL653" i="2"/>
  <c r="BN653" i="2" s="1"/>
  <c r="BO14" i="2" s="1"/>
  <c r="AJ653" i="2"/>
  <c r="AU653" i="2"/>
  <c r="BB653" i="2"/>
  <c r="AK652" i="2"/>
  <c r="AR652" i="2"/>
  <c r="AO652" i="2"/>
  <c r="AN652" i="2"/>
  <c r="AQ652" i="2"/>
  <c r="AP652" i="2"/>
  <c r="BJ641" i="1"/>
  <c r="BG641" i="1"/>
  <c r="BN641" i="1"/>
  <c r="BL641" i="1"/>
  <c r="BK641" i="1"/>
  <c r="BM641" i="1"/>
  <c r="BE641" i="1"/>
  <c r="BQ642" i="1"/>
  <c r="AW642" i="1"/>
  <c r="AK642" i="1"/>
  <c r="AT642" i="2" s="1"/>
  <c r="AT641" i="1"/>
  <c r="AR641" i="1"/>
  <c r="AQ641" i="1"/>
  <c r="AN641" i="1"/>
  <c r="AL641" i="1"/>
  <c r="AU641" i="1"/>
  <c r="AS641" i="1"/>
  <c r="AX642" i="1" l="1"/>
  <c r="AW642" i="2"/>
  <c r="BK653" i="2"/>
  <c r="BO13" i="2" s="1"/>
  <c r="L67" i="5" s="1"/>
  <c r="BI653" i="2"/>
  <c r="BH653" i="2"/>
  <c r="BG653" i="2"/>
  <c r="BF653" i="2"/>
  <c r="BC653" i="2"/>
  <c r="BE653" i="2"/>
  <c r="AP653" i="2"/>
  <c r="AO653" i="2"/>
  <c r="AN653" i="2"/>
  <c r="AK653" i="2"/>
  <c r="AR653" i="2"/>
  <c r="AQ653" i="2"/>
  <c r="AR642" i="1"/>
  <c r="AT642" i="1"/>
  <c r="AQ642" i="1"/>
  <c r="AU642" i="1"/>
  <c r="AL642" i="1"/>
  <c r="AS642" i="1"/>
  <c r="AN642" i="1"/>
  <c r="BG642" i="1"/>
  <c r="BE642" i="1"/>
  <c r="BN642" i="1"/>
  <c r="BK642" i="1"/>
  <c r="BL642" i="1"/>
  <c r="BM642" i="1"/>
  <c r="BJ642" i="1"/>
  <c r="BQ643" i="1"/>
  <c r="AK643" i="1"/>
  <c r="AT643" i="2" s="1"/>
  <c r="AW643" i="1"/>
  <c r="AX643" i="1" l="1"/>
  <c r="AW643" i="2"/>
  <c r="AP14" i="2"/>
  <c r="AP13" i="2"/>
  <c r="AP12" i="2"/>
  <c r="BC14" i="2"/>
  <c r="BC13" i="2"/>
  <c r="BC12" i="2"/>
  <c r="BQ644" i="1"/>
  <c r="AK644" i="1"/>
  <c r="AT644" i="2" s="1"/>
  <c r="AW644" i="1"/>
  <c r="BM643" i="1"/>
  <c r="BL643" i="1"/>
  <c r="BJ643" i="1"/>
  <c r="BG643" i="1"/>
  <c r="BK643" i="1"/>
  <c r="BE643" i="1"/>
  <c r="BN643" i="1"/>
  <c r="AN643" i="1"/>
  <c r="AT643" i="1"/>
  <c r="AS643" i="1"/>
  <c r="AL643" i="1"/>
  <c r="AQ643" i="1"/>
  <c r="AR643" i="1"/>
  <c r="AU643" i="1"/>
  <c r="AX644" i="1" l="1"/>
  <c r="AW644" i="2"/>
  <c r="L49" i="5"/>
  <c r="B49" i="5"/>
  <c r="BM644" i="1"/>
  <c r="BE644" i="1"/>
  <c r="BG644" i="1"/>
  <c r="BL644" i="1"/>
  <c r="BK644" i="1"/>
  <c r="BJ644" i="1"/>
  <c r="BN644" i="1"/>
  <c r="AL644" i="1"/>
  <c r="AT644" i="1"/>
  <c r="AQ644" i="1"/>
  <c r="AR644" i="1"/>
  <c r="AN644" i="1"/>
  <c r="AS644" i="1"/>
  <c r="AU644" i="1"/>
  <c r="AK645" i="1"/>
  <c r="AT645" i="2" s="1"/>
  <c r="BQ645" i="1"/>
  <c r="AW645" i="1"/>
  <c r="AX645" i="1" l="1"/>
  <c r="AW645" i="2"/>
  <c r="AS645" i="1"/>
  <c r="AR645" i="1"/>
  <c r="AQ645" i="1"/>
  <c r="AU645" i="1"/>
  <c r="AN645" i="1"/>
  <c r="AT645" i="1"/>
  <c r="AL645" i="1"/>
  <c r="BE645" i="1"/>
  <c r="BN645" i="1"/>
  <c r="BJ645" i="1"/>
  <c r="BK645" i="1"/>
  <c r="BL645" i="1"/>
  <c r="BG645" i="1"/>
  <c r="BM645" i="1"/>
  <c r="AK646" i="1"/>
  <c r="AT646" i="2" s="1"/>
  <c r="AW646" i="1"/>
  <c r="BQ646" i="1"/>
  <c r="AX646" i="1" l="1"/>
  <c r="AW646" i="2"/>
  <c r="BN646" i="1"/>
  <c r="BK646" i="1"/>
  <c r="BJ646" i="1"/>
  <c r="BG646" i="1"/>
  <c r="BL646" i="1"/>
  <c r="BM646" i="1"/>
  <c r="BE646" i="1"/>
  <c r="AK647" i="1"/>
  <c r="AT647" i="2" s="1"/>
  <c r="BQ647" i="1"/>
  <c r="AW647" i="1"/>
  <c r="AT646" i="1"/>
  <c r="AS646" i="1"/>
  <c r="AR646" i="1"/>
  <c r="AQ646" i="1"/>
  <c r="AN646" i="1"/>
  <c r="AL646" i="1"/>
  <c r="AU646" i="1"/>
  <c r="AX647" i="1" l="1"/>
  <c r="AW647" i="2"/>
  <c r="AR647" i="1"/>
  <c r="AQ647" i="1"/>
  <c r="AN647" i="1"/>
  <c r="AT647" i="1"/>
  <c r="AL647" i="1"/>
  <c r="AU647" i="1"/>
  <c r="AS647" i="1"/>
  <c r="BQ648" i="1"/>
  <c r="AW648" i="1"/>
  <c r="AK648" i="1"/>
  <c r="AT648" i="2" s="1"/>
  <c r="BJ647" i="1"/>
  <c r="BG647" i="1"/>
  <c r="BL647" i="1"/>
  <c r="BK647" i="1"/>
  <c r="BE647" i="1"/>
  <c r="BM647" i="1"/>
  <c r="BN647" i="1"/>
  <c r="AX648" i="1" l="1"/>
  <c r="AW648" i="2"/>
  <c r="AU648" i="1"/>
  <c r="AT648" i="1"/>
  <c r="AS648" i="1"/>
  <c r="AL648" i="1"/>
  <c r="AR648" i="1"/>
  <c r="AQ648" i="1"/>
  <c r="AN648" i="1"/>
  <c r="BM648" i="1"/>
  <c r="BL648" i="1"/>
  <c r="BK648" i="1"/>
  <c r="BN648" i="1"/>
  <c r="BJ648" i="1"/>
  <c r="BG648" i="1"/>
  <c r="BE648" i="1"/>
  <c r="AW649" i="1"/>
  <c r="AK649" i="1"/>
  <c r="AT649" i="2" s="1"/>
  <c r="BQ649" i="1"/>
  <c r="AX649" i="1" l="1"/>
  <c r="AW649" i="2"/>
  <c r="BJ649" i="1"/>
  <c r="BG649" i="1"/>
  <c r="BM649" i="1"/>
  <c r="BE649" i="1"/>
  <c r="BN649" i="1"/>
  <c r="BL649" i="1"/>
  <c r="BK649" i="1"/>
  <c r="BQ650" i="1"/>
  <c r="AW650" i="1"/>
  <c r="AK650" i="1"/>
  <c r="AT650" i="2" s="1"/>
  <c r="AU649" i="1"/>
  <c r="AL649" i="1"/>
  <c r="AQ649" i="1"/>
  <c r="AN649" i="1"/>
  <c r="AR649" i="1"/>
  <c r="AS649" i="1"/>
  <c r="AT649" i="1"/>
  <c r="AX650" i="1" l="1"/>
  <c r="AW650" i="2"/>
  <c r="AL650" i="1"/>
  <c r="AR650" i="1"/>
  <c r="AN650" i="1"/>
  <c r="AU650" i="1"/>
  <c r="AS650" i="1"/>
  <c r="AQ650" i="1"/>
  <c r="AT650" i="1"/>
  <c r="BG650" i="1"/>
  <c r="BE650" i="1"/>
  <c r="BN650" i="1"/>
  <c r="BK650" i="1"/>
  <c r="BM650" i="1"/>
  <c r="BL650" i="1"/>
  <c r="BJ650" i="1"/>
  <c r="AK651" i="1"/>
  <c r="AT651" i="2" s="1"/>
  <c r="AW651" i="1"/>
  <c r="BQ651" i="1"/>
  <c r="AX651" i="1" l="1"/>
  <c r="AW651" i="2"/>
  <c r="AQ651" i="1"/>
  <c r="AU651" i="1"/>
  <c r="AS651" i="1"/>
  <c r="AR651" i="1"/>
  <c r="AL651" i="1"/>
  <c r="AT651" i="1"/>
  <c r="AN651" i="1"/>
  <c r="BQ652" i="1"/>
  <c r="AK652" i="1"/>
  <c r="AT652" i="2" s="1"/>
  <c r="AW652" i="1"/>
  <c r="BK651" i="1"/>
  <c r="BJ651" i="1"/>
  <c r="BN651" i="1"/>
  <c r="BG651" i="1"/>
  <c r="BL651" i="1"/>
  <c r="BE651" i="1"/>
  <c r="BM651" i="1"/>
  <c r="AX652" i="1" l="1"/>
  <c r="AW652" i="2"/>
  <c r="AL652" i="1"/>
  <c r="AU652" i="1"/>
  <c r="AQ652" i="1"/>
  <c r="AR652" i="1"/>
  <c r="AT652" i="1"/>
  <c r="AN652" i="1"/>
  <c r="AS652" i="1"/>
  <c r="AW653" i="1"/>
  <c r="AK653" i="1"/>
  <c r="BQ653" i="1"/>
  <c r="BQ11" i="1" s="1"/>
  <c r="BN652" i="1"/>
  <c r="BL652" i="1"/>
  <c r="BK652" i="1"/>
  <c r="BJ652" i="1"/>
  <c r="BE652" i="1"/>
  <c r="BM652" i="1"/>
  <c r="BG652" i="1"/>
  <c r="AT653" i="2" l="1"/>
  <c r="AX13" i="2" s="1"/>
  <c r="AX653" i="1"/>
  <c r="AX11" i="1" s="1"/>
  <c r="AW653" i="2"/>
  <c r="AX14" i="2" s="1"/>
  <c r="BE653" i="1"/>
  <c r="BQ10" i="1" s="1"/>
  <c r="L29" i="5" s="1"/>
  <c r="BG653" i="1"/>
  <c r="BK653" i="1"/>
  <c r="BJ653" i="1"/>
  <c r="BM653" i="1"/>
  <c r="BN653" i="1"/>
  <c r="BL653" i="1"/>
  <c r="AR653" i="1"/>
  <c r="AQ653" i="1"/>
  <c r="AN653" i="1"/>
  <c r="AO9" i="1" s="1"/>
  <c r="AL653" i="1"/>
  <c r="AX10" i="1" s="1"/>
  <c r="AU653" i="1"/>
  <c r="AS653" i="1"/>
  <c r="AT653" i="1"/>
  <c r="B29" i="5" l="1"/>
  <c r="B67" i="5"/>
  <c r="AO10" i="1"/>
  <c r="AO11" i="1"/>
  <c r="B11" i="5" s="1"/>
  <c r="BH9" i="1"/>
  <c r="BH11" i="1"/>
  <c r="BH10" i="1"/>
  <c r="L11" i="5" l="1"/>
</calcChain>
</file>

<file path=xl/comments1.xml><?xml version="1.0" encoding="utf-8"?>
<comments xmlns="http://schemas.openxmlformats.org/spreadsheetml/2006/main">
  <authors>
    <author>IBKS</author>
    <author>SK퀀트 김경훈</author>
  </authors>
  <commentList>
    <comment ref="B4" authorId="0">
      <text>
        <r>
          <rPr>
            <sz val="9"/>
            <color indexed="81"/>
            <rFont val="돋움체"/>
            <family val="3"/>
            <charset val="129"/>
          </rPr>
          <t>0 or AL - All Listed
1 or MF - Manufacturing
2 or BK - Banking
3 or IS - Insurance
4 or SC - Securities
6 or MS - Mutual Savings
7 or MB - Merchant Banking
8 or CF - Credit Finance
9 or OF - Other Financing</t>
        </r>
      </text>
    </comment>
    <comment ref="C4" authorId="1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B11" author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comments2.xml><?xml version="1.0" encoding="utf-8"?>
<comments xmlns="http://schemas.openxmlformats.org/spreadsheetml/2006/main">
  <authors>
    <author>IBKS</author>
    <author>SK퀀트 김경훈</author>
  </authors>
  <commentList>
    <comment ref="B9" authorId="0">
      <text>
        <r>
          <rPr>
            <sz val="9"/>
            <color indexed="81"/>
            <rFont val="돋움체"/>
            <family val="3"/>
            <charset val="129"/>
          </rPr>
          <t>D - Daily
W - Weekly
M - Monthly
Q - Quarterly
Y - Yearly</t>
        </r>
      </text>
    </comment>
    <comment ref="C9" authorId="0">
      <text>
        <r>
          <rPr>
            <sz val="9"/>
            <color indexed="81"/>
            <rFont val="돋움체"/>
            <family val="3"/>
            <charset val="129"/>
          </rPr>
          <t>A - Ascending
D - Descending</t>
        </r>
      </text>
    </comment>
    <comment ref="D9" authorId="0">
      <text>
        <r>
          <rPr>
            <sz val="9"/>
            <color indexed="81"/>
            <rFont val="돋움체"/>
            <family val="3"/>
            <charset val="129"/>
          </rPr>
          <t>0 - Business
1 - Previous
2 - #N/A
3 - Null</t>
        </r>
      </text>
    </comment>
    <comment ref="I9" authorId="0">
      <text>
        <r>
          <rPr>
            <sz val="9"/>
            <color indexed="81"/>
            <rFont val="돋움체"/>
            <family val="3"/>
            <charset val="129"/>
          </rPr>
          <t>0  - All Listed
1  - Manufacturing
2  - Banking
3  - Insurance
4  - Securities
6  - Mutual Savings
7  - Merchant Banking
8  - Credit Finance
9  - Other Financing
10  - Energy</t>
        </r>
      </text>
    </comment>
    <comment ref="J9" authorId="1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C10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D10" authorId="0">
      <text>
        <r>
          <rPr>
            <sz val="9"/>
            <color indexed="81"/>
            <rFont val="돋움체"/>
            <family val="3"/>
            <charset val="129"/>
          </rPr>
          <t>0 - Non Sat,Sun
1 - Sat
2 - Sun
3 - Sat,Sun</t>
        </r>
      </text>
    </comment>
    <comment ref="B11" authorId="0">
      <text>
        <r>
          <rPr>
            <sz val="9"/>
            <color indexed="81"/>
            <rFont val="돋움체"/>
            <family val="3"/>
            <charset val="129"/>
          </rPr>
          <t>CPD     : 최근 영업일 (오늘 포함)
CPD-1   : 전일 (영업일 무시)
CPD-1TD : 전 영업일
CPW-1W  : 전 영업일 기준 1주 전 마지막 영업일
CPM-1M  : 전 영업일 기준 1달 전 마지막 영업일
CPY-1Y  : 전 영업일 기준 1년 전 마지막 영업일</t>
        </r>
      </text>
    </comment>
    <comment ref="D11" authorId="0">
      <text>
        <r>
          <rPr>
            <sz val="9"/>
            <color indexed="81"/>
            <rFont val="돋움체"/>
            <family val="3"/>
            <charset val="129"/>
          </rPr>
          <t>Account Download
0 - Full
1 - Point</t>
        </r>
      </text>
    </comment>
    <comment ref="A16" author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  <comment ref="I16" author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comments3.xml><?xml version="1.0" encoding="utf-8"?>
<comments xmlns="http://schemas.openxmlformats.org/spreadsheetml/2006/main">
  <authors>
    <author>IBKS</author>
    <author>SK퀀트 김경훈</author>
  </authors>
  <commentList>
    <comment ref="B9" authorId="0">
      <text>
        <r>
          <rPr>
            <sz val="9"/>
            <color indexed="81"/>
            <rFont val="돋움체"/>
            <family val="3"/>
            <charset val="129"/>
          </rPr>
          <t>D - Daily
W - Weekly
M - Monthly
Q - Quarterly
Y - Yearly</t>
        </r>
      </text>
    </comment>
    <comment ref="C9" authorId="0">
      <text>
        <r>
          <rPr>
            <sz val="9"/>
            <color indexed="81"/>
            <rFont val="돋움체"/>
            <family val="3"/>
            <charset val="129"/>
          </rPr>
          <t>A - Ascending
D - Descending</t>
        </r>
      </text>
    </comment>
    <comment ref="D9" authorId="0">
      <text>
        <r>
          <rPr>
            <sz val="9"/>
            <color indexed="81"/>
            <rFont val="돋움체"/>
            <family val="3"/>
            <charset val="129"/>
          </rPr>
          <t>0 - Business
1 - Previous
2 - #N/A
3 - Null</t>
        </r>
      </text>
    </comment>
    <comment ref="I9" authorId="0">
      <text>
        <r>
          <rPr>
            <sz val="9"/>
            <color indexed="81"/>
            <rFont val="돋움체"/>
            <family val="3"/>
            <charset val="129"/>
          </rPr>
          <t>0  - All Listed
1  - Manufacturing
2  - Banking
3  - Insurance
4  - Securities
6  - Mutual Savings
7  - Merchant Banking
8  - Credit Finance
9  - Other Financing
10  - Energy</t>
        </r>
      </text>
    </comment>
    <comment ref="J9" authorId="1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C10" authorId="0">
      <text>
        <r>
          <rPr>
            <sz val="9"/>
            <color indexed="81"/>
            <rFont val="돋움체"/>
            <family val="3"/>
            <charset val="129"/>
          </rPr>
          <t>K - Korean
E - English</t>
        </r>
      </text>
    </comment>
    <comment ref="D10" authorId="0">
      <text>
        <r>
          <rPr>
            <sz val="9"/>
            <color indexed="81"/>
            <rFont val="돋움체"/>
            <family val="3"/>
            <charset val="129"/>
          </rPr>
          <t>0 - Non Sat,Sun
1 - Sat
2 - Sun
3 - Sat,Sun</t>
        </r>
      </text>
    </comment>
    <comment ref="B11" authorId="0">
      <text>
        <r>
          <rPr>
            <sz val="9"/>
            <color indexed="81"/>
            <rFont val="돋움체"/>
            <family val="3"/>
            <charset val="129"/>
          </rPr>
          <t>CPD     : 최근 영업일 (오늘 포함)
CPD-1   : 전일 (영업일 무시)
CPD-1TD : 전 영업일
CPW-1W  : 전 영업일 기준 1주 전 마지막 영업일
CPM-1M  : 전 영업일 기준 1달 전 마지막 영업일
CPY-1Y  : 전 영업일 기준 1년 전 마지막 영업일</t>
        </r>
      </text>
    </comment>
    <comment ref="D11" authorId="0">
      <text>
        <r>
          <rPr>
            <sz val="9"/>
            <color indexed="81"/>
            <rFont val="돋움체"/>
            <family val="3"/>
            <charset val="129"/>
          </rPr>
          <t>Account Download
0 - Full
1 - Point</t>
        </r>
      </text>
    </comment>
    <comment ref="A16" author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  <comment ref="I16" authorId="0">
      <text>
        <r>
          <rPr>
            <sz val="9"/>
            <color indexed="81"/>
            <rFont val="돋움체"/>
            <family val="3"/>
            <charset val="129"/>
          </rPr>
          <t xml:space="preserve">
KRW
KRW thou
KRW mn
KRW 100mn
KRW bil
%
R
X
No.
Shares
Shares thou
Shares mn
Actual
thou
mn
100mn
bil
dt
Txt
Type
KRW/Shares
KRW/pt.
P
#
%p</t>
        </r>
      </text>
    </comment>
  </commentList>
</comments>
</file>

<file path=xl/sharedStrings.xml><?xml version="1.0" encoding="utf-8"?>
<sst xmlns="http://schemas.openxmlformats.org/spreadsheetml/2006/main" count="9447" uniqueCount="5702">
  <si>
    <t xml:space="preserve">     Refresh     </t>
  </si>
  <si>
    <t>Time Series (Sector)</t>
  </si>
  <si>
    <t>Frequency</t>
  </si>
  <si>
    <t>w</t>
    <phoneticPr fontId="4" type="noConversion"/>
  </si>
  <si>
    <t>Ascending</t>
  </si>
  <si>
    <t>Account Type</t>
  </si>
  <si>
    <t>All Listed</t>
  </si>
  <si>
    <t>Korean</t>
  </si>
  <si>
    <t>Period(From)</t>
  </si>
  <si>
    <t>Period(To)</t>
  </si>
  <si>
    <t>R100200</t>
  </si>
  <si>
    <t>M122710.M</t>
  </si>
  <si>
    <t>E382160.M</t>
  </si>
  <si>
    <t>S102100</t>
  </si>
  <si>
    <t>E122710.M</t>
  </si>
  <si>
    <t>2008AS</t>
    <phoneticPr fontId="4" type="noConversion"/>
  </si>
  <si>
    <t>2009AS</t>
  </si>
  <si>
    <t>2010AS</t>
  </si>
  <si>
    <t>2011AS</t>
  </si>
  <si>
    <t>2012AS</t>
  </si>
  <si>
    <t>2013AS</t>
  </si>
  <si>
    <t>2014AS</t>
  </si>
  <si>
    <t>2015AS</t>
  </si>
  <si>
    <t>2016AS</t>
  </si>
  <si>
    <t>2017AS</t>
  </si>
  <si>
    <t>CPD-1TD</t>
  </si>
  <si>
    <t>KRW bil</t>
    <phoneticPr fontId="4" type="noConversion"/>
  </si>
  <si>
    <t>P</t>
  </si>
  <si>
    <t>Txt</t>
  </si>
  <si>
    <t>X</t>
  </si>
  <si>
    <t>CPW</t>
  </si>
  <si>
    <t>Forward</t>
    <phoneticPr fontId="4" type="noConversion"/>
  </si>
  <si>
    <t>Trailing</t>
    <phoneticPr fontId="4" type="noConversion"/>
  </si>
  <si>
    <t>과거 52주</t>
    <phoneticPr fontId="4" type="noConversion"/>
  </si>
  <si>
    <t>현재 52주</t>
    <phoneticPr fontId="4" type="noConversion"/>
  </si>
  <si>
    <t>A068270</t>
  </si>
  <si>
    <t>A035720</t>
  </si>
  <si>
    <t>A026960</t>
  </si>
  <si>
    <t>A034230</t>
  </si>
  <si>
    <t>A130960</t>
  </si>
  <si>
    <t>A086900</t>
  </si>
  <si>
    <t>A078340</t>
  </si>
  <si>
    <t>A016100</t>
  </si>
  <si>
    <t>A028150</t>
  </si>
  <si>
    <t>A035760</t>
  </si>
  <si>
    <t>A084990</t>
  </si>
  <si>
    <t>A069080</t>
  </si>
  <si>
    <t>A016170</t>
  </si>
  <si>
    <t>A039030</t>
  </si>
  <si>
    <t>A200130</t>
  </si>
  <si>
    <t>A046890</t>
  </si>
  <si>
    <t>A041960</t>
  </si>
  <si>
    <t>A036490</t>
  </si>
  <si>
    <t>A168330</t>
  </si>
  <si>
    <t>A030530</t>
  </si>
  <si>
    <t>A056190</t>
  </si>
  <si>
    <t>A192440</t>
  </si>
  <si>
    <t>A096530</t>
  </si>
  <si>
    <t>A022100</t>
  </si>
  <si>
    <t>A085660</t>
  </si>
  <si>
    <t>A215000</t>
  </si>
  <si>
    <t>A006730</t>
  </si>
  <si>
    <t>A003670</t>
  </si>
  <si>
    <t>A063080</t>
  </si>
  <si>
    <t>A034830</t>
  </si>
  <si>
    <t>A084110</t>
  </si>
  <si>
    <t>A038500</t>
  </si>
  <si>
    <t>A108790</t>
  </si>
  <si>
    <t>A122870</t>
  </si>
  <si>
    <t>A015750</t>
  </si>
  <si>
    <t>A058470</t>
  </si>
  <si>
    <t>A036830</t>
  </si>
  <si>
    <t>A048260</t>
  </si>
  <si>
    <t>A078160</t>
  </si>
  <si>
    <t>A112040</t>
  </si>
  <si>
    <t>A091700</t>
  </si>
  <si>
    <t>A200670</t>
  </si>
  <si>
    <t>A041510</t>
  </si>
  <si>
    <t>A028300</t>
  </si>
  <si>
    <t>A035600</t>
  </si>
  <si>
    <t>A108320</t>
  </si>
  <si>
    <t>A092040</t>
  </si>
  <si>
    <t>A060250</t>
  </si>
  <si>
    <t>A025900</t>
  </si>
  <si>
    <t>A005990</t>
  </si>
  <si>
    <t>A031390</t>
  </si>
  <si>
    <t>A098460</t>
  </si>
  <si>
    <t>A048530</t>
  </si>
  <si>
    <t>A052400</t>
  </si>
  <si>
    <t>A078020</t>
  </si>
  <si>
    <t>A082270</t>
  </si>
  <si>
    <t>A051500</t>
  </si>
  <si>
    <t>A049960</t>
  </si>
  <si>
    <t>A035080</t>
  </si>
  <si>
    <t>A095700</t>
  </si>
  <si>
    <t>A025770</t>
  </si>
  <si>
    <t>A069110</t>
  </si>
  <si>
    <t>A041140</t>
  </si>
  <si>
    <t>A013990</t>
  </si>
  <si>
    <t>A060720</t>
  </si>
  <si>
    <t>A032190</t>
  </si>
  <si>
    <t>A023410</t>
  </si>
  <si>
    <t>A102940</t>
  </si>
  <si>
    <t>A053800</t>
  </si>
  <si>
    <t>A016250</t>
  </si>
  <si>
    <t>A036030</t>
  </si>
  <si>
    <t>A095660</t>
  </si>
  <si>
    <t>A080160</t>
  </si>
  <si>
    <t>A099190</t>
  </si>
  <si>
    <t>A053030</t>
  </si>
  <si>
    <t>A024660</t>
  </si>
  <si>
    <t>A095340</t>
  </si>
  <si>
    <t>A013030</t>
  </si>
  <si>
    <t>A123420</t>
  </si>
  <si>
    <t>A041830</t>
  </si>
  <si>
    <t>A030520</t>
  </si>
  <si>
    <t>A030190</t>
  </si>
  <si>
    <t>A013120</t>
  </si>
  <si>
    <t>A086450</t>
  </si>
  <si>
    <t>A014620</t>
  </si>
  <si>
    <t>A900120</t>
  </si>
  <si>
    <t>A072870</t>
  </si>
  <si>
    <t>A014470</t>
  </si>
  <si>
    <t>A012700</t>
  </si>
  <si>
    <t>A054780</t>
  </si>
  <si>
    <t>A115160</t>
  </si>
  <si>
    <t>A018310</t>
  </si>
  <si>
    <t>A121440</t>
  </si>
  <si>
    <t>A054670</t>
  </si>
  <si>
    <t>A052260</t>
  </si>
  <si>
    <t>A023890</t>
  </si>
  <si>
    <t>A194480</t>
  </si>
  <si>
    <t>A054950</t>
  </si>
  <si>
    <t>A085370</t>
  </si>
  <si>
    <t>A046440</t>
  </si>
  <si>
    <t>A053300</t>
  </si>
  <si>
    <t>A178920</t>
  </si>
  <si>
    <t>A046140</t>
  </si>
  <si>
    <t>A043150</t>
  </si>
  <si>
    <t>A068760</t>
  </si>
  <si>
    <t>A060240</t>
  </si>
  <si>
    <t>A053980</t>
  </si>
  <si>
    <t>A094840</t>
  </si>
  <si>
    <t>A052790</t>
  </si>
  <si>
    <t>A038290</t>
  </si>
  <si>
    <t>A043370</t>
  </si>
  <si>
    <t>A149980</t>
  </si>
  <si>
    <t>A067000</t>
  </si>
  <si>
    <t>A067280</t>
  </si>
  <si>
    <t>A086980</t>
  </si>
  <si>
    <t>A027050</t>
  </si>
  <si>
    <t>A084370</t>
  </si>
  <si>
    <t>A011040</t>
  </si>
  <si>
    <t>A066270</t>
  </si>
  <si>
    <t>A034810</t>
  </si>
  <si>
    <t>A060590</t>
  </si>
  <si>
    <t>A054050</t>
  </si>
  <si>
    <t>A065150</t>
  </si>
  <si>
    <t>A068240</t>
  </si>
  <si>
    <t>A160550</t>
  </si>
  <si>
    <t>A114120</t>
  </si>
  <si>
    <t>A036540</t>
  </si>
  <si>
    <t>A044340</t>
  </si>
  <si>
    <t>A067080</t>
  </si>
  <si>
    <t>A036710</t>
  </si>
  <si>
    <t>A950130</t>
  </si>
  <si>
    <t>A044490</t>
  </si>
  <si>
    <t>A100700</t>
  </si>
  <si>
    <t>A003800</t>
  </si>
  <si>
    <t>A026040</t>
  </si>
  <si>
    <t>A047080</t>
  </si>
  <si>
    <t>A041520</t>
  </si>
  <si>
    <t>A100120</t>
  </si>
  <si>
    <t>A014100</t>
  </si>
  <si>
    <t>A104830</t>
  </si>
  <si>
    <t>A900040</t>
  </si>
  <si>
    <t>A038060</t>
  </si>
  <si>
    <t>A036800</t>
  </si>
  <si>
    <t>A083790</t>
  </si>
  <si>
    <t>A025980</t>
  </si>
  <si>
    <t>A136480</t>
  </si>
  <si>
    <t>A036930</t>
  </si>
  <si>
    <t>A024950</t>
  </si>
  <si>
    <t>A035810</t>
  </si>
  <si>
    <t>A015710</t>
  </si>
  <si>
    <t>A213420</t>
  </si>
  <si>
    <t>A023160</t>
  </si>
  <si>
    <t>A114570</t>
  </si>
  <si>
    <t>A171120</t>
  </si>
  <si>
    <t>A026260</t>
  </si>
  <si>
    <t>A051360</t>
  </si>
  <si>
    <t>A108230</t>
  </si>
  <si>
    <t>A036190</t>
  </si>
  <si>
    <t>A051370</t>
  </si>
  <si>
    <t>A086390</t>
  </si>
  <si>
    <t>A001540</t>
  </si>
  <si>
    <t>A067290</t>
  </si>
  <si>
    <t>A063170</t>
  </si>
  <si>
    <t>A900180</t>
  </si>
  <si>
    <t>A033560</t>
  </si>
  <si>
    <t>A080420</t>
  </si>
  <si>
    <t>A196170</t>
  </si>
  <si>
    <t>A173940</t>
  </si>
  <si>
    <t>A187220</t>
  </si>
  <si>
    <t>A089600</t>
  </si>
  <si>
    <t>A031980</t>
  </si>
  <si>
    <t>A093920</t>
  </si>
  <si>
    <t>A011370</t>
  </si>
  <si>
    <t>A019210</t>
  </si>
  <si>
    <t>A114810</t>
  </si>
  <si>
    <t>A000250</t>
  </si>
  <si>
    <t>A038340</t>
  </si>
  <si>
    <t>A067160</t>
  </si>
  <si>
    <t>A018120</t>
  </si>
  <si>
    <t>A047560</t>
  </si>
  <si>
    <t>A004650</t>
  </si>
  <si>
    <t>A064260</t>
  </si>
  <si>
    <t>A035890</t>
  </si>
  <si>
    <t>A060300</t>
  </si>
  <si>
    <t>A078070</t>
  </si>
  <si>
    <t>A067310</t>
  </si>
  <si>
    <t>A140410</t>
  </si>
  <si>
    <t>A119610</t>
  </si>
  <si>
    <t>A036420</t>
  </si>
  <si>
    <t>A054620</t>
  </si>
  <si>
    <t>A038390</t>
  </si>
  <si>
    <t>A101730</t>
  </si>
  <si>
    <t>A071200</t>
  </si>
  <si>
    <t>A092070</t>
  </si>
  <si>
    <t>A141020</t>
  </si>
  <si>
    <t>A100130</t>
  </si>
  <si>
    <t>A142280</t>
  </si>
  <si>
    <t>A042520</t>
  </si>
  <si>
    <t>A005290</t>
  </si>
  <si>
    <t>A021320</t>
  </si>
  <si>
    <t>A067390</t>
  </si>
  <si>
    <t>A060570</t>
  </si>
  <si>
    <t>A085810</t>
  </si>
  <si>
    <t>A033500</t>
  </si>
  <si>
    <t>A069920</t>
  </si>
  <si>
    <t>A123330</t>
  </si>
  <si>
    <t>A043610</t>
  </si>
  <si>
    <t>A138070</t>
  </si>
  <si>
    <t>A041920</t>
  </si>
  <si>
    <t>A131030</t>
  </si>
  <si>
    <t>A104200</t>
  </si>
  <si>
    <t>A092730</t>
  </si>
  <si>
    <t>A151860</t>
  </si>
  <si>
    <t>A159580</t>
  </si>
  <si>
    <t>A122990</t>
  </si>
  <si>
    <t>A094480</t>
  </si>
  <si>
    <t>A048550</t>
  </si>
  <si>
    <t>A088390</t>
  </si>
  <si>
    <t>A138690</t>
  </si>
  <si>
    <t>A064760</t>
  </si>
  <si>
    <t>A131290</t>
  </si>
  <si>
    <t>A066700</t>
  </si>
  <si>
    <t>A195990</t>
  </si>
  <si>
    <t>A032040</t>
  </si>
  <si>
    <t>A200780</t>
  </si>
  <si>
    <t>A102710</t>
  </si>
  <si>
    <t>A005160</t>
  </si>
  <si>
    <t>A038540</t>
  </si>
  <si>
    <t>A008290</t>
  </si>
  <si>
    <t>A194510</t>
  </si>
  <si>
    <t>A104480</t>
  </si>
  <si>
    <t>A064240</t>
  </si>
  <si>
    <t>A033130</t>
  </si>
  <si>
    <t>A091120</t>
  </si>
  <si>
    <t>A048410</t>
  </si>
  <si>
    <t>A033640</t>
  </si>
  <si>
    <t>A035900</t>
  </si>
  <si>
    <t>A086960</t>
  </si>
  <si>
    <t>A088130</t>
  </si>
  <si>
    <t>A123100</t>
  </si>
  <si>
    <t>A052330</t>
  </si>
  <si>
    <t>A138360</t>
  </si>
  <si>
    <t>A065510</t>
  </si>
  <si>
    <t>A049070</t>
  </si>
  <si>
    <t>A034950</t>
  </si>
  <si>
    <t>A072470</t>
  </si>
  <si>
    <t>A036000</t>
  </si>
  <si>
    <t>A032500</t>
  </si>
  <si>
    <t>A149950</t>
  </si>
  <si>
    <t>A074600</t>
  </si>
  <si>
    <t>A007720</t>
  </si>
  <si>
    <t>A126700</t>
  </si>
  <si>
    <t>A007390</t>
  </si>
  <si>
    <t>A061460</t>
  </si>
  <si>
    <t>A123410</t>
  </si>
  <si>
    <t>A900090</t>
  </si>
  <si>
    <t>A141080</t>
  </si>
  <si>
    <t>A143160</t>
  </si>
  <si>
    <t>A089030</t>
  </si>
  <si>
    <t>A049180</t>
  </si>
  <si>
    <t>A042420</t>
  </si>
  <si>
    <t>A079370</t>
  </si>
  <si>
    <t>A101330</t>
  </si>
  <si>
    <t>A060150</t>
  </si>
  <si>
    <t>A052710</t>
  </si>
  <si>
    <t>A036560</t>
  </si>
  <si>
    <t>A060280</t>
  </si>
  <si>
    <t>A077360</t>
  </si>
  <si>
    <t>A020710</t>
  </si>
  <si>
    <t>A065160</t>
  </si>
  <si>
    <t>A053110</t>
  </si>
  <si>
    <t>A030350</t>
  </si>
  <si>
    <t>A049520</t>
  </si>
  <si>
    <t>A095270</t>
  </si>
  <si>
    <t>A012860</t>
  </si>
  <si>
    <t>A065620</t>
  </si>
  <si>
    <t>A045100</t>
  </si>
  <si>
    <t>A094850</t>
  </si>
  <si>
    <t>A056080</t>
  </si>
  <si>
    <t>A095610</t>
  </si>
  <si>
    <t>A095500</t>
  </si>
  <si>
    <t>A039860</t>
  </si>
  <si>
    <t>A054800</t>
  </si>
  <si>
    <t>A097870</t>
  </si>
  <si>
    <t>A049080</t>
  </si>
  <si>
    <t>A037950</t>
  </si>
  <si>
    <t>A078140</t>
  </si>
  <si>
    <t>A024910</t>
  </si>
  <si>
    <t>A053280</t>
  </si>
  <si>
    <t>A036670</t>
  </si>
  <si>
    <t>A005710</t>
  </si>
  <si>
    <t>A115450</t>
  </si>
  <si>
    <t>A039830</t>
  </si>
  <si>
    <t>A065680</t>
  </si>
  <si>
    <t>A046210</t>
  </si>
  <si>
    <t>A003100</t>
  </si>
  <si>
    <t>A029960</t>
  </si>
  <si>
    <t>A122350</t>
  </si>
  <si>
    <t>A123260</t>
  </si>
  <si>
    <t>A012790</t>
  </si>
  <si>
    <t>A060310</t>
  </si>
  <si>
    <t>A033160</t>
  </si>
  <si>
    <t>A073110</t>
  </si>
  <si>
    <t>A039840</t>
  </si>
  <si>
    <t>A067990</t>
  </si>
  <si>
    <t>A041910</t>
  </si>
  <si>
    <t>A053450</t>
  </si>
  <si>
    <t>A084650</t>
  </si>
  <si>
    <t>A030960</t>
  </si>
  <si>
    <t>A033170</t>
  </si>
  <si>
    <t>A033290</t>
  </si>
  <si>
    <t>A066620</t>
  </si>
  <si>
    <t>A151910</t>
  </si>
  <si>
    <t>A131370</t>
  </si>
  <si>
    <t>A059100</t>
  </si>
  <si>
    <t>A097520</t>
  </si>
  <si>
    <t>A050890</t>
  </si>
  <si>
    <t>A123860</t>
  </si>
  <si>
    <t>A143240</t>
  </si>
  <si>
    <t>A192250</t>
  </si>
  <si>
    <t>A104540</t>
  </si>
  <si>
    <t>A053590</t>
  </si>
  <si>
    <t>A017890</t>
  </si>
  <si>
    <t>A019540</t>
  </si>
  <si>
    <t>A028080</t>
  </si>
  <si>
    <t>A900080</t>
  </si>
  <si>
    <t>A141000</t>
  </si>
  <si>
    <t>A043650</t>
  </si>
  <si>
    <t>A067570</t>
  </si>
  <si>
    <t>A023910</t>
  </si>
  <si>
    <t>A052770</t>
  </si>
  <si>
    <t>A086890</t>
  </si>
  <si>
    <t>A039980</t>
  </si>
  <si>
    <t>A040610</t>
  </si>
  <si>
    <t>A066980</t>
  </si>
  <si>
    <t>A122450</t>
  </si>
  <si>
    <t>A123750</t>
  </si>
  <si>
    <t>A037370</t>
  </si>
  <si>
    <t>A031330</t>
  </si>
  <si>
    <t>A043090</t>
  </si>
  <si>
    <t>A154040</t>
  </si>
  <si>
    <t>A039560</t>
  </si>
  <si>
    <t>A006910</t>
  </si>
  <si>
    <t>A121600</t>
  </si>
  <si>
    <t>A078890</t>
  </si>
  <si>
    <t>A023600</t>
  </si>
  <si>
    <t>A004780</t>
  </si>
  <si>
    <t>A106240</t>
  </si>
  <si>
    <t>A090460</t>
  </si>
  <si>
    <t>A021080</t>
  </si>
  <si>
    <t>A038680</t>
  </si>
  <si>
    <t>A039790</t>
  </si>
  <si>
    <t>A108380</t>
  </si>
  <si>
    <t>A058630</t>
  </si>
  <si>
    <t>A009520</t>
  </si>
  <si>
    <t>A027580</t>
  </si>
  <si>
    <t>A035610</t>
  </si>
  <si>
    <t>A060370</t>
  </si>
  <si>
    <t>A082210</t>
  </si>
  <si>
    <t>A041590</t>
  </si>
  <si>
    <t>A092130</t>
  </si>
  <si>
    <t>A082850</t>
  </si>
  <si>
    <t>A095190</t>
  </si>
  <si>
    <t>A036220</t>
  </si>
  <si>
    <t>A093190</t>
  </si>
  <si>
    <t>A036890</t>
  </si>
  <si>
    <t>A040910</t>
  </si>
  <si>
    <t>A041020</t>
  </si>
  <si>
    <t>A018000</t>
  </si>
  <si>
    <t>A131970</t>
  </si>
  <si>
    <t>A036200</t>
  </si>
  <si>
    <t>A032620</t>
  </si>
  <si>
    <t>A040300</t>
  </si>
  <si>
    <t>A098120</t>
  </si>
  <si>
    <t>A014190</t>
  </si>
  <si>
    <t>A086520</t>
  </si>
  <si>
    <t>A034940</t>
  </si>
  <si>
    <t>A069510</t>
  </si>
  <si>
    <t>A088910</t>
  </si>
  <si>
    <t>A101490</t>
  </si>
  <si>
    <t>A126600</t>
  </si>
  <si>
    <t>A041440</t>
  </si>
  <si>
    <t>A040350</t>
  </si>
  <si>
    <t>A170920</t>
  </si>
  <si>
    <t>A155960</t>
  </si>
  <si>
    <t>A047310</t>
  </si>
  <si>
    <t>A072020</t>
  </si>
  <si>
    <t>A065650</t>
  </si>
  <si>
    <t>A090850</t>
  </si>
  <si>
    <t>A099440</t>
  </si>
  <si>
    <t>A097780</t>
  </si>
  <si>
    <t>A080520</t>
  </si>
  <si>
    <t>A025320</t>
  </si>
  <si>
    <t>A064550</t>
  </si>
  <si>
    <t>A053350</t>
  </si>
  <si>
    <t>A052220</t>
  </si>
  <si>
    <t>A019550</t>
  </si>
  <si>
    <t>A127120</t>
  </si>
  <si>
    <t>A066970</t>
  </si>
  <si>
    <t>A038880</t>
  </si>
  <si>
    <t>A057500</t>
  </si>
  <si>
    <t>A007820</t>
  </si>
  <si>
    <t>A065530</t>
  </si>
  <si>
    <t>A018680</t>
  </si>
  <si>
    <t>A079950</t>
  </si>
  <si>
    <t>A066900</t>
  </si>
  <si>
    <t>A124500</t>
  </si>
  <si>
    <t>A045390</t>
  </si>
  <si>
    <t>A022220</t>
  </si>
  <si>
    <t>A048770</t>
  </si>
  <si>
    <t>A053700</t>
  </si>
  <si>
    <t>A136540</t>
  </si>
  <si>
    <t>A106190</t>
  </si>
  <si>
    <t>A200710</t>
  </si>
  <si>
    <t>A035480</t>
  </si>
  <si>
    <t>A052290</t>
  </si>
  <si>
    <t>A041930</t>
  </si>
  <si>
    <t>A058820</t>
  </si>
  <si>
    <t>A038870</t>
  </si>
  <si>
    <t>A058400</t>
  </si>
  <si>
    <t>A102120</t>
  </si>
  <si>
    <t>A045970</t>
  </si>
  <si>
    <t>A150840</t>
  </si>
  <si>
    <t>A065950</t>
  </si>
  <si>
    <t>A037070</t>
  </si>
  <si>
    <t>A066670</t>
  </si>
  <si>
    <t>A088800</t>
  </si>
  <si>
    <t>A027710</t>
  </si>
  <si>
    <t>A074430</t>
  </si>
  <si>
    <t>A065170</t>
  </si>
  <si>
    <t>A033110</t>
  </si>
  <si>
    <t>A071850</t>
  </si>
  <si>
    <t>A108860</t>
  </si>
  <si>
    <t>A138080</t>
  </si>
  <si>
    <t>A096640</t>
  </si>
  <si>
    <t>A040420</t>
  </si>
  <si>
    <t>A027830</t>
  </si>
  <si>
    <t>A080580</t>
  </si>
  <si>
    <t>A042110</t>
  </si>
  <si>
    <t>A010470</t>
  </si>
  <si>
    <t>A058610</t>
  </si>
  <si>
    <t>A076610</t>
  </si>
  <si>
    <t>A079960</t>
  </si>
  <si>
    <t>A079000</t>
  </si>
  <si>
    <t>A080220</t>
  </si>
  <si>
    <t>A065940</t>
  </si>
  <si>
    <t>A082920</t>
  </si>
  <si>
    <t>A049550</t>
  </si>
  <si>
    <t>A061250</t>
  </si>
  <si>
    <t>A001810</t>
  </si>
  <si>
    <t>A102210</t>
  </si>
  <si>
    <t>A059210</t>
  </si>
  <si>
    <t>A083310</t>
  </si>
  <si>
    <t>A058530</t>
  </si>
  <si>
    <t>A078150</t>
  </si>
  <si>
    <t>A159910</t>
  </si>
  <si>
    <t>A047820</t>
  </si>
  <si>
    <t>A039200</t>
  </si>
  <si>
    <t>A037340</t>
  </si>
  <si>
    <t>A048430</t>
  </si>
  <si>
    <t>A069410</t>
  </si>
  <si>
    <t>A032850</t>
  </si>
  <si>
    <t>A101240</t>
  </si>
  <si>
    <t>A095910</t>
  </si>
  <si>
    <t>A120240</t>
  </si>
  <si>
    <t>A089010</t>
  </si>
  <si>
    <t>A054210</t>
  </si>
  <si>
    <t>A014940</t>
  </si>
  <si>
    <t>A053620</t>
  </si>
  <si>
    <t>A099320</t>
  </si>
  <si>
    <t>A009300</t>
  </si>
  <si>
    <t>A036500</t>
  </si>
  <si>
    <t>A035620</t>
  </si>
  <si>
    <t>A017680</t>
  </si>
  <si>
    <t>A038070</t>
  </si>
  <si>
    <t>A033230</t>
  </si>
  <si>
    <t>A053810</t>
  </si>
  <si>
    <t>A066910</t>
  </si>
  <si>
    <t>A007330</t>
  </si>
  <si>
    <t>A068790</t>
  </si>
  <si>
    <t>A053610</t>
  </si>
  <si>
    <t>A024830</t>
  </si>
  <si>
    <t>A052190</t>
  </si>
  <si>
    <t>A049830</t>
  </si>
  <si>
    <t>A080000</t>
  </si>
  <si>
    <t>A099830</t>
  </si>
  <si>
    <t>A001000</t>
  </si>
  <si>
    <t>A036690</t>
  </si>
  <si>
    <t>A068930</t>
  </si>
  <si>
    <t>A023900</t>
  </si>
  <si>
    <t>A056700</t>
  </si>
  <si>
    <t>A101390</t>
  </si>
  <si>
    <t>A039440</t>
  </si>
  <si>
    <t>A016670</t>
  </si>
  <si>
    <t>A053950</t>
  </si>
  <si>
    <t>A089530</t>
  </si>
  <si>
    <t>A089980</t>
  </si>
  <si>
    <t>A052900</t>
  </si>
  <si>
    <t>A041460</t>
  </si>
  <si>
    <t>A011320</t>
  </si>
  <si>
    <t>A093320</t>
  </si>
  <si>
    <t>A023760</t>
  </si>
  <si>
    <t>A050110</t>
  </si>
  <si>
    <t>A153490</t>
  </si>
  <si>
    <t>A036630</t>
  </si>
  <si>
    <t>A090730</t>
  </si>
  <si>
    <t>A150900</t>
  </si>
  <si>
    <t>A048910</t>
  </si>
  <si>
    <t>A115310</t>
  </si>
  <si>
    <t>A054450</t>
  </si>
  <si>
    <t>A140520</t>
  </si>
  <si>
    <t>A037350</t>
  </si>
  <si>
    <t>A083650</t>
  </si>
  <si>
    <t>A050090</t>
  </si>
  <si>
    <t>A079940</t>
  </si>
  <si>
    <t>A096630</t>
  </si>
  <si>
    <t>A037400</t>
  </si>
  <si>
    <t>A092600</t>
  </si>
  <si>
    <t>A065570</t>
  </si>
  <si>
    <t>A001840</t>
  </si>
  <si>
    <t>A900110</t>
  </si>
  <si>
    <t>A036010</t>
  </si>
  <si>
    <t>A196450</t>
  </si>
  <si>
    <t>A067170</t>
  </si>
  <si>
    <t>A065350</t>
  </si>
  <si>
    <t>A061040</t>
  </si>
  <si>
    <t>A068940</t>
  </si>
  <si>
    <t>A002230</t>
  </si>
  <si>
    <t>A037330</t>
  </si>
  <si>
    <t>A025550</t>
  </si>
  <si>
    <t>A090410</t>
  </si>
  <si>
    <t>A040160</t>
  </si>
  <si>
    <t>A084730</t>
  </si>
  <si>
    <t>A189690</t>
  </si>
  <si>
    <t>A065130</t>
  </si>
  <si>
    <t>A049470</t>
  </si>
  <si>
    <t>A038460</t>
  </si>
  <si>
    <t>A054940</t>
  </si>
  <si>
    <t>A062860</t>
  </si>
  <si>
    <t>A182360</t>
  </si>
  <si>
    <t>A094820</t>
  </si>
  <si>
    <t>A038950</t>
  </si>
  <si>
    <t>A006140</t>
  </si>
  <si>
    <t>A046390</t>
  </si>
  <si>
    <t>A134780</t>
  </si>
  <si>
    <t>A170790</t>
  </si>
  <si>
    <t>A061970</t>
  </si>
  <si>
    <t>A024800</t>
  </si>
  <si>
    <t>A039310</t>
  </si>
  <si>
    <t>A065560</t>
  </si>
  <si>
    <t>A045660</t>
  </si>
  <si>
    <t>A170030</t>
  </si>
  <si>
    <t>A089850</t>
  </si>
  <si>
    <t>A036090</t>
  </si>
  <si>
    <t>A111870</t>
  </si>
  <si>
    <t>A189860</t>
  </si>
  <si>
    <t>A023460</t>
  </si>
  <si>
    <t>A096240</t>
  </si>
  <si>
    <t>A046070</t>
  </si>
  <si>
    <t>A073490</t>
  </si>
  <si>
    <t>A011560</t>
  </si>
  <si>
    <t>A063570</t>
  </si>
  <si>
    <t>A043710</t>
  </si>
  <si>
    <t>A026180</t>
  </si>
  <si>
    <t>A119850</t>
  </si>
  <si>
    <t>A032960</t>
  </si>
  <si>
    <t>A065270</t>
  </si>
  <si>
    <t>A073070</t>
  </si>
  <si>
    <t>A066130</t>
  </si>
  <si>
    <t>A090470</t>
  </si>
  <si>
    <t>A042500</t>
  </si>
  <si>
    <t>A060560</t>
  </si>
  <si>
    <t>A119860</t>
  </si>
  <si>
    <t>A083930</t>
  </si>
  <si>
    <t>A036640</t>
  </si>
  <si>
    <t>A099660</t>
  </si>
  <si>
    <t>A046940</t>
  </si>
  <si>
    <t>A013810</t>
  </si>
  <si>
    <t>A039340</t>
  </si>
  <si>
    <t>A123040</t>
  </si>
  <si>
    <t>A019770</t>
  </si>
  <si>
    <t>A137400</t>
  </si>
  <si>
    <t>A094190</t>
  </si>
  <si>
    <t>A078600</t>
  </si>
  <si>
    <t>A007370</t>
  </si>
  <si>
    <t>A085910</t>
  </si>
  <si>
    <t>A091590</t>
  </si>
  <si>
    <t>A122690</t>
  </si>
  <si>
    <t>A057540</t>
  </si>
  <si>
    <t>A114630</t>
  </si>
  <si>
    <t>A105550</t>
  </si>
  <si>
    <t>A018700</t>
  </si>
  <si>
    <t>A017480</t>
  </si>
  <si>
    <t>A950110</t>
  </si>
  <si>
    <t>A057030</t>
  </si>
  <si>
    <t>A049950</t>
  </si>
  <si>
    <t>A115480</t>
  </si>
  <si>
    <t>A033310</t>
  </si>
  <si>
    <t>A109860</t>
  </si>
  <si>
    <t>A032680</t>
  </si>
  <si>
    <t>A012620</t>
  </si>
  <si>
    <t>A024810</t>
  </si>
  <si>
    <t>A038110</t>
  </si>
  <si>
    <t>A039020</t>
  </si>
  <si>
    <t>A033830</t>
  </si>
  <si>
    <t>A025440</t>
  </si>
  <si>
    <t>A096610</t>
  </si>
  <si>
    <t>A068050</t>
  </si>
  <si>
    <t>A081580</t>
  </si>
  <si>
    <t>A090710</t>
  </si>
  <si>
    <t>A056360</t>
  </si>
  <si>
    <t>A067900</t>
  </si>
  <si>
    <t>A101170</t>
  </si>
  <si>
    <t>A014970</t>
  </si>
  <si>
    <t>A064520</t>
  </si>
  <si>
    <t>A059090</t>
  </si>
  <si>
    <t>A052020</t>
  </si>
  <si>
    <t>A069330</t>
  </si>
  <si>
    <t>A054220</t>
  </si>
  <si>
    <t>A039420</t>
  </si>
  <si>
    <t>A054040</t>
  </si>
  <si>
    <t>A049480</t>
  </si>
  <si>
    <t>A031510</t>
  </si>
  <si>
    <t>A065060</t>
  </si>
  <si>
    <t>A024880</t>
  </si>
  <si>
    <t>A017510</t>
  </si>
  <si>
    <t>A200230</t>
  </si>
  <si>
    <t>A039290</t>
  </si>
  <si>
    <t>A131180</t>
  </si>
  <si>
    <t>A043590</t>
  </si>
  <si>
    <t>A014570</t>
  </si>
  <si>
    <t>A050540</t>
  </si>
  <si>
    <t>A019010</t>
  </si>
  <si>
    <t>A033540</t>
  </si>
  <si>
    <t>A039610</t>
  </si>
  <si>
    <t>A025270</t>
  </si>
  <si>
    <t>A123840</t>
  </si>
  <si>
    <t>A066410</t>
  </si>
  <si>
    <t>A083450</t>
  </si>
  <si>
    <t>A104460</t>
  </si>
  <si>
    <t>A043200</t>
  </si>
  <si>
    <t>A192390</t>
  </si>
  <si>
    <t>A100090</t>
  </si>
  <si>
    <t>A068150</t>
  </si>
  <si>
    <t>A023430</t>
  </si>
  <si>
    <t>A053260</t>
  </si>
  <si>
    <t>A049430</t>
  </si>
  <si>
    <t>A037440</t>
  </si>
  <si>
    <t>A042370</t>
  </si>
  <si>
    <t>A101930</t>
  </si>
  <si>
    <t>A033320</t>
  </si>
  <si>
    <t>A086040</t>
  </si>
  <si>
    <t>A075130</t>
  </si>
  <si>
    <t>A053660</t>
  </si>
  <si>
    <t>A024120</t>
  </si>
  <si>
    <t>A050120</t>
  </si>
  <si>
    <t>A033100</t>
  </si>
  <si>
    <t>A111820</t>
  </si>
  <si>
    <t>A082800</t>
  </si>
  <si>
    <t>A042600</t>
  </si>
  <si>
    <t>A079650</t>
  </si>
  <si>
    <t>A182690</t>
  </si>
  <si>
    <t>A036180</t>
  </si>
  <si>
    <t>A066790</t>
  </si>
  <si>
    <t>A083470</t>
  </si>
  <si>
    <t>A052420</t>
  </si>
  <si>
    <t>A126640</t>
  </si>
  <si>
    <t>A011080</t>
  </si>
  <si>
    <t>A043290</t>
  </si>
  <si>
    <t>A900070</t>
  </si>
  <si>
    <t>A010170</t>
  </si>
  <si>
    <t>A054180</t>
  </si>
  <si>
    <t>A049630</t>
  </si>
  <si>
    <t>A089790</t>
  </si>
  <si>
    <t>A032800</t>
  </si>
  <si>
    <t>A177830</t>
  </si>
  <si>
    <t>A105740</t>
  </si>
  <si>
    <t>A036260</t>
  </si>
  <si>
    <t>A071670</t>
  </si>
  <si>
    <t>A033340</t>
  </si>
  <si>
    <t>A054090</t>
  </si>
  <si>
    <t>A087220</t>
  </si>
  <si>
    <t>A038530</t>
  </si>
  <si>
    <t>A042510</t>
  </si>
  <si>
    <t>A054540</t>
  </si>
  <si>
    <t>A051390</t>
  </si>
  <si>
    <t>A130580</t>
  </si>
  <si>
    <t>A101680</t>
  </si>
  <si>
    <t>A126870</t>
  </si>
  <si>
    <t>A009730</t>
  </si>
  <si>
    <t>A131220</t>
  </si>
  <si>
    <t>A092460</t>
  </si>
  <si>
    <t>A091580</t>
  </si>
  <si>
    <t>A134580</t>
  </si>
  <si>
    <t>A161570</t>
  </si>
  <si>
    <t>A024840</t>
  </si>
  <si>
    <t>A036810</t>
  </si>
  <si>
    <t>A057680</t>
  </si>
  <si>
    <t>A039010</t>
  </si>
  <si>
    <t>A138610</t>
  </si>
  <si>
    <t>A068330</t>
  </si>
  <si>
    <t>A024940</t>
  </si>
  <si>
    <t>A106520</t>
  </si>
  <si>
    <t>A032580</t>
  </si>
  <si>
    <t>A004590</t>
  </si>
  <si>
    <t>A078350</t>
  </si>
  <si>
    <t>A114450</t>
  </si>
  <si>
    <t>A078860</t>
  </si>
  <si>
    <t>A033050</t>
  </si>
  <si>
    <t>A050860</t>
  </si>
  <si>
    <t>A053290</t>
  </si>
  <si>
    <t>A149940</t>
  </si>
  <si>
    <t>A041190</t>
  </si>
  <si>
    <t>A083640</t>
  </si>
  <si>
    <t>A064480</t>
  </si>
  <si>
    <t>A101000</t>
  </si>
  <si>
    <t>A033430</t>
  </si>
  <si>
    <t>A017250</t>
  </si>
  <si>
    <t>A053050</t>
  </si>
  <si>
    <t>A143540</t>
  </si>
  <si>
    <t>A006920</t>
  </si>
  <si>
    <t>A076080</t>
  </si>
  <si>
    <t>A009780</t>
  </si>
  <si>
    <t>A066310</t>
  </si>
  <si>
    <t>A021040</t>
  </si>
  <si>
    <t>A060260</t>
  </si>
  <si>
    <t>A115570</t>
  </si>
  <si>
    <t>A089230</t>
  </si>
  <si>
    <t>A025950</t>
  </si>
  <si>
    <t>A006580</t>
  </si>
  <si>
    <t>A044960</t>
  </si>
  <si>
    <t>A126880</t>
  </si>
  <si>
    <t>A007770</t>
  </si>
  <si>
    <t>A052270</t>
  </si>
  <si>
    <t>A067920</t>
  </si>
  <si>
    <t>A147830</t>
  </si>
  <si>
    <t>A037460</t>
  </si>
  <si>
    <t>A043340</t>
  </si>
  <si>
    <t>A086670</t>
  </si>
  <si>
    <t>A049720</t>
  </si>
  <si>
    <t>A114190</t>
  </si>
  <si>
    <t>A010280</t>
  </si>
  <si>
    <t>A065450</t>
  </si>
  <si>
    <t>A037760</t>
  </si>
  <si>
    <t>A043100</t>
  </si>
  <si>
    <t>A005860</t>
  </si>
  <si>
    <t>A051490</t>
  </si>
  <si>
    <t>A117670</t>
  </si>
  <si>
    <t>A139050</t>
  </si>
  <si>
    <t>A018620</t>
  </si>
  <si>
    <t>A093520</t>
  </si>
  <si>
    <t>A187270</t>
  </si>
  <si>
    <t>A079190</t>
  </si>
  <si>
    <t>A052670</t>
  </si>
  <si>
    <t>A065710</t>
  </si>
  <si>
    <t>A080530</t>
  </si>
  <si>
    <t>A017650</t>
  </si>
  <si>
    <t>A054300</t>
  </si>
  <si>
    <t>A032820</t>
  </si>
  <si>
    <t>A082390</t>
  </si>
  <si>
    <t>A100660</t>
  </si>
  <si>
    <t>A112240</t>
  </si>
  <si>
    <t>A900130</t>
  </si>
  <si>
    <t>A045060</t>
  </si>
  <si>
    <t>A090740</t>
  </si>
  <si>
    <t>A003310</t>
  </si>
  <si>
    <t>A032940</t>
  </si>
  <si>
    <t>A079970</t>
  </si>
  <si>
    <t>A012340</t>
  </si>
  <si>
    <t>A065420</t>
  </si>
  <si>
    <t>A128660</t>
  </si>
  <si>
    <t>A026150</t>
  </si>
  <si>
    <t>A014200</t>
  </si>
  <si>
    <t>A042040</t>
  </si>
  <si>
    <t>A032790</t>
  </si>
  <si>
    <t>A033200</t>
  </si>
  <si>
    <t>A137950</t>
  </si>
  <si>
    <t>A052860</t>
  </si>
  <si>
    <t>A039230</t>
  </si>
  <si>
    <t>A115500</t>
  </si>
  <si>
    <t>A109740</t>
  </si>
  <si>
    <t>A008470</t>
  </si>
  <si>
    <t>A008370</t>
  </si>
  <si>
    <t>A065690</t>
  </si>
  <si>
    <t>A002680</t>
  </si>
  <si>
    <t>A052460</t>
  </si>
  <si>
    <t>A094970</t>
  </si>
  <si>
    <t>A087730</t>
  </si>
  <si>
    <t>A052300</t>
  </si>
  <si>
    <t>A024060</t>
  </si>
  <si>
    <t>A131390</t>
  </si>
  <si>
    <t>A039240</t>
  </si>
  <si>
    <t>A086200</t>
  </si>
  <si>
    <t>A036120</t>
  </si>
  <si>
    <t>A080010</t>
  </si>
  <si>
    <t>A054410</t>
  </si>
  <si>
    <t>A083550</t>
  </si>
  <si>
    <t>A139670</t>
  </si>
  <si>
    <t>A036170</t>
  </si>
  <si>
    <t>A192410</t>
  </si>
  <si>
    <t>A099520</t>
  </si>
  <si>
    <t>A032980</t>
  </si>
  <si>
    <t>A039740</t>
  </si>
  <si>
    <t>A171010</t>
  </si>
  <si>
    <t>A048470</t>
  </si>
  <si>
    <t>A064820</t>
  </si>
  <si>
    <t>A158380</t>
  </si>
  <si>
    <t>A196490</t>
  </si>
  <si>
    <t>A032280</t>
  </si>
  <si>
    <t>A090360</t>
  </si>
  <si>
    <t>A046310</t>
  </si>
  <si>
    <t>A000440</t>
  </si>
  <si>
    <t>A032080</t>
  </si>
  <si>
    <t>A019990</t>
  </si>
  <si>
    <t>A032540</t>
  </si>
  <si>
    <t>A045890</t>
  </si>
  <si>
    <t>A054920</t>
  </si>
  <si>
    <t>A078650</t>
  </si>
  <si>
    <t>A017000</t>
  </si>
  <si>
    <t>A005670</t>
  </si>
  <si>
    <t>A194610</t>
  </si>
  <si>
    <t>A089150</t>
  </si>
  <si>
    <t>A082660</t>
  </si>
  <si>
    <t>A016600</t>
  </si>
  <si>
    <t>A200470</t>
  </si>
  <si>
    <t>A137940</t>
  </si>
  <si>
    <t>A109080</t>
  </si>
  <si>
    <t>A123570</t>
  </si>
  <si>
    <t>A031310</t>
  </si>
  <si>
    <t>A063440</t>
  </si>
  <si>
    <t>A038010</t>
  </si>
  <si>
    <t>A067010</t>
  </si>
  <si>
    <t>A035460</t>
  </si>
  <si>
    <t>A115610</t>
  </si>
  <si>
    <t>A060900</t>
  </si>
  <si>
    <t>A032750</t>
  </si>
  <si>
    <t>A020180</t>
  </si>
  <si>
    <t>A105330</t>
  </si>
  <si>
    <t>A100030</t>
  </si>
  <si>
    <t>A119500</t>
  </si>
  <si>
    <t>A006050</t>
  </si>
  <si>
    <t>A072520</t>
  </si>
  <si>
    <t>A027040</t>
  </si>
  <si>
    <t>A067630</t>
  </si>
  <si>
    <t>A047440</t>
  </si>
  <si>
    <t>A131100</t>
  </si>
  <si>
    <t>A056730</t>
  </si>
  <si>
    <t>A023770</t>
  </si>
  <si>
    <t>A900100</t>
  </si>
  <si>
    <t>A075970</t>
  </si>
  <si>
    <t>A019660</t>
  </si>
  <si>
    <t>A053270</t>
  </si>
  <si>
    <t>A048830</t>
  </si>
  <si>
    <t>A089140</t>
  </si>
  <si>
    <t>A051170</t>
  </si>
  <si>
    <t>A049120</t>
  </si>
  <si>
    <t>A155650</t>
  </si>
  <si>
    <t>A064290</t>
  </si>
  <si>
    <t>A070590</t>
  </si>
  <si>
    <t>A091440</t>
  </si>
  <si>
    <t>A091970</t>
  </si>
  <si>
    <t>A036620</t>
  </si>
  <si>
    <t>A064800</t>
  </si>
  <si>
    <t>A045520</t>
  </si>
  <si>
    <t>A044060</t>
  </si>
  <si>
    <t>A024740</t>
  </si>
  <si>
    <t>A044780</t>
  </si>
  <si>
    <t>A018290</t>
  </si>
  <si>
    <t>A043580</t>
  </si>
  <si>
    <t>A045510</t>
  </si>
  <si>
    <t>A066590</t>
  </si>
  <si>
    <t>A046970</t>
  </si>
  <si>
    <t>A052600</t>
  </si>
  <si>
    <t>A046120</t>
  </si>
  <si>
    <t>A121800</t>
  </si>
  <si>
    <t>A153460</t>
  </si>
  <si>
    <t>A023790</t>
  </si>
  <si>
    <t>A101160</t>
  </si>
  <si>
    <t>A019590</t>
  </si>
  <si>
    <t>A073540</t>
  </si>
  <si>
    <t>A106080</t>
  </si>
  <si>
    <t>A021650</t>
  </si>
  <si>
    <t>A036480</t>
  </si>
  <si>
    <t>A043260</t>
  </si>
  <si>
    <t>A093380</t>
  </si>
  <si>
    <t>A130740</t>
  </si>
  <si>
    <t>A115440</t>
  </si>
  <si>
    <t>A080470</t>
  </si>
  <si>
    <t>A043220</t>
  </si>
  <si>
    <t>A054930</t>
  </si>
  <si>
    <t>A050760</t>
  </si>
  <si>
    <t>A029480</t>
  </si>
  <si>
    <t>A073010</t>
  </si>
  <si>
    <t>A059120</t>
  </si>
  <si>
    <t>A044480</t>
  </si>
  <si>
    <t>A109820</t>
  </si>
  <si>
    <t>A141070</t>
  </si>
  <si>
    <t>A079170</t>
  </si>
  <si>
    <t>A099220</t>
  </si>
  <si>
    <t>A065770</t>
  </si>
  <si>
    <t>A060540</t>
  </si>
  <si>
    <t>A097800</t>
  </si>
  <si>
    <t>A066110</t>
  </si>
  <si>
    <t>A086250</t>
  </si>
  <si>
    <t>A008800</t>
  </si>
  <si>
    <t>A085670</t>
  </si>
  <si>
    <t>A084180</t>
  </si>
  <si>
    <t>A069540</t>
  </si>
  <si>
    <t>A024850</t>
  </si>
  <si>
    <t>A104040</t>
  </si>
  <si>
    <t>A103230</t>
  </si>
  <si>
    <t>A037230</t>
  </si>
  <si>
    <t>A054630</t>
  </si>
  <si>
    <t>A131090</t>
  </si>
  <si>
    <t>A070300</t>
  </si>
  <si>
    <t>A072770</t>
  </si>
  <si>
    <t>A193250</t>
  </si>
  <si>
    <t>A096350</t>
  </si>
  <si>
    <t>A043910</t>
  </si>
  <si>
    <t>A009620</t>
  </si>
  <si>
    <t>A065440</t>
  </si>
  <si>
    <t>A077280</t>
  </si>
  <si>
    <t>A081150</t>
  </si>
  <si>
    <t>A078130</t>
  </si>
  <si>
    <t>A091340</t>
  </si>
  <si>
    <t>A086830</t>
  </si>
  <si>
    <t>A053160</t>
  </si>
  <si>
    <t>A016920</t>
  </si>
  <si>
    <t>A060230</t>
  </si>
  <si>
    <t>A048870</t>
  </si>
  <si>
    <t>A130500</t>
  </si>
  <si>
    <t>A131400</t>
  </si>
  <si>
    <t>A058370</t>
  </si>
  <si>
    <t>A071280</t>
  </si>
  <si>
    <t>A067770</t>
  </si>
  <si>
    <t>A043360</t>
  </si>
  <si>
    <t>A002290</t>
  </si>
  <si>
    <t>A038620</t>
  </si>
  <si>
    <t>A158310</t>
  </si>
  <si>
    <t>A033600</t>
  </si>
  <si>
    <t>A060480</t>
  </si>
  <si>
    <t>A121890</t>
  </si>
  <si>
    <t>A031860</t>
  </si>
  <si>
    <t>A025880</t>
  </si>
  <si>
    <t>A096690</t>
  </si>
  <si>
    <t>A060380</t>
  </si>
  <si>
    <t>A008830</t>
  </si>
  <si>
    <t>A047770</t>
  </si>
  <si>
    <t>A086060</t>
  </si>
  <si>
    <t>A098660</t>
  </si>
  <si>
    <t>A046110</t>
  </si>
  <si>
    <t>A069140</t>
  </si>
  <si>
    <t>A023440</t>
  </si>
  <si>
    <t>A072950</t>
  </si>
  <si>
    <t>A010240</t>
  </si>
  <si>
    <t>A136510</t>
  </si>
  <si>
    <t>A090150</t>
  </si>
  <si>
    <t>A035200</t>
  </si>
  <si>
    <t>A035290</t>
  </si>
  <si>
    <t>A113810</t>
  </si>
  <si>
    <t>A099410</t>
  </si>
  <si>
    <t>A073640</t>
  </si>
  <si>
    <t>A051980</t>
  </si>
  <si>
    <t>A081970</t>
  </si>
  <si>
    <t>A073190</t>
  </si>
  <si>
    <t>A054340</t>
  </si>
  <si>
    <t>A058450</t>
  </si>
  <si>
    <t>A089890</t>
  </si>
  <si>
    <t>A045340</t>
  </si>
  <si>
    <t>A026910</t>
  </si>
  <si>
    <t>A078940</t>
  </si>
  <si>
    <t>A101670</t>
  </si>
  <si>
    <t>A122800</t>
  </si>
  <si>
    <t>A044180</t>
  </si>
  <si>
    <t>A051780</t>
  </si>
  <si>
    <t>A057880</t>
  </si>
  <si>
    <t>A058420</t>
  </si>
  <si>
    <t>A115530</t>
  </si>
  <si>
    <t>A033790</t>
  </si>
  <si>
    <t>A096040</t>
  </si>
  <si>
    <t>A064090</t>
  </si>
  <si>
    <t>A078590</t>
  </si>
  <si>
    <t>A121850</t>
  </si>
  <si>
    <t>A134060</t>
  </si>
  <si>
    <t>A092300</t>
  </si>
  <si>
    <t>A045300</t>
  </si>
  <si>
    <t>A093640</t>
  </si>
  <si>
    <t>A088290</t>
  </si>
  <si>
    <t>A039670</t>
  </si>
  <si>
    <t>A051380</t>
  </si>
  <si>
    <t>A053060</t>
  </si>
  <si>
    <t>A007530</t>
  </si>
  <si>
    <t>A058220</t>
  </si>
  <si>
    <t>A025870</t>
  </si>
  <si>
    <t>A094860</t>
  </si>
  <si>
    <t>A094940</t>
  </si>
  <si>
    <t>A079810</t>
  </si>
  <si>
    <t>A095300</t>
  </si>
  <si>
    <t>A056000</t>
  </si>
  <si>
    <t>A109960</t>
  </si>
  <si>
    <t>A074150</t>
  </si>
  <si>
    <t>A050320</t>
  </si>
  <si>
    <t>A065500</t>
  </si>
  <si>
    <t>A066430</t>
  </si>
  <si>
    <t>A083660</t>
  </si>
  <si>
    <t>A119830</t>
  </si>
  <si>
    <t>A020400</t>
  </si>
  <si>
    <t>A013720</t>
  </si>
  <si>
    <t>A101400</t>
  </si>
  <si>
    <t>A051160</t>
  </si>
  <si>
    <t>A028040</t>
  </si>
  <si>
    <t>A030270</t>
  </si>
  <si>
    <t>A096870</t>
  </si>
  <si>
    <t>A032860</t>
  </si>
  <si>
    <t>A042940</t>
  </si>
  <si>
    <t>A073570</t>
  </si>
  <si>
    <t>A019570</t>
  </si>
  <si>
    <t>A078780</t>
  </si>
  <si>
    <t>A021880</t>
  </si>
  <si>
    <t>A080440</t>
  </si>
  <si>
    <t>A060910</t>
  </si>
  <si>
    <t>A111610</t>
  </si>
  <si>
    <t>M115020.M</t>
  </si>
  <si>
    <t>w</t>
    <phoneticPr fontId="4" type="noConversion"/>
  </si>
  <si>
    <t>PBR 1배 현재</t>
    <phoneticPr fontId="4" type="noConversion"/>
  </si>
  <si>
    <t>2008AS</t>
    <phoneticPr fontId="4" type="noConversion"/>
  </si>
  <si>
    <t>2018AS</t>
    <phoneticPr fontId="4" type="noConversion"/>
  </si>
  <si>
    <t>KRW bil</t>
    <phoneticPr fontId="4" type="noConversion"/>
  </si>
  <si>
    <t>KRW bil</t>
    <phoneticPr fontId="4" type="noConversion"/>
  </si>
  <si>
    <t>KRW bil</t>
    <phoneticPr fontId="4" type="noConversion"/>
  </si>
  <si>
    <t>KRW bil</t>
    <phoneticPr fontId="4" type="noConversion"/>
  </si>
  <si>
    <t>KRW bil</t>
    <phoneticPr fontId="4" type="noConversion"/>
  </si>
  <si>
    <t>KRW bil</t>
    <phoneticPr fontId="4" type="noConversion"/>
  </si>
  <si>
    <t>KRW bil</t>
    <phoneticPr fontId="4" type="noConversion"/>
  </si>
  <si>
    <t>KRW bil</t>
    <phoneticPr fontId="4" type="noConversion"/>
  </si>
  <si>
    <t>KRW bil</t>
    <phoneticPr fontId="4" type="noConversion"/>
  </si>
  <si>
    <t>KRW bil</t>
    <phoneticPr fontId="4" type="noConversion"/>
  </si>
  <si>
    <t>KRW bil</t>
    <phoneticPr fontId="4" type="noConversion"/>
  </si>
  <si>
    <t>KRW bil</t>
    <phoneticPr fontId="4" type="noConversion"/>
  </si>
  <si>
    <t>KRW bil</t>
    <phoneticPr fontId="4" type="noConversion"/>
  </si>
  <si>
    <t>Forward</t>
    <phoneticPr fontId="4" type="noConversion"/>
  </si>
  <si>
    <t>Trailing</t>
    <phoneticPr fontId="4" type="noConversion"/>
  </si>
  <si>
    <t>현재52주</t>
    <phoneticPr fontId="4" type="noConversion"/>
  </si>
  <si>
    <t>미래52주</t>
    <phoneticPr fontId="4" type="noConversion"/>
  </si>
  <si>
    <t>A005930</t>
  </si>
  <si>
    <t>A015760</t>
  </si>
  <si>
    <t>A005380</t>
  </si>
  <si>
    <t>A000660</t>
  </si>
  <si>
    <t>A090430</t>
  </si>
  <si>
    <t>A018260</t>
  </si>
  <si>
    <t>A028260</t>
  </si>
  <si>
    <t>A032830</t>
  </si>
  <si>
    <t>A055550</t>
  </si>
  <si>
    <t>A012330</t>
  </si>
  <si>
    <t>A017670</t>
  </si>
  <si>
    <t>A000270</t>
  </si>
  <si>
    <t>A005490</t>
  </si>
  <si>
    <t>A035420</t>
  </si>
  <si>
    <t>A051910</t>
  </si>
  <si>
    <t>A002790</t>
  </si>
  <si>
    <t>A033780</t>
  </si>
  <si>
    <t>A105560</t>
  </si>
  <si>
    <t>A051900</t>
  </si>
  <si>
    <t>A034730</t>
  </si>
  <si>
    <t>A000810</t>
  </si>
  <si>
    <t>A003550</t>
  </si>
  <si>
    <t>A047810</t>
  </si>
  <si>
    <t>A001040</t>
  </si>
  <si>
    <t>A035250</t>
  </si>
  <si>
    <t>A096770</t>
  </si>
  <si>
    <t>A010130</t>
  </si>
  <si>
    <t>A008930</t>
  </si>
  <si>
    <t>A086790</t>
  </si>
  <si>
    <t>A011170</t>
  </si>
  <si>
    <t>A034220</t>
  </si>
  <si>
    <t>A021240</t>
  </si>
  <si>
    <t>A030200</t>
  </si>
  <si>
    <t>A024110</t>
  </si>
  <si>
    <t>A009240</t>
  </si>
  <si>
    <t>A009540</t>
  </si>
  <si>
    <t>A004020</t>
  </si>
  <si>
    <t>A088350</t>
  </si>
  <si>
    <t>A023530</t>
  </si>
  <si>
    <t>A139480</t>
  </si>
  <si>
    <t>A010950</t>
  </si>
  <si>
    <t>A001800</t>
  </si>
  <si>
    <t>A086280</t>
  </si>
  <si>
    <t>A066570</t>
  </si>
  <si>
    <t>A000030</t>
  </si>
  <si>
    <t>A006400</t>
  </si>
  <si>
    <t>A097950</t>
  </si>
  <si>
    <t>A027410</t>
  </si>
  <si>
    <t>A008770</t>
  </si>
  <si>
    <t>A051600</t>
  </si>
  <si>
    <t>A004800</t>
  </si>
  <si>
    <t>A012630</t>
  </si>
  <si>
    <t>A032640</t>
  </si>
  <si>
    <t>A002380</t>
  </si>
  <si>
    <t>A036570</t>
  </si>
  <si>
    <t>A161390</t>
  </si>
  <si>
    <t>A006800</t>
  </si>
  <si>
    <t>A007070</t>
  </si>
  <si>
    <t>A029780</t>
  </si>
  <si>
    <t>A128940</t>
  </si>
  <si>
    <t>A009150</t>
  </si>
  <si>
    <t>A078930</t>
  </si>
  <si>
    <t>A005830</t>
  </si>
  <si>
    <t>A000120</t>
  </si>
  <si>
    <t>A018880</t>
  </si>
  <si>
    <t>A007310</t>
  </si>
  <si>
    <t>A016360</t>
  </si>
  <si>
    <t>A000720</t>
  </si>
  <si>
    <t>A138930</t>
  </si>
  <si>
    <t>A036460</t>
  </si>
  <si>
    <t>A071050</t>
  </si>
  <si>
    <t>A069960</t>
  </si>
  <si>
    <t>A012750</t>
  </si>
  <si>
    <t>A000880</t>
  </si>
  <si>
    <t>A009830</t>
  </si>
  <si>
    <t>A005610</t>
  </si>
  <si>
    <t>A005940</t>
  </si>
  <si>
    <t>A000100</t>
  </si>
  <si>
    <t>A010140</t>
  </si>
  <si>
    <t>A014820</t>
  </si>
  <si>
    <t>A192400</t>
  </si>
  <si>
    <t>A028670</t>
  </si>
  <si>
    <t>A001450</t>
  </si>
  <si>
    <t>A047040</t>
  </si>
  <si>
    <t>A005300</t>
  </si>
  <si>
    <t>A003490</t>
  </si>
  <si>
    <t>A111770</t>
  </si>
  <si>
    <t>A011210</t>
  </si>
  <si>
    <t>A079160</t>
  </si>
  <si>
    <t>A004990</t>
  </si>
  <si>
    <t>A000670</t>
  </si>
  <si>
    <t>A006280</t>
  </si>
  <si>
    <t>A005440</t>
  </si>
  <si>
    <t>A138040</t>
  </si>
  <si>
    <t>A047050</t>
  </si>
  <si>
    <t>A004170</t>
  </si>
  <si>
    <t>A000210</t>
  </si>
  <si>
    <t>A010060</t>
  </si>
  <si>
    <t>A010780</t>
  </si>
  <si>
    <t>A161890</t>
  </si>
  <si>
    <t>A034020</t>
  </si>
  <si>
    <t>A030000</t>
  </si>
  <si>
    <t>A008560</t>
  </si>
  <si>
    <t>A039130</t>
  </si>
  <si>
    <t>A105630</t>
  </si>
  <si>
    <t>A000150</t>
  </si>
  <si>
    <t>A012450</t>
  </si>
  <si>
    <t>A005250</t>
  </si>
  <si>
    <t>A003450</t>
  </si>
  <si>
    <t>A017800</t>
  </si>
  <si>
    <t>A004370</t>
  </si>
  <si>
    <t>A192820</t>
  </si>
  <si>
    <t>A037620</t>
  </si>
  <si>
    <t>A114090</t>
  </si>
  <si>
    <t>A011070</t>
  </si>
  <si>
    <t>A000070</t>
  </si>
  <si>
    <t>A011780</t>
  </si>
  <si>
    <t>A001740</t>
  </si>
  <si>
    <t>A139130</t>
  </si>
  <si>
    <t>A049770</t>
  </si>
  <si>
    <t>A000060</t>
  </si>
  <si>
    <t>A006360</t>
  </si>
  <si>
    <t>A003690</t>
  </si>
  <si>
    <t>A000240</t>
  </si>
  <si>
    <t>A002550</t>
  </si>
  <si>
    <t>A010120</t>
  </si>
  <si>
    <t>A000080</t>
  </si>
  <si>
    <t>A180640</t>
  </si>
  <si>
    <t>A082640</t>
  </si>
  <si>
    <t>A033920</t>
  </si>
  <si>
    <t>A042670</t>
  </si>
  <si>
    <t>A108670</t>
  </si>
  <si>
    <t>A023590</t>
  </si>
  <si>
    <t>A003410</t>
  </si>
  <si>
    <t>A057050</t>
  </si>
  <si>
    <t>A071840</t>
  </si>
  <si>
    <t>A006120</t>
  </si>
  <si>
    <t>A039490</t>
  </si>
  <si>
    <t>A120110</t>
  </si>
  <si>
    <t>A064350</t>
  </si>
  <si>
    <t>A011200</t>
  </si>
  <si>
    <t>A003240</t>
  </si>
  <si>
    <t>A001680</t>
  </si>
  <si>
    <t>A011790</t>
  </si>
  <si>
    <t>A002350</t>
  </si>
  <si>
    <t>A117930</t>
  </si>
  <si>
    <t>A042660</t>
  </si>
  <si>
    <t>A005740</t>
  </si>
  <si>
    <t>A024720</t>
  </si>
  <si>
    <t>A002270</t>
  </si>
  <si>
    <t>A214320</t>
  </si>
  <si>
    <t>A006260</t>
  </si>
  <si>
    <t>A003620</t>
  </si>
  <si>
    <t>A020560</t>
  </si>
  <si>
    <t>A006840</t>
  </si>
  <si>
    <t>A001430</t>
  </si>
  <si>
    <t>A081660</t>
  </si>
  <si>
    <t>A068870</t>
  </si>
  <si>
    <t>A009970</t>
  </si>
  <si>
    <t>A006040</t>
  </si>
  <si>
    <t>A122900</t>
  </si>
  <si>
    <t>A079430</t>
  </si>
  <si>
    <t>A007570</t>
  </si>
  <si>
    <t>A031430</t>
  </si>
  <si>
    <t>A181710</t>
  </si>
  <si>
    <t>A001120</t>
  </si>
  <si>
    <t>A003470</t>
  </si>
  <si>
    <t>A008000</t>
  </si>
  <si>
    <t>A053210</t>
  </si>
  <si>
    <t>A170900</t>
  </si>
  <si>
    <t>A016450</t>
  </si>
  <si>
    <t>A025540</t>
  </si>
  <si>
    <t>A028050</t>
  </si>
  <si>
    <t>A010620</t>
  </si>
  <si>
    <t>A052690</t>
  </si>
  <si>
    <t>A002020</t>
  </si>
  <si>
    <t>A073240</t>
  </si>
  <si>
    <t>A069620</t>
  </si>
  <si>
    <t>A006650</t>
  </si>
  <si>
    <t>A014680</t>
  </si>
  <si>
    <t>A093050</t>
  </si>
  <si>
    <t>A020000</t>
  </si>
  <si>
    <t>A003090</t>
  </si>
  <si>
    <t>A204320</t>
  </si>
  <si>
    <t>A069260</t>
  </si>
  <si>
    <t>A084690</t>
  </si>
  <si>
    <t>A085620</t>
  </si>
  <si>
    <t>A900140</t>
  </si>
  <si>
    <t>A034310</t>
  </si>
  <si>
    <t>A064960</t>
  </si>
  <si>
    <t>A003000</t>
  </si>
  <si>
    <t>A003300</t>
  </si>
  <si>
    <t>A002240</t>
  </si>
  <si>
    <t>A037560</t>
  </si>
  <si>
    <t>A044820</t>
  </si>
  <si>
    <t>A027390</t>
  </si>
  <si>
    <t>A017810</t>
  </si>
  <si>
    <t>A004000</t>
  </si>
  <si>
    <t>A019680</t>
  </si>
  <si>
    <t>A031440</t>
  </si>
  <si>
    <t>A210980</t>
  </si>
  <si>
    <t>A071320</t>
  </si>
  <si>
    <t>A175330</t>
  </si>
  <si>
    <t>A000990</t>
  </si>
  <si>
    <t>A000640</t>
  </si>
  <si>
    <t>A005180</t>
  </si>
  <si>
    <t>A004700</t>
  </si>
  <si>
    <t>A115390</t>
  </si>
  <si>
    <t>A036580</t>
  </si>
  <si>
    <t>A058650</t>
  </si>
  <si>
    <t>A000230</t>
  </si>
  <si>
    <t>A018670</t>
  </si>
  <si>
    <t>A009290</t>
  </si>
  <si>
    <t>A011760</t>
  </si>
  <si>
    <t>A103140</t>
  </si>
  <si>
    <t>A007210</t>
  </si>
  <si>
    <t>A138250</t>
  </si>
  <si>
    <t>A185750</t>
  </si>
  <si>
    <t>A145990</t>
  </si>
  <si>
    <t>A017390</t>
  </si>
  <si>
    <t>A015860</t>
  </si>
  <si>
    <t>A001060</t>
  </si>
  <si>
    <t>A000050</t>
  </si>
  <si>
    <t>A012510</t>
  </si>
  <si>
    <t>A214420</t>
  </si>
  <si>
    <t>A000370</t>
  </si>
  <si>
    <t>A001520</t>
  </si>
  <si>
    <t>A002320</t>
  </si>
  <si>
    <t>A005880</t>
  </si>
  <si>
    <t>A072710</t>
  </si>
  <si>
    <t>A029530</t>
  </si>
  <si>
    <t>A002990</t>
  </si>
  <si>
    <t>A034120</t>
  </si>
  <si>
    <t>A004490</t>
  </si>
  <si>
    <t>A007340</t>
  </si>
  <si>
    <t>A008490</t>
  </si>
  <si>
    <t>A002960</t>
  </si>
  <si>
    <t>A001780</t>
  </si>
  <si>
    <t>A003850</t>
  </si>
  <si>
    <t>A060980</t>
  </si>
  <si>
    <t>A005090</t>
  </si>
  <si>
    <t>A003920</t>
  </si>
  <si>
    <t>A001230</t>
  </si>
  <si>
    <t>A003540</t>
  </si>
  <si>
    <t>A037710</t>
  </si>
  <si>
    <t>A025860</t>
  </si>
  <si>
    <t>A112610</t>
  </si>
  <si>
    <t>A007160</t>
  </si>
  <si>
    <t>A021960</t>
  </si>
  <si>
    <t>A004690</t>
  </si>
  <si>
    <t>A101060</t>
  </si>
  <si>
    <t>A096760</t>
  </si>
  <si>
    <t>A009410</t>
  </si>
  <si>
    <t>A104700</t>
  </si>
  <si>
    <t>A009420</t>
  </si>
  <si>
    <t>A001720</t>
  </si>
  <si>
    <t>A005850</t>
  </si>
  <si>
    <t>A000320</t>
  </si>
  <si>
    <t>A102460</t>
  </si>
  <si>
    <t>A214390</t>
  </si>
  <si>
    <t>A003530</t>
  </si>
  <si>
    <t>A007690</t>
  </si>
  <si>
    <t>A017940</t>
  </si>
  <si>
    <t>A003200</t>
  </si>
  <si>
    <t>A011160</t>
  </si>
  <si>
    <t>A014280</t>
  </si>
  <si>
    <t>A097230</t>
  </si>
  <si>
    <t>A126560</t>
  </si>
  <si>
    <t>A001130</t>
  </si>
  <si>
    <t>A002780</t>
  </si>
  <si>
    <t>A016580</t>
  </si>
  <si>
    <t>A005720</t>
  </si>
  <si>
    <t>A001880</t>
  </si>
  <si>
    <t>A001510</t>
  </si>
  <si>
    <t>A004710</t>
  </si>
  <si>
    <t>A030610</t>
  </si>
  <si>
    <t>A003220</t>
  </si>
  <si>
    <t>A009450</t>
  </si>
  <si>
    <t>A032350</t>
  </si>
  <si>
    <t>A000140</t>
  </si>
  <si>
    <t>A000480</t>
  </si>
  <si>
    <t>A000390</t>
  </si>
  <si>
    <t>A009580</t>
  </si>
  <si>
    <t>A001630</t>
  </si>
  <si>
    <t>A003060</t>
  </si>
  <si>
    <t>A192530</t>
  </si>
  <si>
    <t>A003030</t>
  </si>
  <si>
    <t>A011090</t>
  </si>
  <si>
    <t>A015350</t>
  </si>
  <si>
    <t>A016800</t>
  </si>
  <si>
    <t>A003570</t>
  </si>
  <si>
    <t>A000400</t>
  </si>
  <si>
    <t>A005500</t>
  </si>
  <si>
    <t>A033660</t>
  </si>
  <si>
    <t>A003560</t>
  </si>
  <si>
    <t>A033270</t>
  </si>
  <si>
    <t>A002450</t>
  </si>
  <si>
    <t>A003070</t>
  </si>
  <si>
    <t>A003520</t>
  </si>
  <si>
    <t>A029460</t>
  </si>
  <si>
    <t>A003940</t>
  </si>
  <si>
    <t>A002390</t>
  </si>
  <si>
    <t>A009680</t>
  </si>
  <si>
    <t>A036530</t>
  </si>
  <si>
    <t>A005750</t>
  </si>
  <si>
    <t>A005690</t>
  </si>
  <si>
    <t>A012320</t>
  </si>
  <si>
    <t>A014830</t>
  </si>
  <si>
    <t>A183190</t>
  </si>
  <si>
    <t>A002620</t>
  </si>
  <si>
    <t>A001200</t>
  </si>
  <si>
    <t>A000680</t>
  </si>
  <si>
    <t>A004360</t>
  </si>
  <si>
    <t>A008060</t>
  </si>
  <si>
    <t>A082740</t>
  </si>
  <si>
    <t>A004980</t>
  </si>
  <si>
    <t>A900050</t>
  </si>
  <si>
    <t>A213500</t>
  </si>
  <si>
    <t>A002170</t>
  </si>
  <si>
    <t>A004150</t>
  </si>
  <si>
    <t>A000860</t>
  </si>
  <si>
    <t>A004970</t>
  </si>
  <si>
    <t>A000970</t>
  </si>
  <si>
    <t>A090350</t>
  </si>
  <si>
    <t>A085310</t>
  </si>
  <si>
    <t>A078520</t>
  </si>
  <si>
    <t>A200880</t>
  </si>
  <si>
    <t>A093370</t>
  </si>
  <si>
    <t>A068400</t>
  </si>
  <si>
    <t>A102260</t>
  </si>
  <si>
    <t>A003120</t>
  </si>
  <si>
    <t>A002810</t>
  </si>
  <si>
    <t>A095720</t>
  </si>
  <si>
    <t>A005810</t>
  </si>
  <si>
    <t>A007700</t>
  </si>
  <si>
    <t>A007540</t>
  </si>
  <si>
    <t>A001360</t>
  </si>
  <si>
    <t>A092230</t>
  </si>
  <si>
    <t>A001500</t>
  </si>
  <si>
    <t>A035510</t>
  </si>
  <si>
    <t>A002030</t>
  </si>
  <si>
    <t>A010050</t>
  </si>
  <si>
    <t>A051310</t>
  </si>
  <si>
    <t>A084870</t>
  </si>
  <si>
    <t>A008020</t>
  </si>
  <si>
    <t>A008730</t>
  </si>
  <si>
    <t>A000430</t>
  </si>
  <si>
    <t>A079980</t>
  </si>
  <si>
    <t>A089470</t>
  </si>
  <si>
    <t>A002460</t>
  </si>
  <si>
    <t>A136490</t>
  </si>
  <si>
    <t>A020150</t>
  </si>
  <si>
    <t>A017960</t>
  </si>
  <si>
    <t>A003280</t>
  </si>
  <si>
    <t>A006060</t>
  </si>
  <si>
    <t>A000540</t>
  </si>
  <si>
    <t>A037270</t>
  </si>
  <si>
    <t>A091090</t>
  </si>
  <si>
    <t>A002000</t>
  </si>
  <si>
    <t>A007860</t>
  </si>
  <si>
    <t>A000490</t>
  </si>
  <si>
    <t>A042700</t>
  </si>
  <si>
    <t>A004910</t>
  </si>
  <si>
    <t>A025000</t>
  </si>
  <si>
    <t>A006220</t>
  </si>
  <si>
    <t>A011280</t>
  </si>
  <si>
    <t>A005680</t>
  </si>
  <si>
    <t>A058860</t>
  </si>
  <si>
    <t>A001390</t>
  </si>
  <si>
    <t>A002820</t>
  </si>
  <si>
    <t>A003160</t>
  </si>
  <si>
    <t>A067830</t>
  </si>
  <si>
    <t>A084010</t>
  </si>
  <si>
    <t>A000700</t>
  </si>
  <si>
    <t>A004430</t>
  </si>
  <si>
    <t>A007660</t>
  </si>
  <si>
    <t>A026890</t>
  </si>
  <si>
    <t>A002250</t>
  </si>
  <si>
    <t>A034300</t>
  </si>
  <si>
    <t>A001790</t>
  </si>
  <si>
    <t>A021820</t>
  </si>
  <si>
    <t>A015360</t>
  </si>
  <si>
    <t>A000020</t>
  </si>
  <si>
    <t>A005390</t>
  </si>
  <si>
    <t>A100250</t>
  </si>
  <si>
    <t>A004840</t>
  </si>
  <si>
    <t>A001940</t>
  </si>
  <si>
    <t>A008250</t>
  </si>
  <si>
    <t>A007810</t>
  </si>
  <si>
    <t>A103590</t>
  </si>
  <si>
    <t>A138490</t>
  </si>
  <si>
    <t>A030210</t>
  </si>
  <si>
    <t>A004250</t>
  </si>
  <si>
    <t>A016610</t>
  </si>
  <si>
    <t>A004960</t>
  </si>
  <si>
    <t>A019170</t>
  </si>
  <si>
    <t>A123690</t>
  </si>
  <si>
    <t>A001460</t>
  </si>
  <si>
    <t>A016710</t>
  </si>
  <si>
    <t>A092440</t>
  </si>
  <si>
    <t>A003480</t>
  </si>
  <si>
    <t>A020760</t>
  </si>
  <si>
    <t>A003230</t>
  </si>
  <si>
    <t>A004830</t>
  </si>
  <si>
    <t>A000180</t>
  </si>
  <si>
    <t>A033240</t>
  </si>
  <si>
    <t>A107590</t>
  </si>
  <si>
    <t>A117580</t>
  </si>
  <si>
    <t>A002880</t>
  </si>
  <si>
    <t>A044450</t>
  </si>
  <si>
    <t>A013520</t>
  </si>
  <si>
    <t>A010690</t>
  </si>
  <si>
    <t>A001440</t>
  </si>
  <si>
    <t>A006090</t>
  </si>
  <si>
    <t>A024090</t>
  </si>
  <si>
    <t>A009440</t>
  </si>
  <si>
    <t>A033530</t>
  </si>
  <si>
    <t>A002630</t>
  </si>
  <si>
    <t>A000890</t>
  </si>
  <si>
    <t>A006340</t>
  </si>
  <si>
    <t>A000040</t>
  </si>
  <si>
    <t>A004130</t>
  </si>
  <si>
    <t>A161000</t>
  </si>
  <si>
    <t>A002310</t>
  </si>
  <si>
    <t>A009200</t>
  </si>
  <si>
    <t>A069640</t>
  </si>
  <si>
    <t>A094280</t>
  </si>
  <si>
    <t>A002360</t>
  </si>
  <si>
    <t>A002300</t>
  </si>
  <si>
    <t>A009160</t>
  </si>
  <si>
    <t>A010820</t>
  </si>
  <si>
    <t>A015540</t>
  </si>
  <si>
    <t>A163560</t>
  </si>
  <si>
    <t>A015890</t>
  </si>
  <si>
    <t>A077970</t>
  </si>
  <si>
    <t>A004890</t>
  </si>
  <si>
    <t>A110570</t>
  </si>
  <si>
    <t>A003350</t>
  </si>
  <si>
    <t>A058850</t>
  </si>
  <si>
    <t>A011150</t>
  </si>
  <si>
    <t>A001270</t>
  </si>
  <si>
    <t>A012610</t>
  </si>
  <si>
    <t>A008040</t>
  </si>
  <si>
    <t>A012690</t>
  </si>
  <si>
    <t>A012160</t>
  </si>
  <si>
    <t>A011000</t>
  </si>
  <si>
    <t>A025560</t>
  </si>
  <si>
    <t>A001530</t>
  </si>
  <si>
    <t>A004870</t>
  </si>
  <si>
    <t>A003830</t>
  </si>
  <si>
    <t>A007980</t>
  </si>
  <si>
    <t>A019440</t>
  </si>
  <si>
    <t>A006390</t>
  </si>
  <si>
    <t>A014710</t>
  </si>
  <si>
    <t>A004060</t>
  </si>
  <si>
    <t>A071970</t>
  </si>
  <si>
    <t>A006370</t>
  </si>
  <si>
    <t>A004540</t>
  </si>
  <si>
    <t>A004380</t>
  </si>
  <si>
    <t>A024890</t>
  </si>
  <si>
    <t>A075180</t>
  </si>
  <si>
    <t>A012200</t>
  </si>
  <si>
    <t>A001250</t>
  </si>
  <si>
    <t>A034590</t>
  </si>
  <si>
    <t>A005950</t>
  </si>
  <si>
    <t>A016880</t>
  </si>
  <si>
    <t>A003460</t>
  </si>
  <si>
    <t>A004560</t>
  </si>
  <si>
    <t>A018470</t>
  </si>
  <si>
    <t>A002840</t>
  </si>
  <si>
    <t>A079660</t>
  </si>
  <si>
    <t>A084680</t>
  </si>
  <si>
    <t>A100840</t>
  </si>
  <si>
    <t>A014130</t>
  </si>
  <si>
    <t>A014990</t>
  </si>
  <si>
    <t>A025620</t>
  </si>
  <si>
    <t>A014790</t>
  </si>
  <si>
    <t>A145210</t>
  </si>
  <si>
    <t>A035000</t>
  </si>
  <si>
    <t>A078000</t>
  </si>
  <si>
    <t>A023000</t>
  </si>
  <si>
    <t>A002150</t>
  </si>
  <si>
    <t>A053690</t>
  </si>
  <si>
    <t>A005010</t>
  </si>
  <si>
    <t>A005800</t>
  </si>
  <si>
    <t>A017550</t>
  </si>
  <si>
    <t>A025750</t>
  </si>
  <si>
    <t>A001070</t>
  </si>
  <si>
    <t>A000850</t>
  </si>
  <si>
    <t>A003610</t>
  </si>
  <si>
    <t>A001020</t>
  </si>
  <si>
    <t>A003960</t>
  </si>
  <si>
    <t>A013570</t>
  </si>
  <si>
    <t>A129260</t>
  </si>
  <si>
    <t>A130660</t>
  </si>
  <si>
    <t>A105840</t>
  </si>
  <si>
    <t>A006880</t>
  </si>
  <si>
    <t>A000650</t>
  </si>
  <si>
    <t>A001210</t>
  </si>
  <si>
    <t>A003080</t>
  </si>
  <si>
    <t>A011810</t>
  </si>
  <si>
    <t>A017900</t>
  </si>
  <si>
    <t>A001340</t>
  </si>
  <si>
    <t>A041650</t>
  </si>
  <si>
    <t>A092200</t>
  </si>
  <si>
    <t>A063160</t>
  </si>
  <si>
    <t>A002210</t>
  </si>
  <si>
    <t>A008350</t>
  </si>
  <si>
    <t>A035150</t>
  </si>
  <si>
    <t>A006570</t>
  </si>
  <si>
    <t>A012030</t>
  </si>
  <si>
    <t>A004310</t>
  </si>
  <si>
    <t>A100220</t>
  </si>
  <si>
    <t>A016590</t>
  </si>
  <si>
    <t>A016090</t>
  </si>
  <si>
    <t>A002920</t>
  </si>
  <si>
    <t>A003650</t>
  </si>
  <si>
    <t>A002600</t>
  </si>
  <si>
    <t>A014440</t>
  </si>
  <si>
    <t>A006380</t>
  </si>
  <si>
    <t>A210540</t>
  </si>
  <si>
    <t>A102280</t>
  </si>
  <si>
    <t>A014160</t>
  </si>
  <si>
    <t>A002100</t>
  </si>
  <si>
    <t>A134380</t>
  </si>
  <si>
    <t>A109070</t>
  </si>
  <si>
    <t>A005190</t>
  </si>
  <si>
    <t>A009270</t>
  </si>
  <si>
    <t>A015020</t>
  </si>
  <si>
    <t>A004080</t>
  </si>
  <si>
    <t>A103130</t>
  </si>
  <si>
    <t>A019300</t>
  </si>
  <si>
    <t>A014530</t>
  </si>
  <si>
    <t>A001750</t>
  </si>
  <si>
    <t>A068290</t>
  </si>
  <si>
    <t>A005430</t>
  </si>
  <si>
    <t>A006980</t>
  </si>
  <si>
    <t>A077500</t>
  </si>
  <si>
    <t>A017040</t>
  </si>
  <si>
    <t>A007590</t>
  </si>
  <si>
    <t>A009070</t>
  </si>
  <si>
    <t>A058430</t>
  </si>
  <si>
    <t>A008600</t>
  </si>
  <si>
    <t>A002700</t>
  </si>
  <si>
    <t>A081000</t>
  </si>
  <si>
    <t>A123700</t>
  </si>
  <si>
    <t>A023150</t>
  </si>
  <si>
    <t>A000300</t>
  </si>
  <si>
    <t>A013870</t>
  </si>
  <si>
    <t>A010100</t>
  </si>
  <si>
    <t>A000220</t>
  </si>
  <si>
    <t>A128820</t>
  </si>
  <si>
    <t>A001080</t>
  </si>
  <si>
    <t>A015230</t>
  </si>
  <si>
    <t>A004450</t>
  </si>
  <si>
    <t>A006490</t>
  </si>
  <si>
    <t>A002720</t>
  </si>
  <si>
    <t>A084670</t>
  </si>
  <si>
    <t>A005870</t>
  </si>
  <si>
    <t>A144620</t>
  </si>
  <si>
    <t>A005320</t>
  </si>
  <si>
    <t>A047400</t>
  </si>
  <si>
    <t>A000500</t>
  </si>
  <si>
    <t>A011930</t>
  </si>
  <si>
    <t>A000950</t>
  </si>
  <si>
    <t>A083420</t>
  </si>
  <si>
    <t>A001260</t>
  </si>
  <si>
    <t>A120030</t>
  </si>
  <si>
    <t>A001560</t>
  </si>
  <si>
    <t>A015590</t>
  </si>
  <si>
    <t>A028100</t>
  </si>
  <si>
    <t>A008970</t>
  </si>
  <si>
    <t>A013580</t>
  </si>
  <si>
    <t>A002200</t>
  </si>
  <si>
    <t>A032560</t>
  </si>
  <si>
    <t>A000590</t>
  </si>
  <si>
    <t>A133820</t>
  </si>
  <si>
    <t>A008700</t>
  </si>
  <si>
    <t>A009770</t>
  </si>
  <si>
    <t>A004410</t>
  </si>
  <si>
    <t>A007110</t>
  </si>
  <si>
    <t>A001290</t>
  </si>
  <si>
    <t>A024070</t>
  </si>
  <si>
    <t>A010960</t>
  </si>
  <si>
    <t>A006660</t>
  </si>
  <si>
    <t>A010040</t>
  </si>
  <si>
    <t>A090370</t>
  </si>
  <si>
    <t>A005620</t>
  </si>
  <si>
    <t>A012800</t>
  </si>
  <si>
    <t>A002070</t>
  </si>
  <si>
    <t>A009180</t>
  </si>
  <si>
    <t>A000910</t>
  </si>
  <si>
    <t>A072130</t>
  </si>
  <si>
    <t>A011720</t>
  </si>
  <si>
    <t>A092220</t>
  </si>
  <si>
    <t>A119650</t>
  </si>
  <si>
    <t>A014580</t>
  </si>
  <si>
    <t>A011700</t>
  </si>
  <si>
    <t>A020120</t>
  </si>
  <si>
    <t>A007190</t>
  </si>
  <si>
    <t>A025530</t>
  </si>
  <si>
    <t>A008260</t>
  </si>
  <si>
    <t>A023800</t>
  </si>
  <si>
    <t>A005110</t>
  </si>
  <si>
    <t>A001620</t>
  </si>
  <si>
    <t>A004090</t>
  </si>
  <si>
    <t>A093240</t>
  </si>
  <si>
    <t>A017180</t>
  </si>
  <si>
    <t>A007120</t>
  </si>
  <si>
    <t>A005420</t>
  </si>
  <si>
    <t>A025850</t>
  </si>
  <si>
    <t>A024900</t>
  </si>
  <si>
    <t>A011330</t>
  </si>
  <si>
    <t>A011420</t>
  </si>
  <si>
    <t>A004100</t>
  </si>
  <si>
    <t>A023960</t>
  </si>
  <si>
    <t>A071950</t>
  </si>
  <si>
    <t>A000760</t>
  </si>
  <si>
    <t>A012280</t>
  </si>
  <si>
    <t>A006890</t>
  </si>
  <si>
    <t>A004200</t>
  </si>
  <si>
    <t>A005360</t>
  </si>
  <si>
    <t>A004270</t>
  </si>
  <si>
    <t>A016380</t>
  </si>
  <si>
    <t>A026940</t>
  </si>
  <si>
    <t>A010660</t>
  </si>
  <si>
    <t>A013700</t>
  </si>
  <si>
    <t>A001570</t>
  </si>
  <si>
    <t>A001380</t>
  </si>
  <si>
    <t>A011500</t>
  </si>
  <si>
    <t>A018500</t>
  </si>
  <si>
    <t>A030790</t>
  </si>
  <si>
    <t>A002140</t>
  </si>
  <si>
    <t>A012170</t>
  </si>
  <si>
    <t>A004770</t>
  </si>
  <si>
    <t>A011300</t>
  </si>
  <si>
    <t>A002900</t>
  </si>
  <si>
    <t>A008870</t>
  </si>
  <si>
    <t>A002410</t>
  </si>
  <si>
    <t>A004720</t>
  </si>
  <si>
    <t>A023810</t>
  </si>
  <si>
    <t>A003720</t>
  </si>
  <si>
    <t>A030720</t>
  </si>
  <si>
    <t>A008110</t>
  </si>
  <si>
    <t>A005820</t>
  </si>
  <si>
    <t>A033180</t>
  </si>
  <si>
    <t>A090080</t>
  </si>
  <si>
    <t>A013360</t>
  </si>
  <si>
    <t>A023350</t>
  </si>
  <si>
    <t>A155660</t>
  </si>
  <si>
    <t>A058730</t>
  </si>
  <si>
    <t>A004140</t>
  </si>
  <si>
    <t>A005980</t>
  </si>
  <si>
    <t>A002760</t>
  </si>
  <si>
    <t>A017370</t>
  </si>
  <si>
    <t>A010770</t>
  </si>
  <si>
    <t>A004740</t>
  </si>
  <si>
    <t>A069730</t>
  </si>
  <si>
    <t>A023450</t>
  </si>
  <si>
    <t>A011690</t>
  </si>
  <si>
    <t>A006740</t>
  </si>
  <si>
    <t>A003680</t>
  </si>
  <si>
    <t>A001550</t>
  </si>
  <si>
    <t>A008420</t>
  </si>
  <si>
    <t>A006200</t>
  </si>
  <si>
    <t>A015260</t>
  </si>
  <si>
    <t>A051630</t>
  </si>
  <si>
    <t>A009460</t>
  </si>
  <si>
    <t>A001820</t>
  </si>
  <si>
    <t>A044380</t>
  </si>
  <si>
    <t>A002220</t>
  </si>
  <si>
    <t>A025820</t>
  </si>
  <si>
    <t>A088790</t>
  </si>
  <si>
    <t>A009310</t>
  </si>
  <si>
    <t>A001470</t>
  </si>
  <si>
    <t>A000520</t>
  </si>
  <si>
    <t>A071090</t>
  </si>
  <si>
    <t>A009810</t>
  </si>
  <si>
    <t>A003010</t>
  </si>
  <si>
    <t>A031820</t>
  </si>
  <si>
    <t>A005070</t>
  </si>
  <si>
    <t>A004920</t>
  </si>
  <si>
    <t>A007610</t>
  </si>
  <si>
    <t>A069460</t>
  </si>
  <si>
    <t>A093230</t>
  </si>
  <si>
    <t>A104120</t>
  </si>
  <si>
    <t>A027740</t>
  </si>
  <si>
    <t>A009320</t>
  </si>
  <si>
    <t>A013000</t>
  </si>
  <si>
    <t>A002870</t>
  </si>
  <si>
    <t>A049800</t>
  </si>
  <si>
    <t>A012600</t>
  </si>
  <si>
    <t>A002710</t>
  </si>
  <si>
    <t>A019490</t>
  </si>
  <si>
    <t>A007460</t>
  </si>
  <si>
    <t>A003780</t>
  </si>
  <si>
    <t>A010600</t>
  </si>
  <si>
    <t>A021050</t>
  </si>
  <si>
    <t>A025890</t>
  </si>
  <si>
    <t>A010420</t>
  </si>
  <si>
    <t>A006110</t>
  </si>
  <si>
    <t>A009140</t>
  </si>
  <si>
    <t>A008500</t>
  </si>
  <si>
    <t>A074610</t>
  </si>
  <si>
    <t>A101140</t>
  </si>
  <si>
    <t>A027970</t>
  </si>
  <si>
    <t>A011390</t>
  </si>
  <si>
    <t>A008900</t>
  </si>
  <si>
    <t>A134790</t>
  </si>
  <si>
    <t>A033250</t>
  </si>
  <si>
    <t>A118000</t>
  </si>
  <si>
    <t>A009190</t>
  </si>
  <si>
    <t>A019180</t>
  </si>
  <si>
    <t>A009470</t>
  </si>
  <si>
    <t>A104110</t>
  </si>
  <si>
    <t>A005030</t>
  </si>
  <si>
    <t>A007280</t>
  </si>
  <si>
    <t>A005450</t>
  </si>
  <si>
    <t>A001420</t>
  </si>
  <si>
    <t>A010640</t>
  </si>
  <si>
    <t>A002420</t>
  </si>
  <si>
    <t>A007630</t>
  </si>
  <si>
    <t>A010580</t>
  </si>
  <si>
    <t>A003580</t>
  </si>
  <si>
    <t>A005960</t>
  </si>
  <si>
    <t>A001770</t>
  </si>
  <si>
    <t>A014910</t>
  </si>
  <si>
    <t>A001140</t>
  </si>
  <si>
    <t>A011230</t>
  </si>
  <si>
    <t>삼성전자</t>
  </si>
  <si>
    <t>한국전력</t>
  </si>
  <si>
    <t>현대차</t>
  </si>
  <si>
    <t>SK하이닉스</t>
  </si>
  <si>
    <t>아모레퍼시픽</t>
  </si>
  <si>
    <t>삼성에스디에스</t>
  </si>
  <si>
    <t>삼성생명</t>
  </si>
  <si>
    <t>신한지주</t>
  </si>
  <si>
    <t>현대모비스</t>
  </si>
  <si>
    <t>SK텔레콤</t>
  </si>
  <si>
    <t>기아차</t>
  </si>
  <si>
    <t>POSCO</t>
  </si>
  <si>
    <t>NAVER</t>
  </si>
  <si>
    <t>LG화학</t>
  </si>
  <si>
    <t>아모레G</t>
  </si>
  <si>
    <t>KT&amp;G</t>
  </si>
  <si>
    <t>KB금융</t>
  </si>
  <si>
    <t>LG생활건강</t>
  </si>
  <si>
    <t>삼성화재</t>
  </si>
  <si>
    <t>LG</t>
  </si>
  <si>
    <t>한국항공우주</t>
  </si>
  <si>
    <t>SK</t>
  </si>
  <si>
    <t>CJ</t>
  </si>
  <si>
    <t>강원랜드</t>
  </si>
  <si>
    <t>SK이노베이션</t>
  </si>
  <si>
    <t>고려아연</t>
  </si>
  <si>
    <t>한미사이언스</t>
  </si>
  <si>
    <t>하나금융지주</t>
  </si>
  <si>
    <t>롯데케미칼</t>
  </si>
  <si>
    <t>삼성물산</t>
  </si>
  <si>
    <t>LG디스플레이</t>
  </si>
  <si>
    <t>코웨이</t>
  </si>
  <si>
    <t>KT</t>
  </si>
  <si>
    <t>기업은행</t>
  </si>
  <si>
    <t>한샘</t>
  </si>
  <si>
    <t>현대중공업</t>
  </si>
  <si>
    <t>현대제철</t>
  </si>
  <si>
    <t>한화생명</t>
  </si>
  <si>
    <t>롯데쇼핑</t>
  </si>
  <si>
    <t>이마트</t>
  </si>
  <si>
    <t>S-Oil</t>
  </si>
  <si>
    <t>오리온</t>
  </si>
  <si>
    <t>현대글로비스</t>
  </si>
  <si>
    <t>LG전자</t>
  </si>
  <si>
    <t>우리은행</t>
  </si>
  <si>
    <t>삼성SDI</t>
  </si>
  <si>
    <t>CJ제일제당</t>
  </si>
  <si>
    <t>BGF리테일</t>
  </si>
  <si>
    <t>호텔신라</t>
  </si>
  <si>
    <t>한전KPS</t>
  </si>
  <si>
    <t>효성</t>
  </si>
  <si>
    <t>현대산업</t>
  </si>
  <si>
    <t>LG유플러스</t>
  </si>
  <si>
    <t>KCC</t>
  </si>
  <si>
    <t>엔씨소프트</t>
  </si>
  <si>
    <t>한국타이어</t>
  </si>
  <si>
    <t>GS리테일</t>
  </si>
  <si>
    <t>삼성카드</t>
  </si>
  <si>
    <t>한미약품</t>
  </si>
  <si>
    <t>삼성전기</t>
  </si>
  <si>
    <t>GS</t>
  </si>
  <si>
    <t>동부화재</t>
  </si>
  <si>
    <t>CJ대한통운</t>
  </si>
  <si>
    <t>한온시스템</t>
  </si>
  <si>
    <t>오뚜기</t>
  </si>
  <si>
    <t>삼성증권</t>
  </si>
  <si>
    <t>현대건설</t>
  </si>
  <si>
    <t>BNK금융지주</t>
  </si>
  <si>
    <t>한국가스공사</t>
  </si>
  <si>
    <t>한국금융지주</t>
  </si>
  <si>
    <t>현대백화점</t>
  </si>
  <si>
    <t>에스원</t>
  </si>
  <si>
    <t>한화</t>
  </si>
  <si>
    <t>한화케미칼</t>
  </si>
  <si>
    <t>삼립식품</t>
  </si>
  <si>
    <t>NH투자증권</t>
  </si>
  <si>
    <t>유한양행</t>
  </si>
  <si>
    <t>삼성중공업</t>
  </si>
  <si>
    <t>동원시스템즈</t>
  </si>
  <si>
    <t>쿠쿠전자</t>
  </si>
  <si>
    <t>팬오션</t>
  </si>
  <si>
    <t>현대해상</t>
  </si>
  <si>
    <t>대우건설</t>
  </si>
  <si>
    <t>롯데칠성</t>
  </si>
  <si>
    <t>대한항공</t>
  </si>
  <si>
    <t>영원무역</t>
  </si>
  <si>
    <t>현대위아</t>
  </si>
  <si>
    <t>CJ CGV</t>
  </si>
  <si>
    <t>롯데제과</t>
  </si>
  <si>
    <t>영풍</t>
  </si>
  <si>
    <t>녹십자</t>
  </si>
  <si>
    <t>현대그린푸드</t>
  </si>
  <si>
    <t>메리츠금융지주</t>
  </si>
  <si>
    <t>신세계</t>
  </si>
  <si>
    <t>대림산업</t>
  </si>
  <si>
    <t>OCI</t>
  </si>
  <si>
    <t>아이에스동서</t>
  </si>
  <si>
    <t>한국콜마</t>
  </si>
  <si>
    <t>두산중공업</t>
  </si>
  <si>
    <t>제일기획</t>
  </si>
  <si>
    <t>메리츠종금증권</t>
  </si>
  <si>
    <t>하나투어</t>
  </si>
  <si>
    <t>한세실업</t>
  </si>
  <si>
    <t>두산</t>
  </si>
  <si>
    <t>한화테크윈</t>
  </si>
  <si>
    <t>녹십자홀딩스</t>
  </si>
  <si>
    <t>현대증권</t>
  </si>
  <si>
    <t>농심</t>
  </si>
  <si>
    <t>코스맥스</t>
  </si>
  <si>
    <t>미래에셋증권</t>
  </si>
  <si>
    <t>GKL</t>
  </si>
  <si>
    <t>LG이노텍</t>
  </si>
  <si>
    <t>삼양홀딩스</t>
  </si>
  <si>
    <t>금호석유</t>
  </si>
  <si>
    <t>SK네트웍스</t>
  </si>
  <si>
    <t>DGB금융지주</t>
  </si>
  <si>
    <t>동원F&amp;B</t>
  </si>
  <si>
    <t>메리츠화재</t>
  </si>
  <si>
    <t>GS건설</t>
  </si>
  <si>
    <t>코리안리</t>
  </si>
  <si>
    <t>한국타이어월드와이드</t>
  </si>
  <si>
    <t>KB손해보험</t>
  </si>
  <si>
    <t>LS산전</t>
  </si>
  <si>
    <t>하이트진로</t>
  </si>
  <si>
    <t>한진칼</t>
  </si>
  <si>
    <t>동양생명</t>
  </si>
  <si>
    <t>무학</t>
  </si>
  <si>
    <t>두산인프라코어</t>
  </si>
  <si>
    <t>LG하우시스</t>
  </si>
  <si>
    <t>다우기술</t>
  </si>
  <si>
    <t>쌍용양회</t>
  </si>
  <si>
    <t>현대홈쇼핑</t>
  </si>
  <si>
    <t>롯데하이마트</t>
  </si>
  <si>
    <t>SK케미칼</t>
  </si>
  <si>
    <t>키움증권</t>
  </si>
  <si>
    <t>코오롱인더</t>
  </si>
  <si>
    <t>현대로템</t>
  </si>
  <si>
    <t>현대상선</t>
  </si>
  <si>
    <t>태광산업</t>
  </si>
  <si>
    <t>대상</t>
  </si>
  <si>
    <t>SKC</t>
  </si>
  <si>
    <t>넥센타이어</t>
  </si>
  <si>
    <t>한진해운</t>
  </si>
  <si>
    <t>대우조선해양</t>
  </si>
  <si>
    <t>크라운제과</t>
  </si>
  <si>
    <t>한국콜마홀딩스</t>
  </si>
  <si>
    <t>롯데푸드</t>
  </si>
  <si>
    <t>이노션</t>
  </si>
  <si>
    <t>LS</t>
  </si>
  <si>
    <t>쌍용차</t>
  </si>
  <si>
    <t>아시아나항공</t>
  </si>
  <si>
    <t>AK홀딩스</t>
  </si>
  <si>
    <t>세아베스틸</t>
  </si>
  <si>
    <t>휠라코리아</t>
  </si>
  <si>
    <t>LG생명과학</t>
  </si>
  <si>
    <t>영원무역홀딩스</t>
  </si>
  <si>
    <t>동원산업</t>
  </si>
  <si>
    <t>아이마켓코리아</t>
  </si>
  <si>
    <t>현대리바트</t>
  </si>
  <si>
    <t>일양약품</t>
  </si>
  <si>
    <t>신세계인터내셔날</t>
  </si>
  <si>
    <t>NHN엔터테인먼트</t>
  </si>
  <si>
    <t>LG상사</t>
  </si>
  <si>
    <t>유안타증권</t>
  </si>
  <si>
    <t>도레이케미칼</t>
  </si>
  <si>
    <t>스카이라이프</t>
  </si>
  <si>
    <t>동아에스티</t>
  </si>
  <si>
    <t>한세예스24홀딩스</t>
  </si>
  <si>
    <t>한국단자</t>
  </si>
  <si>
    <t>삼성엔지니어링</t>
  </si>
  <si>
    <t>현대미포조선</t>
  </si>
  <si>
    <t>한전기술</t>
  </si>
  <si>
    <t>코오롱</t>
  </si>
  <si>
    <t>금호타이어</t>
  </si>
  <si>
    <t>대웅제약</t>
  </si>
  <si>
    <t>대한유화</t>
  </si>
  <si>
    <t>한솔케미칼</t>
  </si>
  <si>
    <t>LF</t>
  </si>
  <si>
    <t>한섬</t>
  </si>
  <si>
    <t>대웅</t>
  </si>
  <si>
    <t>만도</t>
  </si>
  <si>
    <t>휴켐스</t>
  </si>
  <si>
    <t>대상홀딩스</t>
  </si>
  <si>
    <t>미래에셋생명</t>
  </si>
  <si>
    <t>코라오홀딩스</t>
  </si>
  <si>
    <t>NICE</t>
  </si>
  <si>
    <t>S&amp;T모티브</t>
  </si>
  <si>
    <t>부광약품</t>
  </si>
  <si>
    <t>한일시멘트</t>
  </si>
  <si>
    <t>고려제강</t>
  </si>
  <si>
    <t>CJ헬로비전</t>
  </si>
  <si>
    <t>코스맥스비티아이</t>
  </si>
  <si>
    <t>한화갤러리아타임월드</t>
  </si>
  <si>
    <t>풀무원</t>
  </si>
  <si>
    <t>대교</t>
  </si>
  <si>
    <t>신세계푸드</t>
  </si>
  <si>
    <t>지역난방공사</t>
  </si>
  <si>
    <t>JB금융지주</t>
  </si>
  <si>
    <t>동부하이텍</t>
  </si>
  <si>
    <t>동아쏘시오홀딩스</t>
  </si>
  <si>
    <t>빙그레</t>
  </si>
  <si>
    <t>조광피혁</t>
  </si>
  <si>
    <t>락앤락</t>
  </si>
  <si>
    <t>팜스코</t>
  </si>
  <si>
    <t>세아홀딩스</t>
  </si>
  <si>
    <t>SK가스</t>
  </si>
  <si>
    <t>광동제약</t>
  </si>
  <si>
    <t>현대상사</t>
  </si>
  <si>
    <t>풍산</t>
  </si>
  <si>
    <t>벽산</t>
  </si>
  <si>
    <t>엔에스쇼핑</t>
  </si>
  <si>
    <t>종근당</t>
  </si>
  <si>
    <t>삼양사</t>
  </si>
  <si>
    <t>서울가스</t>
  </si>
  <si>
    <t>일진홀딩스</t>
  </si>
  <si>
    <t>JW중외제약</t>
  </si>
  <si>
    <t>경방</t>
  </si>
  <si>
    <t>더존비즈온</t>
  </si>
  <si>
    <t>토니모리</t>
  </si>
  <si>
    <t>한화손해보험</t>
  </si>
  <si>
    <t>동양</t>
  </si>
  <si>
    <t>한진</t>
  </si>
  <si>
    <t>대한해운</t>
  </si>
  <si>
    <t>농심홀딩스</t>
  </si>
  <si>
    <t>신도리코</t>
  </si>
  <si>
    <t>금호산업</t>
  </si>
  <si>
    <t>SBS</t>
  </si>
  <si>
    <t>세방전지</t>
  </si>
  <si>
    <t>동아타이어</t>
  </si>
  <si>
    <t>서흥</t>
  </si>
  <si>
    <t>한국쉘석유</t>
  </si>
  <si>
    <t>알루코</t>
  </si>
  <si>
    <t>보령제약</t>
  </si>
  <si>
    <t>한라홀딩스</t>
  </si>
  <si>
    <t>삼광글라스</t>
  </si>
  <si>
    <t>남양유업</t>
  </si>
  <si>
    <t>동국제강</t>
  </si>
  <si>
    <t>대신증권</t>
  </si>
  <si>
    <t>광주신세계</t>
  </si>
  <si>
    <t>남해화학</t>
  </si>
  <si>
    <t>씨에스윈드</t>
  </si>
  <si>
    <t>사조산업</t>
  </si>
  <si>
    <t>케이비캐피탈</t>
  </si>
  <si>
    <t>삼천리</t>
  </si>
  <si>
    <t>SBS미디어홀딩스</t>
  </si>
  <si>
    <t>JW홀딩스</t>
  </si>
  <si>
    <t>태영건설</t>
  </si>
  <si>
    <t>한국철강</t>
  </si>
  <si>
    <t>한올바이오파마</t>
  </si>
  <si>
    <t>신영증권</t>
  </si>
  <si>
    <t>에스엘</t>
  </si>
  <si>
    <t>노루홀딩스</t>
  </si>
  <si>
    <t>이연제약</t>
  </si>
  <si>
    <t>한화투자증권</t>
  </si>
  <si>
    <t>국도화학</t>
  </si>
  <si>
    <t>E1</t>
  </si>
  <si>
    <t>일신방직</t>
  </si>
  <si>
    <t>두산건설</t>
  </si>
  <si>
    <t>금강공업</t>
  </si>
  <si>
    <t>한진중공업</t>
  </si>
  <si>
    <t>현대에이치씨엔</t>
  </si>
  <si>
    <t>대한제분</t>
  </si>
  <si>
    <t>진흥기업</t>
  </si>
  <si>
    <t>환인제약</t>
  </si>
  <si>
    <t>넥센</t>
  </si>
  <si>
    <t>삼호</t>
  </si>
  <si>
    <t>SK증권</t>
  </si>
  <si>
    <t>한솔테크닉스</t>
  </si>
  <si>
    <t>교보증권</t>
  </si>
  <si>
    <t>대원제약</t>
  </si>
  <si>
    <t>경동나비엔</t>
  </si>
  <si>
    <t>롯데관광개발</t>
  </si>
  <si>
    <t>하이트진로홀딩스</t>
  </si>
  <si>
    <t>조선내화</t>
  </si>
  <si>
    <t>삼화페인트</t>
  </si>
  <si>
    <t>무림P&amp;P</t>
  </si>
  <si>
    <t>종근당홀딩스</t>
  </si>
  <si>
    <t>슈넬생명과학</t>
  </si>
  <si>
    <t>광주은행</t>
  </si>
  <si>
    <t>세아제강</t>
  </si>
  <si>
    <t>에넥스</t>
  </si>
  <si>
    <t>부산가스</t>
  </si>
  <si>
    <t>퍼시스</t>
  </si>
  <si>
    <t>S&amp;T중공업</t>
  </si>
  <si>
    <t>롯데손해보험</t>
  </si>
  <si>
    <t>삼진제약</t>
  </si>
  <si>
    <t>아주캐피탈</t>
  </si>
  <si>
    <t>IHQ</t>
  </si>
  <si>
    <t>유나이티드제약</t>
  </si>
  <si>
    <t>삼익악기</t>
  </si>
  <si>
    <t>코오롱글로벌</t>
  </si>
  <si>
    <t>영진약품</t>
  </si>
  <si>
    <t>케이씨텍</t>
  </si>
  <si>
    <t>삼양제넥스</t>
  </si>
  <si>
    <t>한독</t>
  </si>
  <si>
    <t>모토닉</t>
  </si>
  <si>
    <t>S&amp;T홀딩스</t>
  </si>
  <si>
    <t>대림B&amp;Co</t>
  </si>
  <si>
    <t>파미셀</t>
  </si>
  <si>
    <t>경동가스</t>
  </si>
  <si>
    <t>유니드</t>
  </si>
  <si>
    <t>아세아시멘트</t>
  </si>
  <si>
    <t>제일약품</t>
  </si>
  <si>
    <t>유진투자증권</t>
  </si>
  <si>
    <t>LS네트웍스</t>
  </si>
  <si>
    <t>세방</t>
  </si>
  <si>
    <t>대덕전자</t>
  </si>
  <si>
    <t>두산엔진</t>
  </si>
  <si>
    <t>성신양회</t>
  </si>
  <si>
    <t>중국원양자원</t>
  </si>
  <si>
    <t>한솔제지</t>
  </si>
  <si>
    <t>삼양통상</t>
  </si>
  <si>
    <t>한솔홀딩스</t>
  </si>
  <si>
    <t>신라교역</t>
  </si>
  <si>
    <t>한국주철관</t>
  </si>
  <si>
    <t>노루페인트</t>
  </si>
  <si>
    <t>엔케이</t>
  </si>
  <si>
    <t>에이블씨엔씨</t>
  </si>
  <si>
    <t>후성</t>
  </si>
  <si>
    <t>AJ렌터카</t>
  </si>
  <si>
    <t>동성코퍼레이션</t>
  </si>
  <si>
    <t>일성신약</t>
  </si>
  <si>
    <t>삼영무역</t>
  </si>
  <si>
    <t>웅진씽크빅</t>
  </si>
  <si>
    <t>풍산홀딩스</t>
  </si>
  <si>
    <t>F&amp;F</t>
  </si>
  <si>
    <t>삼성제약</t>
  </si>
  <si>
    <t>KPX홀딩스</t>
  </si>
  <si>
    <t>HMC투자증권</t>
  </si>
  <si>
    <t>신세계 I&amp;C</t>
  </si>
  <si>
    <t>아세아</t>
  </si>
  <si>
    <t>우리종금</t>
  </si>
  <si>
    <t>포스코플랜텍</t>
  </si>
  <si>
    <t>경남에너지</t>
  </si>
  <si>
    <t>율촌화학</t>
  </si>
  <si>
    <t>대원강업</t>
  </si>
  <si>
    <t>휴비스</t>
  </si>
  <si>
    <t>현대EP</t>
  </si>
  <si>
    <t>화성산업</t>
  </si>
  <si>
    <t>선진</t>
  </si>
  <si>
    <t>일진머티리얼즈</t>
  </si>
  <si>
    <t>한국카본</t>
  </si>
  <si>
    <t>흥아해운</t>
  </si>
  <si>
    <t>화승인더</t>
  </si>
  <si>
    <t>흥국화재</t>
  </si>
  <si>
    <t>세원셀론텍</t>
  </si>
  <si>
    <t>한국유리</t>
  </si>
  <si>
    <t>서연</t>
  </si>
  <si>
    <t>대동공업</t>
  </si>
  <si>
    <t>한미반도체</t>
  </si>
  <si>
    <t>조광페인트</t>
  </si>
  <si>
    <t>KPX케미칼</t>
  </si>
  <si>
    <t>제주은행</t>
  </si>
  <si>
    <t>태림포장</t>
  </si>
  <si>
    <t>삼영전자</t>
  </si>
  <si>
    <t>케이티스</t>
  </si>
  <si>
    <t>KG케미칼</t>
  </si>
  <si>
    <t>선창산업</t>
  </si>
  <si>
    <t>디아이</t>
  </si>
  <si>
    <t>세이브존I&amp;C</t>
  </si>
  <si>
    <t>대한제강</t>
  </si>
  <si>
    <t>유수홀딩스</t>
  </si>
  <si>
    <t>송원산업</t>
  </si>
  <si>
    <t>이수페타시스</t>
  </si>
  <si>
    <t>디피씨</t>
  </si>
  <si>
    <t>알보젠코리아</t>
  </si>
  <si>
    <t>신세계건설</t>
  </si>
  <si>
    <t>대한제당</t>
  </si>
  <si>
    <t>세원정공</t>
  </si>
  <si>
    <t>예스코</t>
  </si>
  <si>
    <t>동화약품</t>
  </si>
  <si>
    <t>신성통상</t>
  </si>
  <si>
    <t>진양홀딩스</t>
  </si>
  <si>
    <t>DRB동일</t>
  </si>
  <si>
    <t>KISCO홀딩스</t>
  </si>
  <si>
    <t>이건산업</t>
  </si>
  <si>
    <t>코리아써키트</t>
  </si>
  <si>
    <t>일진전기</t>
  </si>
  <si>
    <t>코오롱플라스틱</t>
  </si>
  <si>
    <t>KTB투자증권</t>
  </si>
  <si>
    <t>NPC</t>
  </si>
  <si>
    <t>동부증권</t>
  </si>
  <si>
    <t>한신공영</t>
  </si>
  <si>
    <t>신풍제약</t>
  </si>
  <si>
    <t>한국화장품</t>
  </si>
  <si>
    <t>BYC</t>
  </si>
  <si>
    <t>대성홀딩스</t>
  </si>
  <si>
    <t>기신정기</t>
  </si>
  <si>
    <t>한진중공업홀딩스</t>
  </si>
  <si>
    <t>일진디스플</t>
  </si>
  <si>
    <t>삼양식품</t>
  </si>
  <si>
    <t>덕성</t>
  </si>
  <si>
    <t>성창기업지주</t>
  </si>
  <si>
    <t>자화전자</t>
  </si>
  <si>
    <t>미원에스씨</t>
  </si>
  <si>
    <t>대성에너지</t>
  </si>
  <si>
    <t>대유에이텍</t>
  </si>
  <si>
    <t>KSS해운</t>
  </si>
  <si>
    <t>화승알앤에이</t>
  </si>
  <si>
    <t>화신</t>
  </si>
  <si>
    <t>대한전선</t>
  </si>
  <si>
    <t>사조오양</t>
  </si>
  <si>
    <t>디씨엠</t>
  </si>
  <si>
    <t>KC그린홀딩스</t>
  </si>
  <si>
    <t>세종공업</t>
  </si>
  <si>
    <t>오리엔트바이오</t>
  </si>
  <si>
    <t>보해양조</t>
  </si>
  <si>
    <t>대원전선</t>
  </si>
  <si>
    <t>KR모터스</t>
  </si>
  <si>
    <t>대덕GDS</t>
  </si>
  <si>
    <t>애경유화</t>
  </si>
  <si>
    <t>아세아제지</t>
  </si>
  <si>
    <t>무림페이퍼</t>
  </si>
  <si>
    <t>엠케이트렌드</t>
  </si>
  <si>
    <t>효성ITX</t>
  </si>
  <si>
    <t>SH에너지화학</t>
  </si>
  <si>
    <t>한국제지</t>
  </si>
  <si>
    <t>SIMPAC</t>
  </si>
  <si>
    <t>퍼스텍</t>
  </si>
  <si>
    <t>핫텍</t>
  </si>
  <si>
    <t>동일고무벨트</t>
  </si>
  <si>
    <t>태경산업</t>
  </si>
  <si>
    <t>STX엔진</t>
  </si>
  <si>
    <t>동일산업</t>
  </si>
  <si>
    <t>넥솔론</t>
  </si>
  <si>
    <t>한국화장품제조</t>
  </si>
  <si>
    <t>KTcs</t>
  </si>
  <si>
    <t>CJ씨푸드</t>
  </si>
  <si>
    <t>부국증권</t>
  </si>
  <si>
    <t>경인양행</t>
  </si>
  <si>
    <t>모나리자</t>
  </si>
  <si>
    <t>영흥철강</t>
  </si>
  <si>
    <t>진원생명과학</t>
  </si>
  <si>
    <t>미래산업</t>
  </si>
  <si>
    <t>동일방직</t>
  </si>
  <si>
    <t>티웨이홀딩스</t>
  </si>
  <si>
    <t>대한화섬</t>
  </si>
  <si>
    <t>태평양물산</t>
  </si>
  <si>
    <t>세아특수강</t>
  </si>
  <si>
    <t>현대시멘트</t>
  </si>
  <si>
    <t>사조씨푸드</t>
  </si>
  <si>
    <t>SG세계물산</t>
  </si>
  <si>
    <t>STX중공업</t>
  </si>
  <si>
    <t>대구백화점</t>
  </si>
  <si>
    <t>깨끗한나라</t>
  </si>
  <si>
    <t>삼익THK</t>
  </si>
  <si>
    <t>대원화성</t>
  </si>
  <si>
    <t>새론오토모티브</t>
  </si>
  <si>
    <t>계양전기</t>
  </si>
  <si>
    <t>GS글로벌</t>
  </si>
  <si>
    <t>인천도시가스</t>
  </si>
  <si>
    <t>이수화학</t>
  </si>
  <si>
    <t>웅진</t>
  </si>
  <si>
    <t>유화증권</t>
  </si>
  <si>
    <t>현대비앤지스틸</t>
  </si>
  <si>
    <t>조일알미늄</t>
  </si>
  <si>
    <t>미원상사</t>
  </si>
  <si>
    <t>사조해표</t>
  </si>
  <si>
    <t>이월드</t>
  </si>
  <si>
    <t>S&amp;TC</t>
  </si>
  <si>
    <t>한익스프레스</t>
  </si>
  <si>
    <t>인디에프</t>
  </si>
  <si>
    <t>한라</t>
  </si>
  <si>
    <t>세화아이엠씨</t>
  </si>
  <si>
    <t>텔코웨어</t>
  </si>
  <si>
    <t>삼원강재</t>
  </si>
  <si>
    <t>도화엔지니어링</t>
  </si>
  <si>
    <t>한미글로벌</t>
  </si>
  <si>
    <t>휴스틸</t>
  </si>
  <si>
    <t>신영와코루</t>
  </si>
  <si>
    <t>수산중공업</t>
  </si>
  <si>
    <t>한솔홈데코</t>
  </si>
  <si>
    <t>대한방직</t>
  </si>
  <si>
    <t>화천기공</t>
  </si>
  <si>
    <t>방림</t>
  </si>
  <si>
    <t>페이퍼코리아</t>
  </si>
  <si>
    <t>사조대림</t>
  </si>
  <si>
    <t>디와이</t>
  </si>
  <si>
    <t>인터지스</t>
  </si>
  <si>
    <t>한전산업</t>
  </si>
  <si>
    <t>우진</t>
  </si>
  <si>
    <t>신송홀딩스</t>
  </si>
  <si>
    <t>천일고속</t>
  </si>
  <si>
    <t>금호전기</t>
  </si>
  <si>
    <t>성보화학</t>
  </si>
  <si>
    <t>STX</t>
  </si>
  <si>
    <t>광전자</t>
  </si>
  <si>
    <t>백광산업</t>
  </si>
  <si>
    <t>상신브레이크</t>
  </si>
  <si>
    <t>디아이씨</t>
  </si>
  <si>
    <t>종근당바이오</t>
  </si>
  <si>
    <t>동성제약</t>
  </si>
  <si>
    <t>남선알미늄</t>
  </si>
  <si>
    <t>백산</t>
  </si>
  <si>
    <t>대림통상</t>
  </si>
  <si>
    <t>동부</t>
  </si>
  <si>
    <t>현대약품</t>
  </si>
  <si>
    <t>비상교육</t>
  </si>
  <si>
    <t>신대양제지</t>
  </si>
  <si>
    <t>대현</t>
  </si>
  <si>
    <t>유성기업</t>
  </si>
  <si>
    <t>미창석유</t>
  </si>
  <si>
    <t>조흥</t>
  </si>
  <si>
    <t>영보화학</t>
  </si>
  <si>
    <t>카프로</t>
  </si>
  <si>
    <t>디와이파워</t>
  </si>
  <si>
    <t>쌍방울</t>
  </si>
  <si>
    <t>대영포장</t>
  </si>
  <si>
    <t>경농</t>
  </si>
  <si>
    <t>미원화학</t>
  </si>
  <si>
    <t>KGP</t>
  </si>
  <si>
    <t>동성화학</t>
  </si>
  <si>
    <t>신원</t>
  </si>
  <si>
    <t>이스타코</t>
  </si>
  <si>
    <t>신흥</t>
  </si>
  <si>
    <t>웅진에너지</t>
  </si>
  <si>
    <t>극동유화</t>
  </si>
  <si>
    <t>한양증권</t>
  </si>
  <si>
    <t>삼성출판사</t>
  </si>
  <si>
    <t>한국공항</t>
  </si>
  <si>
    <t>우성사료</t>
  </si>
  <si>
    <t>유니퀘스트</t>
  </si>
  <si>
    <t>광명전기</t>
  </si>
  <si>
    <t>동방아그로</t>
  </si>
  <si>
    <t>KCTC</t>
  </si>
  <si>
    <t>포스코강판</t>
  </si>
  <si>
    <t>윌비스</t>
  </si>
  <si>
    <t>신일산업</t>
  </si>
  <si>
    <t>일진다이아</t>
  </si>
  <si>
    <t>SJM</t>
  </si>
  <si>
    <t>MH에탄올</t>
  </si>
  <si>
    <t>지엠비코리아</t>
  </si>
  <si>
    <t>한국프랜지</t>
  </si>
  <si>
    <t>유유제약</t>
  </si>
  <si>
    <t>대성산업</t>
  </si>
  <si>
    <t>만호제강</t>
  </si>
  <si>
    <t>대창단조</t>
  </si>
  <si>
    <t>삼화왕관</t>
  </si>
  <si>
    <t>인스코비</t>
  </si>
  <si>
    <t>국제약품</t>
  </si>
  <si>
    <t>동양고속</t>
  </si>
  <si>
    <t>휴니드</t>
  </si>
  <si>
    <t>코오롱머티리얼</t>
  </si>
  <si>
    <t>국동</t>
  </si>
  <si>
    <t>쌍용머티리얼</t>
  </si>
  <si>
    <t>가온전선</t>
  </si>
  <si>
    <t>신성솔라에너지</t>
  </si>
  <si>
    <t>전방</t>
  </si>
  <si>
    <t>KPX그린케미칼</t>
  </si>
  <si>
    <t>남광토건</t>
  </si>
  <si>
    <t>조선선재</t>
  </si>
  <si>
    <t>제일연마</t>
  </si>
  <si>
    <t>대경기계</t>
  </si>
  <si>
    <t>동아지질</t>
  </si>
  <si>
    <t>동양철관</t>
  </si>
  <si>
    <t>계룡건설</t>
  </si>
  <si>
    <t>수출포장</t>
  </si>
  <si>
    <t>황금에스티</t>
  </si>
  <si>
    <t>CS홀딩스</t>
  </si>
  <si>
    <t>화인베스틸</t>
  </si>
  <si>
    <t>아남전자</t>
  </si>
  <si>
    <t>삼정펄프</t>
  </si>
  <si>
    <t>서울식품</t>
  </si>
  <si>
    <t>일신석재</t>
  </si>
  <si>
    <t>골든브릿지증권</t>
  </si>
  <si>
    <t>WISCOM</t>
  </si>
  <si>
    <t>삼호개발</t>
  </si>
  <si>
    <t>삼성공조</t>
  </si>
  <si>
    <t>한국내화</t>
  </si>
  <si>
    <t>아비스타</t>
  </si>
  <si>
    <t>대성합동지주</t>
  </si>
  <si>
    <t>대창</t>
  </si>
  <si>
    <t>남영비비안</t>
  </si>
  <si>
    <t>한솔로지스틱스</t>
  </si>
  <si>
    <t>유니온</t>
  </si>
  <si>
    <t>유엔젤</t>
  </si>
  <si>
    <t>현대페인트</t>
  </si>
  <si>
    <t>KEC</t>
  </si>
  <si>
    <t>KC코트렐</t>
  </si>
  <si>
    <t>백광소재</t>
  </si>
  <si>
    <t>한신기계</t>
  </si>
  <si>
    <t>다우인큐브</t>
  </si>
  <si>
    <t>한솔아트원제지</t>
  </si>
  <si>
    <t>SJM홀딩스</t>
  </si>
  <si>
    <t>NI스틸</t>
  </si>
  <si>
    <t>인지컨트롤스</t>
  </si>
  <si>
    <t>한창</t>
  </si>
  <si>
    <t>동국실업</t>
  </si>
  <si>
    <t>한국석유</t>
  </si>
  <si>
    <t>명문제약</t>
  </si>
  <si>
    <t>미래아이앤지</t>
  </si>
  <si>
    <t>코스모화학</t>
  </si>
  <si>
    <t>한화화인케미칼</t>
  </si>
  <si>
    <t>덕양산업</t>
  </si>
  <si>
    <t>유니켐</t>
  </si>
  <si>
    <t>태양금속</t>
  </si>
  <si>
    <t>에쓰씨엔지니어링</t>
  </si>
  <si>
    <t>코아스</t>
  </si>
  <si>
    <t>이화산업</t>
  </si>
  <si>
    <t>영화금속</t>
  </si>
  <si>
    <t>태경화학</t>
  </si>
  <si>
    <t>고려개발</t>
  </si>
  <si>
    <t>모나미</t>
  </si>
  <si>
    <t>남성</t>
  </si>
  <si>
    <t>동부제철</t>
  </si>
  <si>
    <t>부국철강</t>
  </si>
  <si>
    <t>화천기계</t>
  </si>
  <si>
    <t>금양</t>
  </si>
  <si>
    <t>한농화성</t>
  </si>
  <si>
    <t>동원금속</t>
  </si>
  <si>
    <t>동양네트웍스</t>
  </si>
  <si>
    <t>고려산업</t>
  </si>
  <si>
    <t>써니전자</t>
  </si>
  <si>
    <t>성안</t>
  </si>
  <si>
    <t>동양물산</t>
  </si>
  <si>
    <t>금비</t>
  </si>
  <si>
    <t>범양건영</t>
  </si>
  <si>
    <t>우리들제약</t>
  </si>
  <si>
    <t>인팩</t>
  </si>
  <si>
    <t>삼영화학</t>
  </si>
  <si>
    <t>동원수산</t>
  </si>
  <si>
    <t>대동전자</t>
  </si>
  <si>
    <t>원림</t>
  </si>
  <si>
    <t>필룩스</t>
  </si>
  <si>
    <t>평화산업</t>
  </si>
  <si>
    <t>일성건설</t>
  </si>
  <si>
    <t>한국종합기술</t>
  </si>
  <si>
    <t>DSR</t>
  </si>
  <si>
    <t>동아에스텍</t>
  </si>
  <si>
    <t>동방</t>
  </si>
  <si>
    <t>성지건설</t>
  </si>
  <si>
    <t>보락</t>
  </si>
  <si>
    <t>우신시스템</t>
  </si>
  <si>
    <t>평화홀딩스</t>
  </si>
  <si>
    <t>보루네오</t>
  </si>
  <si>
    <t>DSR제강</t>
  </si>
  <si>
    <t>동남합성</t>
  </si>
  <si>
    <t>유양디앤유</t>
  </si>
  <si>
    <t>영풍제지</t>
  </si>
  <si>
    <t>한성기업</t>
  </si>
  <si>
    <t>조비</t>
  </si>
  <si>
    <t>문배철강</t>
  </si>
  <si>
    <t>한국전자홀딩스</t>
  </si>
  <si>
    <t>에이엔피</t>
  </si>
  <si>
    <t>진양화학</t>
  </si>
  <si>
    <t>한창제지</t>
  </si>
  <si>
    <t>삼화콘덴서</t>
  </si>
  <si>
    <t>주연테크</t>
  </si>
  <si>
    <t>한일철강</t>
  </si>
  <si>
    <t>이구산업</t>
  </si>
  <si>
    <t>진도</t>
  </si>
  <si>
    <t>참엔지니어링</t>
  </si>
  <si>
    <t>삼부토건</t>
  </si>
  <si>
    <t>삼일제약</t>
  </si>
  <si>
    <t>하이스틸</t>
  </si>
  <si>
    <t>고려포리머</t>
  </si>
  <si>
    <t>혜인</t>
  </si>
  <si>
    <t>콤텍시스템</t>
  </si>
  <si>
    <t>코스모신소재</t>
  </si>
  <si>
    <t>씨아이테크</t>
  </si>
  <si>
    <t>선도전기</t>
  </si>
  <si>
    <t>대호에이엘</t>
  </si>
  <si>
    <t>이아이디</t>
  </si>
  <si>
    <t>신성에프에이</t>
  </si>
  <si>
    <t>마니커</t>
  </si>
  <si>
    <t>대우부품</t>
  </si>
  <si>
    <t>세우글로벌</t>
  </si>
  <si>
    <t>신풍제지</t>
  </si>
  <si>
    <t>우진플라임</t>
  </si>
  <si>
    <t>청호컴넷</t>
  </si>
  <si>
    <t>TCC동양</t>
  </si>
  <si>
    <t>하이트론</t>
  </si>
  <si>
    <t>나라케이아이씨</t>
  </si>
  <si>
    <t>진양산업</t>
  </si>
  <si>
    <t>와이비로드</t>
  </si>
  <si>
    <t>서원</t>
  </si>
  <si>
    <t>한국주강</t>
  </si>
  <si>
    <t>한솔PNS</t>
  </si>
  <si>
    <t>삼아알미늄</t>
  </si>
  <si>
    <t>경인전자</t>
  </si>
  <si>
    <t>일정실업</t>
  </si>
  <si>
    <t>이엔쓰리</t>
  </si>
  <si>
    <t>아티스</t>
  </si>
  <si>
    <t>세하</t>
  </si>
  <si>
    <t>부산산업</t>
  </si>
  <si>
    <t>티이씨앤코</t>
  </si>
  <si>
    <t>팀스</t>
  </si>
  <si>
    <t>체시스</t>
  </si>
  <si>
    <t>우리들휴브레인</t>
  </si>
  <si>
    <t>대양금속</t>
  </si>
  <si>
    <t>티에이치엔</t>
  </si>
  <si>
    <t>삼화전기</t>
  </si>
  <si>
    <t>신성이엔지</t>
  </si>
  <si>
    <t>부산주공</t>
  </si>
  <si>
    <t>한국특수형강</t>
  </si>
  <si>
    <t>신한</t>
  </si>
  <si>
    <t>태원물산</t>
  </si>
  <si>
    <t>진양폴리</t>
  </si>
  <si>
    <t>세기상사</t>
  </si>
  <si>
    <t>지코</t>
  </si>
  <si>
    <t>동원</t>
  </si>
  <si>
    <t>동부건설</t>
  </si>
  <si>
    <t>신화실업</t>
  </si>
  <si>
    <t>성문전자</t>
  </si>
  <si>
    <t>국보</t>
  </si>
  <si>
    <t>삼화전자</t>
  </si>
  <si>
    <t>경보제약</t>
  </si>
  <si>
    <t>A095570</t>
  </si>
  <si>
    <t>AJ네트웍스</t>
  </si>
  <si>
    <t>지투알</t>
  </si>
  <si>
    <t>A002690</t>
  </si>
  <si>
    <t>A039570</t>
  </si>
  <si>
    <t>A079550</t>
  </si>
  <si>
    <t>동일제강</t>
  </si>
  <si>
    <t>아이콘트롤스</t>
  </si>
  <si>
    <t>LIG넥스원</t>
  </si>
  <si>
    <t>형지엘리트</t>
  </si>
  <si>
    <t>A089590</t>
  </si>
  <si>
    <t>A227840</t>
  </si>
  <si>
    <t>제주항공</t>
  </si>
  <si>
    <t>현대씨앤에프</t>
  </si>
  <si>
    <t>셀트리온</t>
  </si>
  <si>
    <t>카카오</t>
  </si>
  <si>
    <t>동서</t>
  </si>
  <si>
    <t>CJ E&amp;M</t>
  </si>
  <si>
    <t>메디톡스</t>
  </si>
  <si>
    <t>바이로메드</t>
  </si>
  <si>
    <t>로엔</t>
  </si>
  <si>
    <t>코미팜</t>
  </si>
  <si>
    <t>파라다이스</t>
  </si>
  <si>
    <t>이오테크닉스</t>
  </si>
  <si>
    <t>컴투스</t>
  </si>
  <si>
    <t>A226320</t>
  </si>
  <si>
    <t>잇츠스킨</t>
  </si>
  <si>
    <t>코오롱생명과학</t>
  </si>
  <si>
    <t>CJ오쇼핑</t>
  </si>
  <si>
    <t>GS홈쇼핑</t>
  </si>
  <si>
    <t>오스템임플란트</t>
  </si>
  <si>
    <t>콜마비앤에이치</t>
  </si>
  <si>
    <t>CJ프레시웨이</t>
  </si>
  <si>
    <t>A214370</t>
  </si>
  <si>
    <t>케어젠</t>
  </si>
  <si>
    <t>씨젠</t>
  </si>
  <si>
    <t>서울반도체</t>
  </si>
  <si>
    <t>에스에프에이</t>
  </si>
  <si>
    <t>에스엠</t>
  </si>
  <si>
    <t>A192080</t>
  </si>
  <si>
    <t>더블유게임즈</t>
  </si>
  <si>
    <t>웹젠</t>
  </si>
  <si>
    <t>포스코켐텍</t>
  </si>
  <si>
    <t>포스코 ICT</t>
  </si>
  <si>
    <t>코데즈컴바인</t>
  </si>
  <si>
    <t>인트론바이오</t>
  </si>
  <si>
    <t>인터파크</t>
  </si>
  <si>
    <t>서부T&amp;D</t>
  </si>
  <si>
    <t>인바디</t>
  </si>
  <si>
    <t>제넥신</t>
  </si>
  <si>
    <t>리노공업</t>
  </si>
  <si>
    <t>한국토지신탁</t>
  </si>
  <si>
    <t>안랩</t>
  </si>
  <si>
    <t>A206640</t>
  </si>
  <si>
    <t>바디텍메드</t>
  </si>
  <si>
    <t>차바이오텍</t>
  </si>
  <si>
    <t>솔브레인</t>
  </si>
  <si>
    <t>메디포스트</t>
  </si>
  <si>
    <t>에이치엘비</t>
  </si>
  <si>
    <t>승화프리텍</t>
  </si>
  <si>
    <t>와이지엔터테인먼트</t>
  </si>
  <si>
    <t>인터파크홀딩스</t>
  </si>
  <si>
    <t>NICE평가정보</t>
  </si>
  <si>
    <t>A214450</t>
  </si>
  <si>
    <t>파마리서치프로덕트</t>
  </si>
  <si>
    <t>실리콘웍스</t>
  </si>
  <si>
    <t>제이콘텐트리</t>
  </si>
  <si>
    <t>대화제약</t>
  </si>
  <si>
    <t>젬백스</t>
  </si>
  <si>
    <t>매일유업</t>
  </si>
  <si>
    <t>A145020</t>
  </si>
  <si>
    <t>휴젤</t>
  </si>
  <si>
    <t>골프존</t>
  </si>
  <si>
    <t>위메이드</t>
  </si>
  <si>
    <t>바텍</t>
  </si>
  <si>
    <t>파트론</t>
  </si>
  <si>
    <t>성우하이텍</t>
  </si>
  <si>
    <t>다우데이타</t>
  </si>
  <si>
    <t>동화기업</t>
  </si>
  <si>
    <t>아미코젠</t>
  </si>
  <si>
    <t>한글과컴퓨터</t>
  </si>
  <si>
    <t>고영</t>
  </si>
  <si>
    <t>쎌바이오텍</t>
  </si>
  <si>
    <t>동국제약</t>
  </si>
  <si>
    <t>코나아이</t>
  </si>
  <si>
    <t>한국정보통신</t>
  </si>
  <si>
    <t>A115960</t>
  </si>
  <si>
    <t>연우</t>
  </si>
  <si>
    <t>휴메딕스</t>
  </si>
  <si>
    <t>녹십자셀</t>
  </si>
  <si>
    <t>톱텍</t>
  </si>
  <si>
    <t>바이넥스</t>
  </si>
  <si>
    <t>게임빌</t>
  </si>
  <si>
    <t>에머슨퍼시픽</t>
  </si>
  <si>
    <t>다원시스</t>
  </si>
  <si>
    <t>아이센스</t>
  </si>
  <si>
    <t>루트로닉</t>
  </si>
  <si>
    <t>쇼박스</t>
  </si>
  <si>
    <t>동양시멘트</t>
  </si>
  <si>
    <t>크루셜텍</t>
  </si>
  <si>
    <t>뷰웍스</t>
  </si>
  <si>
    <t>이베스트투자증권</t>
  </si>
  <si>
    <t>모두투어</t>
  </si>
  <si>
    <t>디오</t>
  </si>
  <si>
    <t>나스미디어</t>
  </si>
  <si>
    <t>KG이니시스</t>
  </si>
  <si>
    <t>넥슨지티</t>
  </si>
  <si>
    <t>코리아나</t>
  </si>
  <si>
    <t>휴맥스</t>
  </si>
  <si>
    <t>지스마트글로벌</t>
  </si>
  <si>
    <t>내츄럴엔도텍</t>
  </si>
  <si>
    <t>원익머트리얼즈</t>
  </si>
  <si>
    <t>인터로조</t>
  </si>
  <si>
    <t>하림홀딩스</t>
  </si>
  <si>
    <t>슈피겐코리아</t>
  </si>
  <si>
    <t>ISC</t>
  </si>
  <si>
    <t>아트라스BX</t>
  </si>
  <si>
    <t>주성엔지니어링</t>
  </si>
  <si>
    <t>A087010</t>
  </si>
  <si>
    <t>펩트론</t>
  </si>
  <si>
    <t>동원개발</t>
  </si>
  <si>
    <t>A222040</t>
  </si>
  <si>
    <t>뉴트리바이오텍</t>
  </si>
  <si>
    <t>셀트리온제약</t>
  </si>
  <si>
    <t>세종텔레콤</t>
  </si>
  <si>
    <t>선데이토즈</t>
  </si>
  <si>
    <t>코스온</t>
  </si>
  <si>
    <t>아가방컴퍼니</t>
  </si>
  <si>
    <t>제이브이엠</t>
  </si>
  <si>
    <t>제낙스</t>
  </si>
  <si>
    <t>이테크건설</t>
  </si>
  <si>
    <t>서울옥션</t>
  </si>
  <si>
    <t>덕산네오룩스</t>
  </si>
  <si>
    <t>골프존유원홀딩스</t>
  </si>
  <si>
    <t>크리스탈</t>
  </si>
  <si>
    <t>에이스침대</t>
  </si>
  <si>
    <t>액토즈소프트</t>
  </si>
  <si>
    <t>조이시티</t>
  </si>
  <si>
    <t>하이록코리아</t>
  </si>
  <si>
    <t>네오위즈게임즈</t>
  </si>
  <si>
    <t>SBS콘텐츠허브</t>
  </si>
  <si>
    <t>KH바텍</t>
  </si>
  <si>
    <t>KTH</t>
  </si>
  <si>
    <t>아스트</t>
  </si>
  <si>
    <t>유진기업</t>
  </si>
  <si>
    <t>SKC코오롱PI</t>
  </si>
  <si>
    <t>농우바이오</t>
  </si>
  <si>
    <t>A182400</t>
  </si>
  <si>
    <t>에이티젠</t>
  </si>
  <si>
    <t>데브시스터즈</t>
  </si>
  <si>
    <t>평화정공</t>
  </si>
  <si>
    <t>마크로젠</t>
  </si>
  <si>
    <t>티씨케이</t>
  </si>
  <si>
    <t>나이스정보통신</t>
  </si>
  <si>
    <t>에프티이앤이</t>
  </si>
  <si>
    <t>와이솔</t>
  </si>
  <si>
    <t>A166480</t>
  </si>
  <si>
    <t>코아스템</t>
  </si>
  <si>
    <t>이지바이오</t>
  </si>
  <si>
    <t>유진테크</t>
  </si>
  <si>
    <t>씨케이에이치</t>
  </si>
  <si>
    <t>레드로버</t>
  </si>
  <si>
    <t>NEW</t>
  </si>
  <si>
    <t>뉴프라이드</t>
  </si>
  <si>
    <t>태웅</t>
  </si>
  <si>
    <t>AP시스템</t>
  </si>
  <si>
    <t>아이원스</t>
  </si>
  <si>
    <t>에프엔씨엔터</t>
  </si>
  <si>
    <t>KG모빌리언스</t>
  </si>
  <si>
    <t>한국정보인증</t>
  </si>
  <si>
    <t>이엔에프테크놀로지</t>
  </si>
  <si>
    <t>동국S&amp;C</t>
  </si>
  <si>
    <t>와이지-원</t>
  </si>
  <si>
    <t>아프리카TV</t>
  </si>
  <si>
    <t>A221840</t>
  </si>
  <si>
    <t>하이즈항공</t>
  </si>
  <si>
    <t>경동제약</t>
  </si>
  <si>
    <t>진로발효</t>
  </si>
  <si>
    <t>리드코프</t>
  </si>
  <si>
    <t>코웰패션</t>
  </si>
  <si>
    <t>키이스트</t>
  </si>
  <si>
    <t>MPK</t>
  </si>
  <si>
    <t>사람인에이치알</t>
  </si>
  <si>
    <t>성광벤드</t>
  </si>
  <si>
    <t>동진쎄미켐</t>
  </si>
  <si>
    <t>엠씨넥스</t>
  </si>
  <si>
    <t>씨티씨바이오</t>
  </si>
  <si>
    <t>태광</t>
  </si>
  <si>
    <t>A215360</t>
  </si>
  <si>
    <t>우리산업</t>
  </si>
  <si>
    <t>한양하이타오</t>
  </si>
  <si>
    <t>A206560</t>
  </si>
  <si>
    <t>덱스터</t>
  </si>
  <si>
    <t>A189980</t>
  </si>
  <si>
    <t>흥국에프엔비</t>
  </si>
  <si>
    <t>엘아이에스</t>
  </si>
  <si>
    <t>비아트론</t>
  </si>
  <si>
    <t>지트리비앤티</t>
  </si>
  <si>
    <t>블루콤</t>
  </si>
  <si>
    <t>유비쿼스</t>
  </si>
  <si>
    <t>네오팜</t>
  </si>
  <si>
    <t>에스텍파마</t>
  </si>
  <si>
    <t>삼천리자전거</t>
  </si>
  <si>
    <t>나노신소재</t>
  </si>
  <si>
    <t>안국약품</t>
  </si>
  <si>
    <t>차이나그레이트</t>
  </si>
  <si>
    <t>한국기업평가</t>
  </si>
  <si>
    <t>덕산하이메탈</t>
  </si>
  <si>
    <t>보령메디앙스</t>
  </si>
  <si>
    <t>서원인텍</t>
  </si>
  <si>
    <t>하림</t>
  </si>
  <si>
    <t>세운메디칼</t>
  </si>
  <si>
    <t>MDS테크</t>
  </si>
  <si>
    <t>테라세미콘</t>
  </si>
  <si>
    <t>우리산업홀딩스</t>
  </si>
  <si>
    <t>인피니트헬스케어</t>
  </si>
  <si>
    <t>원익QnC</t>
  </si>
  <si>
    <t>대한뉴팜</t>
  </si>
  <si>
    <t>비씨월드제약</t>
  </si>
  <si>
    <t>라이온켐텍</t>
  </si>
  <si>
    <t>보타바이오</t>
  </si>
  <si>
    <t>네이처셀</t>
  </si>
  <si>
    <t>완리</t>
  </si>
  <si>
    <t>A225650</t>
  </si>
  <si>
    <t>쿠첸</t>
  </si>
  <si>
    <t>알테오젠</t>
  </si>
  <si>
    <t>금화피에스시</t>
  </si>
  <si>
    <t>디지틀조선</t>
  </si>
  <si>
    <t>루멘스</t>
  </si>
  <si>
    <t>A205500</t>
  </si>
  <si>
    <t>액션스퀘어</t>
  </si>
  <si>
    <t>한진피앤씨</t>
  </si>
  <si>
    <t>에코프로</t>
  </si>
  <si>
    <t>이라이콤</t>
  </si>
  <si>
    <t>젬백스테크놀러지</t>
  </si>
  <si>
    <t>동국산업</t>
  </si>
  <si>
    <t>레드캡투어</t>
  </si>
  <si>
    <t>메지온</t>
  </si>
  <si>
    <t>삼목에스폼</t>
  </si>
  <si>
    <t>코콤</t>
  </si>
  <si>
    <t>아모텍</t>
  </si>
  <si>
    <t>티케이케미칼</t>
  </si>
  <si>
    <t>SM C&amp;C</t>
  </si>
  <si>
    <t>유니셈</t>
  </si>
  <si>
    <t>위닉스</t>
  </si>
  <si>
    <t>보성파워텍</t>
  </si>
  <si>
    <t>아이디스</t>
  </si>
  <si>
    <t>룽투코리아</t>
  </si>
  <si>
    <t>바른전자</t>
  </si>
  <si>
    <t>원풍물산</t>
  </si>
  <si>
    <t>삼천당제약</t>
  </si>
  <si>
    <t>인선이엔티</t>
  </si>
  <si>
    <t>해성산업</t>
  </si>
  <si>
    <t>아이에스이커머스</t>
  </si>
  <si>
    <t>A214430</t>
  </si>
  <si>
    <t>아이쓰리시스템</t>
  </si>
  <si>
    <t>다날</t>
  </si>
  <si>
    <t>A214180</t>
  </si>
  <si>
    <t>민앤지</t>
  </si>
  <si>
    <t>인탑스</t>
  </si>
  <si>
    <t>코텍</t>
  </si>
  <si>
    <t>SK컴즈</t>
  </si>
  <si>
    <t>홈캐스트</t>
  </si>
  <si>
    <t>한국전자인증</t>
  </si>
  <si>
    <t>창해에탄올</t>
  </si>
  <si>
    <t>제닉</t>
  </si>
  <si>
    <t>한양이엔지</t>
  </si>
  <si>
    <t>웨이브일렉트로</t>
  </si>
  <si>
    <t>피에스케이</t>
  </si>
  <si>
    <t>테라젠이텍스</t>
  </si>
  <si>
    <t>초록뱀</t>
  </si>
  <si>
    <t>KT뮤직</t>
  </si>
  <si>
    <t>큐렉소</t>
  </si>
  <si>
    <t>한스바이오메드</t>
  </si>
  <si>
    <t>벅스</t>
  </si>
  <si>
    <t>서한</t>
  </si>
  <si>
    <t>레고켐바이오</t>
  </si>
  <si>
    <t>씨씨에스</t>
  </si>
  <si>
    <t>바른손이앤에이</t>
  </si>
  <si>
    <t>A203690</t>
  </si>
  <si>
    <t>프로스테믹스</t>
  </si>
  <si>
    <t>오상자이엘</t>
  </si>
  <si>
    <t>케이사인</t>
  </si>
  <si>
    <t>디티앤씨</t>
  </si>
  <si>
    <t>현대아이비티</t>
  </si>
  <si>
    <t>디에이치피코리아</t>
  </si>
  <si>
    <t>메가스터디</t>
  </si>
  <si>
    <t>CMG제약</t>
  </si>
  <si>
    <t>서희건설</t>
  </si>
  <si>
    <t>나노엔텍</t>
  </si>
  <si>
    <t>우주일렉트로</t>
  </si>
  <si>
    <t>아이리버</t>
  </si>
  <si>
    <t>A190510</t>
  </si>
  <si>
    <t>나무가</t>
  </si>
  <si>
    <t>A056090</t>
  </si>
  <si>
    <t>유앤아이</t>
  </si>
  <si>
    <t>하이로닉</t>
  </si>
  <si>
    <t>코프라</t>
  </si>
  <si>
    <t>인터플렉스</t>
  </si>
  <si>
    <t>아이디스홀딩스</t>
  </si>
  <si>
    <t>한국전자금융</t>
  </si>
  <si>
    <t>디엔에프</t>
  </si>
  <si>
    <t>세코닉스</t>
  </si>
  <si>
    <t>예스24</t>
  </si>
  <si>
    <t>에버다임</t>
  </si>
  <si>
    <t>위노바</t>
  </si>
  <si>
    <t>에스에이엠티</t>
  </si>
  <si>
    <t>유니테스트</t>
  </si>
  <si>
    <t>이스트소프트</t>
  </si>
  <si>
    <t>휴비츠</t>
  </si>
  <si>
    <t>엠케이전자</t>
  </si>
  <si>
    <t>에스앤씨엔진그룹</t>
  </si>
  <si>
    <t>이수앱지스</t>
  </si>
  <si>
    <t>테크윙</t>
  </si>
  <si>
    <t>신진에스엠</t>
  </si>
  <si>
    <t>이녹스</t>
  </si>
  <si>
    <t>KCC건설</t>
  </si>
  <si>
    <t>넥스트BT</t>
  </si>
  <si>
    <t>동아엘텍</t>
  </si>
  <si>
    <t>한빛소프트</t>
  </si>
  <si>
    <t>A187420</t>
  </si>
  <si>
    <t>제노포커스</t>
  </si>
  <si>
    <t>HB테크놀러지</t>
  </si>
  <si>
    <t>부방</t>
  </si>
  <si>
    <t>갤럭시아컴즈</t>
  </si>
  <si>
    <t>비츠로셀</t>
  </si>
  <si>
    <t>오로라</t>
  </si>
  <si>
    <t>오스코텍</t>
  </si>
  <si>
    <t>누리텔레콤</t>
  </si>
  <si>
    <t>상아프론테크</t>
  </si>
  <si>
    <t>한국알콜</t>
  </si>
  <si>
    <t>시그네틱스</t>
  </si>
  <si>
    <t>썬코어</t>
  </si>
  <si>
    <t>데코앤이</t>
  </si>
  <si>
    <t>빅솔론</t>
  </si>
  <si>
    <t>테스</t>
  </si>
  <si>
    <t>C&amp;S자산관리</t>
  </si>
  <si>
    <t>JYP Ent.</t>
  </si>
  <si>
    <t>솔본</t>
  </si>
  <si>
    <t>에스앤에스텍</t>
  </si>
  <si>
    <t>텍셀네트컴</t>
  </si>
  <si>
    <t>한국테크놀로지</t>
  </si>
  <si>
    <t>바이오니아</t>
  </si>
  <si>
    <t>토비스</t>
  </si>
  <si>
    <t>가온미디어</t>
  </si>
  <si>
    <t>소리바다</t>
  </si>
  <si>
    <t>이니텍</t>
  </si>
  <si>
    <t>A215200</t>
  </si>
  <si>
    <t>메가스터디교육</t>
  </si>
  <si>
    <t>유아이엘</t>
  </si>
  <si>
    <t>삼기오토모티브</t>
  </si>
  <si>
    <t>아나패스</t>
  </si>
  <si>
    <t>파티게임즈</t>
  </si>
  <si>
    <t>세븐스타웍스</t>
  </si>
  <si>
    <t>국보디자인</t>
  </si>
  <si>
    <t>A222800</t>
  </si>
  <si>
    <t>심텍</t>
  </si>
  <si>
    <t>파워로직스</t>
  </si>
  <si>
    <t>이큐스앤자루</t>
  </si>
  <si>
    <t>한국캐피탈</t>
  </si>
  <si>
    <t>피앤이솔루션</t>
  </si>
  <si>
    <t>코렌텍</t>
  </si>
  <si>
    <t>참좋은레져</t>
  </si>
  <si>
    <t>티에스이</t>
  </si>
  <si>
    <t>A185490</t>
  </si>
  <si>
    <t>아이진</t>
  </si>
  <si>
    <t>와이디온라인</t>
  </si>
  <si>
    <t>영풍정밀</t>
  </si>
  <si>
    <t>유지인트</t>
  </si>
  <si>
    <t>제우스</t>
  </si>
  <si>
    <t>유비케어</t>
  </si>
  <si>
    <t>유진로봇</t>
  </si>
  <si>
    <t>대한약품</t>
  </si>
  <si>
    <t>A087600</t>
  </si>
  <si>
    <t>픽셀플러스</t>
  </si>
  <si>
    <t>네오위즈홀딩스</t>
  </si>
  <si>
    <t>피에스텍</t>
  </si>
  <si>
    <t>아이에이</t>
  </si>
  <si>
    <t>메디아나</t>
  </si>
  <si>
    <t>미래나노텍</t>
  </si>
  <si>
    <t>엘앤에프</t>
  </si>
  <si>
    <t>선광</t>
  </si>
  <si>
    <t>포티스</t>
  </si>
  <si>
    <t>엘컴텍</t>
  </si>
  <si>
    <t>녹십자엠에스</t>
  </si>
  <si>
    <t>코다코</t>
  </si>
  <si>
    <t>네패스</t>
  </si>
  <si>
    <t>DMS</t>
  </si>
  <si>
    <t>KMH</t>
  </si>
  <si>
    <t>글로벌에스엠</t>
  </si>
  <si>
    <t>하이비젼시스템</t>
  </si>
  <si>
    <t>제로투세븐</t>
  </si>
  <si>
    <t>코엔텍</t>
  </si>
  <si>
    <t>YTN</t>
  </si>
  <si>
    <t>양지사</t>
  </si>
  <si>
    <t>하나마이크론</t>
  </si>
  <si>
    <t>동성화인텍</t>
  </si>
  <si>
    <t>손오공</t>
  </si>
  <si>
    <t>다산네트웍스</t>
  </si>
  <si>
    <t>쏠리드</t>
  </si>
  <si>
    <t>A075580</t>
  </si>
  <si>
    <t>세진중공업</t>
  </si>
  <si>
    <t>효성오앤비</t>
  </si>
  <si>
    <t>시공테크</t>
  </si>
  <si>
    <t>조아제약</t>
  </si>
  <si>
    <t>알서포트</t>
  </si>
  <si>
    <t>리노스</t>
  </si>
  <si>
    <t>이크레더블</t>
  </si>
  <si>
    <t>한솔신텍</t>
  </si>
  <si>
    <t>SG&amp;G</t>
  </si>
  <si>
    <t>엠피씨</t>
  </si>
  <si>
    <t>바이오스마트</t>
  </si>
  <si>
    <t>셀루메드</t>
  </si>
  <si>
    <t>엔텔스</t>
  </si>
  <si>
    <t>큐로컴</t>
  </si>
  <si>
    <t>대원산업</t>
  </si>
  <si>
    <t>KT서브마린</t>
  </si>
  <si>
    <t>삼보판지</t>
  </si>
  <si>
    <t>씨그널엔터테인먼트그룹</t>
  </si>
  <si>
    <t>KG ETS</t>
  </si>
  <si>
    <t>비트컴퓨터</t>
  </si>
  <si>
    <t>코리아에프티</t>
  </si>
  <si>
    <t>파나진</t>
  </si>
  <si>
    <t>에스넷</t>
  </si>
  <si>
    <t>코아시아홀딩스</t>
  </si>
  <si>
    <t>일지테크</t>
  </si>
  <si>
    <t>대양전기공업</t>
  </si>
  <si>
    <t>에이원앤</t>
  </si>
  <si>
    <t>에스텍</t>
  </si>
  <si>
    <t>A205100</t>
  </si>
  <si>
    <t>엑셈</t>
  </si>
  <si>
    <t>예림당</t>
  </si>
  <si>
    <t>현대정보기술</t>
  </si>
  <si>
    <t>국순당</t>
  </si>
  <si>
    <t>윈스</t>
  </si>
  <si>
    <t>이지웰페어</t>
  </si>
  <si>
    <t>중앙백신</t>
  </si>
  <si>
    <t>케이엠더블유</t>
  </si>
  <si>
    <t>조이맥스</t>
  </si>
  <si>
    <t>KCI</t>
  </si>
  <si>
    <t>동양이엔피</t>
  </si>
  <si>
    <t>A217730</t>
  </si>
  <si>
    <t>강스템바이오텍</t>
  </si>
  <si>
    <t>포비스티앤씨</t>
  </si>
  <si>
    <t>랩지노믹스</t>
  </si>
  <si>
    <t>진성티이씨</t>
  </si>
  <si>
    <t>아이씨디</t>
  </si>
  <si>
    <t>팅크웨어</t>
  </si>
  <si>
    <t>이엠텍</t>
  </si>
  <si>
    <t>차이나하오란</t>
  </si>
  <si>
    <t>엘오티베큠</t>
  </si>
  <si>
    <t>신일제약</t>
  </si>
  <si>
    <t>A160600</t>
  </si>
  <si>
    <t>에스엔텍</t>
  </si>
  <si>
    <t>케이에스씨비</t>
  </si>
  <si>
    <t>큐브스</t>
  </si>
  <si>
    <t>에이스테크</t>
  </si>
  <si>
    <t>휴맥스홀딩스</t>
  </si>
  <si>
    <t>하이쎌</t>
  </si>
  <si>
    <t>대명코퍼레이션</t>
  </si>
  <si>
    <t>에이티넘인베스트</t>
  </si>
  <si>
    <t>아바텍</t>
  </si>
  <si>
    <t>일신바이오</t>
  </si>
  <si>
    <t>정상제이엘에스</t>
  </si>
  <si>
    <t>알티캐스트</t>
  </si>
  <si>
    <t>옴니시스템</t>
  </si>
  <si>
    <t>유비벨록스</t>
  </si>
  <si>
    <t>나노스</t>
  </si>
  <si>
    <t>텔레칩스</t>
  </si>
  <si>
    <t>서울제약</t>
  </si>
  <si>
    <t>iMBC</t>
  </si>
  <si>
    <t>솔고바이오</t>
  </si>
  <si>
    <t>알에프텍</t>
  </si>
  <si>
    <t>대봉엘에스</t>
  </si>
  <si>
    <t>제주반도체</t>
  </si>
  <si>
    <t>오리콤</t>
  </si>
  <si>
    <t>경창산업</t>
  </si>
  <si>
    <t>엠제이비</t>
  </si>
  <si>
    <t>팜스토리</t>
  </si>
  <si>
    <t>처음앤씨</t>
  </si>
  <si>
    <t>대륙제관</t>
  </si>
  <si>
    <t>한국선재</t>
  </si>
  <si>
    <t>에스씨디</t>
  </si>
  <si>
    <t>유라테크</t>
  </si>
  <si>
    <t>모베이스</t>
  </si>
  <si>
    <t>포스코엠텍</t>
  </si>
  <si>
    <t>성우전자</t>
  </si>
  <si>
    <t>대아티아이</t>
  </si>
  <si>
    <t>어보브반도체</t>
  </si>
  <si>
    <t>팜스웰바이오</t>
  </si>
  <si>
    <t>서진오토모티브</t>
  </si>
  <si>
    <t>필링크</t>
  </si>
  <si>
    <t>트레이스</t>
  </si>
  <si>
    <t>이랜텍</t>
  </si>
  <si>
    <t>하이텍팜</t>
  </si>
  <si>
    <t>KNN</t>
  </si>
  <si>
    <t>이엠코리아</t>
  </si>
  <si>
    <t>일야</t>
  </si>
  <si>
    <t>마제스타</t>
  </si>
  <si>
    <t>오성엘에스티</t>
  </si>
  <si>
    <t>영인프런티어</t>
  </si>
  <si>
    <t>동우</t>
  </si>
  <si>
    <t>라온시큐어</t>
  </si>
  <si>
    <t>로코조이</t>
  </si>
  <si>
    <t>SGA</t>
  </si>
  <si>
    <t>우리이티아이</t>
  </si>
  <si>
    <t>아이디에스</t>
  </si>
  <si>
    <t>위지트</t>
  </si>
  <si>
    <t>아큐픽스</t>
  </si>
  <si>
    <t>A191420</t>
  </si>
  <si>
    <t>테고사이언스</t>
  </si>
  <si>
    <t>파인테크닉스</t>
  </si>
  <si>
    <t>A214330</t>
  </si>
  <si>
    <t>금호에이치티</t>
  </si>
  <si>
    <t>아미노로직스</t>
  </si>
  <si>
    <t>MBK</t>
  </si>
  <si>
    <t>푸른저축은행</t>
  </si>
  <si>
    <t>에임하이</t>
  </si>
  <si>
    <t>SBI인베스트먼트</t>
  </si>
  <si>
    <t>웰크론</t>
  </si>
  <si>
    <t>대원미디어</t>
  </si>
  <si>
    <t>옵트론텍</t>
  </si>
  <si>
    <t>오디텍</t>
  </si>
  <si>
    <t>삼아제약</t>
  </si>
  <si>
    <t>풍국주정</t>
  </si>
  <si>
    <t>화일약품</t>
  </si>
  <si>
    <t>스맥</t>
  </si>
  <si>
    <t>디에이피</t>
  </si>
  <si>
    <t>엘엠에스</t>
  </si>
  <si>
    <t>A217820</t>
  </si>
  <si>
    <t>엔에스</t>
  </si>
  <si>
    <t>대성창투</t>
  </si>
  <si>
    <t>도이치모터스</t>
  </si>
  <si>
    <t>에스티큐브</t>
  </si>
  <si>
    <t>이화전기</t>
  </si>
  <si>
    <t>3S</t>
  </si>
  <si>
    <t>이트론</t>
  </si>
  <si>
    <t>엔브이에이치코리아</t>
  </si>
  <si>
    <t>갤럭시아에스엠</t>
  </si>
  <si>
    <t>삼보모터스</t>
  </si>
  <si>
    <t>캠시스</t>
  </si>
  <si>
    <t>유성티엔에스</t>
  </si>
  <si>
    <t>가비아</t>
  </si>
  <si>
    <t>코아크로스</t>
  </si>
  <si>
    <t>오픈베이스</t>
  </si>
  <si>
    <t>엠게임</t>
  </si>
  <si>
    <t>서린바이오</t>
  </si>
  <si>
    <t>에스에너지</t>
  </si>
  <si>
    <t>에스티아이</t>
  </si>
  <si>
    <t>기가레인</t>
  </si>
  <si>
    <t>코맥스</t>
  </si>
  <si>
    <t>에스피지</t>
  </si>
  <si>
    <t>탑엔지니어링</t>
  </si>
  <si>
    <t>큐로홀딩스</t>
  </si>
  <si>
    <t>피엔티</t>
  </si>
  <si>
    <t>파루</t>
  </si>
  <si>
    <t>인프라웨어</t>
  </si>
  <si>
    <t>에스코넥</t>
  </si>
  <si>
    <t>아이컴포넌트</t>
  </si>
  <si>
    <t>해성옵틱스</t>
  </si>
  <si>
    <t>멜파스</t>
  </si>
  <si>
    <t>유니슨</t>
  </si>
  <si>
    <t>솔루에타</t>
  </si>
  <si>
    <t>제이씨현시스템</t>
  </si>
  <si>
    <t>승일</t>
  </si>
  <si>
    <t>현대공업</t>
  </si>
  <si>
    <t>신성델타테크</t>
  </si>
  <si>
    <t>인포피아</t>
  </si>
  <si>
    <t>사파이어테크놀로지</t>
  </si>
  <si>
    <t>심텍홀딩스</t>
  </si>
  <si>
    <t>재영솔루텍</t>
  </si>
  <si>
    <t>비에이치</t>
  </si>
  <si>
    <t>엘티씨</t>
  </si>
  <si>
    <t>에이씨티</t>
  </si>
  <si>
    <t>투비소프트</t>
  </si>
  <si>
    <t>나이스디앤비</t>
  </si>
  <si>
    <t>갑을메탈</t>
  </si>
  <si>
    <t>딜리</t>
  </si>
  <si>
    <t>휘닉스소재</t>
  </si>
  <si>
    <t>태양</t>
  </si>
  <si>
    <t>상보</t>
  </si>
  <si>
    <t>로보스타</t>
  </si>
  <si>
    <t>에스엔유</t>
  </si>
  <si>
    <t>메타바이오메드</t>
  </si>
  <si>
    <t>메디프론</t>
  </si>
  <si>
    <t>삼본정밀전자</t>
  </si>
  <si>
    <t>동일기연</t>
  </si>
  <si>
    <t>미래컴퍼니</t>
  </si>
  <si>
    <t>삼진</t>
  </si>
  <si>
    <t>A184230</t>
  </si>
  <si>
    <t>SGA솔루션즈</t>
  </si>
  <si>
    <t>삼지전자</t>
  </si>
  <si>
    <t>나라엠앤디</t>
  </si>
  <si>
    <t>EG</t>
  </si>
  <si>
    <t>A013310</t>
  </si>
  <si>
    <t>아진산업</t>
  </si>
  <si>
    <t>링네트</t>
  </si>
  <si>
    <t>인트로메딕</t>
  </si>
  <si>
    <t>삼진엘앤디</t>
  </si>
  <si>
    <t>원익</t>
  </si>
  <si>
    <t>동아화성</t>
  </si>
  <si>
    <t>우원개발</t>
  </si>
  <si>
    <t>인포바인</t>
  </si>
  <si>
    <t>국영지앤엠</t>
  </si>
  <si>
    <t>캐스텍코리아</t>
  </si>
  <si>
    <t>원익큐브</t>
  </si>
  <si>
    <t>아바코</t>
  </si>
  <si>
    <t>이스트아시아홀딩스</t>
  </si>
  <si>
    <t>아이오케이</t>
  </si>
  <si>
    <t>한일진공</t>
  </si>
  <si>
    <t>디스플레이텍</t>
  </si>
  <si>
    <t>제일제강</t>
  </si>
  <si>
    <t>시노펙스</t>
  </si>
  <si>
    <t>리젠</t>
  </si>
  <si>
    <t>SKC 솔믹스</t>
  </si>
  <si>
    <t>아비코전자</t>
  </si>
  <si>
    <t>케이아이엔엑스</t>
  </si>
  <si>
    <t>씨티엘</t>
  </si>
  <si>
    <t>청담러닝</t>
  </si>
  <si>
    <t>오르비텍</t>
  </si>
  <si>
    <t>한국경제TV</t>
  </si>
  <si>
    <t>A133750</t>
  </si>
  <si>
    <t>메가엠디</t>
  </si>
  <si>
    <t>A127710</t>
  </si>
  <si>
    <t>아시아경제</t>
  </si>
  <si>
    <t>삼륭물산</t>
  </si>
  <si>
    <t>전파기지국</t>
  </si>
  <si>
    <t>인성정보</t>
  </si>
  <si>
    <t>오리엔탈정공</t>
  </si>
  <si>
    <t>디엔에이링크</t>
  </si>
  <si>
    <t>경남제약</t>
  </si>
  <si>
    <t>제이스텍</t>
  </si>
  <si>
    <t>디지털대성</t>
  </si>
  <si>
    <t>씨큐브</t>
  </si>
  <si>
    <t>제일바이오</t>
  </si>
  <si>
    <t>대정화금</t>
  </si>
  <si>
    <t>파세코</t>
  </si>
  <si>
    <t>코메론</t>
  </si>
  <si>
    <t>한일사료</t>
  </si>
  <si>
    <t>드래곤플라이</t>
  </si>
  <si>
    <t>아이크래프트</t>
  </si>
  <si>
    <t>세보엠이씨</t>
  </si>
  <si>
    <t>유니크</t>
  </si>
  <si>
    <t>우리조명</t>
  </si>
  <si>
    <t>SBI액시즈</t>
  </si>
  <si>
    <t>프로텍</t>
  </si>
  <si>
    <t>이-글 벳</t>
  </si>
  <si>
    <t>세원물산</t>
  </si>
  <si>
    <t>엔에스브이</t>
  </si>
  <si>
    <t>바이오톡스텍</t>
  </si>
  <si>
    <t>A122640</t>
  </si>
  <si>
    <t>예스티</t>
  </si>
  <si>
    <t>A213090</t>
  </si>
  <si>
    <t>미래테크놀로지</t>
  </si>
  <si>
    <t>쎄트렉아이</t>
  </si>
  <si>
    <t>세중</t>
  </si>
  <si>
    <t>현대통신</t>
  </si>
  <si>
    <t>EMW</t>
  </si>
  <si>
    <t>A178780</t>
  </si>
  <si>
    <t>유테크</t>
  </si>
  <si>
    <t>금강철강</t>
  </si>
  <si>
    <t>무림SP</t>
  </si>
  <si>
    <t>우노앤컴퍼니</t>
  </si>
  <si>
    <t>넥센테크</t>
  </si>
  <si>
    <t>케이엘넷</t>
  </si>
  <si>
    <t>삼영이엔씨</t>
  </si>
  <si>
    <t>켐트로닉스</t>
  </si>
  <si>
    <t>디에이테크놀로지</t>
  </si>
  <si>
    <t>넥스트칩</t>
  </si>
  <si>
    <t>위즈코프</t>
  </si>
  <si>
    <t>넥스트아이</t>
  </si>
  <si>
    <t>KB오토시스</t>
  </si>
  <si>
    <t>동양피엔에프</t>
  </si>
  <si>
    <t>해덕파워웨이</t>
  </si>
  <si>
    <t>다나와</t>
  </si>
  <si>
    <t>일진파워</t>
  </si>
  <si>
    <t>티엘아이</t>
  </si>
  <si>
    <t>지엔코</t>
  </si>
  <si>
    <t>에프에스티</t>
  </si>
  <si>
    <t>피제이전자</t>
  </si>
  <si>
    <t>뉴인텍</t>
  </si>
  <si>
    <t>캔들미디어</t>
  </si>
  <si>
    <t>지엔씨에너지</t>
  </si>
  <si>
    <t>하츠</t>
  </si>
  <si>
    <t>씨엔플러스</t>
  </si>
  <si>
    <t>디지탈옵틱</t>
  </si>
  <si>
    <t>알톤스포츠</t>
  </si>
  <si>
    <t>피엘에이</t>
  </si>
  <si>
    <t>한국가구</t>
  </si>
  <si>
    <t>아이엠</t>
  </si>
  <si>
    <t>티비씨</t>
  </si>
  <si>
    <t>A047920</t>
  </si>
  <si>
    <t>씨트리</t>
  </si>
  <si>
    <t>엔피케이</t>
  </si>
  <si>
    <t>테스나</t>
  </si>
  <si>
    <t>남화토건</t>
  </si>
  <si>
    <t>KPX생명과학</t>
  </si>
  <si>
    <t>대호피앤씨</t>
  </si>
  <si>
    <t>브리지텍</t>
  </si>
  <si>
    <t>한국정보공학</t>
  </si>
  <si>
    <t>뉴로스</t>
  </si>
  <si>
    <t>비에이치아이</t>
  </si>
  <si>
    <t>넥스턴</t>
  </si>
  <si>
    <t>대창스틸</t>
  </si>
  <si>
    <t>엠에스오토텍</t>
  </si>
  <si>
    <t>신화인터텍</t>
  </si>
  <si>
    <t>신원종합개발</t>
  </si>
  <si>
    <t>인포뱅크</t>
  </si>
  <si>
    <t>동일금속</t>
  </si>
  <si>
    <t>코닉글로리</t>
  </si>
  <si>
    <t>성도이엔지</t>
  </si>
  <si>
    <t>에이티세미콘</t>
  </si>
  <si>
    <t>미코</t>
  </si>
  <si>
    <t>아세아텍</t>
  </si>
  <si>
    <t>에코플라스틱</t>
  </si>
  <si>
    <t>파라텍</t>
  </si>
  <si>
    <t>TPC</t>
  </si>
  <si>
    <t>삼일</t>
  </si>
  <si>
    <t>한라IMS</t>
  </si>
  <si>
    <t>좋은사람들</t>
  </si>
  <si>
    <t>와토스코리아</t>
  </si>
  <si>
    <t>이상네트웍스</t>
  </si>
  <si>
    <t>지디</t>
  </si>
  <si>
    <t>비츠로테크</t>
  </si>
  <si>
    <t>A094170</t>
  </si>
  <si>
    <t>동운아나텍</t>
  </si>
  <si>
    <t>스페코</t>
  </si>
  <si>
    <t>화진</t>
  </si>
  <si>
    <t>A223310</t>
  </si>
  <si>
    <t>이에스브이</t>
  </si>
  <si>
    <t>트루윈</t>
  </si>
  <si>
    <t>대진디엠피</t>
  </si>
  <si>
    <t>A180400</t>
  </si>
  <si>
    <t>엠지메드</t>
  </si>
  <si>
    <t>코디에스</t>
  </si>
  <si>
    <t>A092870</t>
  </si>
  <si>
    <t>엑시콘</t>
  </si>
  <si>
    <t>엘비세미콘</t>
  </si>
  <si>
    <t>피델릭스</t>
  </si>
  <si>
    <t>삼현철강</t>
  </si>
  <si>
    <t>대한과학</t>
  </si>
  <si>
    <t>파수닷컴</t>
  </si>
  <si>
    <t>인지디스플레</t>
  </si>
  <si>
    <t>국일제지</t>
  </si>
  <si>
    <t>우리기술</t>
  </si>
  <si>
    <t>HRS</t>
  </si>
  <si>
    <t>정원엔시스</t>
  </si>
  <si>
    <t>제이앤유글로벌</t>
  </si>
  <si>
    <t>중앙오션</t>
  </si>
  <si>
    <t>오이솔루션</t>
  </si>
  <si>
    <t>케이엠</t>
  </si>
  <si>
    <t>A222980</t>
  </si>
  <si>
    <t>한국맥널티</t>
  </si>
  <si>
    <t>이화공영</t>
  </si>
  <si>
    <t>모헨즈</t>
  </si>
  <si>
    <t>케이피에프</t>
  </si>
  <si>
    <t>엑사이엔씨</t>
  </si>
  <si>
    <t>이노와이어리스</t>
  </si>
  <si>
    <t>대한광통신</t>
  </si>
  <si>
    <t>매커스</t>
  </si>
  <si>
    <t>서울전자통신</t>
  </si>
  <si>
    <t>쎄니트</t>
  </si>
  <si>
    <t>윈하이텍</t>
  </si>
  <si>
    <t>팬엔터테인먼트</t>
  </si>
  <si>
    <t>삼강엠앤티</t>
  </si>
  <si>
    <t>비츠로시스</t>
  </si>
  <si>
    <t>파인디지털</t>
  </si>
  <si>
    <t>엠에스씨</t>
  </si>
  <si>
    <t>아이팩토리</t>
  </si>
  <si>
    <t>알에프세미</t>
  </si>
  <si>
    <t>이디</t>
  </si>
  <si>
    <t>코렌</t>
  </si>
  <si>
    <t>마이크로컨텍솔</t>
  </si>
  <si>
    <t>A221980</t>
  </si>
  <si>
    <t>케이디켐</t>
  </si>
  <si>
    <t>라이브플렉스</t>
  </si>
  <si>
    <t>CNH</t>
  </si>
  <si>
    <t>서호전기</t>
  </si>
  <si>
    <t>광림</t>
  </si>
  <si>
    <t>Simpac Metalloy</t>
  </si>
  <si>
    <t>디엠씨</t>
  </si>
  <si>
    <t>삼화네트웍스</t>
  </si>
  <si>
    <t>에스에스컴텍</t>
  </si>
  <si>
    <t>A225530</t>
  </si>
  <si>
    <t>보광산업</t>
  </si>
  <si>
    <t>형지I&amp;C</t>
  </si>
  <si>
    <t>케이맥</t>
  </si>
  <si>
    <t>네오티스</t>
  </si>
  <si>
    <t>지에스이</t>
  </si>
  <si>
    <t>한국컴퓨터</t>
  </si>
  <si>
    <t>윈팩</t>
  </si>
  <si>
    <t>희림</t>
  </si>
  <si>
    <t>디케이디앤아이</t>
  </si>
  <si>
    <t>텔콘</t>
  </si>
  <si>
    <t>신라섬유</t>
  </si>
  <si>
    <t>웨이포트</t>
  </si>
  <si>
    <t>디에스케이</t>
  </si>
  <si>
    <t>아이씨케이</t>
  </si>
  <si>
    <t>테라셈</t>
  </si>
  <si>
    <t>SDN</t>
  </si>
  <si>
    <t>오텍</t>
  </si>
  <si>
    <t>대성엘텍</t>
  </si>
  <si>
    <t>덕신하우징</t>
  </si>
  <si>
    <t>진양제약</t>
  </si>
  <si>
    <t>화신정공</t>
  </si>
  <si>
    <t>케이피티</t>
  </si>
  <si>
    <t>스틸플라워</t>
  </si>
  <si>
    <t>플랜티넷</t>
  </si>
  <si>
    <t>하이소닉</t>
  </si>
  <si>
    <t>오스템</t>
  </si>
  <si>
    <t>A208710</t>
  </si>
  <si>
    <t>바이오로그디바이스</t>
  </si>
  <si>
    <t>아이티센</t>
  </si>
  <si>
    <t>A160980</t>
  </si>
  <si>
    <t>싸이맥스</t>
  </si>
  <si>
    <t>나이벡</t>
  </si>
  <si>
    <t>우림기계</t>
  </si>
  <si>
    <t>세명전기</t>
  </si>
  <si>
    <t>엠벤처투자</t>
  </si>
  <si>
    <t>큐브엔터</t>
  </si>
  <si>
    <t>코센</t>
  </si>
  <si>
    <t>GST</t>
  </si>
  <si>
    <t>에이디테크놀로지</t>
  </si>
  <si>
    <t>소프트센</t>
  </si>
  <si>
    <t>까뮤이앤씨</t>
  </si>
  <si>
    <t>원풍</t>
  </si>
  <si>
    <t>이엘케이</t>
  </si>
  <si>
    <t>에이테크솔루션</t>
  </si>
  <si>
    <t>소프트맥스</t>
  </si>
  <si>
    <t>코이즈</t>
  </si>
  <si>
    <t>A067730</t>
  </si>
  <si>
    <t>로지시스</t>
  </si>
  <si>
    <t>잉크테크</t>
  </si>
  <si>
    <t>그랜드백화점</t>
  </si>
  <si>
    <t>다믈멀티미디어</t>
  </si>
  <si>
    <t>우진비앤지</t>
  </si>
  <si>
    <t>영우디에스피</t>
  </si>
  <si>
    <t>기산텔레콤</t>
  </si>
  <si>
    <t>인터엠</t>
  </si>
  <si>
    <t>네오피델리티</t>
  </si>
  <si>
    <t>쌍용정보통신</t>
  </si>
  <si>
    <t>큐에스아이</t>
  </si>
  <si>
    <t>에스에프씨</t>
  </si>
  <si>
    <t>에쎈테크</t>
  </si>
  <si>
    <t>상신이디피</t>
  </si>
  <si>
    <t>아이즈비전</t>
  </si>
  <si>
    <t>TJ미디어</t>
  </si>
  <si>
    <t>우리기술투자</t>
  </si>
  <si>
    <t>판타지오</t>
  </si>
  <si>
    <t>포시에스</t>
  </si>
  <si>
    <t>고려제약</t>
  </si>
  <si>
    <t>A212560</t>
  </si>
  <si>
    <t>네오오토</t>
  </si>
  <si>
    <t>금성테크</t>
  </si>
  <si>
    <t>오공</t>
  </si>
  <si>
    <t>파이오링크</t>
  </si>
  <si>
    <t>큐캐피탈</t>
  </si>
  <si>
    <t>제이엔케이히터</t>
  </si>
  <si>
    <t>대주산업</t>
  </si>
  <si>
    <t>현진소재</t>
  </si>
  <si>
    <t>빅텍</t>
  </si>
  <si>
    <t>부산방직</t>
  </si>
  <si>
    <t>제룡전기</t>
  </si>
  <si>
    <t>부스타</t>
  </si>
  <si>
    <t>에스아이리소스</t>
  </si>
  <si>
    <t>제이엠아이</t>
  </si>
  <si>
    <t>에이모션</t>
  </si>
  <si>
    <t>고려신용정보</t>
  </si>
  <si>
    <t>케이피엠테크</t>
  </si>
  <si>
    <t>이건창호</t>
  </si>
  <si>
    <t>에스맥</t>
  </si>
  <si>
    <t>대주전자재료</t>
  </si>
  <si>
    <t>구영테크</t>
  </si>
  <si>
    <t>인화정공</t>
  </si>
  <si>
    <t>A140860</t>
  </si>
  <si>
    <t>파크시스템스</t>
  </si>
  <si>
    <t>코위버</t>
  </si>
  <si>
    <t>KJ프리텍</t>
  </si>
  <si>
    <t>A177350</t>
  </si>
  <si>
    <t>베셀</t>
  </si>
  <si>
    <t>와이엔텍</t>
  </si>
  <si>
    <t>연이정보통신</t>
  </si>
  <si>
    <t>원일특강</t>
  </si>
  <si>
    <t>동부라이텍</t>
  </si>
  <si>
    <t>A131760</t>
  </si>
  <si>
    <t>파인텍</t>
  </si>
  <si>
    <t>A217190</t>
  </si>
  <si>
    <t>제너셈</t>
  </si>
  <si>
    <t>새로닉스</t>
  </si>
  <si>
    <t>서산</t>
  </si>
  <si>
    <t>오킨스전자</t>
  </si>
  <si>
    <t>이미지스</t>
  </si>
  <si>
    <t>케이씨티</t>
  </si>
  <si>
    <t>코아로직</t>
  </si>
  <si>
    <t>우수AMS</t>
  </si>
  <si>
    <t>A214310</t>
  </si>
  <si>
    <t>세미콘라이트</t>
  </si>
  <si>
    <t>피제이메탈</t>
  </si>
  <si>
    <t>화성</t>
  </si>
  <si>
    <t>케이프</t>
  </si>
  <si>
    <t>흥구석유</t>
  </si>
  <si>
    <t>A224110</t>
  </si>
  <si>
    <t>에이텍티앤</t>
  </si>
  <si>
    <t>케이씨에스</t>
  </si>
  <si>
    <t>대신정보통신</t>
  </si>
  <si>
    <t>경봉</t>
  </si>
  <si>
    <t>옴니텔</t>
  </si>
  <si>
    <t>우리이앤엘</t>
  </si>
  <si>
    <t>루미마이크로</t>
  </si>
  <si>
    <t>디엠티</t>
  </si>
  <si>
    <t>아즈텍WB</t>
  </si>
  <si>
    <t>경남스틸</t>
  </si>
  <si>
    <t>스타플렉스</t>
  </si>
  <si>
    <t>디케이락</t>
  </si>
  <si>
    <t>크로바하이텍</t>
  </si>
  <si>
    <t>모다정보통신</t>
  </si>
  <si>
    <t>능률교육</t>
  </si>
  <si>
    <t>서암기계공업</t>
  </si>
  <si>
    <t>대림제지</t>
  </si>
  <si>
    <t>이씨에스</t>
  </si>
  <si>
    <t>에프알텍</t>
  </si>
  <si>
    <t>동신건설</t>
  </si>
  <si>
    <t>한일단조</t>
  </si>
  <si>
    <t>PN풍년</t>
  </si>
  <si>
    <t>한국팩키지</t>
  </si>
  <si>
    <t>디에스티로봇</t>
  </si>
  <si>
    <t>A175140</t>
  </si>
  <si>
    <t>인포마크</t>
  </si>
  <si>
    <t>푸른기술</t>
  </si>
  <si>
    <t>A214870</t>
  </si>
  <si>
    <t>에치디프로</t>
  </si>
  <si>
    <t>빛샘전자</t>
  </si>
  <si>
    <t>제이씨케미칼</t>
  </si>
  <si>
    <t>A191410</t>
  </si>
  <si>
    <t>육일씨엔에쓰</t>
  </si>
  <si>
    <t>한일화학</t>
  </si>
  <si>
    <t>삼영엠텍</t>
  </si>
  <si>
    <t>우리로</t>
  </si>
  <si>
    <t>솔라시아</t>
  </si>
  <si>
    <t>웰크론강원</t>
  </si>
  <si>
    <t>A094360</t>
  </si>
  <si>
    <t>칩스앤미디어</t>
  </si>
  <si>
    <t>퍼시픽바이오</t>
  </si>
  <si>
    <t>이엠넷</t>
  </si>
  <si>
    <t>웰크론한텍</t>
  </si>
  <si>
    <t>에스에이티</t>
  </si>
  <si>
    <t>모바일리더</t>
  </si>
  <si>
    <t>푸드웰</t>
  </si>
  <si>
    <t>케이씨피드</t>
  </si>
  <si>
    <t>성창오토텍</t>
  </si>
  <si>
    <t>대양제지</t>
  </si>
  <si>
    <t>한일네트웍스</t>
  </si>
  <si>
    <t>에너토크</t>
  </si>
  <si>
    <t>한양디지텍</t>
  </si>
  <si>
    <t>포메탈</t>
  </si>
  <si>
    <t>한탑</t>
  </si>
  <si>
    <t>삼우엠스</t>
  </si>
  <si>
    <t>한네트</t>
  </si>
  <si>
    <t>A204630</t>
  </si>
  <si>
    <t>이글루시큐리티</t>
  </si>
  <si>
    <t>아이앤씨</t>
  </si>
  <si>
    <t>뉴보텍</t>
  </si>
  <si>
    <t>A196700</t>
  </si>
  <si>
    <t>웹스</t>
  </si>
  <si>
    <t>A187790</t>
  </si>
  <si>
    <t>나노</t>
  </si>
  <si>
    <t>YW</t>
  </si>
  <si>
    <t>아이텍반도체</t>
  </si>
  <si>
    <t>씨유메디칼</t>
  </si>
  <si>
    <t>백금T&amp;A</t>
  </si>
  <si>
    <t>에스티오</t>
  </si>
  <si>
    <t>동방선기</t>
  </si>
  <si>
    <t>모아텍</t>
  </si>
  <si>
    <t>진바이오텍</t>
  </si>
  <si>
    <t>넥스트리밍</t>
  </si>
  <si>
    <t>유아이디</t>
  </si>
  <si>
    <t>인콘</t>
  </si>
  <si>
    <t>비엠티</t>
  </si>
  <si>
    <t>제룡산업</t>
  </si>
  <si>
    <t>제이엠티</t>
  </si>
  <si>
    <t>프리엠스</t>
  </si>
  <si>
    <t>신화콘텍</t>
  </si>
  <si>
    <t>코리아에스이</t>
  </si>
  <si>
    <t>조광ILI</t>
  </si>
  <si>
    <t>일경산업개발</t>
  </si>
  <si>
    <t>풍강</t>
  </si>
  <si>
    <t>특수건설</t>
  </si>
  <si>
    <t>바른손</t>
  </si>
  <si>
    <t>플렉스컴</t>
  </si>
  <si>
    <t>서전기전</t>
  </si>
  <si>
    <t>중앙에너비스</t>
  </si>
  <si>
    <t>금호엔티</t>
  </si>
  <si>
    <t>로체시스템즈</t>
  </si>
  <si>
    <t>동국알앤에스</t>
  </si>
  <si>
    <t>한국큐빅</t>
  </si>
  <si>
    <t>삼목강업</t>
  </si>
  <si>
    <t>레이젠</t>
  </si>
  <si>
    <t>옵티시스</t>
  </si>
  <si>
    <t>KD건설</t>
  </si>
  <si>
    <t>티피씨글로벌</t>
  </si>
  <si>
    <t>시큐브</t>
  </si>
  <si>
    <t>파버나인</t>
  </si>
  <si>
    <t>대동스틸</t>
  </si>
  <si>
    <t>피씨디렉트</t>
  </si>
  <si>
    <t>두올산업</t>
  </si>
  <si>
    <t>케이엔더블유</t>
  </si>
  <si>
    <t>아진엑스텍</t>
  </si>
  <si>
    <t>화신테크</t>
  </si>
  <si>
    <t>에이치케이</t>
  </si>
  <si>
    <t>대성미생물</t>
  </si>
  <si>
    <t>뉴프렉스</t>
  </si>
  <si>
    <t>대창솔루션</t>
  </si>
  <si>
    <t>이그잭스</t>
  </si>
  <si>
    <t>에이텍</t>
  </si>
  <si>
    <t>쎄미시스코</t>
  </si>
  <si>
    <t>대성파인텍</t>
  </si>
  <si>
    <t>램테크놀러지</t>
  </si>
  <si>
    <t>자연과환경</t>
  </si>
  <si>
    <t>제일테크노스</t>
  </si>
  <si>
    <t>우성아이비</t>
  </si>
  <si>
    <t>A219130</t>
  </si>
  <si>
    <t>타이거일렉</t>
  </si>
  <si>
    <t>한솔인티큐브</t>
  </si>
  <si>
    <t>감마누</t>
  </si>
  <si>
    <t>한국정밀기계</t>
  </si>
  <si>
    <t>CS</t>
  </si>
  <si>
    <t>유신</t>
  </si>
  <si>
    <t>S&amp;K폴리텍</t>
  </si>
  <si>
    <t>디비케이</t>
  </si>
  <si>
    <t>와이엠씨</t>
  </si>
  <si>
    <t>하이셈</t>
  </si>
  <si>
    <t>파인디앤씨</t>
  </si>
  <si>
    <t>디이엔티</t>
  </si>
  <si>
    <t>에스앤더블류</t>
  </si>
  <si>
    <t>동일철강</t>
  </si>
  <si>
    <t>디지아이</t>
  </si>
  <si>
    <t>A058110</t>
  </si>
  <si>
    <t>멕아이씨에스</t>
  </si>
  <si>
    <t>한컴지엠디</t>
  </si>
  <si>
    <t>리켐</t>
  </si>
  <si>
    <t>버추얼텍</t>
  </si>
  <si>
    <t>디젠스</t>
  </si>
  <si>
    <t>크린앤사이언스</t>
  </si>
  <si>
    <t>에스디시스템</t>
  </si>
  <si>
    <t>인텍플러스</t>
  </si>
  <si>
    <t>빛과전자</t>
  </si>
  <si>
    <t>광진윈텍</t>
  </si>
  <si>
    <t>삼일기업공사</t>
  </si>
  <si>
    <t>프럼파스트</t>
  </si>
  <si>
    <t>네이블</t>
  </si>
  <si>
    <t>티플랙스</t>
  </si>
  <si>
    <t>성호전자</t>
  </si>
  <si>
    <t>이퓨쳐</t>
  </si>
  <si>
    <t>나노캠텍</t>
  </si>
  <si>
    <t>맥스로텍</t>
  </si>
  <si>
    <t>플레이위드</t>
  </si>
  <si>
    <t>네오디안테크놀로지</t>
  </si>
  <si>
    <t>수성</t>
  </si>
  <si>
    <t>케이에스피</t>
  </si>
  <si>
    <t>삼보산업</t>
  </si>
  <si>
    <t>우리넷</t>
  </si>
  <si>
    <t>한창산업</t>
  </si>
  <si>
    <t>네패스신소재</t>
  </si>
  <si>
    <t>제이웨이</t>
  </si>
  <si>
    <t>A127160</t>
  </si>
  <si>
    <t>매직마이크로</t>
  </si>
  <si>
    <t>고려반도체</t>
  </si>
  <si>
    <t>유니더스</t>
  </si>
  <si>
    <t>동양에스텍</t>
  </si>
  <si>
    <t>에스폴리텍</t>
  </si>
  <si>
    <t>텔레필드</t>
  </si>
  <si>
    <t>흥국</t>
  </si>
  <si>
    <t>카스</t>
  </si>
  <si>
    <t>토필드</t>
  </si>
  <si>
    <t>광진실업</t>
  </si>
  <si>
    <t>월덱스</t>
  </si>
  <si>
    <t>삼원테크</t>
  </si>
  <si>
    <t>서화정보통신</t>
  </si>
  <si>
    <t>진매트릭스</t>
  </si>
  <si>
    <t>스포츠서울</t>
  </si>
  <si>
    <t>오리엔트정공</t>
  </si>
  <si>
    <t>피에스엠씨</t>
  </si>
  <si>
    <t>신라에스지</t>
  </si>
  <si>
    <t>성우테크론</t>
  </si>
  <si>
    <t>한솔넥스지</t>
  </si>
  <si>
    <t>세진티에스</t>
  </si>
  <si>
    <t>국일신동</t>
  </si>
  <si>
    <t>이루온</t>
  </si>
  <si>
    <t>현우산업</t>
  </si>
  <si>
    <t>에이디칩스</t>
  </si>
  <si>
    <t>제이티</t>
  </si>
  <si>
    <t>엔알케이</t>
  </si>
  <si>
    <t>아리온</t>
  </si>
  <si>
    <t>누리플랜</t>
  </si>
  <si>
    <t>엘디티</t>
  </si>
  <si>
    <t>지어소프트</t>
  </si>
  <si>
    <t>액트</t>
  </si>
  <si>
    <t>A197210</t>
  </si>
  <si>
    <t>리드</t>
  </si>
  <si>
    <t>영신금속</t>
  </si>
  <si>
    <t>청보산업</t>
  </si>
  <si>
    <t>토탈소프트</t>
  </si>
  <si>
    <t>지엠피</t>
  </si>
  <si>
    <t>이젠텍</t>
  </si>
  <si>
    <t>이원컴포텍</t>
  </si>
  <si>
    <t>세동</t>
  </si>
  <si>
    <t>세진전자</t>
  </si>
  <si>
    <t>대동기어</t>
  </si>
  <si>
    <t>제미니투자</t>
  </si>
  <si>
    <t>에이티테크놀러지</t>
  </si>
  <si>
    <t>르네코</t>
  </si>
  <si>
    <t>대동금속</t>
  </si>
  <si>
    <t>프리젠</t>
  </si>
  <si>
    <t>A109610</t>
  </si>
  <si>
    <t>에스와이패널</t>
  </si>
  <si>
    <t>A152330</t>
  </si>
  <si>
    <t>코리아오토글라스</t>
  </si>
  <si>
    <t>A224060</t>
  </si>
  <si>
    <t>코디엠</t>
  </si>
  <si>
    <t>R100010</t>
  </si>
  <si>
    <t>S100300</t>
  </si>
  <si>
    <t>Adj NP</t>
    <phoneticPr fontId="4" type="noConversion"/>
  </si>
  <si>
    <t>Trailing P/E</t>
    <phoneticPr fontId="4" type="noConversion"/>
  </si>
  <si>
    <t>Ad NP</t>
    <phoneticPr fontId="4" type="noConversion"/>
  </si>
  <si>
    <t>Forward P/E</t>
    <phoneticPr fontId="4" type="noConversion"/>
  </si>
  <si>
    <t>E115020.M</t>
  </si>
  <si>
    <t>Adj Equity</t>
    <phoneticPr fontId="4" type="noConversion"/>
  </si>
  <si>
    <t>Trailing P/B</t>
    <phoneticPr fontId="4" type="noConversion"/>
  </si>
  <si>
    <t>Forward P/B</t>
    <phoneticPr fontId="4" type="noConversion"/>
  </si>
  <si>
    <r>
      <rPr>
        <b/>
        <sz val="11"/>
        <color theme="1"/>
        <rFont val="맑은 고딕"/>
        <family val="3"/>
        <charset val="129"/>
      </rPr>
      <t>종목명</t>
    </r>
    <phoneticPr fontId="4" type="noConversion"/>
  </si>
  <si>
    <r>
      <t xml:space="preserve">Trailing P/E </t>
    </r>
    <r>
      <rPr>
        <b/>
        <sz val="11"/>
        <color theme="1"/>
        <rFont val="맑은 고딕"/>
        <family val="3"/>
        <charset val="129"/>
      </rPr>
      <t>밴드조정</t>
    </r>
    <phoneticPr fontId="4" type="noConversion"/>
  </si>
  <si>
    <r>
      <t xml:space="preserve">Forward P/E </t>
    </r>
    <r>
      <rPr>
        <b/>
        <sz val="11"/>
        <color theme="1"/>
        <rFont val="맑은 고딕"/>
        <family val="3"/>
        <charset val="129"/>
      </rPr>
      <t>밴드조정</t>
    </r>
    <phoneticPr fontId="4" type="noConversion"/>
  </si>
  <si>
    <r>
      <t xml:space="preserve">Trailing P/B </t>
    </r>
    <r>
      <rPr>
        <b/>
        <sz val="11"/>
        <color theme="1"/>
        <rFont val="맑은 고딕"/>
        <family val="3"/>
        <charset val="129"/>
      </rPr>
      <t>밴드조정</t>
    </r>
    <phoneticPr fontId="4" type="noConversion"/>
  </si>
  <si>
    <r>
      <t xml:space="preserve">Forward P/B </t>
    </r>
    <r>
      <rPr>
        <b/>
        <sz val="11"/>
        <color theme="1"/>
        <rFont val="맑은 고딕"/>
        <family val="3"/>
        <charset val="129"/>
      </rPr>
      <t>밴드조정</t>
    </r>
    <phoneticPr fontId="4" type="noConversion"/>
  </si>
  <si>
    <t>CSA 코스믹</t>
  </si>
  <si>
    <t>한컴시큐어</t>
  </si>
  <si>
    <t>에스아이티글로벌</t>
  </si>
  <si>
    <t>서연이화</t>
  </si>
  <si>
    <t>강남제비스코</t>
  </si>
  <si>
    <t>씨엘인터내셔널</t>
  </si>
  <si>
    <t>글로본</t>
  </si>
  <si>
    <t>에이치엘비생명과학</t>
  </si>
  <si>
    <t>서연전자</t>
  </si>
  <si>
    <t>팬스타엔터프라이즈</t>
  </si>
  <si>
    <t>SCI평가정보</t>
  </si>
  <si>
    <t>엠젠플러스</t>
  </si>
  <si>
    <t>서연탑메탈</t>
  </si>
  <si>
    <t>← 조정</t>
    <phoneticPr fontId="4" type="noConversion"/>
  </si>
  <si>
    <r>
      <rPr>
        <b/>
        <sz val="11"/>
        <color theme="1"/>
        <rFont val="돋움"/>
        <family val="3"/>
        <charset val="129"/>
      </rPr>
      <t>밴드</t>
    </r>
    <r>
      <rPr>
        <b/>
        <sz val="11"/>
        <color theme="1"/>
        <rFont val="Arial Narrow"/>
        <family val="2"/>
      </rPr>
      <t xml:space="preserve"> </t>
    </r>
    <r>
      <rPr>
        <b/>
        <sz val="11"/>
        <color theme="1"/>
        <rFont val="돋움"/>
        <family val="3"/>
        <charset val="129"/>
      </rPr>
      <t>갭</t>
    </r>
    <phoneticPr fontId="4" type="noConversion"/>
  </si>
  <si>
    <t>5년 최대</t>
    <phoneticPr fontId="4" type="noConversion"/>
  </si>
  <si>
    <t>5년 최소</t>
    <phoneticPr fontId="4" type="noConversion"/>
  </si>
  <si>
    <t>슈프리마에이치큐</t>
  </si>
  <si>
    <t>Valuations Band Charts</t>
    <phoneticPr fontId="4" type="noConversion"/>
  </si>
  <si>
    <t>현재</t>
    <phoneticPr fontId="4" type="noConversion"/>
  </si>
  <si>
    <t>현재</t>
    <phoneticPr fontId="4" type="noConversion"/>
  </si>
  <si>
    <t>R200710</t>
  </si>
  <si>
    <t>현대엘리베이</t>
  </si>
  <si>
    <t>엑세스바이오</t>
  </si>
  <si>
    <t>YG PLUS</t>
  </si>
  <si>
    <t>반도체</t>
  </si>
  <si>
    <t>자동차</t>
  </si>
  <si>
    <t>유틸리티</t>
  </si>
  <si>
    <t>상사,자본재</t>
  </si>
  <si>
    <t>화장품,의류</t>
  </si>
  <si>
    <t>화학</t>
  </si>
  <si>
    <t>보험</t>
  </si>
  <si>
    <t>소프트웨어</t>
  </si>
  <si>
    <t>은행</t>
  </si>
  <si>
    <t>통신서비스</t>
  </si>
  <si>
    <t>필수소비재</t>
  </si>
  <si>
    <t>철강</t>
  </si>
  <si>
    <t>에너지</t>
  </si>
  <si>
    <t>비철금속</t>
  </si>
  <si>
    <t>디스플레이</t>
  </si>
  <si>
    <t>건강관리</t>
  </si>
  <si>
    <t>IT가전</t>
  </si>
  <si>
    <t>호텔,레저</t>
  </si>
  <si>
    <t>소매(유통)</t>
  </si>
  <si>
    <t>운송</t>
  </si>
  <si>
    <t>조선</t>
  </si>
  <si>
    <t>건설</t>
  </si>
  <si>
    <t>IT하드웨어</t>
  </si>
  <si>
    <t>증권</t>
  </si>
  <si>
    <t>미디어,교육</t>
  </si>
  <si>
    <t>기계</t>
  </si>
  <si>
    <t>R200720</t>
  </si>
  <si>
    <t>WI620</t>
  </si>
  <si>
    <t>WI300</t>
  </si>
  <si>
    <t>WI800</t>
  </si>
  <si>
    <t>WI250</t>
  </si>
  <si>
    <t>WI310</t>
  </si>
  <si>
    <t>WI110</t>
  </si>
  <si>
    <t>WI520</t>
  </si>
  <si>
    <t>WI600</t>
  </si>
  <si>
    <t>WI500</t>
  </si>
  <si>
    <t>WI700</t>
  </si>
  <si>
    <t>WI400</t>
  </si>
  <si>
    <t>WI210</t>
  </si>
  <si>
    <t>WI100</t>
  </si>
  <si>
    <t>WI200</t>
  </si>
  <si>
    <t>WI640</t>
  </si>
  <si>
    <t>WI410</t>
  </si>
  <si>
    <t>WI630</t>
  </si>
  <si>
    <t>WI320</t>
  </si>
  <si>
    <t>WI340</t>
  </si>
  <si>
    <t>WI260</t>
  </si>
  <si>
    <t>WI240</t>
  </si>
  <si>
    <t>WI220</t>
  </si>
  <si>
    <t>WI610</t>
  </si>
  <si>
    <t>WI510</t>
  </si>
  <si>
    <t>WI330</t>
  </si>
  <si>
    <t>WI230</t>
  </si>
  <si>
    <t>종목</t>
    <phoneticPr fontId="4" type="noConversion"/>
  </si>
  <si>
    <t>섹터</t>
    <phoneticPr fontId="4" type="noConversion"/>
  </si>
  <si>
    <t>Adj NP</t>
    <phoneticPr fontId="4" type="noConversion"/>
  </si>
  <si>
    <t>I100100</t>
  </si>
  <si>
    <t>Adj Equity</t>
    <phoneticPr fontId="4" type="noConversion"/>
  </si>
  <si>
    <t>종목 자본</t>
    <phoneticPr fontId="4" type="noConversion"/>
  </si>
  <si>
    <t>섹터 자본</t>
    <phoneticPr fontId="4" type="noConversion"/>
  </si>
  <si>
    <t>종목 순익</t>
    <phoneticPr fontId="4" type="noConversion"/>
  </si>
  <si>
    <t>섹터 순익</t>
    <phoneticPr fontId="4" type="noConversion"/>
  </si>
  <si>
    <t>섹터 Forward ROE</t>
    <phoneticPr fontId="4" type="noConversion"/>
  </si>
  <si>
    <t>섹터 Trailing ROE</t>
    <phoneticPr fontId="4" type="noConversion"/>
  </si>
  <si>
    <t>종목</t>
    <phoneticPr fontId="4" type="noConversion"/>
  </si>
  <si>
    <t>섹터</t>
    <phoneticPr fontId="4" type="noConversion"/>
  </si>
  <si>
    <t>Trailing ROE</t>
    <phoneticPr fontId="4" type="noConversion"/>
  </si>
  <si>
    <t>Forward ROE</t>
    <phoneticPr fontId="4" type="noConversion"/>
  </si>
  <si>
    <t>종목</t>
    <phoneticPr fontId="4" type="noConversion"/>
  </si>
  <si>
    <t>섹터</t>
    <phoneticPr fontId="4" type="noConversion"/>
  </si>
  <si>
    <t>P/E</t>
    <phoneticPr fontId="4" type="noConversion"/>
  </si>
  <si>
    <t>EPS Growth</t>
    <phoneticPr fontId="4" type="noConversion"/>
  </si>
  <si>
    <t>섹터 Forward NP Growth</t>
    <phoneticPr fontId="4" type="noConversion"/>
  </si>
  <si>
    <t>섹터 Trailing NP Growth</t>
    <phoneticPr fontId="4" type="noConversion"/>
  </si>
  <si>
    <t>2003AS</t>
  </si>
  <si>
    <t>2004AS</t>
  </si>
  <si>
    <t>2005AS</t>
  </si>
  <si>
    <t>2006AS</t>
  </si>
  <si>
    <t>2007AS</t>
  </si>
  <si>
    <t>삼성전자</t>
    <phoneticPr fontId="4" type="noConversion"/>
  </si>
  <si>
    <t>미래에셋대우</t>
  </si>
  <si>
    <t>포스코대우</t>
  </si>
  <si>
    <t>SK머티리얼즈</t>
  </si>
  <si>
    <t>휴온스글로벌</t>
  </si>
  <si>
    <t>롯데정밀화학</t>
  </si>
  <si>
    <t>원익홀딩스</t>
  </si>
  <si>
    <t>SK디앤디</t>
  </si>
  <si>
    <t>일동홀딩스</t>
  </si>
  <si>
    <t>리더스코스메틱</t>
  </si>
  <si>
    <t>NHN한국사이버결제</t>
  </si>
  <si>
    <t>SK바이오랜드</t>
  </si>
  <si>
    <t>JW신약</t>
  </si>
  <si>
    <t>멀티캠퍼스</t>
  </si>
  <si>
    <t>SFA반도체</t>
  </si>
  <si>
    <t>TBH글로벌</t>
  </si>
  <si>
    <t>케이엔씨글로벌</t>
  </si>
  <si>
    <t>에코바이오</t>
  </si>
  <si>
    <t>샘표</t>
  </si>
  <si>
    <t>제이에스티나</t>
  </si>
  <si>
    <t>모다이노칩</t>
  </si>
  <si>
    <t>미동앤씨네마</t>
  </si>
  <si>
    <t>태림페이퍼</t>
  </si>
  <si>
    <t>온다엔터테인먼트</t>
  </si>
  <si>
    <t>와이오엠</t>
  </si>
  <si>
    <t>정산애강</t>
  </si>
  <si>
    <t>에스엠코어</t>
  </si>
  <si>
    <t>사조동아원</t>
  </si>
  <si>
    <t>넥스트바이오홀딩스</t>
  </si>
  <si>
    <t>대유플러스</t>
  </si>
  <si>
    <t>SG충방</t>
  </si>
  <si>
    <t>제이스테판</t>
  </si>
  <si>
    <t>인베니아</t>
  </si>
  <si>
    <t>키위미디어그룹</t>
  </si>
  <si>
    <t>셀바스AI</t>
  </si>
  <si>
    <t>W홀딩컴퍼니</t>
  </si>
  <si>
    <t>홈센타홀딩스</t>
  </si>
  <si>
    <t>썬텍</t>
  </si>
  <si>
    <t>KMH하이텍</t>
  </si>
  <si>
    <t>THE E&amp;M</t>
  </si>
  <si>
    <t>와이비엠넷</t>
  </si>
  <si>
    <t>서울리거</t>
  </si>
  <si>
    <t>아이이</t>
  </si>
  <si>
    <t>코리드</t>
  </si>
  <si>
    <t>제이준</t>
  </si>
  <si>
    <t>알파홀딩스</t>
  </si>
  <si>
    <t>신양오라컴</t>
  </si>
  <si>
    <t>폭스브레인</t>
  </si>
  <si>
    <t>행남생활건강</t>
  </si>
  <si>
    <t>바른테크놀로지</t>
  </si>
  <si>
    <t>신스타임즈</t>
  </si>
  <si>
    <t>이매진아시아</t>
  </si>
  <si>
    <t>화이브라더스</t>
  </si>
  <si>
    <t>GMR 머티리얼즈</t>
  </si>
  <si>
    <t>인터불스</t>
  </si>
  <si>
    <t>ITX엠투엠</t>
  </si>
  <si>
    <t>우전</t>
  </si>
  <si>
    <t>바이온</t>
  </si>
  <si>
    <t>스페로 글로벌</t>
  </si>
  <si>
    <t>와이제이엠게임즈</t>
  </si>
  <si>
    <t>에프엔씨애드컬쳐</t>
  </si>
  <si>
    <t>에스마크</t>
  </si>
  <si>
    <t>메이슨캐피탈</t>
  </si>
  <si>
    <t>한프</t>
  </si>
  <si>
    <t>아이카이스트랩</t>
  </si>
  <si>
    <t>태양씨앤엘</t>
  </si>
  <si>
    <r>
      <t>SK</t>
    </r>
    <r>
      <rPr>
        <b/>
        <sz val="11"/>
        <color theme="0"/>
        <rFont val="맑은 고딕"/>
        <family val="3"/>
        <charset val="129"/>
      </rPr>
      <t>퀀트</t>
    </r>
    <r>
      <rPr>
        <b/>
        <sz val="11"/>
        <color theme="0"/>
        <rFont val="Arial Narrow"/>
        <family val="2"/>
      </rPr>
      <t xml:space="preserve"> </t>
    </r>
    <r>
      <rPr>
        <b/>
        <sz val="11"/>
        <color theme="0"/>
        <rFont val="맑은 고딕"/>
        <family val="3"/>
        <charset val="129"/>
      </rPr>
      <t>김경훈</t>
    </r>
    <phoneticPr fontId="4" type="noConversion"/>
  </si>
  <si>
    <r>
      <rPr>
        <sz val="11"/>
        <color theme="0"/>
        <rFont val="맑은 고딕"/>
        <family val="3"/>
        <charset val="129"/>
      </rPr>
      <t>☎</t>
    </r>
    <r>
      <rPr>
        <sz val="11"/>
        <color theme="0"/>
        <rFont val="Arial Narrow"/>
        <family val="2"/>
      </rPr>
      <t xml:space="preserve"> 02-3773-9006 // 010-5045-8935 // aiimhigh2027@daum.net</t>
    </r>
    <phoneticPr fontId="4" type="noConversion"/>
  </si>
  <si>
    <t>Code</t>
    <phoneticPr fontId="4" type="noConversion"/>
  </si>
  <si>
    <t>에이치엘비파워</t>
  </si>
  <si>
    <t>Last Update : 2016-11-18 13:01:06</t>
    <phoneticPr fontId="4" type="noConversion"/>
  </si>
  <si>
    <t>Peer Analysis (To Select)</t>
    <phoneticPr fontId="4" type="noConversion"/>
  </si>
  <si>
    <t>Account</t>
    <phoneticPr fontId="4" type="noConversion"/>
  </si>
  <si>
    <t>Period</t>
    <phoneticPr fontId="4" type="noConversion"/>
  </si>
  <si>
    <t>Unit</t>
    <phoneticPr fontId="4" type="noConversion"/>
  </si>
  <si>
    <t>Code</t>
    <phoneticPr fontId="4" type="noConversion"/>
  </si>
  <si>
    <t>Name</t>
    <phoneticPr fontId="4" type="noConversion"/>
  </si>
  <si>
    <t>Base Date</t>
    <phoneticPr fontId="4" type="noConversion"/>
  </si>
  <si>
    <t>결산월</t>
    <phoneticPr fontId="4" type="noConversion"/>
  </si>
  <si>
    <t>한글명</t>
    <phoneticPr fontId="4" type="noConversion"/>
  </si>
  <si>
    <t>WI26업종명(대)</t>
    <phoneticPr fontId="4" type="noConversion"/>
  </si>
  <si>
    <t>WI26업종코드(대)</t>
    <phoneticPr fontId="4" type="noConversion"/>
  </si>
  <si>
    <t>삼성전자</t>
    <phoneticPr fontId="4" type="noConversion"/>
  </si>
  <si>
    <t>현대차</t>
    <phoneticPr fontId="4" type="noConversion"/>
  </si>
  <si>
    <t>한국전력</t>
    <phoneticPr fontId="4" type="noConversion"/>
  </si>
  <si>
    <t>삼성물산</t>
    <phoneticPr fontId="4" type="noConversion"/>
  </si>
  <si>
    <t>현대모비스</t>
    <phoneticPr fontId="4" type="noConversion"/>
  </si>
  <si>
    <t>아모레퍼시픽</t>
    <phoneticPr fontId="4" type="noConversion"/>
  </si>
  <si>
    <t>SK하이닉스</t>
    <phoneticPr fontId="4" type="noConversion"/>
  </si>
  <si>
    <t>LG화학</t>
    <phoneticPr fontId="4" type="noConversion"/>
  </si>
  <si>
    <t>삼성생명</t>
    <phoneticPr fontId="4" type="noConversion"/>
  </si>
  <si>
    <t>기아차</t>
    <phoneticPr fontId="4" type="noConversion"/>
  </si>
  <si>
    <t>NAVER</t>
    <phoneticPr fontId="4" type="noConversion"/>
  </si>
  <si>
    <t>신한지주</t>
    <phoneticPr fontId="4" type="noConversion"/>
  </si>
  <si>
    <t>삼성에스디에스</t>
    <phoneticPr fontId="4" type="noConversion"/>
  </si>
  <si>
    <t>SK텔레콤</t>
    <phoneticPr fontId="4" type="noConversion"/>
  </si>
  <si>
    <t>SK</t>
    <phoneticPr fontId="4" type="noConversion"/>
  </si>
  <si>
    <t>LG생활건강</t>
    <phoneticPr fontId="4" type="noConversion"/>
  </si>
  <si>
    <t>POSCO</t>
    <phoneticPr fontId="4" type="noConversion"/>
  </si>
  <si>
    <t>KT&amp;G</t>
    <phoneticPr fontId="4" type="noConversion"/>
  </si>
  <si>
    <t>삼성화재</t>
    <phoneticPr fontId="4" type="noConversion"/>
  </si>
  <si>
    <t>KB금융</t>
    <phoneticPr fontId="4" type="noConversion"/>
  </si>
  <si>
    <t>LG</t>
    <phoneticPr fontId="4" type="noConversion"/>
  </si>
  <si>
    <t>SK이노베이션</t>
    <phoneticPr fontId="4" type="noConversion"/>
  </si>
  <si>
    <t>아모레G</t>
    <phoneticPr fontId="4" type="noConversion"/>
  </si>
  <si>
    <t>S-Oil</t>
    <phoneticPr fontId="4" type="noConversion"/>
  </si>
  <si>
    <t>고려아연</t>
    <phoneticPr fontId="4" type="noConversion"/>
  </si>
  <si>
    <t>LG디스플레이</t>
    <phoneticPr fontId="4" type="noConversion"/>
  </si>
  <si>
    <t>셀트리온</t>
    <phoneticPr fontId="4" type="noConversion"/>
  </si>
  <si>
    <t>LG전자</t>
    <phoneticPr fontId="4" type="noConversion"/>
  </si>
  <si>
    <t>강원랜드</t>
    <phoneticPr fontId="4" type="noConversion"/>
  </si>
  <si>
    <t>롯데케미칼</t>
    <phoneticPr fontId="4" type="noConversion"/>
  </si>
  <si>
    <t>한국항공우주</t>
    <phoneticPr fontId="4" type="noConversion"/>
  </si>
  <si>
    <t>삼성SDI</t>
    <phoneticPr fontId="4" type="noConversion"/>
  </si>
  <si>
    <t>롯데쇼핑</t>
    <phoneticPr fontId="4" type="noConversion"/>
  </si>
  <si>
    <t>KT</t>
    <phoneticPr fontId="4" type="noConversion"/>
  </si>
  <si>
    <t>기업은행</t>
    <phoneticPr fontId="4" type="noConversion"/>
  </si>
  <si>
    <t>현대글로비스</t>
    <phoneticPr fontId="4" type="noConversion"/>
  </si>
  <si>
    <t>한미사이언스</t>
    <phoneticPr fontId="4" type="noConversion"/>
  </si>
  <si>
    <t>하나금융지주</t>
    <phoneticPr fontId="4" type="noConversion"/>
  </si>
  <si>
    <t>CJ</t>
    <phoneticPr fontId="4" type="noConversion"/>
  </si>
  <si>
    <t>오리온</t>
    <phoneticPr fontId="4" type="noConversion"/>
  </si>
  <si>
    <t>현대제철</t>
    <phoneticPr fontId="4" type="noConversion"/>
  </si>
  <si>
    <t>현대중공업</t>
    <phoneticPr fontId="4" type="noConversion"/>
  </si>
  <si>
    <t>한화생명</t>
    <phoneticPr fontId="4" type="noConversion"/>
  </si>
  <si>
    <t>한미약품</t>
    <phoneticPr fontId="4" type="noConversion"/>
  </si>
  <si>
    <t>코웨이</t>
    <phoneticPr fontId="4" type="noConversion"/>
  </si>
  <si>
    <t>카카오</t>
    <phoneticPr fontId="4" type="noConversion"/>
  </si>
  <si>
    <t>우리은행</t>
    <phoneticPr fontId="4" type="noConversion"/>
  </si>
  <si>
    <t>한국타이어</t>
    <phoneticPr fontId="4" type="noConversion"/>
  </si>
  <si>
    <t>한온시스템</t>
    <phoneticPr fontId="4" type="noConversion"/>
  </si>
  <si>
    <t>이마트</t>
    <phoneticPr fontId="4" type="noConversion"/>
  </si>
  <si>
    <t>한샘</t>
    <phoneticPr fontId="4" type="noConversion"/>
  </si>
  <si>
    <t>동부화재</t>
    <phoneticPr fontId="4" type="noConversion"/>
  </si>
  <si>
    <t>CJ제일제당</t>
    <phoneticPr fontId="4" type="noConversion"/>
  </si>
  <si>
    <t>GS</t>
    <phoneticPr fontId="4" type="noConversion"/>
  </si>
  <si>
    <t>삼성전기</t>
    <phoneticPr fontId="4" type="noConversion"/>
  </si>
  <si>
    <t>LG유플러스</t>
    <phoneticPr fontId="4" type="noConversion"/>
  </si>
  <si>
    <t>엔씨소프트</t>
    <phoneticPr fontId="4" type="noConversion"/>
  </si>
  <si>
    <t>KCC</t>
    <phoneticPr fontId="4" type="noConversion"/>
  </si>
  <si>
    <t>한화케미칼</t>
    <phoneticPr fontId="4" type="noConversion"/>
  </si>
  <si>
    <t>CJ대한통운</t>
    <phoneticPr fontId="4" type="noConversion"/>
  </si>
  <si>
    <t>효성</t>
    <phoneticPr fontId="4" type="noConversion"/>
  </si>
  <si>
    <t>오뚜기</t>
    <phoneticPr fontId="4" type="noConversion"/>
  </si>
  <si>
    <t>BGF리테일</t>
    <phoneticPr fontId="4" type="noConversion"/>
  </si>
  <si>
    <t>한전KPS</t>
    <phoneticPr fontId="4" type="noConversion"/>
  </si>
  <si>
    <t>GS리테일</t>
    <phoneticPr fontId="4" type="noConversion"/>
  </si>
  <si>
    <t>에스원</t>
    <phoneticPr fontId="4" type="noConversion"/>
  </si>
  <si>
    <t>삼성카드</t>
    <phoneticPr fontId="4" type="noConversion"/>
  </si>
  <si>
    <t>한국가스공사</t>
    <phoneticPr fontId="4" type="noConversion"/>
  </si>
  <si>
    <t>미래에셋대우</t>
    <phoneticPr fontId="4" type="noConversion"/>
  </si>
  <si>
    <t>현대건설</t>
    <phoneticPr fontId="4" type="noConversion"/>
  </si>
  <si>
    <t>삼성증권</t>
    <phoneticPr fontId="4" type="noConversion"/>
  </si>
  <si>
    <t>롯데제과</t>
    <phoneticPr fontId="4" type="noConversion"/>
  </si>
  <si>
    <t>현대해상</t>
    <phoneticPr fontId="4" type="noConversion"/>
  </si>
  <si>
    <t>현대위아</t>
    <phoneticPr fontId="4" type="noConversion"/>
  </si>
  <si>
    <t>동서</t>
    <phoneticPr fontId="4" type="noConversion"/>
  </si>
  <si>
    <t>호텔신라</t>
    <phoneticPr fontId="4" type="noConversion"/>
  </si>
  <si>
    <t>한화</t>
    <phoneticPr fontId="4" type="noConversion"/>
  </si>
  <si>
    <t>NH투자증권</t>
    <phoneticPr fontId="4" type="noConversion"/>
  </si>
  <si>
    <t>현대산업</t>
    <phoneticPr fontId="4" type="noConversion"/>
  </si>
  <si>
    <t>현대백화점</t>
    <phoneticPr fontId="4" type="noConversion"/>
  </si>
  <si>
    <t>유한양행</t>
    <phoneticPr fontId="4" type="noConversion"/>
  </si>
  <si>
    <t>CJ E&amp;M</t>
    <phoneticPr fontId="4" type="noConversion"/>
  </si>
  <si>
    <t>한국금융지주</t>
    <phoneticPr fontId="4" type="noConversion"/>
  </si>
  <si>
    <t>롯데칠성</t>
    <phoneticPr fontId="4" type="noConversion"/>
  </si>
  <si>
    <t>메디톡스</t>
    <phoneticPr fontId="4" type="noConversion"/>
  </si>
  <si>
    <t>농심</t>
    <phoneticPr fontId="4" type="noConversion"/>
  </si>
  <si>
    <t>삼성중공업</t>
    <phoneticPr fontId="4" type="noConversion"/>
  </si>
  <si>
    <t>CJ CGV</t>
    <phoneticPr fontId="4" type="noConversion"/>
  </si>
  <si>
    <t>미래에셋증권</t>
    <phoneticPr fontId="4" type="noConversion"/>
  </si>
  <si>
    <t>두산중공업</t>
    <phoneticPr fontId="4" type="noConversion"/>
  </si>
  <si>
    <t>대림산업</t>
    <phoneticPr fontId="4" type="noConversion"/>
  </si>
  <si>
    <t>현대그린푸드</t>
    <phoneticPr fontId="4" type="noConversion"/>
  </si>
  <si>
    <t>대우건설</t>
    <phoneticPr fontId="4" type="noConversion"/>
  </si>
  <si>
    <t>제일기획</t>
    <phoneticPr fontId="4" type="noConversion"/>
  </si>
  <si>
    <t>삼립식품</t>
    <phoneticPr fontId="4" type="noConversion"/>
  </si>
  <si>
    <t>신세계</t>
    <phoneticPr fontId="4" type="noConversion"/>
  </si>
  <si>
    <t>LG이노텍</t>
    <phoneticPr fontId="4" type="noConversion"/>
  </si>
  <si>
    <t>바이로메드</t>
    <phoneticPr fontId="4" type="noConversion"/>
  </si>
  <si>
    <t>BNK금융지주</t>
    <phoneticPr fontId="4" type="noConversion"/>
  </si>
  <si>
    <t>LIG넥스원</t>
    <phoneticPr fontId="4" type="noConversion"/>
  </si>
  <si>
    <t>쿠쿠전자</t>
    <phoneticPr fontId="4" type="noConversion"/>
  </si>
  <si>
    <t>메리츠종금증권</t>
    <phoneticPr fontId="4" type="noConversion"/>
  </si>
  <si>
    <t>한세실업</t>
    <phoneticPr fontId="4" type="noConversion"/>
  </si>
  <si>
    <t>로엔</t>
    <phoneticPr fontId="4" type="noConversion"/>
  </si>
  <si>
    <t>대한항공</t>
    <phoneticPr fontId="4" type="noConversion"/>
  </si>
  <si>
    <t>영풍</t>
    <phoneticPr fontId="4" type="noConversion"/>
  </si>
  <si>
    <t>녹십자</t>
    <phoneticPr fontId="4" type="noConversion"/>
  </si>
  <si>
    <t>두산</t>
    <phoneticPr fontId="4" type="noConversion"/>
  </si>
  <si>
    <t>포스코대우</t>
    <phoneticPr fontId="4" type="noConversion"/>
  </si>
  <si>
    <t>대한전선</t>
    <phoneticPr fontId="4" type="noConversion"/>
  </si>
  <si>
    <t>영원무역</t>
    <phoneticPr fontId="4" type="noConversion"/>
  </si>
  <si>
    <t>한국콜마</t>
    <phoneticPr fontId="4" type="noConversion"/>
  </si>
  <si>
    <t>코미팜</t>
    <phoneticPr fontId="4" type="noConversion"/>
  </si>
  <si>
    <t>한화테크윈</t>
    <phoneticPr fontId="4" type="noConversion"/>
  </si>
  <si>
    <t>OCI</t>
    <phoneticPr fontId="4" type="noConversion"/>
  </si>
  <si>
    <t>녹십자홀딩스</t>
    <phoneticPr fontId="4" type="noConversion"/>
  </si>
  <si>
    <t>동원시스템즈</t>
    <phoneticPr fontId="4" type="noConversion"/>
  </si>
  <si>
    <t>팬오션</t>
    <phoneticPr fontId="4" type="noConversion"/>
  </si>
  <si>
    <t>메리츠금융지주</t>
    <phoneticPr fontId="4" type="noConversion"/>
  </si>
  <si>
    <t>DGB금융지주</t>
    <phoneticPr fontId="4" type="noConversion"/>
  </si>
  <si>
    <t>KB손해보험</t>
    <phoneticPr fontId="4" type="noConversion"/>
  </si>
  <si>
    <t>코리안리</t>
    <phoneticPr fontId="4" type="noConversion"/>
  </si>
  <si>
    <t>메리츠화재</t>
    <phoneticPr fontId="4" type="noConversion"/>
  </si>
  <si>
    <t>SK케미칼</t>
    <phoneticPr fontId="4" type="noConversion"/>
  </si>
  <si>
    <t>하이트진로</t>
    <phoneticPr fontId="4" type="noConversion"/>
  </si>
  <si>
    <t>한국타이어월드와이드</t>
    <phoneticPr fontId="4" type="noConversion"/>
  </si>
  <si>
    <t>금호석유</t>
    <phoneticPr fontId="4" type="noConversion"/>
  </si>
  <si>
    <t>파라다이스</t>
    <phoneticPr fontId="4" type="noConversion"/>
  </si>
  <si>
    <t>코오롱인더</t>
    <phoneticPr fontId="4" type="noConversion"/>
  </si>
  <si>
    <t>현대증권</t>
    <phoneticPr fontId="4" type="noConversion"/>
  </si>
  <si>
    <t>만도</t>
    <phoneticPr fontId="4" type="noConversion"/>
  </si>
  <si>
    <t>GKL</t>
    <phoneticPr fontId="4" type="noConversion"/>
  </si>
  <si>
    <t>코스맥스</t>
    <phoneticPr fontId="4" type="noConversion"/>
  </si>
  <si>
    <t>동원F&amp;B</t>
    <phoneticPr fontId="4" type="noConversion"/>
  </si>
  <si>
    <t>이오테크닉스</t>
    <phoneticPr fontId="4" type="noConversion"/>
  </si>
  <si>
    <t>현대엘리베이</t>
    <phoneticPr fontId="4" type="noConversion"/>
  </si>
  <si>
    <t>컴투스</t>
    <phoneticPr fontId="4" type="noConversion"/>
  </si>
  <si>
    <t>LS산전</t>
    <phoneticPr fontId="4" type="noConversion"/>
  </si>
  <si>
    <t>롯데하이마트</t>
    <phoneticPr fontId="4" type="noConversion"/>
  </si>
  <si>
    <t>현대홈쇼핑</t>
    <phoneticPr fontId="4" type="noConversion"/>
  </si>
  <si>
    <t>GS건설</t>
    <phoneticPr fontId="4" type="noConversion"/>
  </si>
  <si>
    <t>이노션</t>
    <phoneticPr fontId="4" type="noConversion"/>
  </si>
  <si>
    <t>SK네트웍스</t>
    <phoneticPr fontId="4" type="noConversion"/>
  </si>
  <si>
    <t>키움증권</t>
    <phoneticPr fontId="4" type="noConversion"/>
  </si>
  <si>
    <t>LS</t>
    <phoneticPr fontId="4" type="noConversion"/>
  </si>
  <si>
    <t>한전기술</t>
    <phoneticPr fontId="4" type="noConversion"/>
  </si>
  <si>
    <t>잇츠스킨</t>
    <phoneticPr fontId="4" type="noConversion"/>
  </si>
  <si>
    <t>LG하우시스</t>
    <phoneticPr fontId="4" type="noConversion"/>
  </si>
  <si>
    <t>하나투어</t>
    <phoneticPr fontId="4" type="noConversion"/>
  </si>
  <si>
    <t>동양생명</t>
    <phoneticPr fontId="4" type="noConversion"/>
  </si>
  <si>
    <t>현대로템</t>
    <phoneticPr fontId="4" type="noConversion"/>
  </si>
  <si>
    <t>삼양홀딩스</t>
    <phoneticPr fontId="4" type="noConversion"/>
  </si>
  <si>
    <t>LG상사</t>
    <phoneticPr fontId="4" type="noConversion"/>
  </si>
  <si>
    <t>SKC</t>
    <phoneticPr fontId="4" type="noConversion"/>
  </si>
  <si>
    <t>롯데푸드</t>
    <phoneticPr fontId="4" type="noConversion"/>
  </si>
  <si>
    <t>쌍용양회</t>
    <phoneticPr fontId="4" type="noConversion"/>
  </si>
  <si>
    <t>코오롱생명과학</t>
    <phoneticPr fontId="4" type="noConversion"/>
  </si>
  <si>
    <t>태광산업</t>
    <phoneticPr fontId="4" type="noConversion"/>
  </si>
  <si>
    <t>S&amp;T모티브</t>
    <phoneticPr fontId="4" type="noConversion"/>
  </si>
  <si>
    <t>넥센타이어</t>
    <phoneticPr fontId="4" type="noConversion"/>
  </si>
  <si>
    <t>CJ오쇼핑</t>
    <phoneticPr fontId="4" type="noConversion"/>
  </si>
  <si>
    <t>SK머티리얼즈</t>
    <phoneticPr fontId="4" type="noConversion"/>
  </si>
  <si>
    <t>대한유화</t>
    <phoneticPr fontId="4" type="noConversion"/>
  </si>
  <si>
    <t>무학</t>
    <phoneticPr fontId="4" type="noConversion"/>
  </si>
  <si>
    <t>대상</t>
    <phoneticPr fontId="4" type="noConversion"/>
  </si>
  <si>
    <t>동아에스티</t>
    <phoneticPr fontId="4" type="noConversion"/>
  </si>
  <si>
    <t>GS홈쇼핑</t>
    <phoneticPr fontId="4" type="noConversion"/>
  </si>
  <si>
    <t>쌍용차</t>
    <phoneticPr fontId="4" type="noConversion"/>
  </si>
  <si>
    <t>세아베스틸</t>
    <phoneticPr fontId="4" type="noConversion"/>
  </si>
  <si>
    <t>오스템임플란트</t>
    <phoneticPr fontId="4" type="noConversion"/>
  </si>
  <si>
    <t>아이에스동서</t>
    <phoneticPr fontId="4" type="noConversion"/>
  </si>
  <si>
    <t>금호타이어</t>
    <phoneticPr fontId="4" type="noConversion"/>
  </si>
  <si>
    <t>현대미포조선</t>
    <phoneticPr fontId="4" type="noConversion"/>
  </si>
  <si>
    <t>NHN엔터테인먼트</t>
    <phoneticPr fontId="4" type="noConversion"/>
  </si>
  <si>
    <t>한국단자</t>
    <phoneticPr fontId="4" type="noConversion"/>
  </si>
  <si>
    <t>콜마비앤에이치</t>
    <phoneticPr fontId="4" type="noConversion"/>
  </si>
  <si>
    <t>제주항공</t>
    <phoneticPr fontId="4" type="noConversion"/>
  </si>
  <si>
    <t>한진칼</t>
    <phoneticPr fontId="4" type="noConversion"/>
  </si>
  <si>
    <t>휠라코리아</t>
    <phoneticPr fontId="4" type="noConversion"/>
  </si>
  <si>
    <t>한섬</t>
    <phoneticPr fontId="4" type="noConversion"/>
  </si>
  <si>
    <t>두산인프라코어</t>
    <phoneticPr fontId="4" type="noConversion"/>
  </si>
  <si>
    <t>한국콜마홀딩스</t>
    <phoneticPr fontId="4" type="noConversion"/>
  </si>
  <si>
    <t>대우조선해양</t>
    <phoneticPr fontId="4" type="noConversion"/>
  </si>
  <si>
    <t>휴온스글로벌</t>
    <phoneticPr fontId="4" type="noConversion"/>
  </si>
  <si>
    <t>CJ프레시웨이</t>
    <phoneticPr fontId="4" type="noConversion"/>
  </si>
  <si>
    <t>CJ헬로비전</t>
    <phoneticPr fontId="4" type="noConversion"/>
  </si>
  <si>
    <t>케어젠</t>
    <phoneticPr fontId="4" type="noConversion"/>
  </si>
  <si>
    <t>부광약품</t>
    <phoneticPr fontId="4" type="noConversion"/>
  </si>
  <si>
    <t>한세예스24홀딩스</t>
    <phoneticPr fontId="4" type="noConversion"/>
  </si>
  <si>
    <t>씨젠</t>
    <phoneticPr fontId="4" type="noConversion"/>
  </si>
  <si>
    <t>LG생명과학</t>
    <phoneticPr fontId="4" type="noConversion"/>
  </si>
  <si>
    <t>롯데정밀화학</t>
    <phoneticPr fontId="4" type="noConversion"/>
  </si>
  <si>
    <t>서울반도체</t>
    <phoneticPr fontId="4" type="noConversion"/>
  </si>
  <si>
    <t>아이마켓코리아</t>
    <phoneticPr fontId="4" type="noConversion"/>
  </si>
  <si>
    <t>다우기술</t>
    <phoneticPr fontId="4" type="noConversion"/>
  </si>
  <si>
    <t>영원무역홀딩스</t>
    <phoneticPr fontId="4" type="noConversion"/>
  </si>
  <si>
    <t>코오롱</t>
    <phoneticPr fontId="4" type="noConversion"/>
  </si>
  <si>
    <t>현대상선</t>
    <phoneticPr fontId="4" type="noConversion"/>
  </si>
  <si>
    <t>아시아나항공</t>
    <phoneticPr fontId="4" type="noConversion"/>
  </si>
  <si>
    <t>동원산업</t>
    <phoneticPr fontId="4" type="noConversion"/>
  </si>
  <si>
    <t>한진해운</t>
    <phoneticPr fontId="4" type="noConversion"/>
  </si>
  <si>
    <t>원익홀딩스</t>
    <phoneticPr fontId="4" type="noConversion"/>
  </si>
  <si>
    <t>도레이케미칼</t>
    <phoneticPr fontId="4" type="noConversion"/>
  </si>
  <si>
    <t>JB금융지주</t>
    <phoneticPr fontId="4" type="noConversion"/>
  </si>
  <si>
    <t>일양약품</t>
    <phoneticPr fontId="4" type="noConversion"/>
  </si>
  <si>
    <t>에스에프에이</t>
    <phoneticPr fontId="4" type="noConversion"/>
  </si>
  <si>
    <t>스카이라이프</t>
    <phoneticPr fontId="4" type="noConversion"/>
  </si>
  <si>
    <t>에스엠</t>
    <phoneticPr fontId="4" type="noConversion"/>
  </si>
  <si>
    <t>더블유게임즈</t>
    <phoneticPr fontId="4" type="noConversion"/>
  </si>
  <si>
    <t>AK홀딩스</t>
    <phoneticPr fontId="4" type="noConversion"/>
  </si>
  <si>
    <t>한일시멘트</t>
    <phoneticPr fontId="4" type="noConversion"/>
  </si>
  <si>
    <t>웹젠</t>
    <phoneticPr fontId="4" type="noConversion"/>
  </si>
  <si>
    <t>NICE</t>
    <phoneticPr fontId="4" type="noConversion"/>
  </si>
  <si>
    <t>종근당</t>
    <phoneticPr fontId="4" type="noConversion"/>
  </si>
  <si>
    <t>포스코켐텍</t>
    <phoneticPr fontId="4" type="noConversion"/>
  </si>
  <si>
    <t>대웅제약</t>
    <phoneticPr fontId="4" type="noConversion"/>
  </si>
  <si>
    <t>LF</t>
    <phoneticPr fontId="4" type="noConversion"/>
  </si>
  <si>
    <t>포스코 ICT</t>
    <phoneticPr fontId="4" type="noConversion"/>
  </si>
  <si>
    <t>풍산</t>
    <phoneticPr fontId="4" type="noConversion"/>
  </si>
  <si>
    <t>크라운제과</t>
    <phoneticPr fontId="4" type="noConversion"/>
  </si>
  <si>
    <t>대교</t>
    <phoneticPr fontId="4" type="noConversion"/>
  </si>
  <si>
    <t>코데즈컴바인</t>
    <phoneticPr fontId="4" type="noConversion"/>
  </si>
  <si>
    <t>동아쏘시오홀딩스</t>
    <phoneticPr fontId="4" type="noConversion"/>
  </si>
  <si>
    <t>미래에셋생명</t>
    <phoneticPr fontId="4" type="noConversion"/>
  </si>
  <si>
    <t>인트론바이오</t>
    <phoneticPr fontId="4" type="noConversion"/>
  </si>
  <si>
    <t>유안타증권</t>
    <phoneticPr fontId="4" type="noConversion"/>
  </si>
  <si>
    <t>인터파크</t>
    <phoneticPr fontId="4" type="noConversion"/>
  </si>
  <si>
    <t>신세계인터내셔날</t>
    <phoneticPr fontId="4" type="noConversion"/>
  </si>
  <si>
    <t>서부T&amp;D</t>
    <phoneticPr fontId="4" type="noConversion"/>
  </si>
  <si>
    <t>인바디</t>
    <phoneticPr fontId="4" type="noConversion"/>
  </si>
  <si>
    <t>농심홀딩스</t>
    <phoneticPr fontId="4" type="noConversion"/>
  </si>
  <si>
    <t>지역난방공사</t>
    <phoneticPr fontId="4" type="noConversion"/>
  </si>
  <si>
    <t>한화손해보험</t>
    <phoneticPr fontId="4" type="noConversion"/>
  </si>
  <si>
    <t>고려제강</t>
    <phoneticPr fontId="4" type="noConversion"/>
  </si>
  <si>
    <t>제넥신</t>
    <phoneticPr fontId="4" type="noConversion"/>
  </si>
  <si>
    <t>리노공업</t>
    <phoneticPr fontId="4" type="noConversion"/>
  </si>
  <si>
    <t>한국토지신탁</t>
    <phoneticPr fontId="4" type="noConversion"/>
  </si>
  <si>
    <t>안랩</t>
    <phoneticPr fontId="4" type="noConversion"/>
  </si>
  <si>
    <t>바디텍메드</t>
    <phoneticPr fontId="4" type="noConversion"/>
  </si>
  <si>
    <t>한솔케미칼</t>
    <phoneticPr fontId="4" type="noConversion"/>
  </si>
  <si>
    <t>빙그레</t>
    <phoneticPr fontId="4" type="noConversion"/>
  </si>
  <si>
    <t>풀무원</t>
    <phoneticPr fontId="4" type="noConversion"/>
  </si>
  <si>
    <t>차바이오텍</t>
    <phoneticPr fontId="4" type="noConversion"/>
  </si>
  <si>
    <t>한라홀딩스</t>
    <phoneticPr fontId="4" type="noConversion"/>
  </si>
  <si>
    <t>솔브레인</t>
    <phoneticPr fontId="4" type="noConversion"/>
  </si>
  <si>
    <t>SK디앤디</t>
    <phoneticPr fontId="4" type="noConversion"/>
  </si>
  <si>
    <t>락앤락</t>
    <phoneticPr fontId="4" type="noConversion"/>
  </si>
  <si>
    <t>메디포스트</t>
    <phoneticPr fontId="4" type="noConversion"/>
  </si>
  <si>
    <t>에이치엘비</t>
    <phoneticPr fontId="4" type="noConversion"/>
  </si>
  <si>
    <t>SBS</t>
    <phoneticPr fontId="4" type="noConversion"/>
  </si>
  <si>
    <t>대상홀딩스</t>
    <phoneticPr fontId="4" type="noConversion"/>
  </si>
  <si>
    <t>신세계푸드</t>
    <phoneticPr fontId="4" type="noConversion"/>
  </si>
  <si>
    <t>동양</t>
    <phoneticPr fontId="4" type="noConversion"/>
  </si>
  <si>
    <t>승화프리텍</t>
    <phoneticPr fontId="4" type="noConversion"/>
  </si>
  <si>
    <t>엔에스쇼핑</t>
    <phoneticPr fontId="4" type="noConversion"/>
  </si>
  <si>
    <t>휴켐스</t>
    <phoneticPr fontId="4" type="noConversion"/>
  </si>
  <si>
    <t>와이지엔터테인먼트</t>
    <phoneticPr fontId="4" type="noConversion"/>
  </si>
  <si>
    <t>인터파크홀딩스</t>
    <phoneticPr fontId="4" type="noConversion"/>
  </si>
  <si>
    <t>한국쉘석유</t>
    <phoneticPr fontId="4" type="noConversion"/>
  </si>
  <si>
    <t>대신증권</t>
    <phoneticPr fontId="4" type="noConversion"/>
  </si>
  <si>
    <t>SK가스</t>
    <phoneticPr fontId="4" type="noConversion"/>
  </si>
  <si>
    <t>대웅</t>
    <phoneticPr fontId="4" type="noConversion"/>
  </si>
  <si>
    <t>JW중외제약</t>
    <phoneticPr fontId="4" type="noConversion"/>
  </si>
  <si>
    <t>삼양사</t>
    <phoneticPr fontId="4" type="noConversion"/>
  </si>
  <si>
    <t>NICE평가정보</t>
    <phoneticPr fontId="4" type="noConversion"/>
  </si>
  <si>
    <t>일동홀딩스</t>
    <phoneticPr fontId="4" type="noConversion"/>
  </si>
  <si>
    <t>파마리서치프로덕트</t>
    <phoneticPr fontId="4" type="noConversion"/>
  </si>
  <si>
    <t>실리콘웍스</t>
    <phoneticPr fontId="4" type="noConversion"/>
  </si>
  <si>
    <t>에스엘</t>
    <phoneticPr fontId="4" type="noConversion"/>
  </si>
  <si>
    <t>삼성엔지니어링</t>
    <phoneticPr fontId="4" type="noConversion"/>
  </si>
  <si>
    <t>코스맥스비티아이</t>
    <phoneticPr fontId="4" type="noConversion"/>
  </si>
  <si>
    <t>제이콘텐트리</t>
    <phoneticPr fontId="4" type="noConversion"/>
  </si>
  <si>
    <t>동부하이텍</t>
    <phoneticPr fontId="4" type="noConversion"/>
  </si>
  <si>
    <t>한화갤러리아타임월드</t>
    <phoneticPr fontId="4" type="noConversion"/>
  </si>
  <si>
    <t>팜스코</t>
    <phoneticPr fontId="4" type="noConversion"/>
  </si>
  <si>
    <t>한솔테크닉스</t>
    <phoneticPr fontId="4" type="noConversion"/>
  </si>
  <si>
    <t>한올바이오파마</t>
    <phoneticPr fontId="4" type="noConversion"/>
  </si>
  <si>
    <t>현대리바트</t>
    <phoneticPr fontId="4" type="noConversion"/>
  </si>
  <si>
    <t>대화제약</t>
    <phoneticPr fontId="4" type="noConversion"/>
  </si>
  <si>
    <t>젬백스</t>
    <phoneticPr fontId="4" type="noConversion"/>
  </si>
  <si>
    <t>서울가스</t>
    <phoneticPr fontId="4" type="noConversion"/>
  </si>
  <si>
    <t>매일유업</t>
    <phoneticPr fontId="4" type="noConversion"/>
  </si>
  <si>
    <t>휴젤</t>
    <phoneticPr fontId="4" type="noConversion"/>
  </si>
  <si>
    <t>벽산</t>
    <phoneticPr fontId="4" type="noConversion"/>
  </si>
  <si>
    <t>금호산업</t>
    <phoneticPr fontId="4" type="noConversion"/>
  </si>
  <si>
    <t>세방전지</t>
    <phoneticPr fontId="4" type="noConversion"/>
  </si>
  <si>
    <t>동국제강</t>
    <phoneticPr fontId="4" type="noConversion"/>
  </si>
  <si>
    <t>골프존</t>
    <phoneticPr fontId="4" type="noConversion"/>
  </si>
  <si>
    <t>위메이드</t>
    <phoneticPr fontId="4" type="noConversion"/>
  </si>
  <si>
    <t>더존비즈온</t>
    <phoneticPr fontId="4" type="noConversion"/>
  </si>
  <si>
    <t>광동제약</t>
    <phoneticPr fontId="4" type="noConversion"/>
  </si>
  <si>
    <t>동아타이어</t>
    <phoneticPr fontId="4" type="noConversion"/>
  </si>
  <si>
    <t>바텍</t>
    <phoneticPr fontId="4" type="noConversion"/>
  </si>
  <si>
    <t>파트론</t>
    <phoneticPr fontId="4" type="noConversion"/>
  </si>
  <si>
    <t>성우하이텍</t>
    <phoneticPr fontId="4" type="noConversion"/>
  </si>
  <si>
    <t>다우데이타</t>
    <phoneticPr fontId="4" type="noConversion"/>
  </si>
  <si>
    <t>남양유업</t>
    <phoneticPr fontId="4" type="noConversion"/>
  </si>
  <si>
    <t>동화기업</t>
    <phoneticPr fontId="4" type="noConversion"/>
  </si>
  <si>
    <t>아미코젠</t>
    <phoneticPr fontId="4" type="noConversion"/>
  </si>
  <si>
    <t>리더스코스메틱</t>
    <phoneticPr fontId="4" type="noConversion"/>
  </si>
  <si>
    <t>일진홀딩스</t>
    <phoneticPr fontId="4" type="noConversion"/>
  </si>
  <si>
    <t>신도리코</t>
    <phoneticPr fontId="4" type="noConversion"/>
  </si>
  <si>
    <t>SBS미디어홀딩스</t>
    <phoneticPr fontId="4" type="noConversion"/>
  </si>
  <si>
    <t>한글과컴퓨터</t>
    <phoneticPr fontId="4" type="noConversion"/>
  </si>
  <si>
    <t>고영</t>
    <phoneticPr fontId="4" type="noConversion"/>
  </si>
  <si>
    <t>세아홀딩스</t>
    <phoneticPr fontId="4" type="noConversion"/>
  </si>
  <si>
    <t>쎌바이오텍</t>
    <phoneticPr fontId="4" type="noConversion"/>
  </si>
  <si>
    <t>한진</t>
    <phoneticPr fontId="4" type="noConversion"/>
  </si>
  <si>
    <t>경방</t>
    <phoneticPr fontId="4" type="noConversion"/>
  </si>
  <si>
    <t>제일약품</t>
    <phoneticPr fontId="4" type="noConversion"/>
  </si>
  <si>
    <t>동국제약</t>
    <phoneticPr fontId="4" type="noConversion"/>
  </si>
  <si>
    <t>코나아이</t>
    <phoneticPr fontId="4" type="noConversion"/>
  </si>
  <si>
    <t>케이비캐피탈</t>
    <phoneticPr fontId="4" type="noConversion"/>
  </si>
  <si>
    <t>남해화학</t>
    <phoneticPr fontId="4" type="noConversion"/>
  </si>
  <si>
    <t>한국정보통신</t>
    <phoneticPr fontId="4" type="noConversion"/>
  </si>
  <si>
    <t>연우</t>
    <phoneticPr fontId="4" type="noConversion"/>
  </si>
  <si>
    <t>휴메딕스</t>
    <phoneticPr fontId="4" type="noConversion"/>
  </si>
  <si>
    <t>후성</t>
    <phoneticPr fontId="4" type="noConversion"/>
  </si>
  <si>
    <t>녹십자셀</t>
    <phoneticPr fontId="4" type="noConversion"/>
  </si>
  <si>
    <t>서흥</t>
    <phoneticPr fontId="4" type="noConversion"/>
  </si>
  <si>
    <t>신영증권</t>
    <phoneticPr fontId="4" type="noConversion"/>
  </si>
  <si>
    <t>대한해운</t>
    <phoneticPr fontId="4" type="noConversion"/>
  </si>
  <si>
    <t>톱텍</t>
    <phoneticPr fontId="4" type="noConversion"/>
  </si>
  <si>
    <t>바이넥스</t>
    <phoneticPr fontId="4" type="noConversion"/>
  </si>
  <si>
    <t>코라오홀딩스</t>
    <phoneticPr fontId="4" type="noConversion"/>
  </si>
  <si>
    <t>게임빌</t>
    <phoneticPr fontId="4" type="noConversion"/>
  </si>
  <si>
    <t>에머슨퍼시픽</t>
    <phoneticPr fontId="4" type="noConversion"/>
  </si>
  <si>
    <t>알루코</t>
    <phoneticPr fontId="4" type="noConversion"/>
  </si>
  <si>
    <t>이연제약</t>
    <phoneticPr fontId="4" type="noConversion"/>
  </si>
  <si>
    <t>보령제약</t>
    <phoneticPr fontId="4" type="noConversion"/>
  </si>
  <si>
    <t>일진머티리얼즈</t>
    <phoneticPr fontId="4" type="noConversion"/>
  </si>
  <si>
    <t>NHN한국사이버결제</t>
    <phoneticPr fontId="4" type="noConversion"/>
  </si>
  <si>
    <t>JW홀딩스</t>
    <phoneticPr fontId="4" type="noConversion"/>
  </si>
  <si>
    <t>S&amp;T홀딩스</t>
    <phoneticPr fontId="4" type="noConversion"/>
  </si>
  <si>
    <t>삼광글라스</t>
    <phoneticPr fontId="4" type="noConversion"/>
  </si>
  <si>
    <t>다원시스</t>
    <phoneticPr fontId="4" type="noConversion"/>
  </si>
  <si>
    <t>아이센스</t>
    <phoneticPr fontId="4" type="noConversion"/>
  </si>
  <si>
    <t>S&amp;T중공업</t>
    <phoneticPr fontId="4" type="noConversion"/>
  </si>
  <si>
    <t>광주신세계</t>
    <phoneticPr fontId="4" type="noConversion"/>
  </si>
  <si>
    <t>루트로닉</t>
    <phoneticPr fontId="4" type="noConversion"/>
  </si>
  <si>
    <t>토니모리</t>
    <phoneticPr fontId="4" type="noConversion"/>
  </si>
  <si>
    <t>쇼박스</t>
    <phoneticPr fontId="4" type="noConversion"/>
  </si>
  <si>
    <t>퍼시스</t>
    <phoneticPr fontId="4" type="noConversion"/>
  </si>
  <si>
    <t>동양시멘트</t>
    <phoneticPr fontId="4" type="noConversion"/>
  </si>
  <si>
    <t>AJ네트웍스</t>
    <phoneticPr fontId="4" type="noConversion"/>
  </si>
  <si>
    <t>삼천리</t>
    <phoneticPr fontId="4" type="noConversion"/>
  </si>
  <si>
    <t>크루셜텍</t>
    <phoneticPr fontId="4" type="noConversion"/>
  </si>
  <si>
    <t>뷰웍스</t>
    <phoneticPr fontId="4" type="noConversion"/>
  </si>
  <si>
    <t>이베스트투자증권</t>
    <phoneticPr fontId="4" type="noConversion"/>
  </si>
  <si>
    <t>E1</t>
    <phoneticPr fontId="4" type="noConversion"/>
  </si>
  <si>
    <t>서연이화</t>
    <phoneticPr fontId="4" type="noConversion"/>
  </si>
  <si>
    <t>유니드</t>
    <phoneticPr fontId="4" type="noConversion"/>
  </si>
  <si>
    <t>모두투어</t>
    <phoneticPr fontId="4" type="noConversion"/>
  </si>
  <si>
    <t>디오</t>
    <phoneticPr fontId="4" type="noConversion"/>
  </si>
  <si>
    <t>종근당홀딩스</t>
    <phoneticPr fontId="4" type="noConversion"/>
  </si>
  <si>
    <t>나스미디어</t>
    <phoneticPr fontId="4" type="noConversion"/>
  </si>
  <si>
    <t>경동나비엔</t>
    <phoneticPr fontId="4" type="noConversion"/>
  </si>
  <si>
    <t>삼양제넥스</t>
    <phoneticPr fontId="4" type="noConversion"/>
  </si>
  <si>
    <t>씨에스윈드</t>
    <phoneticPr fontId="4" type="noConversion"/>
  </si>
  <si>
    <t>롯데손해보험</t>
    <phoneticPr fontId="4" type="noConversion"/>
  </si>
  <si>
    <t>경남에너지</t>
    <phoneticPr fontId="4" type="noConversion"/>
  </si>
  <si>
    <t>한진중공업</t>
    <phoneticPr fontId="4" type="noConversion"/>
  </si>
  <si>
    <t>KG이니시스</t>
    <phoneticPr fontId="4" type="noConversion"/>
  </si>
  <si>
    <t>넥슨지티</t>
    <phoneticPr fontId="4" type="noConversion"/>
  </si>
  <si>
    <t>한국철강</t>
    <phoneticPr fontId="4" type="noConversion"/>
  </si>
  <si>
    <t>SK바이오랜드</t>
    <phoneticPr fontId="4" type="noConversion"/>
  </si>
  <si>
    <t>코리아나</t>
    <phoneticPr fontId="4" type="noConversion"/>
  </si>
  <si>
    <t>휴맥스</t>
    <phoneticPr fontId="4" type="noConversion"/>
  </si>
  <si>
    <t>중국원양자원</t>
    <phoneticPr fontId="4" type="noConversion"/>
  </si>
  <si>
    <t>아주캐피탈</t>
    <phoneticPr fontId="4" type="noConversion"/>
  </si>
  <si>
    <t>지스마트글로벌</t>
    <phoneticPr fontId="4" type="noConversion"/>
  </si>
  <si>
    <t>내츄럴엔도텍</t>
    <phoneticPr fontId="4" type="noConversion"/>
  </si>
  <si>
    <t>롯데관광개발</t>
    <phoneticPr fontId="4" type="noConversion"/>
  </si>
  <si>
    <t>케이씨텍</t>
    <phoneticPr fontId="4" type="noConversion"/>
  </si>
  <si>
    <t>원익머트리얼즈</t>
    <phoneticPr fontId="4" type="noConversion"/>
  </si>
  <si>
    <t>엔케이</t>
    <phoneticPr fontId="4" type="noConversion"/>
  </si>
  <si>
    <t>인터로조</t>
    <phoneticPr fontId="4" type="noConversion"/>
  </si>
  <si>
    <t>광주은행</t>
    <phoneticPr fontId="4" type="noConversion"/>
  </si>
  <si>
    <t>넥센</t>
    <phoneticPr fontId="4" type="noConversion"/>
  </si>
  <si>
    <t>하림홀딩스</t>
    <phoneticPr fontId="4" type="noConversion"/>
  </si>
  <si>
    <t>태영건설</t>
    <phoneticPr fontId="4" type="noConversion"/>
  </si>
  <si>
    <t>대덕전자</t>
    <phoneticPr fontId="4" type="noConversion"/>
  </si>
  <si>
    <t>현대에이치씨엔</t>
    <phoneticPr fontId="4" type="noConversion"/>
  </si>
  <si>
    <t>슈피겐코리아</t>
    <phoneticPr fontId="4" type="noConversion"/>
  </si>
  <si>
    <t>ISC</t>
    <phoneticPr fontId="4" type="noConversion"/>
  </si>
  <si>
    <t>아트라스BX</t>
    <phoneticPr fontId="4" type="noConversion"/>
  </si>
  <si>
    <t>주성엔지니어링</t>
    <phoneticPr fontId="4" type="noConversion"/>
  </si>
  <si>
    <t>일신방직</t>
    <phoneticPr fontId="4" type="noConversion"/>
  </si>
  <si>
    <t>영진약품</t>
    <phoneticPr fontId="4" type="noConversion"/>
  </si>
  <si>
    <t>삼영무역</t>
    <phoneticPr fontId="4" type="noConversion"/>
  </si>
  <si>
    <t>부산가스</t>
    <phoneticPr fontId="4" type="noConversion"/>
  </si>
  <si>
    <t>펩트론</t>
    <phoneticPr fontId="4" type="noConversion"/>
  </si>
  <si>
    <t>동원개발</t>
    <phoneticPr fontId="4" type="noConversion"/>
  </si>
  <si>
    <t>현대상사</t>
    <phoneticPr fontId="4" type="noConversion"/>
  </si>
  <si>
    <t>모토닉</t>
    <phoneticPr fontId="4" type="noConversion"/>
  </si>
  <si>
    <t>뉴트리바이오텍</t>
    <phoneticPr fontId="4" type="noConversion"/>
  </si>
  <si>
    <t>셀트리온제약</t>
    <phoneticPr fontId="4" type="noConversion"/>
  </si>
  <si>
    <t>조선내화</t>
    <phoneticPr fontId="4" type="noConversion"/>
  </si>
  <si>
    <t>세종텔레콤</t>
    <phoneticPr fontId="4" type="noConversion"/>
  </si>
  <si>
    <t>에이블씨엔씨</t>
    <phoneticPr fontId="4" type="noConversion"/>
  </si>
  <si>
    <t>선데이토즈</t>
    <phoneticPr fontId="4" type="noConversion"/>
  </si>
  <si>
    <t>화승인더</t>
    <phoneticPr fontId="4" type="noConversion"/>
  </si>
  <si>
    <t>코스온</t>
    <phoneticPr fontId="4" type="noConversion"/>
  </si>
  <si>
    <t>국도화학</t>
    <phoneticPr fontId="4" type="noConversion"/>
  </si>
  <si>
    <t>SK증권</t>
    <phoneticPr fontId="4" type="noConversion"/>
  </si>
  <si>
    <t>한독</t>
    <phoneticPr fontId="4" type="noConversion"/>
  </si>
  <si>
    <t>현대EP</t>
    <phoneticPr fontId="4" type="noConversion"/>
  </si>
  <si>
    <t>아가방컴퍼니</t>
    <phoneticPr fontId="4" type="noConversion"/>
  </si>
  <si>
    <t>제이브이엠</t>
    <phoneticPr fontId="4" type="noConversion"/>
  </si>
  <si>
    <t>환인제약</t>
    <phoneticPr fontId="4" type="noConversion"/>
  </si>
  <si>
    <t>웅진씽크빅</t>
    <phoneticPr fontId="4" type="noConversion"/>
  </si>
  <si>
    <t>교보증권</t>
    <phoneticPr fontId="4" type="noConversion"/>
  </si>
  <si>
    <t>제낙스</t>
    <phoneticPr fontId="4" type="noConversion"/>
  </si>
  <si>
    <t>한솔제지</t>
    <phoneticPr fontId="4" type="noConversion"/>
  </si>
  <si>
    <t>이테크건설</t>
    <phoneticPr fontId="4" type="noConversion"/>
  </si>
  <si>
    <t>세아제강</t>
    <phoneticPr fontId="4" type="noConversion"/>
  </si>
  <si>
    <t>한화투자증권</t>
    <phoneticPr fontId="4" type="noConversion"/>
  </si>
  <si>
    <t>서울옥션</t>
    <phoneticPr fontId="4" type="noConversion"/>
  </si>
  <si>
    <t>덕산네오룩스</t>
    <phoneticPr fontId="4" type="noConversion"/>
  </si>
  <si>
    <t>진흥기업</t>
    <phoneticPr fontId="4" type="noConversion"/>
  </si>
  <si>
    <t>골프존유원홀딩스</t>
    <phoneticPr fontId="4" type="noConversion"/>
  </si>
  <si>
    <t>송원산업</t>
    <phoneticPr fontId="4" type="noConversion"/>
  </si>
  <si>
    <t>크리스탈</t>
    <phoneticPr fontId="4" type="noConversion"/>
  </si>
  <si>
    <t>노루홀딩스</t>
    <phoneticPr fontId="4" type="noConversion"/>
  </si>
  <si>
    <t>에이스침대</t>
    <phoneticPr fontId="4" type="noConversion"/>
  </si>
  <si>
    <t>무림P&amp;P</t>
    <phoneticPr fontId="4" type="noConversion"/>
  </si>
  <si>
    <t>사조산업</t>
    <phoneticPr fontId="4" type="noConversion"/>
  </si>
  <si>
    <t>액토즈소프트</t>
    <phoneticPr fontId="4" type="noConversion"/>
  </si>
  <si>
    <t>조이시티</t>
    <phoneticPr fontId="4" type="noConversion"/>
  </si>
  <si>
    <t>아세아시멘트</t>
    <phoneticPr fontId="4" type="noConversion"/>
  </si>
  <si>
    <t>풍산홀딩스</t>
    <phoneticPr fontId="4" type="noConversion"/>
  </si>
  <si>
    <t>삼진제약</t>
    <phoneticPr fontId="4" type="noConversion"/>
  </si>
  <si>
    <t>하이록코리아</t>
    <phoneticPr fontId="4" type="noConversion"/>
  </si>
  <si>
    <t>네오위즈게임즈</t>
    <phoneticPr fontId="4" type="noConversion"/>
  </si>
  <si>
    <t>SBS콘텐츠허브</t>
    <phoneticPr fontId="4" type="noConversion"/>
  </si>
  <si>
    <t>하이트진로홀딩스</t>
    <phoneticPr fontId="4" type="noConversion"/>
  </si>
  <si>
    <t>KH바텍</t>
    <phoneticPr fontId="4" type="noConversion"/>
  </si>
  <si>
    <t>KTH</t>
    <phoneticPr fontId="4" type="noConversion"/>
  </si>
  <si>
    <t>세방</t>
    <phoneticPr fontId="4" type="noConversion"/>
  </si>
  <si>
    <t>JW신약</t>
    <phoneticPr fontId="4" type="noConversion"/>
  </si>
  <si>
    <t>아스트</t>
    <phoneticPr fontId="4" type="noConversion"/>
  </si>
  <si>
    <t>유진기업</t>
    <phoneticPr fontId="4" type="noConversion"/>
  </si>
  <si>
    <t>경보제약</t>
    <phoneticPr fontId="4" type="noConversion"/>
  </si>
  <si>
    <t>SKC코오롱PI</t>
    <phoneticPr fontId="4" type="noConversion"/>
  </si>
  <si>
    <t>대한제분</t>
    <phoneticPr fontId="4" type="noConversion"/>
  </si>
  <si>
    <t>한미반도체</t>
    <phoneticPr fontId="4" type="noConversion"/>
  </si>
  <si>
    <t>농우바이오</t>
    <phoneticPr fontId="4" type="noConversion"/>
  </si>
  <si>
    <t>멀티캠퍼스</t>
    <phoneticPr fontId="4" type="noConversion"/>
  </si>
  <si>
    <t>에이티젠</t>
    <phoneticPr fontId="4" type="noConversion"/>
  </si>
  <si>
    <t>두산건설</t>
    <phoneticPr fontId="4" type="noConversion"/>
  </si>
  <si>
    <t>경동가스</t>
    <phoneticPr fontId="4" type="noConversion"/>
  </si>
  <si>
    <t>데브시스터즈</t>
    <phoneticPr fontId="4" type="noConversion"/>
  </si>
  <si>
    <t>평화정공</t>
    <phoneticPr fontId="4" type="noConversion"/>
  </si>
  <si>
    <t>대원강업</t>
    <phoneticPr fontId="4" type="noConversion"/>
  </si>
  <si>
    <t>HMC투자증권</t>
    <phoneticPr fontId="4" type="noConversion"/>
  </si>
  <si>
    <t>율촌화학</t>
    <phoneticPr fontId="4" type="noConversion"/>
  </si>
  <si>
    <t>동성코퍼레이션</t>
    <phoneticPr fontId="4" type="noConversion"/>
  </si>
  <si>
    <t>마크로젠</t>
    <phoneticPr fontId="4" type="noConversion"/>
  </si>
  <si>
    <t>티씨케이</t>
    <phoneticPr fontId="4" type="noConversion"/>
  </si>
  <si>
    <t>나이스정보통신</t>
    <phoneticPr fontId="4" type="noConversion"/>
  </si>
  <si>
    <t>삼화페인트</t>
    <phoneticPr fontId="4" type="noConversion"/>
  </si>
  <si>
    <t>에프티이앤이</t>
    <phoneticPr fontId="4" type="noConversion"/>
  </si>
  <si>
    <t>일성신약</t>
    <phoneticPr fontId="4" type="noConversion"/>
  </si>
  <si>
    <t>와이솔</t>
    <phoneticPr fontId="4" type="noConversion"/>
  </si>
  <si>
    <t>코아스템</t>
    <phoneticPr fontId="4" type="noConversion"/>
  </si>
  <si>
    <t>이지바이오</t>
    <phoneticPr fontId="4" type="noConversion"/>
  </si>
  <si>
    <t>BYC</t>
    <phoneticPr fontId="4" type="noConversion"/>
  </si>
  <si>
    <t>서연</t>
    <phoneticPr fontId="4" type="noConversion"/>
  </si>
  <si>
    <t>유진테크</t>
    <phoneticPr fontId="4" type="noConversion"/>
  </si>
  <si>
    <t>LS네트웍스</t>
    <phoneticPr fontId="4" type="noConversion"/>
  </si>
  <si>
    <t>씨케이에이치</t>
    <phoneticPr fontId="4" type="noConversion"/>
  </si>
  <si>
    <t>IHQ</t>
    <phoneticPr fontId="4" type="noConversion"/>
  </si>
  <si>
    <t>레드로버</t>
    <phoneticPr fontId="4" type="noConversion"/>
  </si>
  <si>
    <t>NEW</t>
    <phoneticPr fontId="4" type="noConversion"/>
  </si>
  <si>
    <t>조광피혁</t>
    <phoneticPr fontId="4" type="noConversion"/>
  </si>
  <si>
    <t>대원제약</t>
    <phoneticPr fontId="4" type="noConversion"/>
  </si>
  <si>
    <t>우리종금</t>
    <phoneticPr fontId="4" type="noConversion"/>
  </si>
  <si>
    <t>뉴프라이드</t>
    <phoneticPr fontId="4" type="noConversion"/>
  </si>
  <si>
    <t>삼익악기</t>
    <phoneticPr fontId="4" type="noConversion"/>
  </si>
  <si>
    <t>휴비스</t>
    <phoneticPr fontId="4" type="noConversion"/>
  </si>
  <si>
    <t>태웅</t>
    <phoneticPr fontId="4" type="noConversion"/>
  </si>
  <si>
    <t>자화전자</t>
    <phoneticPr fontId="4" type="noConversion"/>
  </si>
  <si>
    <t>AP시스템</t>
    <phoneticPr fontId="4" type="noConversion"/>
  </si>
  <si>
    <t>아이콘트롤스</t>
    <phoneticPr fontId="4" type="noConversion"/>
  </si>
  <si>
    <t>아이원스</t>
    <phoneticPr fontId="4" type="noConversion"/>
  </si>
  <si>
    <t>에프엔씨엔터</t>
    <phoneticPr fontId="4" type="noConversion"/>
  </si>
  <si>
    <t>쌍방울</t>
    <phoneticPr fontId="4" type="noConversion"/>
  </si>
  <si>
    <t>KG모빌리언스</t>
    <phoneticPr fontId="4" type="noConversion"/>
  </si>
  <si>
    <t>NPC</t>
    <phoneticPr fontId="4" type="noConversion"/>
  </si>
  <si>
    <t>한국정보인증</t>
    <phoneticPr fontId="4" type="noConversion"/>
  </si>
  <si>
    <t>이엔에프테크놀로지</t>
    <phoneticPr fontId="4" type="noConversion"/>
  </si>
  <si>
    <t>동국S&amp;C</t>
    <phoneticPr fontId="4" type="noConversion"/>
  </si>
  <si>
    <t>와이지-원</t>
    <phoneticPr fontId="4" type="noConversion"/>
  </si>
  <si>
    <t>한솔홀딩스</t>
    <phoneticPr fontId="4" type="noConversion"/>
  </si>
  <si>
    <t>흥국화재</t>
    <phoneticPr fontId="4" type="noConversion"/>
  </si>
  <si>
    <t>아프리카TV</t>
    <phoneticPr fontId="4" type="noConversion"/>
  </si>
  <si>
    <t>F&amp;F</t>
    <phoneticPr fontId="4" type="noConversion"/>
  </si>
  <si>
    <t>신라교역</t>
    <phoneticPr fontId="4" type="noConversion"/>
  </si>
  <si>
    <t>유진투자증권</t>
    <phoneticPr fontId="4" type="noConversion"/>
  </si>
  <si>
    <t>한국카본</t>
    <phoneticPr fontId="4" type="noConversion"/>
  </si>
  <si>
    <t>하이즈항공</t>
    <phoneticPr fontId="4" type="noConversion"/>
  </si>
  <si>
    <t>현대씨앤에프</t>
    <phoneticPr fontId="4" type="noConversion"/>
  </si>
  <si>
    <t>경동제약</t>
    <phoneticPr fontId="4" type="noConversion"/>
  </si>
  <si>
    <t>진로발효</t>
    <phoneticPr fontId="4" type="noConversion"/>
  </si>
  <si>
    <t>리드코프</t>
    <phoneticPr fontId="4" type="noConversion"/>
  </si>
  <si>
    <t>코웰패션</t>
    <phoneticPr fontId="4" type="noConversion"/>
  </si>
  <si>
    <t>강남제비스코</t>
    <phoneticPr fontId="4" type="noConversion"/>
  </si>
  <si>
    <t>키이스트</t>
    <phoneticPr fontId="4" type="noConversion"/>
  </si>
  <si>
    <t>유나이티드제약</t>
    <phoneticPr fontId="4" type="noConversion"/>
  </si>
  <si>
    <t>MPK</t>
    <phoneticPr fontId="4" type="noConversion"/>
  </si>
  <si>
    <t>AJ렌터카</t>
    <phoneticPr fontId="4" type="noConversion"/>
  </si>
  <si>
    <t>사람인에이치알</t>
    <phoneticPr fontId="4" type="noConversion"/>
  </si>
  <si>
    <t>삼영전자</t>
    <phoneticPr fontId="4" type="noConversion"/>
  </si>
  <si>
    <t>한국주철관</t>
    <phoneticPr fontId="4" type="noConversion"/>
  </si>
  <si>
    <t>KPX홀딩스</t>
    <phoneticPr fontId="4" type="noConversion"/>
  </si>
  <si>
    <t>코리아써키트</t>
    <phoneticPr fontId="4" type="noConversion"/>
  </si>
  <si>
    <t>한국유리</t>
    <phoneticPr fontId="4" type="noConversion"/>
  </si>
  <si>
    <t>성광벤드</t>
    <phoneticPr fontId="4" type="noConversion"/>
  </si>
  <si>
    <t>동진쎄미켐</t>
    <phoneticPr fontId="4" type="noConversion"/>
  </si>
  <si>
    <t>엠씨넥스</t>
    <phoneticPr fontId="4" type="noConversion"/>
  </si>
  <si>
    <t>씨티씨바이오</t>
    <phoneticPr fontId="4" type="noConversion"/>
  </si>
  <si>
    <t>태광</t>
    <phoneticPr fontId="4" type="noConversion"/>
  </si>
  <si>
    <t>슈넬생명과학</t>
    <phoneticPr fontId="4" type="noConversion"/>
  </si>
  <si>
    <t>우리산업</t>
    <phoneticPr fontId="4" type="noConversion"/>
  </si>
  <si>
    <t>한양하이타오</t>
    <phoneticPr fontId="4" type="noConversion"/>
  </si>
  <si>
    <t>화승알앤에이</t>
    <phoneticPr fontId="4" type="noConversion"/>
  </si>
  <si>
    <t>덱스터</t>
    <phoneticPr fontId="4" type="noConversion"/>
  </si>
  <si>
    <t>흥국에프엔비</t>
    <phoneticPr fontId="4" type="noConversion"/>
  </si>
  <si>
    <t>DRB동일</t>
    <phoneticPr fontId="4" type="noConversion"/>
  </si>
  <si>
    <t>SFA반도체</t>
    <phoneticPr fontId="4" type="noConversion"/>
  </si>
  <si>
    <t>엘아이에스</t>
    <phoneticPr fontId="4" type="noConversion"/>
  </si>
  <si>
    <t>비아트론</t>
    <phoneticPr fontId="4" type="noConversion"/>
  </si>
  <si>
    <t>지트리비앤티</t>
    <phoneticPr fontId="4" type="noConversion"/>
  </si>
  <si>
    <t>블루콤</t>
    <phoneticPr fontId="4" type="noConversion"/>
  </si>
  <si>
    <t>유비쿼스</t>
    <phoneticPr fontId="4" type="noConversion"/>
  </si>
  <si>
    <t>포스코플랜텍</t>
    <phoneticPr fontId="4" type="noConversion"/>
  </si>
  <si>
    <t>네오팜</t>
    <phoneticPr fontId="4" type="noConversion"/>
  </si>
  <si>
    <t>슈프리마에이치큐</t>
    <phoneticPr fontId="4" type="noConversion"/>
  </si>
  <si>
    <t>KPX케미칼</t>
    <phoneticPr fontId="4" type="noConversion"/>
  </si>
  <si>
    <t>삼성제약</t>
    <phoneticPr fontId="4" type="noConversion"/>
  </si>
  <si>
    <t>에스텍파마</t>
    <phoneticPr fontId="4" type="noConversion"/>
  </si>
  <si>
    <t>삼천리자전거</t>
    <phoneticPr fontId="4" type="noConversion"/>
  </si>
  <si>
    <t>SG세계물산</t>
    <phoneticPr fontId="4" type="noConversion"/>
  </si>
  <si>
    <t>파미셀</t>
    <phoneticPr fontId="4" type="noConversion"/>
  </si>
  <si>
    <t>나노신소재</t>
    <phoneticPr fontId="4" type="noConversion"/>
  </si>
  <si>
    <t>노루페인트</t>
    <phoneticPr fontId="4" type="noConversion"/>
  </si>
  <si>
    <t>세이브존I&amp;C</t>
    <phoneticPr fontId="4" type="noConversion"/>
  </si>
  <si>
    <t>안국약품</t>
    <phoneticPr fontId="4" type="noConversion"/>
  </si>
  <si>
    <t>차이나그레이트</t>
    <phoneticPr fontId="4" type="noConversion"/>
  </si>
  <si>
    <t>한국기업평가</t>
    <phoneticPr fontId="4" type="noConversion"/>
  </si>
  <si>
    <t>덕산하이메탈</t>
    <phoneticPr fontId="4" type="noConversion"/>
  </si>
  <si>
    <t>미래산업</t>
    <phoneticPr fontId="4" type="noConversion"/>
  </si>
  <si>
    <t>두산엔진</t>
    <phoneticPr fontId="4" type="noConversion"/>
  </si>
  <si>
    <t>퍼스텍</t>
    <phoneticPr fontId="4" type="noConversion"/>
  </si>
  <si>
    <t>보령메디앙스</t>
    <phoneticPr fontId="4" type="noConversion"/>
  </si>
  <si>
    <t>서원인텍</t>
    <phoneticPr fontId="4" type="noConversion"/>
  </si>
  <si>
    <t>삼호</t>
    <phoneticPr fontId="4" type="noConversion"/>
  </si>
  <si>
    <t>코오롱글로벌</t>
    <phoneticPr fontId="4" type="noConversion"/>
  </si>
  <si>
    <t>KISCO홀딩스</t>
    <phoneticPr fontId="4" type="noConversion"/>
  </si>
  <si>
    <t>이월드</t>
    <phoneticPr fontId="4" type="noConversion"/>
  </si>
  <si>
    <t>태림포장</t>
    <phoneticPr fontId="4" type="noConversion"/>
  </si>
  <si>
    <t>미원에스씨</t>
    <phoneticPr fontId="4" type="noConversion"/>
  </si>
  <si>
    <t>TBH글로벌</t>
    <phoneticPr fontId="4" type="noConversion"/>
  </si>
  <si>
    <t>하림</t>
    <phoneticPr fontId="4" type="noConversion"/>
  </si>
  <si>
    <t>아세아</t>
    <phoneticPr fontId="4" type="noConversion"/>
  </si>
  <si>
    <t>동화약품</t>
    <phoneticPr fontId="4" type="noConversion"/>
  </si>
  <si>
    <t>세운메디칼</t>
    <phoneticPr fontId="4" type="noConversion"/>
  </si>
  <si>
    <t>MDS테크</t>
    <phoneticPr fontId="4" type="noConversion"/>
  </si>
  <si>
    <t>테라세미콘</t>
    <phoneticPr fontId="4" type="noConversion"/>
  </si>
  <si>
    <t>KR모터스</t>
    <phoneticPr fontId="4" type="noConversion"/>
  </si>
  <si>
    <t>예스코</t>
    <phoneticPr fontId="4" type="noConversion"/>
  </si>
  <si>
    <t>화신</t>
    <phoneticPr fontId="4" type="noConversion"/>
  </si>
  <si>
    <t>대동공업</t>
    <phoneticPr fontId="4" type="noConversion"/>
  </si>
  <si>
    <t>우리산업홀딩스</t>
    <phoneticPr fontId="4" type="noConversion"/>
  </si>
  <si>
    <t>선진</t>
    <phoneticPr fontId="4" type="noConversion"/>
  </si>
  <si>
    <t>인피니트헬스케어</t>
    <phoneticPr fontId="4" type="noConversion"/>
  </si>
  <si>
    <t>원익QnC</t>
    <phoneticPr fontId="4" type="noConversion"/>
  </si>
  <si>
    <t>성신양회</t>
    <phoneticPr fontId="4" type="noConversion"/>
  </si>
  <si>
    <t>대한뉴팜</t>
    <phoneticPr fontId="4" type="noConversion"/>
  </si>
  <si>
    <t>S&amp;TC</t>
    <phoneticPr fontId="4" type="noConversion"/>
  </si>
  <si>
    <t>비씨월드제약</t>
    <phoneticPr fontId="4" type="noConversion"/>
  </si>
  <si>
    <t>제주은행</t>
    <phoneticPr fontId="4" type="noConversion"/>
  </si>
  <si>
    <t>라이온켐텍</t>
    <phoneticPr fontId="4" type="noConversion"/>
  </si>
  <si>
    <t>보타바이오</t>
    <phoneticPr fontId="4" type="noConversion"/>
  </si>
  <si>
    <t>세원정공</t>
    <phoneticPr fontId="4" type="noConversion"/>
  </si>
  <si>
    <t>네이처셀</t>
    <phoneticPr fontId="4" type="noConversion"/>
  </si>
  <si>
    <t>진양홀딩스</t>
    <phoneticPr fontId="4" type="noConversion"/>
  </si>
  <si>
    <t>완리</t>
    <phoneticPr fontId="4" type="noConversion"/>
  </si>
  <si>
    <t>쿠첸</t>
    <phoneticPr fontId="4" type="noConversion"/>
  </si>
  <si>
    <t>알테오젠</t>
    <phoneticPr fontId="4" type="noConversion"/>
  </si>
  <si>
    <t>알보젠코리아</t>
    <phoneticPr fontId="4" type="noConversion"/>
  </si>
  <si>
    <t>금화피에스시</t>
    <phoneticPr fontId="4" type="noConversion"/>
  </si>
  <si>
    <t>세종공업</t>
    <phoneticPr fontId="4" type="noConversion"/>
  </si>
  <si>
    <t>대한제강</t>
    <phoneticPr fontId="4" type="noConversion"/>
  </si>
  <si>
    <t>코오롱플라스틱</t>
    <phoneticPr fontId="4" type="noConversion"/>
  </si>
  <si>
    <t>디지틀조선</t>
    <phoneticPr fontId="4" type="noConversion"/>
  </si>
  <si>
    <t>에넥스</t>
    <phoneticPr fontId="4" type="noConversion"/>
  </si>
  <si>
    <t>대덕GDS</t>
    <phoneticPr fontId="4" type="noConversion"/>
  </si>
  <si>
    <t>루멘스</t>
    <phoneticPr fontId="4" type="noConversion"/>
  </si>
  <si>
    <t>KC그린홀딩스</t>
    <phoneticPr fontId="4" type="noConversion"/>
  </si>
  <si>
    <t>액션스퀘어</t>
    <phoneticPr fontId="4" type="noConversion"/>
  </si>
  <si>
    <t>KSS해운</t>
    <phoneticPr fontId="4" type="noConversion"/>
  </si>
  <si>
    <t>한진피앤씨</t>
    <phoneticPr fontId="4" type="noConversion"/>
  </si>
  <si>
    <t>에코프로</t>
    <phoneticPr fontId="4" type="noConversion"/>
  </si>
  <si>
    <t>이라이콤</t>
    <phoneticPr fontId="4" type="noConversion"/>
  </si>
  <si>
    <t>유수홀딩스</t>
    <phoneticPr fontId="4" type="noConversion"/>
  </si>
  <si>
    <t>젬백스테크놀러지</t>
    <phoneticPr fontId="4" type="noConversion"/>
  </si>
  <si>
    <t>동국산업</t>
    <phoneticPr fontId="4" type="noConversion"/>
  </si>
  <si>
    <t>레드캡투어</t>
    <phoneticPr fontId="4" type="noConversion"/>
  </si>
  <si>
    <t>메지온</t>
    <phoneticPr fontId="4" type="noConversion"/>
  </si>
  <si>
    <t>신성통상</t>
    <phoneticPr fontId="4" type="noConversion"/>
  </si>
  <si>
    <t>삼목에스폼</t>
    <phoneticPr fontId="4" type="noConversion"/>
  </si>
  <si>
    <t>삼양식품</t>
    <phoneticPr fontId="4" type="noConversion"/>
  </si>
  <si>
    <t>코콤</t>
    <phoneticPr fontId="4" type="noConversion"/>
  </si>
  <si>
    <t>디아이</t>
    <phoneticPr fontId="4" type="noConversion"/>
  </si>
  <si>
    <t>아모텍</t>
    <phoneticPr fontId="4" type="noConversion"/>
  </si>
  <si>
    <t>티케이케미칼</t>
    <phoneticPr fontId="4" type="noConversion"/>
  </si>
  <si>
    <t>SM C&amp;C</t>
    <phoneticPr fontId="4" type="noConversion"/>
  </si>
  <si>
    <t>신풍제약</t>
    <phoneticPr fontId="4" type="noConversion"/>
  </si>
  <si>
    <t>오리엔트바이오</t>
    <phoneticPr fontId="4" type="noConversion"/>
  </si>
  <si>
    <t>유니셈</t>
    <phoneticPr fontId="4" type="noConversion"/>
  </si>
  <si>
    <t>휴니드</t>
    <phoneticPr fontId="4" type="noConversion"/>
  </si>
  <si>
    <t>위닉스</t>
    <phoneticPr fontId="4" type="noConversion"/>
  </si>
  <si>
    <t>보성파워텍</t>
    <phoneticPr fontId="4" type="noConversion"/>
  </si>
  <si>
    <t>대유에이텍</t>
    <phoneticPr fontId="4" type="noConversion"/>
  </si>
  <si>
    <t>아이디스</t>
    <phoneticPr fontId="4" type="noConversion"/>
  </si>
  <si>
    <t>룽투코리아</t>
    <phoneticPr fontId="4" type="noConversion"/>
  </si>
  <si>
    <t>바른전자</t>
    <phoneticPr fontId="4" type="noConversion"/>
  </si>
  <si>
    <t>원풍물산</t>
    <phoneticPr fontId="4" type="noConversion"/>
  </si>
  <si>
    <t>삼천당제약</t>
    <phoneticPr fontId="4" type="noConversion"/>
  </si>
  <si>
    <t>기신정기</t>
    <phoneticPr fontId="4" type="noConversion"/>
  </si>
  <si>
    <t>금강공업</t>
    <phoneticPr fontId="4" type="noConversion"/>
  </si>
  <si>
    <t>인선이엔티</t>
    <phoneticPr fontId="4" type="noConversion"/>
  </si>
  <si>
    <t>성창기업지주</t>
    <phoneticPr fontId="4" type="noConversion"/>
  </si>
  <si>
    <t>보해양조</t>
    <phoneticPr fontId="4" type="noConversion"/>
  </si>
  <si>
    <t>엑세스바이오</t>
    <phoneticPr fontId="4" type="noConversion"/>
  </si>
  <si>
    <t>세원셀론텍</t>
    <phoneticPr fontId="4" type="noConversion"/>
  </si>
  <si>
    <t>해성산업</t>
    <phoneticPr fontId="4" type="noConversion"/>
  </si>
  <si>
    <t>이수페타시스</t>
    <phoneticPr fontId="4" type="noConversion"/>
  </si>
  <si>
    <t>케이엔씨글로벌</t>
    <phoneticPr fontId="4" type="noConversion"/>
  </si>
  <si>
    <t>일진전기</t>
    <phoneticPr fontId="4" type="noConversion"/>
  </si>
  <si>
    <t>아이에스이커머스</t>
    <phoneticPr fontId="4" type="noConversion"/>
  </si>
  <si>
    <t>아이쓰리시스템</t>
    <phoneticPr fontId="4" type="noConversion"/>
  </si>
  <si>
    <t>대림B&amp;Co</t>
    <phoneticPr fontId="4" type="noConversion"/>
  </si>
  <si>
    <t>다날</t>
    <phoneticPr fontId="4" type="noConversion"/>
  </si>
  <si>
    <t>민앤지</t>
    <phoneticPr fontId="4" type="noConversion"/>
  </si>
  <si>
    <t>인탑스</t>
    <phoneticPr fontId="4" type="noConversion"/>
  </si>
  <si>
    <t>코텍</t>
    <phoneticPr fontId="4" type="noConversion"/>
  </si>
  <si>
    <t>조광페인트</t>
    <phoneticPr fontId="4" type="noConversion"/>
  </si>
  <si>
    <t>SK컴즈</t>
    <phoneticPr fontId="4" type="noConversion"/>
  </si>
  <si>
    <t>홈캐스트</t>
    <phoneticPr fontId="4" type="noConversion"/>
  </si>
  <si>
    <t>한국전자인증</t>
    <phoneticPr fontId="4" type="noConversion"/>
  </si>
  <si>
    <t>창해에탄올</t>
    <phoneticPr fontId="4" type="noConversion"/>
  </si>
  <si>
    <t>삼익THK</t>
    <phoneticPr fontId="4" type="noConversion"/>
  </si>
  <si>
    <t>제닉</t>
    <phoneticPr fontId="4" type="noConversion"/>
  </si>
  <si>
    <t>한양이엔지</t>
    <phoneticPr fontId="4" type="noConversion"/>
  </si>
  <si>
    <t>한신공영</t>
    <phoneticPr fontId="4" type="noConversion"/>
  </si>
  <si>
    <t>영흥철강</t>
    <phoneticPr fontId="4" type="noConversion"/>
  </si>
  <si>
    <t>웨이브일렉트로</t>
    <phoneticPr fontId="4" type="noConversion"/>
  </si>
  <si>
    <t>피에스케이</t>
    <phoneticPr fontId="4" type="noConversion"/>
  </si>
  <si>
    <t>디아이씨</t>
    <phoneticPr fontId="4" type="noConversion"/>
  </si>
  <si>
    <t>씨엘인터내셔널</t>
    <phoneticPr fontId="4" type="noConversion"/>
  </si>
  <si>
    <t>테라젠이텍스</t>
    <phoneticPr fontId="4" type="noConversion"/>
  </si>
  <si>
    <t>애경유화</t>
    <phoneticPr fontId="4" type="noConversion"/>
  </si>
  <si>
    <t>초록뱀</t>
    <phoneticPr fontId="4" type="noConversion"/>
  </si>
  <si>
    <t>부국증권</t>
    <phoneticPr fontId="4" type="noConversion"/>
  </si>
  <si>
    <t>조일알미늄</t>
    <phoneticPr fontId="4" type="noConversion"/>
  </si>
  <si>
    <t>에코바이오</t>
    <phoneticPr fontId="4" type="noConversion"/>
  </si>
  <si>
    <t>KT뮤직</t>
    <phoneticPr fontId="4" type="noConversion"/>
  </si>
  <si>
    <t>대한제당</t>
    <phoneticPr fontId="4" type="noConversion"/>
  </si>
  <si>
    <t>큐렉소</t>
    <phoneticPr fontId="4" type="noConversion"/>
  </si>
  <si>
    <t>한스바이오메드</t>
    <phoneticPr fontId="4" type="noConversion"/>
  </si>
  <si>
    <t>벅스</t>
    <phoneticPr fontId="4" type="noConversion"/>
  </si>
  <si>
    <t>한진중공업홀딩스</t>
    <phoneticPr fontId="4" type="noConversion"/>
  </si>
  <si>
    <t>서한</t>
    <phoneticPr fontId="4" type="noConversion"/>
  </si>
  <si>
    <t>유화증권</t>
    <phoneticPr fontId="4" type="noConversion"/>
  </si>
  <si>
    <t>디와이</t>
    <phoneticPr fontId="4" type="noConversion"/>
  </si>
  <si>
    <t>KG케미칼</t>
    <phoneticPr fontId="4" type="noConversion"/>
  </si>
  <si>
    <t>레고켐바이오</t>
    <phoneticPr fontId="4" type="noConversion"/>
  </si>
  <si>
    <t>씨씨에스</t>
    <phoneticPr fontId="4" type="noConversion"/>
  </si>
  <si>
    <t>바른손이앤에이</t>
    <phoneticPr fontId="4" type="noConversion"/>
  </si>
  <si>
    <t>프로스테믹스</t>
    <phoneticPr fontId="4" type="noConversion"/>
  </si>
  <si>
    <t>대성에너지</t>
    <phoneticPr fontId="4" type="noConversion"/>
  </si>
  <si>
    <t>샘표</t>
    <phoneticPr fontId="4" type="noConversion"/>
  </si>
  <si>
    <t>깨끗한나라</t>
    <phoneticPr fontId="4" type="noConversion"/>
  </si>
  <si>
    <t>오상자이엘</t>
    <phoneticPr fontId="4" type="noConversion"/>
  </si>
  <si>
    <t>케이사인</t>
    <phoneticPr fontId="4" type="noConversion"/>
  </si>
  <si>
    <t>한국화장품</t>
    <phoneticPr fontId="4" type="noConversion"/>
  </si>
  <si>
    <t>신세계건설</t>
    <phoneticPr fontId="4" type="noConversion"/>
  </si>
  <si>
    <t>디티앤씨</t>
    <phoneticPr fontId="4" type="noConversion"/>
  </si>
  <si>
    <t>현대아이비티</t>
    <phoneticPr fontId="4" type="noConversion"/>
  </si>
  <si>
    <t>디에이치피코리아</t>
    <phoneticPr fontId="4" type="noConversion"/>
  </si>
  <si>
    <t>써니전자</t>
    <phoneticPr fontId="4" type="noConversion"/>
  </si>
  <si>
    <t>메가스터디</t>
    <phoneticPr fontId="4" type="noConversion"/>
  </si>
  <si>
    <t>CMG제약</t>
    <phoneticPr fontId="4" type="noConversion"/>
  </si>
  <si>
    <t>현대시멘트</t>
    <phoneticPr fontId="4" type="noConversion"/>
  </si>
  <si>
    <t>웅진</t>
    <phoneticPr fontId="4" type="noConversion"/>
  </si>
  <si>
    <t>서희건설</t>
    <phoneticPr fontId="4" type="noConversion"/>
  </si>
  <si>
    <t>태경산업</t>
    <phoneticPr fontId="4" type="noConversion"/>
  </si>
  <si>
    <t>나노엔텍</t>
    <phoneticPr fontId="4" type="noConversion"/>
  </si>
  <si>
    <t>한창</t>
    <phoneticPr fontId="4" type="noConversion"/>
  </si>
  <si>
    <t>제이에스티나</t>
    <phoneticPr fontId="4" type="noConversion"/>
  </si>
  <si>
    <t>대성홀딩스</t>
    <phoneticPr fontId="4" type="noConversion"/>
  </si>
  <si>
    <t>진원생명과학</t>
    <phoneticPr fontId="4" type="noConversion"/>
  </si>
  <si>
    <t>우주일렉트로</t>
    <phoneticPr fontId="4" type="noConversion"/>
  </si>
  <si>
    <t>아이리버</t>
    <phoneticPr fontId="4" type="noConversion"/>
  </si>
  <si>
    <t>나무가</t>
    <phoneticPr fontId="4" type="noConversion"/>
  </si>
  <si>
    <t>유앤아이</t>
    <phoneticPr fontId="4" type="noConversion"/>
  </si>
  <si>
    <t>동부증권</t>
    <phoneticPr fontId="4" type="noConversion"/>
  </si>
  <si>
    <t>엠케이트렌드</t>
    <phoneticPr fontId="4" type="noConversion"/>
  </si>
  <si>
    <t>케이티스</t>
    <phoneticPr fontId="4" type="noConversion"/>
  </si>
  <si>
    <t>하이로닉</t>
    <phoneticPr fontId="4" type="noConversion"/>
  </si>
  <si>
    <t>한국제지</t>
    <phoneticPr fontId="4" type="noConversion"/>
  </si>
  <si>
    <t>대원전선</t>
    <phoneticPr fontId="4" type="noConversion"/>
  </si>
  <si>
    <t>코프라</t>
    <phoneticPr fontId="4" type="noConversion"/>
  </si>
  <si>
    <t>디피씨</t>
    <phoneticPr fontId="4" type="noConversion"/>
  </si>
  <si>
    <t>인터플렉스</t>
    <phoneticPr fontId="4" type="noConversion"/>
  </si>
  <si>
    <t>YG PLUS</t>
    <phoneticPr fontId="4" type="noConversion"/>
  </si>
  <si>
    <t>아이디스홀딩스</t>
    <phoneticPr fontId="4" type="noConversion"/>
  </si>
  <si>
    <t>한국전자금융</t>
    <phoneticPr fontId="4" type="noConversion"/>
  </si>
  <si>
    <t>SIMPAC</t>
    <phoneticPr fontId="4" type="noConversion"/>
  </si>
  <si>
    <t>디엔에프</t>
    <phoneticPr fontId="4" type="noConversion"/>
  </si>
  <si>
    <t>세코닉스</t>
    <phoneticPr fontId="4" type="noConversion"/>
  </si>
  <si>
    <t>신세계 I&amp;C</t>
    <phoneticPr fontId="4" type="noConversion"/>
  </si>
  <si>
    <t>예스24</t>
    <phoneticPr fontId="4" type="noConversion"/>
  </si>
  <si>
    <t>에버다임</t>
    <phoneticPr fontId="4" type="noConversion"/>
  </si>
  <si>
    <t>위노바</t>
    <phoneticPr fontId="4" type="noConversion"/>
  </si>
  <si>
    <t>화성산업</t>
    <phoneticPr fontId="4" type="noConversion"/>
  </si>
  <si>
    <t>에스에이엠티</t>
    <phoneticPr fontId="4" type="noConversion"/>
  </si>
  <si>
    <t>유니테스트</t>
    <phoneticPr fontId="4" type="noConversion"/>
  </si>
  <si>
    <t>SH에너지화학</t>
    <phoneticPr fontId="4" type="noConversion"/>
  </si>
  <si>
    <t>이스트소프트</t>
    <phoneticPr fontId="4" type="noConversion"/>
  </si>
  <si>
    <t>한전산업</t>
    <phoneticPr fontId="4" type="noConversion"/>
  </si>
  <si>
    <t>미원상사</t>
    <phoneticPr fontId="4" type="noConversion"/>
  </si>
  <si>
    <t>태평양물산</t>
    <phoneticPr fontId="4" type="noConversion"/>
  </si>
  <si>
    <t>효성ITX</t>
    <phoneticPr fontId="4" type="noConversion"/>
  </si>
  <si>
    <t>상신브레이크</t>
    <phoneticPr fontId="4" type="noConversion"/>
  </si>
  <si>
    <t>휴비츠</t>
    <phoneticPr fontId="4" type="noConversion"/>
  </si>
  <si>
    <t>새론오토모티브</t>
    <phoneticPr fontId="4" type="noConversion"/>
  </si>
  <si>
    <t>엠케이전자</t>
    <phoneticPr fontId="4" type="noConversion"/>
  </si>
  <si>
    <t>세아특수강</t>
    <phoneticPr fontId="4" type="noConversion"/>
  </si>
  <si>
    <t>계양전기</t>
    <phoneticPr fontId="4" type="noConversion"/>
  </si>
  <si>
    <t>에스앤씨엔진그룹</t>
    <phoneticPr fontId="4" type="noConversion"/>
  </si>
  <si>
    <t>이수앱지스</t>
    <phoneticPr fontId="4" type="noConversion"/>
  </si>
  <si>
    <t>테크윙</t>
    <phoneticPr fontId="4" type="noConversion"/>
  </si>
  <si>
    <t>신진에스엠</t>
    <phoneticPr fontId="4" type="noConversion"/>
  </si>
  <si>
    <t>STX엔진</t>
    <phoneticPr fontId="4" type="noConversion"/>
  </si>
  <si>
    <t>이녹스</t>
    <phoneticPr fontId="4" type="noConversion"/>
  </si>
  <si>
    <t>KCC건설</t>
    <phoneticPr fontId="4" type="noConversion"/>
  </si>
  <si>
    <t>아세아제지</t>
    <phoneticPr fontId="4" type="noConversion"/>
  </si>
  <si>
    <t>넥스트BT</t>
    <phoneticPr fontId="4" type="noConversion"/>
  </si>
  <si>
    <t>동아엘텍</t>
    <phoneticPr fontId="4" type="noConversion"/>
  </si>
  <si>
    <t>이수화학</t>
    <phoneticPr fontId="4" type="noConversion"/>
  </si>
  <si>
    <t>한빛소프트</t>
    <phoneticPr fontId="4" type="noConversion"/>
  </si>
  <si>
    <t>대구백화점</t>
    <phoneticPr fontId="4" type="noConversion"/>
  </si>
  <si>
    <t>제노포커스</t>
    <phoneticPr fontId="4" type="noConversion"/>
  </si>
  <si>
    <t>흥아해운</t>
    <phoneticPr fontId="4" type="noConversion"/>
  </si>
  <si>
    <t>신성솔라에너지</t>
    <phoneticPr fontId="4" type="noConversion"/>
  </si>
  <si>
    <t>일진디스플</t>
    <phoneticPr fontId="4" type="noConversion"/>
  </si>
  <si>
    <t>모다이노칩</t>
    <phoneticPr fontId="4" type="noConversion"/>
  </si>
  <si>
    <t>HB테크놀러지</t>
    <phoneticPr fontId="4" type="noConversion"/>
  </si>
  <si>
    <t>부방</t>
    <phoneticPr fontId="4" type="noConversion"/>
  </si>
  <si>
    <t>갤럭시아컴즈</t>
    <phoneticPr fontId="4" type="noConversion"/>
  </si>
  <si>
    <t>비츠로셀</t>
    <phoneticPr fontId="4" type="noConversion"/>
  </si>
  <si>
    <t>오로라</t>
    <phoneticPr fontId="4" type="noConversion"/>
  </si>
  <si>
    <t>오스코텍</t>
    <phoneticPr fontId="4" type="noConversion"/>
  </si>
  <si>
    <t>누리텔레콤</t>
    <phoneticPr fontId="4" type="noConversion"/>
  </si>
  <si>
    <t>상아프론테크</t>
    <phoneticPr fontId="4" type="noConversion"/>
  </si>
  <si>
    <t>한국알콜</t>
    <phoneticPr fontId="4" type="noConversion"/>
  </si>
  <si>
    <t>시그네틱스</t>
    <phoneticPr fontId="4" type="noConversion"/>
  </si>
  <si>
    <t>썬코어</t>
    <phoneticPr fontId="4" type="noConversion"/>
  </si>
  <si>
    <t>데코앤이</t>
    <phoneticPr fontId="4" type="noConversion"/>
  </si>
  <si>
    <t>빅솔론</t>
    <phoneticPr fontId="4" type="noConversion"/>
  </si>
  <si>
    <t>인디에프</t>
    <phoneticPr fontId="4" type="noConversion"/>
  </si>
  <si>
    <t>테스</t>
    <phoneticPr fontId="4" type="noConversion"/>
  </si>
  <si>
    <t>C&amp;S자산관리</t>
    <phoneticPr fontId="4" type="noConversion"/>
  </si>
  <si>
    <t>JYP Ent.</t>
    <phoneticPr fontId="4" type="noConversion"/>
  </si>
  <si>
    <t>솔본</t>
    <phoneticPr fontId="4" type="noConversion"/>
  </si>
  <si>
    <t>삼원강재</t>
    <phoneticPr fontId="4" type="noConversion"/>
  </si>
  <si>
    <t>에스앤에스텍</t>
    <phoneticPr fontId="4" type="noConversion"/>
  </si>
  <si>
    <t>모나리자</t>
    <phoneticPr fontId="4" type="noConversion"/>
  </si>
  <si>
    <t>텍셀네트컴</t>
    <phoneticPr fontId="4" type="noConversion"/>
  </si>
  <si>
    <t>한국테크놀로지</t>
    <phoneticPr fontId="4" type="noConversion"/>
  </si>
  <si>
    <t>한국화장품제조</t>
    <phoneticPr fontId="4" type="noConversion"/>
  </si>
  <si>
    <t>경인양행</t>
    <phoneticPr fontId="4" type="noConversion"/>
  </si>
  <si>
    <t>인천도시가스</t>
    <phoneticPr fontId="4" type="noConversion"/>
  </si>
  <si>
    <t>바이오니아</t>
    <phoneticPr fontId="4" type="noConversion"/>
  </si>
  <si>
    <t>선창산업</t>
    <phoneticPr fontId="4" type="noConversion"/>
  </si>
  <si>
    <t>토비스</t>
    <phoneticPr fontId="4" type="noConversion"/>
  </si>
  <si>
    <t>현대비앤지스틸</t>
    <phoneticPr fontId="4" type="noConversion"/>
  </si>
  <si>
    <t>미래아이앤지</t>
    <phoneticPr fontId="4" type="noConversion"/>
  </si>
  <si>
    <t>도화엔지니어링</t>
    <phoneticPr fontId="4" type="noConversion"/>
  </si>
  <si>
    <t>삼성출판사</t>
    <phoneticPr fontId="4" type="noConversion"/>
  </si>
  <si>
    <t>가온미디어</t>
    <phoneticPr fontId="4" type="noConversion"/>
  </si>
  <si>
    <t>미동앤씨네마</t>
    <phoneticPr fontId="4" type="noConversion"/>
  </si>
  <si>
    <t>소리바다</t>
    <phoneticPr fontId="4" type="noConversion"/>
  </si>
  <si>
    <t>동일고무벨트</t>
    <phoneticPr fontId="4" type="noConversion"/>
  </si>
  <si>
    <t>동성화학</t>
    <phoneticPr fontId="4" type="noConversion"/>
  </si>
  <si>
    <t>삼양통상</t>
    <phoneticPr fontId="4" type="noConversion"/>
  </si>
  <si>
    <t>이니텍</t>
    <phoneticPr fontId="4" type="noConversion"/>
  </si>
  <si>
    <t>메가스터디교육</t>
    <phoneticPr fontId="4" type="noConversion"/>
  </si>
  <si>
    <t>유아이엘</t>
    <phoneticPr fontId="4" type="noConversion"/>
  </si>
  <si>
    <t>텔코웨어</t>
    <phoneticPr fontId="4" type="noConversion"/>
  </si>
  <si>
    <t>삼기오토모티브</t>
    <phoneticPr fontId="4" type="noConversion"/>
  </si>
  <si>
    <t>아나패스</t>
    <phoneticPr fontId="4" type="noConversion"/>
  </si>
  <si>
    <t>파티게임즈</t>
    <phoneticPr fontId="4" type="noConversion"/>
  </si>
  <si>
    <t>세븐스타웍스</t>
    <phoneticPr fontId="4" type="noConversion"/>
  </si>
  <si>
    <t>국보디자인</t>
    <phoneticPr fontId="4" type="noConversion"/>
  </si>
  <si>
    <t>심텍</t>
    <phoneticPr fontId="4" type="noConversion"/>
  </si>
  <si>
    <t>파워로직스</t>
    <phoneticPr fontId="4" type="noConversion"/>
  </si>
  <si>
    <t>이큐스앤자루</t>
    <phoneticPr fontId="4" type="noConversion"/>
  </si>
  <si>
    <t>태림페이퍼</t>
    <phoneticPr fontId="4" type="noConversion"/>
  </si>
  <si>
    <t>수산중공업</t>
    <phoneticPr fontId="4" type="noConversion"/>
  </si>
  <si>
    <t>지투알</t>
    <phoneticPr fontId="4" type="noConversion"/>
  </si>
  <si>
    <t>한국캐피탈</t>
    <phoneticPr fontId="4" type="noConversion"/>
  </si>
  <si>
    <t>피앤이솔루션</t>
    <phoneticPr fontId="4" type="noConversion"/>
  </si>
  <si>
    <t>코렌텍</t>
    <phoneticPr fontId="4" type="noConversion"/>
  </si>
  <si>
    <t>넥솔론</t>
    <phoneticPr fontId="4" type="noConversion"/>
  </si>
  <si>
    <t>참좋은레져</t>
    <phoneticPr fontId="4" type="noConversion"/>
  </si>
  <si>
    <t>동일방직</t>
    <phoneticPr fontId="4" type="noConversion"/>
  </si>
  <si>
    <t>KTcs</t>
    <phoneticPr fontId="4" type="noConversion"/>
  </si>
  <si>
    <t>티에스이</t>
    <phoneticPr fontId="4" type="noConversion"/>
  </si>
  <si>
    <t>동일산업</t>
    <phoneticPr fontId="4" type="noConversion"/>
  </si>
  <si>
    <t>우성사료</t>
    <phoneticPr fontId="4" type="noConversion"/>
  </si>
  <si>
    <t>아이진</t>
    <phoneticPr fontId="4" type="noConversion"/>
  </si>
  <si>
    <t>와이디온라인</t>
    <phoneticPr fontId="4" type="noConversion"/>
  </si>
  <si>
    <t>영풍정밀</t>
    <phoneticPr fontId="4" type="noConversion"/>
  </si>
  <si>
    <t>한익스프레스</t>
    <phoneticPr fontId="4" type="noConversion"/>
  </si>
  <si>
    <t>KTB투자증권</t>
    <phoneticPr fontId="4" type="noConversion"/>
  </si>
  <si>
    <t>유지인트</t>
    <phoneticPr fontId="4" type="noConversion"/>
  </si>
  <si>
    <t>미창석유</t>
    <phoneticPr fontId="4" type="noConversion"/>
  </si>
  <si>
    <t>제우스</t>
    <phoneticPr fontId="4" type="noConversion"/>
  </si>
  <si>
    <t>유비케어</t>
    <phoneticPr fontId="4" type="noConversion"/>
  </si>
  <si>
    <t>유진로봇</t>
    <phoneticPr fontId="4" type="noConversion"/>
  </si>
  <si>
    <t>신영와코루</t>
    <phoneticPr fontId="4" type="noConversion"/>
  </si>
  <si>
    <t>대한약품</t>
    <phoneticPr fontId="4" type="noConversion"/>
  </si>
  <si>
    <t>대현</t>
    <phoneticPr fontId="4" type="noConversion"/>
  </si>
  <si>
    <t>픽셀플러스</t>
    <phoneticPr fontId="4" type="noConversion"/>
  </si>
  <si>
    <t>남선알미늄</t>
    <phoneticPr fontId="4" type="noConversion"/>
  </si>
  <si>
    <t>네오위즈홀딩스</t>
    <phoneticPr fontId="4" type="noConversion"/>
  </si>
  <si>
    <t>피에스텍</t>
    <phoneticPr fontId="4" type="noConversion"/>
  </si>
  <si>
    <t>아이에이</t>
    <phoneticPr fontId="4" type="noConversion"/>
  </si>
  <si>
    <t>메디아나</t>
    <phoneticPr fontId="4" type="noConversion"/>
  </si>
  <si>
    <t>미래나노텍</t>
    <phoneticPr fontId="4" type="noConversion"/>
  </si>
  <si>
    <t>대한화섬</t>
    <phoneticPr fontId="4" type="noConversion"/>
  </si>
  <si>
    <t>엘앤에프</t>
    <phoneticPr fontId="4" type="noConversion"/>
  </si>
  <si>
    <t>선광</t>
    <phoneticPr fontId="4" type="noConversion"/>
  </si>
  <si>
    <t>포티스</t>
    <phoneticPr fontId="4" type="noConversion"/>
  </si>
  <si>
    <t>엘컴텍</t>
    <phoneticPr fontId="4" type="noConversion"/>
  </si>
  <si>
    <t>녹십자엠에스</t>
    <phoneticPr fontId="4" type="noConversion"/>
  </si>
  <si>
    <t>광전자</t>
    <phoneticPr fontId="4" type="noConversion"/>
  </si>
  <si>
    <t>우진</t>
    <phoneticPr fontId="4" type="noConversion"/>
  </si>
  <si>
    <t>코다코</t>
    <phoneticPr fontId="4" type="noConversion"/>
  </si>
  <si>
    <t>네패스</t>
    <phoneticPr fontId="4" type="noConversion"/>
  </si>
  <si>
    <t>DMS</t>
    <phoneticPr fontId="4" type="noConversion"/>
  </si>
  <si>
    <t>KMH</t>
    <phoneticPr fontId="4" type="noConversion"/>
  </si>
  <si>
    <t>한라</t>
    <phoneticPr fontId="4" type="noConversion"/>
  </si>
  <si>
    <t>글로벌에스엠</t>
    <phoneticPr fontId="4" type="noConversion"/>
  </si>
  <si>
    <t>STX중공업</t>
    <phoneticPr fontId="4" type="noConversion"/>
  </si>
  <si>
    <t>하이비젼시스템</t>
    <phoneticPr fontId="4" type="noConversion"/>
  </si>
  <si>
    <t>제로투세븐</t>
    <phoneticPr fontId="4" type="noConversion"/>
  </si>
  <si>
    <t>코엔텍</t>
    <phoneticPr fontId="4" type="noConversion"/>
  </si>
  <si>
    <t>사조오양</t>
    <phoneticPr fontId="4" type="noConversion"/>
  </si>
  <si>
    <t>YTN</t>
    <phoneticPr fontId="4" type="noConversion"/>
  </si>
  <si>
    <t>웅진에너지</t>
    <phoneticPr fontId="4" type="noConversion"/>
  </si>
  <si>
    <t>덕성</t>
    <phoneticPr fontId="4" type="noConversion"/>
  </si>
  <si>
    <t>양지사</t>
    <phoneticPr fontId="4" type="noConversion"/>
  </si>
  <si>
    <t>하나마이크론</t>
    <phoneticPr fontId="4" type="noConversion"/>
  </si>
  <si>
    <t>GS글로벌</t>
    <phoneticPr fontId="4" type="noConversion"/>
  </si>
  <si>
    <t>동성화인텍</t>
    <phoneticPr fontId="4" type="noConversion"/>
  </si>
  <si>
    <t>손오공</t>
    <phoneticPr fontId="4" type="noConversion"/>
  </si>
  <si>
    <t>다산네트웍스</t>
    <phoneticPr fontId="4" type="noConversion"/>
  </si>
  <si>
    <t>쏠리드</t>
    <phoneticPr fontId="4" type="noConversion"/>
  </si>
  <si>
    <t>세진중공업</t>
    <phoneticPr fontId="4" type="noConversion"/>
  </si>
  <si>
    <t>무림페이퍼</t>
    <phoneticPr fontId="4" type="noConversion"/>
  </si>
  <si>
    <t>효성오앤비</t>
    <phoneticPr fontId="4" type="noConversion"/>
  </si>
  <si>
    <t>사조해표</t>
    <phoneticPr fontId="4" type="noConversion"/>
  </si>
  <si>
    <t>시공테크</t>
    <phoneticPr fontId="4" type="noConversion"/>
  </si>
  <si>
    <t>조아제약</t>
    <phoneticPr fontId="4" type="noConversion"/>
  </si>
  <si>
    <t>알서포트</t>
    <phoneticPr fontId="4" type="noConversion"/>
  </si>
  <si>
    <t>리노스</t>
    <phoneticPr fontId="4" type="noConversion"/>
  </si>
  <si>
    <t>이크레더블</t>
    <phoneticPr fontId="4" type="noConversion"/>
  </si>
  <si>
    <t>화천기공</t>
    <phoneticPr fontId="4" type="noConversion"/>
  </si>
  <si>
    <t>온다엔터테인먼트</t>
    <phoneticPr fontId="4" type="noConversion"/>
  </si>
  <si>
    <t>티웨이홀딩스</t>
    <phoneticPr fontId="4" type="noConversion"/>
  </si>
  <si>
    <t>한솔신텍</t>
    <phoneticPr fontId="4" type="noConversion"/>
  </si>
  <si>
    <t>한솔홈데코</t>
    <phoneticPr fontId="4" type="noConversion"/>
  </si>
  <si>
    <t>와이오엠</t>
    <phoneticPr fontId="4" type="noConversion"/>
  </si>
  <si>
    <t>SG&amp;G</t>
    <phoneticPr fontId="4" type="noConversion"/>
  </si>
  <si>
    <t>아남전자</t>
    <phoneticPr fontId="4" type="noConversion"/>
  </si>
  <si>
    <t>종근당바이오</t>
    <phoneticPr fontId="4" type="noConversion"/>
  </si>
  <si>
    <t>핫텍</t>
    <phoneticPr fontId="4" type="noConversion"/>
  </si>
  <si>
    <t>엠피씨</t>
    <phoneticPr fontId="4" type="noConversion"/>
  </si>
  <si>
    <t>정산애강</t>
    <phoneticPr fontId="4" type="noConversion"/>
  </si>
  <si>
    <t>성보화학</t>
    <phoneticPr fontId="4" type="noConversion"/>
  </si>
  <si>
    <t>바이오스마트</t>
    <phoneticPr fontId="4" type="noConversion"/>
  </si>
  <si>
    <t>대영포장</t>
    <phoneticPr fontId="4" type="noConversion"/>
  </si>
  <si>
    <t>셀루메드</t>
    <phoneticPr fontId="4" type="noConversion"/>
  </si>
  <si>
    <t>엔텔스</t>
    <phoneticPr fontId="4" type="noConversion"/>
  </si>
  <si>
    <t>큐로컴</t>
    <phoneticPr fontId="4" type="noConversion"/>
  </si>
  <si>
    <t>CJ씨푸드</t>
    <phoneticPr fontId="4" type="noConversion"/>
  </si>
  <si>
    <t>윌비스</t>
    <phoneticPr fontId="4" type="noConversion"/>
  </si>
  <si>
    <t>대원산업</t>
    <phoneticPr fontId="4" type="noConversion"/>
  </si>
  <si>
    <t>KT서브마린</t>
    <phoneticPr fontId="4" type="noConversion"/>
  </si>
  <si>
    <t>삼보판지</t>
    <phoneticPr fontId="4" type="noConversion"/>
  </si>
  <si>
    <t>씨그널엔터테인먼트그룹</t>
    <phoneticPr fontId="4" type="noConversion"/>
  </si>
  <si>
    <t>한미글로벌</t>
    <phoneticPr fontId="4" type="noConversion"/>
  </si>
  <si>
    <t>KG ETS</t>
    <phoneticPr fontId="4" type="noConversion"/>
  </si>
  <si>
    <t>디씨엠</t>
    <phoneticPr fontId="4" type="noConversion"/>
  </si>
  <si>
    <t>비트컴퓨터</t>
    <phoneticPr fontId="4" type="noConversion"/>
  </si>
  <si>
    <t>대원화성</t>
    <phoneticPr fontId="4" type="noConversion"/>
  </si>
  <si>
    <t>코리아에프티</t>
    <phoneticPr fontId="4" type="noConversion"/>
  </si>
  <si>
    <t>파나진</t>
    <phoneticPr fontId="4" type="noConversion"/>
  </si>
  <si>
    <t>이건산업</t>
    <phoneticPr fontId="4" type="noConversion"/>
  </si>
  <si>
    <t>에스넷</t>
    <phoneticPr fontId="4" type="noConversion"/>
  </si>
  <si>
    <t>쌍용머티리얼</t>
    <phoneticPr fontId="4" type="noConversion"/>
  </si>
  <si>
    <t>코아시아홀딩스</t>
    <phoneticPr fontId="4" type="noConversion"/>
  </si>
  <si>
    <t>일지테크</t>
    <phoneticPr fontId="4" type="noConversion"/>
  </si>
  <si>
    <t>대양전기공업</t>
    <phoneticPr fontId="4" type="noConversion"/>
  </si>
  <si>
    <t>에이원앤</t>
    <phoneticPr fontId="4" type="noConversion"/>
  </si>
  <si>
    <t>에스텍</t>
    <phoneticPr fontId="4" type="noConversion"/>
  </si>
  <si>
    <t>엑셈</t>
    <phoneticPr fontId="4" type="noConversion"/>
  </si>
  <si>
    <t>예림당</t>
    <phoneticPr fontId="4" type="noConversion"/>
  </si>
  <si>
    <t>현대정보기술</t>
    <phoneticPr fontId="4" type="noConversion"/>
  </si>
  <si>
    <t>국순당</t>
    <phoneticPr fontId="4" type="noConversion"/>
  </si>
  <si>
    <t>윈스</t>
    <phoneticPr fontId="4" type="noConversion"/>
  </si>
  <si>
    <t>이지웰페어</t>
    <phoneticPr fontId="4" type="noConversion"/>
  </si>
  <si>
    <t>중앙백신</t>
    <phoneticPr fontId="4" type="noConversion"/>
  </si>
  <si>
    <t>케이엠더블유</t>
    <phoneticPr fontId="4" type="noConversion"/>
  </si>
  <si>
    <t>조이맥스</t>
    <phoneticPr fontId="4" type="noConversion"/>
  </si>
  <si>
    <t>KCI</t>
    <phoneticPr fontId="4" type="noConversion"/>
  </si>
  <si>
    <t>경농</t>
    <phoneticPr fontId="4" type="noConversion"/>
  </si>
  <si>
    <t>삼화콘덴서</t>
    <phoneticPr fontId="4" type="noConversion"/>
  </si>
  <si>
    <t>동양이엔피</t>
    <phoneticPr fontId="4" type="noConversion"/>
  </si>
  <si>
    <t>강스템바이오텍</t>
    <phoneticPr fontId="4" type="noConversion"/>
  </si>
  <si>
    <t>방림</t>
    <phoneticPr fontId="4" type="noConversion"/>
  </si>
  <si>
    <t>포비스티앤씨</t>
    <phoneticPr fontId="4" type="noConversion"/>
  </si>
  <si>
    <t>랩지노믹스</t>
    <phoneticPr fontId="4" type="noConversion"/>
  </si>
  <si>
    <t>진성티이씨</t>
    <phoneticPr fontId="4" type="noConversion"/>
  </si>
  <si>
    <t>아이씨디</t>
    <phoneticPr fontId="4" type="noConversion"/>
  </si>
  <si>
    <t>극동유화</t>
    <phoneticPr fontId="4" type="noConversion"/>
  </si>
  <si>
    <t>팅크웨어</t>
    <phoneticPr fontId="4" type="noConversion"/>
  </si>
  <si>
    <t>휴스틸</t>
    <phoneticPr fontId="4" type="noConversion"/>
  </si>
  <si>
    <t>이엠텍</t>
    <phoneticPr fontId="4" type="noConversion"/>
  </si>
  <si>
    <t>차이나하오란</t>
    <phoneticPr fontId="4" type="noConversion"/>
  </si>
  <si>
    <t>세화아이엠씨</t>
    <phoneticPr fontId="4" type="noConversion"/>
  </si>
  <si>
    <t>엘오티베큠</t>
    <phoneticPr fontId="4" type="noConversion"/>
  </si>
  <si>
    <t>신일제약</t>
    <phoneticPr fontId="4" type="noConversion"/>
  </si>
  <si>
    <t>에스엔텍</t>
    <phoneticPr fontId="4" type="noConversion"/>
  </si>
  <si>
    <t>포스코강판</t>
    <phoneticPr fontId="4" type="noConversion"/>
  </si>
  <si>
    <t>케이에스씨비</t>
    <phoneticPr fontId="4" type="noConversion"/>
  </si>
  <si>
    <t>큐브스</t>
    <phoneticPr fontId="4" type="noConversion"/>
  </si>
  <si>
    <t>신원</t>
    <phoneticPr fontId="4" type="noConversion"/>
  </si>
  <si>
    <t>에이스테크</t>
    <phoneticPr fontId="4" type="noConversion"/>
  </si>
  <si>
    <t>휴맥스홀딩스</t>
    <phoneticPr fontId="4" type="noConversion"/>
  </si>
  <si>
    <t>하이쎌</t>
    <phoneticPr fontId="4" type="noConversion"/>
  </si>
  <si>
    <t>대명코퍼레이션</t>
    <phoneticPr fontId="4" type="noConversion"/>
  </si>
  <si>
    <t>유성기업</t>
    <phoneticPr fontId="4" type="noConversion"/>
  </si>
  <si>
    <t>에이티넘인베스트</t>
    <phoneticPr fontId="4" type="noConversion"/>
  </si>
  <si>
    <t>동성제약</t>
    <phoneticPr fontId="4" type="noConversion"/>
  </si>
  <si>
    <t>아바텍</t>
    <phoneticPr fontId="4" type="noConversion"/>
  </si>
  <si>
    <t>일신바이오</t>
    <phoneticPr fontId="4" type="noConversion"/>
  </si>
  <si>
    <t>사조대림</t>
    <phoneticPr fontId="4" type="noConversion"/>
  </si>
  <si>
    <t>정상제이엘에스</t>
    <phoneticPr fontId="4" type="noConversion"/>
  </si>
  <si>
    <t>동양철관</t>
    <phoneticPr fontId="4" type="noConversion"/>
  </si>
  <si>
    <t>에스엠코어</t>
    <phoneticPr fontId="4" type="noConversion"/>
  </si>
  <si>
    <t>알티캐스트</t>
    <phoneticPr fontId="4" type="noConversion"/>
  </si>
  <si>
    <t>유니퀘스트</t>
    <phoneticPr fontId="4" type="noConversion"/>
  </si>
  <si>
    <t>페이퍼코리아</t>
    <phoneticPr fontId="4" type="noConversion"/>
  </si>
  <si>
    <t>사조씨푸드</t>
    <phoneticPr fontId="4" type="noConversion"/>
  </si>
  <si>
    <t>옴니시스템</t>
    <phoneticPr fontId="4" type="noConversion"/>
  </si>
  <si>
    <t>유비벨록스</t>
    <phoneticPr fontId="4" type="noConversion"/>
  </si>
  <si>
    <t>인스코비</t>
    <phoneticPr fontId="4" type="noConversion"/>
  </si>
  <si>
    <t>사조동아원</t>
    <phoneticPr fontId="4" type="noConversion"/>
  </si>
  <si>
    <t>신송홀딩스</t>
    <phoneticPr fontId="4" type="noConversion"/>
  </si>
  <si>
    <t>나노스</t>
    <phoneticPr fontId="4" type="noConversion"/>
  </si>
  <si>
    <t>텔레칩스</t>
    <phoneticPr fontId="4" type="noConversion"/>
  </si>
  <si>
    <t>서울제약</t>
    <phoneticPr fontId="4" type="noConversion"/>
  </si>
  <si>
    <t>비상교육</t>
    <phoneticPr fontId="4" type="noConversion"/>
  </si>
  <si>
    <t>넥스트바이오홀딩스</t>
    <phoneticPr fontId="4" type="noConversion"/>
  </si>
  <si>
    <t>iMBC</t>
    <phoneticPr fontId="4" type="noConversion"/>
  </si>
  <si>
    <t>천일고속</t>
    <phoneticPr fontId="4" type="noConversion"/>
  </si>
  <si>
    <t>솔고바이오</t>
    <phoneticPr fontId="4" type="noConversion"/>
  </si>
  <si>
    <t>알에프텍</t>
    <phoneticPr fontId="4" type="noConversion"/>
  </si>
  <si>
    <t>백산</t>
    <phoneticPr fontId="4" type="noConversion"/>
  </si>
  <si>
    <t>대유플러스</t>
    <phoneticPr fontId="4" type="noConversion"/>
  </si>
  <si>
    <t>글로본</t>
    <phoneticPr fontId="4" type="noConversion"/>
  </si>
  <si>
    <t>대봉엘에스</t>
    <phoneticPr fontId="4" type="noConversion"/>
  </si>
  <si>
    <t>동부제철</t>
    <phoneticPr fontId="4" type="noConversion"/>
  </si>
  <si>
    <t>제주반도체</t>
    <phoneticPr fontId="4" type="noConversion"/>
  </si>
  <si>
    <t>SG충방</t>
    <phoneticPr fontId="4" type="noConversion"/>
  </si>
  <si>
    <t>오리콤</t>
    <phoneticPr fontId="4" type="noConversion"/>
  </si>
  <si>
    <t>SJM</t>
    <phoneticPr fontId="4" type="noConversion"/>
  </si>
  <si>
    <t>경창산업</t>
    <phoneticPr fontId="4" type="noConversion"/>
  </si>
  <si>
    <t>엠제이비</t>
    <phoneticPr fontId="4" type="noConversion"/>
  </si>
  <si>
    <t>팜스토리</t>
    <phoneticPr fontId="4" type="noConversion"/>
  </si>
  <si>
    <t>카프로</t>
    <phoneticPr fontId="4" type="noConversion"/>
  </si>
  <si>
    <t>처음앤씨</t>
    <phoneticPr fontId="4" type="noConversion"/>
  </si>
  <si>
    <t>인터지스</t>
    <phoneticPr fontId="4" type="noConversion"/>
  </si>
  <si>
    <t>대륙제관</t>
    <phoneticPr fontId="4" type="noConversion"/>
  </si>
  <si>
    <t>한국선재</t>
    <phoneticPr fontId="4" type="noConversion"/>
  </si>
  <si>
    <t>미원화학</t>
    <phoneticPr fontId="4" type="noConversion"/>
  </si>
  <si>
    <t>에스씨디</t>
    <phoneticPr fontId="4" type="noConversion"/>
  </si>
  <si>
    <t>유라테크</t>
    <phoneticPr fontId="4" type="noConversion"/>
  </si>
  <si>
    <t>모베이스</t>
    <phoneticPr fontId="4" type="noConversion"/>
  </si>
  <si>
    <t>대창</t>
    <phoneticPr fontId="4" type="noConversion"/>
  </si>
  <si>
    <t>포스코엠텍</t>
    <phoneticPr fontId="4" type="noConversion"/>
  </si>
  <si>
    <t>성우전자</t>
    <phoneticPr fontId="4" type="noConversion"/>
  </si>
  <si>
    <t>대아티아이</t>
    <phoneticPr fontId="4" type="noConversion"/>
  </si>
  <si>
    <t>광명전기</t>
    <phoneticPr fontId="4" type="noConversion"/>
  </si>
  <si>
    <t>어보브반도체</t>
    <phoneticPr fontId="4" type="noConversion"/>
  </si>
  <si>
    <t>팜스웰바이오</t>
    <phoneticPr fontId="4" type="noConversion"/>
  </si>
  <si>
    <t>서진오토모티브</t>
    <phoneticPr fontId="4" type="noConversion"/>
  </si>
  <si>
    <t>현대약품</t>
    <phoneticPr fontId="4" type="noConversion"/>
  </si>
  <si>
    <t>STX</t>
    <phoneticPr fontId="4" type="noConversion"/>
  </si>
  <si>
    <t>필링크</t>
    <phoneticPr fontId="4" type="noConversion"/>
  </si>
  <si>
    <t>트레이스</t>
    <phoneticPr fontId="4" type="noConversion"/>
  </si>
  <si>
    <t>전방</t>
    <phoneticPr fontId="4" type="noConversion"/>
  </si>
  <si>
    <t>이랜텍</t>
    <phoneticPr fontId="4" type="noConversion"/>
  </si>
  <si>
    <t>하이텍팜</t>
    <phoneticPr fontId="4" type="noConversion"/>
  </si>
  <si>
    <t>KNN</t>
    <phoneticPr fontId="4" type="noConversion"/>
  </si>
  <si>
    <t>이엠코리아</t>
    <phoneticPr fontId="4" type="noConversion"/>
  </si>
  <si>
    <t>일야</t>
    <phoneticPr fontId="4" type="noConversion"/>
  </si>
  <si>
    <t>마제스타</t>
    <phoneticPr fontId="4" type="noConversion"/>
  </si>
  <si>
    <t>오성엘에스티</t>
    <phoneticPr fontId="4" type="noConversion"/>
  </si>
  <si>
    <t>영인프런티어</t>
    <phoneticPr fontId="4" type="noConversion"/>
  </si>
  <si>
    <t>한양증권</t>
    <phoneticPr fontId="4" type="noConversion"/>
  </si>
  <si>
    <t>동우</t>
    <phoneticPr fontId="4" type="noConversion"/>
  </si>
  <si>
    <t>라온시큐어</t>
    <phoneticPr fontId="4" type="noConversion"/>
  </si>
  <si>
    <t>로코조이</t>
    <phoneticPr fontId="4" type="noConversion"/>
  </si>
  <si>
    <t>신대양제지</t>
    <phoneticPr fontId="4" type="noConversion"/>
  </si>
  <si>
    <t>동양고속</t>
    <phoneticPr fontId="4" type="noConversion"/>
  </si>
  <si>
    <t>SGA</t>
    <phoneticPr fontId="4" type="noConversion"/>
  </si>
  <si>
    <t>우리이티아이</t>
    <phoneticPr fontId="4" type="noConversion"/>
  </si>
  <si>
    <t>제이스테판</t>
    <phoneticPr fontId="4" type="noConversion"/>
  </si>
  <si>
    <t>아이디에스</t>
    <phoneticPr fontId="4" type="noConversion"/>
  </si>
  <si>
    <t>위지트</t>
    <phoneticPr fontId="4" type="noConversion"/>
  </si>
  <si>
    <t>아큐픽스</t>
    <phoneticPr fontId="4" type="noConversion"/>
  </si>
  <si>
    <t>조흥</t>
    <phoneticPr fontId="4" type="noConversion"/>
  </si>
  <si>
    <t>테고사이언스</t>
    <phoneticPr fontId="4" type="noConversion"/>
  </si>
  <si>
    <t>파인테크닉스</t>
    <phoneticPr fontId="4" type="noConversion"/>
  </si>
  <si>
    <t>금호에이치티</t>
    <phoneticPr fontId="4" type="noConversion"/>
  </si>
  <si>
    <t>아미노로직스</t>
    <phoneticPr fontId="4" type="noConversion"/>
  </si>
  <si>
    <t>일신석재</t>
    <phoneticPr fontId="4" type="noConversion"/>
  </si>
  <si>
    <t>MBK</t>
    <phoneticPr fontId="4" type="noConversion"/>
  </si>
  <si>
    <t>푸른저축은행</t>
    <phoneticPr fontId="4" type="noConversion"/>
  </si>
  <si>
    <t>에임하이</t>
    <phoneticPr fontId="4" type="noConversion"/>
  </si>
  <si>
    <t>SBI인베스트먼트</t>
    <phoneticPr fontId="4" type="noConversion"/>
  </si>
  <si>
    <t>웰크론</t>
    <phoneticPr fontId="4" type="noConversion"/>
  </si>
  <si>
    <t>KGP</t>
    <phoneticPr fontId="4" type="noConversion"/>
  </si>
  <si>
    <t>에이치엘비생명과학</t>
    <phoneticPr fontId="4" type="noConversion"/>
  </si>
  <si>
    <t>대원미디어</t>
    <phoneticPr fontId="4" type="noConversion"/>
  </si>
  <si>
    <t>영보화학</t>
    <phoneticPr fontId="4" type="noConversion"/>
  </si>
  <si>
    <t>삼화왕관</t>
    <phoneticPr fontId="4" type="noConversion"/>
  </si>
  <si>
    <t>옵트론텍</t>
    <phoneticPr fontId="4" type="noConversion"/>
  </si>
  <si>
    <t>오디텍</t>
    <phoneticPr fontId="4" type="noConversion"/>
  </si>
  <si>
    <t>신흥</t>
    <phoneticPr fontId="4" type="noConversion"/>
  </si>
  <si>
    <t>일진다이아</t>
    <phoneticPr fontId="4" type="noConversion"/>
  </si>
  <si>
    <t>CSA 코스믹</t>
    <phoneticPr fontId="4" type="noConversion"/>
  </si>
  <si>
    <t>서연전자</t>
    <phoneticPr fontId="4" type="noConversion"/>
  </si>
  <si>
    <t>삼아제약</t>
    <phoneticPr fontId="4" type="noConversion"/>
  </si>
  <si>
    <t>한국공항</t>
    <phoneticPr fontId="4" type="noConversion"/>
  </si>
  <si>
    <t>풍국주정</t>
    <phoneticPr fontId="4" type="noConversion"/>
  </si>
  <si>
    <t>화일약품</t>
    <phoneticPr fontId="4" type="noConversion"/>
  </si>
  <si>
    <t>스맥</t>
    <phoneticPr fontId="4" type="noConversion"/>
  </si>
  <si>
    <t>디에이피</t>
    <phoneticPr fontId="4" type="noConversion"/>
  </si>
  <si>
    <t>엘엠에스</t>
    <phoneticPr fontId="4" type="noConversion"/>
  </si>
  <si>
    <t>엔에스</t>
    <phoneticPr fontId="4" type="noConversion"/>
  </si>
  <si>
    <t>KCTC</t>
    <phoneticPr fontId="4" type="noConversion"/>
  </si>
  <si>
    <t>대성창투</t>
    <phoneticPr fontId="4" type="noConversion"/>
  </si>
  <si>
    <t>도이치모터스</t>
    <phoneticPr fontId="4" type="noConversion"/>
  </si>
  <si>
    <t>삼정펄프</t>
    <phoneticPr fontId="4" type="noConversion"/>
  </si>
  <si>
    <t>에스티큐브</t>
    <phoneticPr fontId="4" type="noConversion"/>
  </si>
  <si>
    <t>CS홀딩스</t>
    <phoneticPr fontId="4" type="noConversion"/>
  </si>
  <si>
    <t>이화전기</t>
    <phoneticPr fontId="4" type="noConversion"/>
  </si>
  <si>
    <t>3S</t>
    <phoneticPr fontId="4" type="noConversion"/>
  </si>
  <si>
    <t>지엠비코리아</t>
    <phoneticPr fontId="4" type="noConversion"/>
  </si>
  <si>
    <t>에이치엘비파워</t>
    <phoneticPr fontId="4" type="noConversion"/>
  </si>
  <si>
    <t>이트론</t>
    <phoneticPr fontId="4" type="noConversion"/>
  </si>
  <si>
    <t>동아지질</t>
    <phoneticPr fontId="4" type="noConversion"/>
  </si>
  <si>
    <t>엔브이에이치코리아</t>
    <phoneticPr fontId="4" type="noConversion"/>
  </si>
  <si>
    <t>갤럭시아에스엠</t>
    <phoneticPr fontId="4" type="noConversion"/>
  </si>
  <si>
    <t>신일산업</t>
    <phoneticPr fontId="4" type="noConversion"/>
  </si>
  <si>
    <t>삼보모터스</t>
    <phoneticPr fontId="4" type="noConversion"/>
  </si>
  <si>
    <t>캠시스</t>
    <phoneticPr fontId="4" type="noConversion"/>
  </si>
  <si>
    <t>유성티엔에스</t>
    <phoneticPr fontId="4" type="noConversion"/>
  </si>
  <si>
    <t>고려개발</t>
    <phoneticPr fontId="4" type="noConversion"/>
  </si>
  <si>
    <t>가비아</t>
    <phoneticPr fontId="4" type="noConversion"/>
  </si>
  <si>
    <t>코아크로스</t>
    <phoneticPr fontId="4" type="noConversion"/>
  </si>
  <si>
    <t>동부</t>
    <phoneticPr fontId="4" type="noConversion"/>
  </si>
  <si>
    <t>오픈베이스</t>
    <phoneticPr fontId="4" type="noConversion"/>
  </si>
  <si>
    <t>동방아그로</t>
    <phoneticPr fontId="4" type="noConversion"/>
  </si>
  <si>
    <t>엠게임</t>
    <phoneticPr fontId="4" type="noConversion"/>
  </si>
  <si>
    <t>삼호개발</t>
    <phoneticPr fontId="4" type="noConversion"/>
  </si>
  <si>
    <t>서린바이오</t>
    <phoneticPr fontId="4" type="noConversion"/>
  </si>
  <si>
    <t>에스에너지</t>
    <phoneticPr fontId="4" type="noConversion"/>
  </si>
  <si>
    <t>에스티아이</t>
    <phoneticPr fontId="4" type="noConversion"/>
  </si>
  <si>
    <t>동원금속</t>
    <phoneticPr fontId="4" type="noConversion"/>
  </si>
  <si>
    <t>백광산업</t>
    <phoneticPr fontId="4" type="noConversion"/>
  </si>
  <si>
    <t>기가레인</t>
    <phoneticPr fontId="4" type="noConversion"/>
  </si>
  <si>
    <t>코맥스</t>
    <phoneticPr fontId="4" type="noConversion"/>
  </si>
  <si>
    <t>대창단조</t>
    <phoneticPr fontId="4" type="noConversion"/>
  </si>
  <si>
    <t>에스피지</t>
    <phoneticPr fontId="4" type="noConversion"/>
  </si>
  <si>
    <t>탑엔지니어링</t>
    <phoneticPr fontId="4" type="noConversion"/>
  </si>
  <si>
    <t>큐로홀딩스</t>
    <phoneticPr fontId="4" type="noConversion"/>
  </si>
  <si>
    <t>피엔티</t>
    <phoneticPr fontId="4" type="noConversion"/>
  </si>
  <si>
    <t>가온전선</t>
    <phoneticPr fontId="4" type="noConversion"/>
  </si>
  <si>
    <t>SJM홀딩스</t>
    <phoneticPr fontId="4" type="noConversion"/>
  </si>
  <si>
    <t>파루</t>
    <phoneticPr fontId="4" type="noConversion"/>
  </si>
  <si>
    <t>금호전기</t>
    <phoneticPr fontId="4" type="noConversion"/>
  </si>
  <si>
    <t>인프라웨어</t>
    <phoneticPr fontId="4" type="noConversion"/>
  </si>
  <si>
    <t>에스코넥</t>
    <phoneticPr fontId="4" type="noConversion"/>
  </si>
  <si>
    <t>아이컴포넌트</t>
    <phoneticPr fontId="4" type="noConversion"/>
  </si>
  <si>
    <t>해성옵틱스</t>
    <phoneticPr fontId="4" type="noConversion"/>
  </si>
  <si>
    <t>대성산업</t>
    <phoneticPr fontId="4" type="noConversion"/>
  </si>
  <si>
    <t>멜파스</t>
    <phoneticPr fontId="4" type="noConversion"/>
  </si>
  <si>
    <t>인베니아</t>
    <phoneticPr fontId="4" type="noConversion"/>
  </si>
  <si>
    <t>유니슨</t>
    <phoneticPr fontId="4" type="noConversion"/>
  </si>
  <si>
    <t>솔루에타</t>
    <phoneticPr fontId="4" type="noConversion"/>
  </si>
  <si>
    <t>제이씨현시스템</t>
    <phoneticPr fontId="4" type="noConversion"/>
  </si>
  <si>
    <t>승일</t>
    <phoneticPr fontId="4" type="noConversion"/>
  </si>
  <si>
    <t>현대공업</t>
    <phoneticPr fontId="4" type="noConversion"/>
  </si>
  <si>
    <t>한국프랜지</t>
    <phoneticPr fontId="4" type="noConversion"/>
  </si>
  <si>
    <t>신성델타테크</t>
    <phoneticPr fontId="4" type="noConversion"/>
  </si>
  <si>
    <t>인포피아</t>
    <phoneticPr fontId="4" type="noConversion"/>
  </si>
  <si>
    <t>사파이어테크놀로지</t>
    <phoneticPr fontId="4" type="noConversion"/>
  </si>
  <si>
    <t>심텍홀딩스</t>
    <phoneticPr fontId="4" type="noConversion"/>
  </si>
  <si>
    <t>재영솔루텍</t>
    <phoneticPr fontId="4" type="noConversion"/>
  </si>
  <si>
    <t>비에이치</t>
    <phoneticPr fontId="4" type="noConversion"/>
  </si>
  <si>
    <t>엘티씨</t>
    <phoneticPr fontId="4" type="noConversion"/>
  </si>
  <si>
    <t>계룡건설</t>
    <phoneticPr fontId="4" type="noConversion"/>
  </si>
  <si>
    <t>에이씨티</t>
    <phoneticPr fontId="4" type="noConversion"/>
  </si>
  <si>
    <t>모나미</t>
    <phoneticPr fontId="4" type="noConversion"/>
  </si>
  <si>
    <t>투비소프트</t>
    <phoneticPr fontId="4" type="noConversion"/>
  </si>
  <si>
    <t>나이스디앤비</t>
    <phoneticPr fontId="4" type="noConversion"/>
  </si>
  <si>
    <t>코오롱머티리얼</t>
    <phoneticPr fontId="4" type="noConversion"/>
  </si>
  <si>
    <t>갑을메탈</t>
    <phoneticPr fontId="4" type="noConversion"/>
  </si>
  <si>
    <t>딜리</t>
    <phoneticPr fontId="4" type="noConversion"/>
  </si>
  <si>
    <t>유유제약</t>
    <phoneticPr fontId="4" type="noConversion"/>
  </si>
  <si>
    <t>휘닉스소재</t>
    <phoneticPr fontId="4" type="noConversion"/>
  </si>
  <si>
    <t>태양</t>
    <phoneticPr fontId="4" type="noConversion"/>
  </si>
  <si>
    <t>상보</t>
    <phoneticPr fontId="4" type="noConversion"/>
  </si>
  <si>
    <t>인지컨트롤스</t>
    <phoneticPr fontId="4" type="noConversion"/>
  </si>
  <si>
    <t>마니커</t>
    <phoneticPr fontId="4" type="noConversion"/>
  </si>
  <si>
    <t>로보스타</t>
    <phoneticPr fontId="4" type="noConversion"/>
  </si>
  <si>
    <t>코아스</t>
    <phoneticPr fontId="4" type="noConversion"/>
  </si>
  <si>
    <t>에스엔유</t>
    <phoneticPr fontId="4" type="noConversion"/>
  </si>
  <si>
    <t>메타바이오메드</t>
    <phoneticPr fontId="4" type="noConversion"/>
  </si>
  <si>
    <t>메디프론</t>
    <phoneticPr fontId="4" type="noConversion"/>
  </si>
  <si>
    <t>삼성공조</t>
    <phoneticPr fontId="4" type="noConversion"/>
  </si>
  <si>
    <t>삼본정밀전자</t>
    <phoneticPr fontId="4" type="noConversion"/>
  </si>
  <si>
    <t>동일기연</t>
    <phoneticPr fontId="4" type="noConversion"/>
  </si>
  <si>
    <t>미래컴퍼니</t>
    <phoneticPr fontId="4" type="noConversion"/>
  </si>
  <si>
    <t>조선선재</t>
    <phoneticPr fontId="4" type="noConversion"/>
  </si>
  <si>
    <t>삼진</t>
    <phoneticPr fontId="4" type="noConversion"/>
  </si>
  <si>
    <t>SGA솔루션즈</t>
    <phoneticPr fontId="4" type="noConversion"/>
  </si>
  <si>
    <t>삼지전자</t>
    <phoneticPr fontId="4" type="noConversion"/>
  </si>
  <si>
    <t>나라엠앤디</t>
    <phoneticPr fontId="4" type="noConversion"/>
  </si>
  <si>
    <t>EG</t>
    <phoneticPr fontId="4" type="noConversion"/>
  </si>
  <si>
    <t>키위미디어그룹</t>
    <phoneticPr fontId="4" type="noConversion"/>
  </si>
  <si>
    <t>아진산업</t>
    <phoneticPr fontId="4" type="noConversion"/>
  </si>
  <si>
    <t>링네트</t>
    <phoneticPr fontId="4" type="noConversion"/>
  </si>
  <si>
    <t>셀바스AI</t>
    <phoneticPr fontId="4" type="noConversion"/>
  </si>
  <si>
    <t>인트로메딕</t>
    <phoneticPr fontId="4" type="noConversion"/>
  </si>
  <si>
    <t>삼진엘앤디</t>
    <phoneticPr fontId="4" type="noConversion"/>
  </si>
  <si>
    <t>원익</t>
    <phoneticPr fontId="4" type="noConversion"/>
  </si>
  <si>
    <t>동아화성</t>
    <phoneticPr fontId="4" type="noConversion"/>
  </si>
  <si>
    <t>우원개발</t>
    <phoneticPr fontId="4" type="noConversion"/>
  </si>
  <si>
    <t>인포바인</t>
    <phoneticPr fontId="4" type="noConversion"/>
  </si>
  <si>
    <t>국영지앤엠</t>
    <phoneticPr fontId="4" type="noConversion"/>
  </si>
  <si>
    <t>캐스텍코리아</t>
    <phoneticPr fontId="4" type="noConversion"/>
  </si>
  <si>
    <t>원익큐브</t>
    <phoneticPr fontId="4" type="noConversion"/>
  </si>
  <si>
    <t>아바코</t>
    <phoneticPr fontId="4" type="noConversion"/>
  </si>
  <si>
    <t>이스트아시아홀딩스</t>
    <phoneticPr fontId="4" type="noConversion"/>
  </si>
  <si>
    <t>아이오케이</t>
    <phoneticPr fontId="4" type="noConversion"/>
  </si>
  <si>
    <t>한일진공</t>
    <phoneticPr fontId="4" type="noConversion"/>
  </si>
  <si>
    <t>디스플레이텍</t>
    <phoneticPr fontId="4" type="noConversion"/>
  </si>
  <si>
    <t>한신기계</t>
    <phoneticPr fontId="4" type="noConversion"/>
  </si>
  <si>
    <t>제일제강</t>
    <phoneticPr fontId="4" type="noConversion"/>
  </si>
  <si>
    <t>시노펙스</t>
    <phoneticPr fontId="4" type="noConversion"/>
  </si>
  <si>
    <t>제일연마</t>
    <phoneticPr fontId="4" type="noConversion"/>
  </si>
  <si>
    <t>리젠</t>
    <phoneticPr fontId="4" type="noConversion"/>
  </si>
  <si>
    <t>SKC 솔믹스</t>
    <phoneticPr fontId="4" type="noConversion"/>
  </si>
  <si>
    <t>아비코전자</t>
    <phoneticPr fontId="4" type="noConversion"/>
  </si>
  <si>
    <t>유니켐</t>
    <phoneticPr fontId="4" type="noConversion"/>
  </si>
  <si>
    <t>케이아이엔엑스</t>
    <phoneticPr fontId="4" type="noConversion"/>
  </si>
  <si>
    <t>수출포장</t>
    <phoneticPr fontId="4" type="noConversion"/>
  </si>
  <si>
    <t>씨티엘</t>
    <phoneticPr fontId="4" type="noConversion"/>
  </si>
  <si>
    <t>체시스</t>
    <phoneticPr fontId="4" type="noConversion"/>
  </si>
  <si>
    <t>KPX그린케미칼</t>
    <phoneticPr fontId="4" type="noConversion"/>
  </si>
  <si>
    <t>청담러닝</t>
    <phoneticPr fontId="4" type="noConversion"/>
  </si>
  <si>
    <t>대림통상</t>
    <phoneticPr fontId="4" type="noConversion"/>
  </si>
  <si>
    <t>오르비텍</t>
    <phoneticPr fontId="4" type="noConversion"/>
  </si>
  <si>
    <t>동양물산</t>
    <phoneticPr fontId="4" type="noConversion"/>
  </si>
  <si>
    <t>한국경제TV</t>
    <phoneticPr fontId="4" type="noConversion"/>
  </si>
  <si>
    <t>메가엠디</t>
    <phoneticPr fontId="4" type="noConversion"/>
  </si>
  <si>
    <t>아시아경제</t>
    <phoneticPr fontId="4" type="noConversion"/>
  </si>
  <si>
    <t>삼륭물산</t>
    <phoneticPr fontId="4" type="noConversion"/>
  </si>
  <si>
    <t>전파기지국</t>
    <phoneticPr fontId="4" type="noConversion"/>
  </si>
  <si>
    <t>인성정보</t>
    <phoneticPr fontId="4" type="noConversion"/>
  </si>
  <si>
    <t>오리엔탈정공</t>
    <phoneticPr fontId="4" type="noConversion"/>
  </si>
  <si>
    <t>디엔에이링크</t>
    <phoneticPr fontId="4" type="noConversion"/>
  </si>
  <si>
    <t>WISCOM</t>
    <phoneticPr fontId="4" type="noConversion"/>
  </si>
  <si>
    <t>경남제약</t>
    <phoneticPr fontId="4" type="noConversion"/>
  </si>
  <si>
    <t>제이스텍</t>
    <phoneticPr fontId="4" type="noConversion"/>
  </si>
  <si>
    <t>영화금속</t>
    <phoneticPr fontId="4" type="noConversion"/>
  </si>
  <si>
    <t>디지털대성</t>
    <phoneticPr fontId="4" type="noConversion"/>
  </si>
  <si>
    <t>씨큐브</t>
    <phoneticPr fontId="4" type="noConversion"/>
  </si>
  <si>
    <t>제일바이오</t>
    <phoneticPr fontId="4" type="noConversion"/>
  </si>
  <si>
    <t>대정화금</t>
    <phoneticPr fontId="4" type="noConversion"/>
  </si>
  <si>
    <t>파세코</t>
    <phoneticPr fontId="4" type="noConversion"/>
  </si>
  <si>
    <t>코메론</t>
    <phoneticPr fontId="4" type="noConversion"/>
  </si>
  <si>
    <t>한일사료</t>
    <phoneticPr fontId="4" type="noConversion"/>
  </si>
  <si>
    <t>드래곤플라이</t>
    <phoneticPr fontId="4" type="noConversion"/>
  </si>
  <si>
    <t>아이크래프트</t>
    <phoneticPr fontId="4" type="noConversion"/>
  </si>
  <si>
    <t>세보엠이씨</t>
    <phoneticPr fontId="4" type="noConversion"/>
  </si>
  <si>
    <t>유니크</t>
    <phoneticPr fontId="4" type="noConversion"/>
  </si>
  <si>
    <t>W홀딩컴퍼니</t>
    <phoneticPr fontId="4" type="noConversion"/>
  </si>
  <si>
    <t>황금에스티</t>
    <phoneticPr fontId="4" type="noConversion"/>
  </si>
  <si>
    <t>영풍제지</t>
    <phoneticPr fontId="4" type="noConversion"/>
  </si>
  <si>
    <t>우리조명</t>
    <phoneticPr fontId="4" type="noConversion"/>
  </si>
  <si>
    <t>NI스틸</t>
    <phoneticPr fontId="4" type="noConversion"/>
  </si>
  <si>
    <t>SBI액시즈</t>
    <phoneticPr fontId="4" type="noConversion"/>
  </si>
  <si>
    <t>한화화인케미칼</t>
    <phoneticPr fontId="4" type="noConversion"/>
  </si>
  <si>
    <t>프로텍</t>
    <phoneticPr fontId="4" type="noConversion"/>
  </si>
  <si>
    <t>이-글 벳</t>
    <phoneticPr fontId="4" type="noConversion"/>
  </si>
  <si>
    <t>태경화학</t>
    <phoneticPr fontId="4" type="noConversion"/>
  </si>
  <si>
    <t>평화산업</t>
    <phoneticPr fontId="4" type="noConversion"/>
  </si>
  <si>
    <t>세원물산</t>
    <phoneticPr fontId="4" type="noConversion"/>
  </si>
  <si>
    <t>엔에스브이</t>
    <phoneticPr fontId="4" type="noConversion"/>
  </si>
  <si>
    <t>바이오톡스텍</t>
    <phoneticPr fontId="4" type="noConversion"/>
  </si>
  <si>
    <t>예스티</t>
    <phoneticPr fontId="4" type="noConversion"/>
  </si>
  <si>
    <t>미래테크놀로지</t>
    <phoneticPr fontId="4" type="noConversion"/>
  </si>
  <si>
    <t>쎄트렉아이</t>
    <phoneticPr fontId="4" type="noConversion"/>
  </si>
  <si>
    <t>만호제강</t>
    <phoneticPr fontId="4" type="noConversion"/>
  </si>
  <si>
    <t>세중</t>
    <phoneticPr fontId="4" type="noConversion"/>
  </si>
  <si>
    <t>유엔젤</t>
    <phoneticPr fontId="4" type="noConversion"/>
  </si>
  <si>
    <t>현대통신</t>
    <phoneticPr fontId="4" type="noConversion"/>
  </si>
  <si>
    <t>콤텍시스템</t>
    <phoneticPr fontId="4" type="noConversion"/>
  </si>
  <si>
    <t>EMW</t>
    <phoneticPr fontId="4" type="noConversion"/>
  </si>
  <si>
    <t>금양</t>
    <phoneticPr fontId="4" type="noConversion"/>
  </si>
  <si>
    <t>유테크</t>
    <phoneticPr fontId="4" type="noConversion"/>
  </si>
  <si>
    <t>금강철강</t>
    <phoneticPr fontId="4" type="noConversion"/>
  </si>
  <si>
    <t>무림SP</t>
    <phoneticPr fontId="4" type="noConversion"/>
  </si>
  <si>
    <t>우노앤컴퍼니</t>
    <phoneticPr fontId="4" type="noConversion"/>
  </si>
  <si>
    <t>넥센테크</t>
    <phoneticPr fontId="4" type="noConversion"/>
  </si>
  <si>
    <t>에이엔피</t>
    <phoneticPr fontId="4" type="noConversion"/>
  </si>
  <si>
    <t>홈센타홀딩스</t>
    <phoneticPr fontId="4" type="noConversion"/>
  </si>
  <si>
    <t>케이엘넷</t>
    <phoneticPr fontId="4" type="noConversion"/>
  </si>
  <si>
    <t>삼영이엔씨</t>
    <phoneticPr fontId="4" type="noConversion"/>
  </si>
  <si>
    <t>켐트로닉스</t>
    <phoneticPr fontId="4" type="noConversion"/>
  </si>
  <si>
    <t>디에이테크놀로지</t>
    <phoneticPr fontId="4" type="noConversion"/>
  </si>
  <si>
    <t>한창제지</t>
    <phoneticPr fontId="4" type="noConversion"/>
  </si>
  <si>
    <t>썬텍</t>
    <phoneticPr fontId="4" type="noConversion"/>
  </si>
  <si>
    <t>동부건설</t>
    <phoneticPr fontId="4" type="noConversion"/>
  </si>
  <si>
    <t>KMH하이텍</t>
    <phoneticPr fontId="4" type="noConversion"/>
  </si>
  <si>
    <t>넥스트칩</t>
    <phoneticPr fontId="4" type="noConversion"/>
  </si>
  <si>
    <t>위즈코프</t>
    <phoneticPr fontId="4" type="noConversion"/>
  </si>
  <si>
    <t>KC코트렐</t>
    <phoneticPr fontId="4" type="noConversion"/>
  </si>
  <si>
    <t>넥스트아이</t>
    <phoneticPr fontId="4" type="noConversion"/>
  </si>
  <si>
    <t>남성</t>
    <phoneticPr fontId="4" type="noConversion"/>
  </si>
  <si>
    <t>화인베스틸</t>
    <phoneticPr fontId="4" type="noConversion"/>
  </si>
  <si>
    <t>KB오토시스</t>
    <phoneticPr fontId="4" type="noConversion"/>
  </si>
  <si>
    <t>동양피엔에프</t>
    <phoneticPr fontId="4" type="noConversion"/>
  </si>
  <si>
    <t>해덕파워웨이</t>
    <phoneticPr fontId="4" type="noConversion"/>
  </si>
  <si>
    <t>THE E&amp;M</t>
    <phoneticPr fontId="4" type="noConversion"/>
  </si>
  <si>
    <t>다나와</t>
    <phoneticPr fontId="4" type="noConversion"/>
  </si>
  <si>
    <t>한국내화</t>
    <phoneticPr fontId="4" type="noConversion"/>
  </si>
  <si>
    <t>일진파워</t>
    <phoneticPr fontId="4" type="noConversion"/>
  </si>
  <si>
    <t>티엘아이</t>
    <phoneticPr fontId="4" type="noConversion"/>
  </si>
  <si>
    <t>지엔코</t>
    <phoneticPr fontId="4" type="noConversion"/>
  </si>
  <si>
    <t>에프에스티</t>
    <phoneticPr fontId="4" type="noConversion"/>
  </si>
  <si>
    <t>피제이전자</t>
    <phoneticPr fontId="4" type="noConversion"/>
  </si>
  <si>
    <t>뉴인텍</t>
    <phoneticPr fontId="4" type="noConversion"/>
  </si>
  <si>
    <t>우신시스템</t>
    <phoneticPr fontId="4" type="noConversion"/>
  </si>
  <si>
    <t>남영비비안</t>
    <phoneticPr fontId="4" type="noConversion"/>
  </si>
  <si>
    <t>캔들미디어</t>
    <phoneticPr fontId="4" type="noConversion"/>
  </si>
  <si>
    <t>유니온</t>
    <phoneticPr fontId="4" type="noConversion"/>
  </si>
  <si>
    <t>지엔씨에너지</t>
    <phoneticPr fontId="4" type="noConversion"/>
  </si>
  <si>
    <t>백광소재</t>
    <phoneticPr fontId="4" type="noConversion"/>
  </si>
  <si>
    <t>하츠</t>
    <phoneticPr fontId="4" type="noConversion"/>
  </si>
  <si>
    <t>씨엔플러스</t>
    <phoneticPr fontId="4" type="noConversion"/>
  </si>
  <si>
    <t>디지탈옵틱</t>
    <phoneticPr fontId="4" type="noConversion"/>
  </si>
  <si>
    <t>알톤스포츠</t>
    <phoneticPr fontId="4" type="noConversion"/>
  </si>
  <si>
    <t>디와이파워</t>
    <phoneticPr fontId="4" type="noConversion"/>
  </si>
  <si>
    <t>피엘에이</t>
    <phoneticPr fontId="4" type="noConversion"/>
  </si>
  <si>
    <t>MH에탄올</t>
    <phoneticPr fontId="4" type="noConversion"/>
  </si>
  <si>
    <t>한국가구</t>
    <phoneticPr fontId="4" type="noConversion"/>
  </si>
  <si>
    <t>아이엠</t>
    <phoneticPr fontId="4" type="noConversion"/>
  </si>
  <si>
    <t>티비씨</t>
    <phoneticPr fontId="4" type="noConversion"/>
  </si>
  <si>
    <t>씨트리</t>
    <phoneticPr fontId="4" type="noConversion"/>
  </si>
  <si>
    <t>대한방직</t>
    <phoneticPr fontId="4" type="noConversion"/>
  </si>
  <si>
    <t>엔피케이</t>
    <phoneticPr fontId="4" type="noConversion"/>
  </si>
  <si>
    <t>와이비엠넷</t>
    <phoneticPr fontId="4" type="noConversion"/>
  </si>
  <si>
    <t>테스나</t>
    <phoneticPr fontId="4" type="noConversion"/>
  </si>
  <si>
    <t>대경기계</t>
    <phoneticPr fontId="4" type="noConversion"/>
  </si>
  <si>
    <t>코스모화학</t>
    <phoneticPr fontId="4" type="noConversion"/>
  </si>
  <si>
    <t>동아에스텍</t>
    <phoneticPr fontId="4" type="noConversion"/>
  </si>
  <si>
    <t>남화토건</t>
    <phoneticPr fontId="4" type="noConversion"/>
  </si>
  <si>
    <t>KPX생명과학</t>
    <phoneticPr fontId="4" type="noConversion"/>
  </si>
  <si>
    <t>대호피앤씨</t>
    <phoneticPr fontId="4" type="noConversion"/>
  </si>
  <si>
    <t>브리지텍</t>
    <phoneticPr fontId="4" type="noConversion"/>
  </si>
  <si>
    <t>한국정보공학</t>
    <phoneticPr fontId="4" type="noConversion"/>
  </si>
  <si>
    <t>신성에프에이</t>
    <phoneticPr fontId="4" type="noConversion"/>
  </si>
  <si>
    <t>뉴로스</t>
    <phoneticPr fontId="4" type="noConversion"/>
  </si>
  <si>
    <t>동국실업</t>
    <phoneticPr fontId="4" type="noConversion"/>
  </si>
  <si>
    <t>비에이치아이</t>
    <phoneticPr fontId="4" type="noConversion"/>
  </si>
  <si>
    <t>넥스턴</t>
    <phoneticPr fontId="4" type="noConversion"/>
  </si>
  <si>
    <t>대창스틸</t>
    <phoneticPr fontId="4" type="noConversion"/>
  </si>
  <si>
    <t>엠에스오토텍</t>
    <phoneticPr fontId="4" type="noConversion"/>
  </si>
  <si>
    <t>신화인터텍</t>
    <phoneticPr fontId="4" type="noConversion"/>
  </si>
  <si>
    <t>KEC</t>
    <phoneticPr fontId="4" type="noConversion"/>
  </si>
  <si>
    <t>신원종합개발</t>
    <phoneticPr fontId="4" type="noConversion"/>
  </si>
  <si>
    <t>인포뱅크</t>
    <phoneticPr fontId="4" type="noConversion"/>
  </si>
  <si>
    <t>서원</t>
    <phoneticPr fontId="4" type="noConversion"/>
  </si>
  <si>
    <t>동일금속</t>
    <phoneticPr fontId="4" type="noConversion"/>
  </si>
  <si>
    <t>코닉글로리</t>
    <phoneticPr fontId="4" type="noConversion"/>
  </si>
  <si>
    <t>한솔아트원제지</t>
    <phoneticPr fontId="4" type="noConversion"/>
  </si>
  <si>
    <t>성도이엔지</t>
    <phoneticPr fontId="4" type="noConversion"/>
  </si>
  <si>
    <t>에이티세미콘</t>
    <phoneticPr fontId="4" type="noConversion"/>
  </si>
  <si>
    <t>미코</t>
    <phoneticPr fontId="4" type="noConversion"/>
  </si>
  <si>
    <t>아세아텍</t>
    <phoneticPr fontId="4" type="noConversion"/>
  </si>
  <si>
    <t>에코플라스틱</t>
    <phoneticPr fontId="4" type="noConversion"/>
  </si>
  <si>
    <t>파라텍</t>
    <phoneticPr fontId="4" type="noConversion"/>
  </si>
  <si>
    <t>TPC</t>
    <phoneticPr fontId="4" type="noConversion"/>
  </si>
  <si>
    <t>한국석유</t>
    <phoneticPr fontId="4" type="noConversion"/>
  </si>
  <si>
    <t>삼일</t>
    <phoneticPr fontId="4" type="noConversion"/>
  </si>
  <si>
    <t>보루네오</t>
    <phoneticPr fontId="4" type="noConversion"/>
  </si>
  <si>
    <t>이스타코</t>
    <phoneticPr fontId="4" type="noConversion"/>
  </si>
  <si>
    <t>한라IMS</t>
    <phoneticPr fontId="4" type="noConversion"/>
  </si>
  <si>
    <t>골든브릿지증권</t>
    <phoneticPr fontId="4" type="noConversion"/>
  </si>
  <si>
    <t>좋은사람들</t>
    <phoneticPr fontId="4" type="noConversion"/>
  </si>
  <si>
    <t>팬스타엔터프라이즈</t>
    <phoneticPr fontId="4" type="noConversion"/>
  </si>
  <si>
    <t>와토스코리아</t>
    <phoneticPr fontId="4" type="noConversion"/>
  </si>
  <si>
    <t>이상네트웍스</t>
    <phoneticPr fontId="4" type="noConversion"/>
  </si>
  <si>
    <t>지디</t>
    <phoneticPr fontId="4" type="noConversion"/>
  </si>
  <si>
    <t>비츠로테크</t>
    <phoneticPr fontId="4" type="noConversion"/>
  </si>
  <si>
    <t>동운아나텍</t>
    <phoneticPr fontId="4" type="noConversion"/>
  </si>
  <si>
    <t>태양금속</t>
    <phoneticPr fontId="4" type="noConversion"/>
  </si>
  <si>
    <t>DSR</t>
    <phoneticPr fontId="4" type="noConversion"/>
  </si>
  <si>
    <t>스페코</t>
    <phoneticPr fontId="4" type="noConversion"/>
  </si>
  <si>
    <t>화진</t>
    <phoneticPr fontId="4" type="noConversion"/>
  </si>
  <si>
    <t>이에스브이</t>
    <phoneticPr fontId="4" type="noConversion"/>
  </si>
  <si>
    <t>트루윈</t>
    <phoneticPr fontId="4" type="noConversion"/>
  </si>
  <si>
    <t>인팩</t>
    <phoneticPr fontId="4" type="noConversion"/>
  </si>
  <si>
    <t>대진디엠피</t>
    <phoneticPr fontId="4" type="noConversion"/>
  </si>
  <si>
    <t>엠지메드</t>
    <phoneticPr fontId="4" type="noConversion"/>
  </si>
  <si>
    <t>신성이엔지</t>
    <phoneticPr fontId="4" type="noConversion"/>
  </si>
  <si>
    <t>우리들제약</t>
    <phoneticPr fontId="4" type="noConversion"/>
  </si>
  <si>
    <t>코디에스</t>
    <phoneticPr fontId="4" type="noConversion"/>
  </si>
  <si>
    <t>엑시콘</t>
    <phoneticPr fontId="4" type="noConversion"/>
  </si>
  <si>
    <t>엘비세미콘</t>
    <phoneticPr fontId="4" type="noConversion"/>
  </si>
  <si>
    <t>피델릭스</t>
    <phoneticPr fontId="4" type="noConversion"/>
  </si>
  <si>
    <t>삼현철강</t>
    <phoneticPr fontId="4" type="noConversion"/>
  </si>
  <si>
    <t>대한과학</t>
    <phoneticPr fontId="4" type="noConversion"/>
  </si>
  <si>
    <t>파수닷컴</t>
    <phoneticPr fontId="4" type="noConversion"/>
  </si>
  <si>
    <t>인지디스플레</t>
    <phoneticPr fontId="4" type="noConversion"/>
  </si>
  <si>
    <t>국일제지</t>
    <phoneticPr fontId="4" type="noConversion"/>
  </si>
  <si>
    <t>우리기술</t>
    <phoneticPr fontId="4" type="noConversion"/>
  </si>
  <si>
    <t>HRS</t>
    <phoneticPr fontId="4" type="noConversion"/>
  </si>
  <si>
    <t>한국종합기술</t>
    <phoneticPr fontId="4" type="noConversion"/>
  </si>
  <si>
    <t>삼영화학</t>
    <phoneticPr fontId="4" type="noConversion"/>
  </si>
  <si>
    <t>정원엔시스</t>
    <phoneticPr fontId="4" type="noConversion"/>
  </si>
  <si>
    <t>제이앤유글로벌</t>
    <phoneticPr fontId="4" type="noConversion"/>
  </si>
  <si>
    <t>이아이디</t>
    <phoneticPr fontId="4" type="noConversion"/>
  </si>
  <si>
    <t>SCI평가정보</t>
    <phoneticPr fontId="4" type="noConversion"/>
  </si>
  <si>
    <t>중앙오션</t>
    <phoneticPr fontId="4" type="noConversion"/>
  </si>
  <si>
    <t>오이솔루션</t>
    <phoneticPr fontId="4" type="noConversion"/>
  </si>
  <si>
    <t>케이엠</t>
    <phoneticPr fontId="4" type="noConversion"/>
  </si>
  <si>
    <t>한국맥널티</t>
    <phoneticPr fontId="4" type="noConversion"/>
  </si>
  <si>
    <t>이화공영</t>
    <phoneticPr fontId="4" type="noConversion"/>
  </si>
  <si>
    <t>모헨즈</t>
    <phoneticPr fontId="4" type="noConversion"/>
  </si>
  <si>
    <t>아비스타</t>
    <phoneticPr fontId="4" type="noConversion"/>
  </si>
  <si>
    <t>케이피에프</t>
    <phoneticPr fontId="4" type="noConversion"/>
  </si>
  <si>
    <t>다우인큐브</t>
    <phoneticPr fontId="4" type="noConversion"/>
  </si>
  <si>
    <t>서울리거</t>
    <phoneticPr fontId="4" type="noConversion"/>
  </si>
  <si>
    <t>엑사이엔씨</t>
    <phoneticPr fontId="4" type="noConversion"/>
  </si>
  <si>
    <t>국제약품</t>
    <phoneticPr fontId="4" type="noConversion"/>
  </si>
  <si>
    <t>이노와이어리스</t>
    <phoneticPr fontId="4" type="noConversion"/>
  </si>
  <si>
    <t>대한광통신</t>
    <phoneticPr fontId="4" type="noConversion"/>
  </si>
  <si>
    <t>아이이</t>
    <phoneticPr fontId="4" type="noConversion"/>
  </si>
  <si>
    <t>덕양산업</t>
    <phoneticPr fontId="4" type="noConversion"/>
  </si>
  <si>
    <t>한농화성</t>
    <phoneticPr fontId="4" type="noConversion"/>
  </si>
  <si>
    <t>진도</t>
    <phoneticPr fontId="4" type="noConversion"/>
  </si>
  <si>
    <t>매커스</t>
    <phoneticPr fontId="4" type="noConversion"/>
  </si>
  <si>
    <t>서울전자통신</t>
    <phoneticPr fontId="4" type="noConversion"/>
  </si>
  <si>
    <t>쎄니트</t>
    <phoneticPr fontId="4" type="noConversion"/>
  </si>
  <si>
    <t>윈하이텍</t>
    <phoneticPr fontId="4" type="noConversion"/>
  </si>
  <si>
    <t>화천기계</t>
    <phoneticPr fontId="4" type="noConversion"/>
  </si>
  <si>
    <t>팬엔터테인먼트</t>
    <phoneticPr fontId="4" type="noConversion"/>
  </si>
  <si>
    <t>삼강엠앤티</t>
    <phoneticPr fontId="4" type="noConversion"/>
  </si>
  <si>
    <t>코리드</t>
    <phoneticPr fontId="4" type="noConversion"/>
  </si>
  <si>
    <t>비츠로시스</t>
    <phoneticPr fontId="4" type="noConversion"/>
  </si>
  <si>
    <t>파인디지털</t>
    <phoneticPr fontId="4" type="noConversion"/>
  </si>
  <si>
    <t>엠에스씨</t>
    <phoneticPr fontId="4" type="noConversion"/>
  </si>
  <si>
    <t>아이팩토리</t>
    <phoneticPr fontId="4" type="noConversion"/>
  </si>
  <si>
    <t>알에프세미</t>
    <phoneticPr fontId="4" type="noConversion"/>
  </si>
  <si>
    <t>이디</t>
    <phoneticPr fontId="4" type="noConversion"/>
  </si>
  <si>
    <t>코렌</t>
    <phoneticPr fontId="4" type="noConversion"/>
  </si>
  <si>
    <t>유양디앤유</t>
    <phoneticPr fontId="4" type="noConversion"/>
  </si>
  <si>
    <t>마이크로컨텍솔</t>
    <phoneticPr fontId="4" type="noConversion"/>
  </si>
  <si>
    <t>케이디켐</t>
    <phoneticPr fontId="4" type="noConversion"/>
  </si>
  <si>
    <t>라이브플렉스</t>
    <phoneticPr fontId="4" type="noConversion"/>
  </si>
  <si>
    <t>CNH</t>
    <phoneticPr fontId="4" type="noConversion"/>
  </si>
  <si>
    <t>한솔로지스틱스</t>
    <phoneticPr fontId="4" type="noConversion"/>
  </si>
  <si>
    <t>서호전기</t>
    <phoneticPr fontId="4" type="noConversion"/>
  </si>
  <si>
    <t>금비</t>
    <phoneticPr fontId="4" type="noConversion"/>
  </si>
  <si>
    <t>광림</t>
    <phoneticPr fontId="4" type="noConversion"/>
  </si>
  <si>
    <t>부국철강</t>
    <phoneticPr fontId="4" type="noConversion"/>
  </si>
  <si>
    <t>성안</t>
    <phoneticPr fontId="4" type="noConversion"/>
  </si>
  <si>
    <t>Simpac Metalloy</t>
    <phoneticPr fontId="4" type="noConversion"/>
  </si>
  <si>
    <t>디엠씨</t>
    <phoneticPr fontId="4" type="noConversion"/>
  </si>
  <si>
    <t>필룩스</t>
    <phoneticPr fontId="4" type="noConversion"/>
  </si>
  <si>
    <t>삼화네트웍스</t>
    <phoneticPr fontId="4" type="noConversion"/>
  </si>
  <si>
    <t>에스에스컴텍</t>
    <phoneticPr fontId="4" type="noConversion"/>
  </si>
  <si>
    <t>보광산업</t>
    <phoneticPr fontId="4" type="noConversion"/>
  </si>
  <si>
    <t>형지I&amp;C</t>
    <phoneticPr fontId="4" type="noConversion"/>
  </si>
  <si>
    <t>이엔쓰리</t>
    <phoneticPr fontId="4" type="noConversion"/>
  </si>
  <si>
    <t>케이맥</t>
    <phoneticPr fontId="4" type="noConversion"/>
  </si>
  <si>
    <t>네오티스</t>
    <phoneticPr fontId="4" type="noConversion"/>
  </si>
  <si>
    <t>제이준</t>
    <phoneticPr fontId="4" type="noConversion"/>
  </si>
  <si>
    <t>지에스이</t>
    <phoneticPr fontId="4" type="noConversion"/>
  </si>
  <si>
    <t>한국컴퓨터</t>
    <phoneticPr fontId="4" type="noConversion"/>
  </si>
  <si>
    <t>윈팩</t>
    <phoneticPr fontId="4" type="noConversion"/>
  </si>
  <si>
    <t>희림</t>
    <phoneticPr fontId="4" type="noConversion"/>
  </si>
  <si>
    <t>디케이디앤아이</t>
    <phoneticPr fontId="4" type="noConversion"/>
  </si>
  <si>
    <t>텔콘</t>
    <phoneticPr fontId="4" type="noConversion"/>
  </si>
  <si>
    <t>신라섬유</t>
    <phoneticPr fontId="4" type="noConversion"/>
  </si>
  <si>
    <t>웨이포트</t>
    <phoneticPr fontId="4" type="noConversion"/>
  </si>
  <si>
    <t>디에스케이</t>
    <phoneticPr fontId="4" type="noConversion"/>
  </si>
  <si>
    <t>대우부품</t>
    <phoneticPr fontId="4" type="noConversion"/>
  </si>
  <si>
    <t>아이씨케이</t>
    <phoneticPr fontId="4" type="noConversion"/>
  </si>
  <si>
    <t>테라셈</t>
    <phoneticPr fontId="4" type="noConversion"/>
  </si>
  <si>
    <t>DSR제강</t>
    <phoneticPr fontId="4" type="noConversion"/>
  </si>
  <si>
    <t>SDN</t>
    <phoneticPr fontId="4" type="noConversion"/>
  </si>
  <si>
    <t>오텍</t>
    <phoneticPr fontId="4" type="noConversion"/>
  </si>
  <si>
    <t>일성건설</t>
    <phoneticPr fontId="4" type="noConversion"/>
  </si>
  <si>
    <t>대성엘텍</t>
    <phoneticPr fontId="4" type="noConversion"/>
  </si>
  <si>
    <t>덕신하우징</t>
    <phoneticPr fontId="4" type="noConversion"/>
  </si>
  <si>
    <t>진양제약</t>
    <phoneticPr fontId="4" type="noConversion"/>
  </si>
  <si>
    <t>화신정공</t>
    <phoneticPr fontId="4" type="noConversion"/>
  </si>
  <si>
    <t>케이피티</t>
    <phoneticPr fontId="4" type="noConversion"/>
  </si>
  <si>
    <t>스틸플라워</t>
    <phoneticPr fontId="4" type="noConversion"/>
  </si>
  <si>
    <t>플랜티넷</t>
    <phoneticPr fontId="4" type="noConversion"/>
  </si>
  <si>
    <t>하이소닉</t>
    <phoneticPr fontId="4" type="noConversion"/>
  </si>
  <si>
    <t>오스템</t>
    <phoneticPr fontId="4" type="noConversion"/>
  </si>
  <si>
    <t>바이오로그디바이스</t>
    <phoneticPr fontId="4" type="noConversion"/>
  </si>
  <si>
    <t>아이티센</t>
    <phoneticPr fontId="4" type="noConversion"/>
  </si>
  <si>
    <t>싸이맥스</t>
    <phoneticPr fontId="4" type="noConversion"/>
  </si>
  <si>
    <t>알파홀딩스</t>
    <phoneticPr fontId="4" type="noConversion"/>
  </si>
  <si>
    <t>동방</t>
    <phoneticPr fontId="4" type="noConversion"/>
  </si>
  <si>
    <t>나이벡</t>
    <phoneticPr fontId="4" type="noConversion"/>
  </si>
  <si>
    <t>대동전자</t>
    <phoneticPr fontId="4" type="noConversion"/>
  </si>
  <si>
    <t>우림기계</t>
    <phoneticPr fontId="4" type="noConversion"/>
  </si>
  <si>
    <t>세명전기</t>
    <phoneticPr fontId="4" type="noConversion"/>
  </si>
  <si>
    <t>엠벤처투자</t>
    <phoneticPr fontId="4" type="noConversion"/>
  </si>
  <si>
    <t>큐브엔터</t>
    <phoneticPr fontId="4" type="noConversion"/>
  </si>
  <si>
    <t>코센</t>
    <phoneticPr fontId="4" type="noConversion"/>
  </si>
  <si>
    <t>GST</t>
    <phoneticPr fontId="4" type="noConversion"/>
  </si>
  <si>
    <t>신양오라컴</t>
    <phoneticPr fontId="4" type="noConversion"/>
  </si>
  <si>
    <t>에이디테크놀로지</t>
    <phoneticPr fontId="4" type="noConversion"/>
  </si>
  <si>
    <t>세우글로벌</t>
    <phoneticPr fontId="4" type="noConversion"/>
  </si>
  <si>
    <t>소프트센</t>
    <phoneticPr fontId="4" type="noConversion"/>
  </si>
  <si>
    <t>서울식품</t>
    <phoneticPr fontId="4" type="noConversion"/>
  </si>
  <si>
    <t>까뮤이앤씨</t>
    <phoneticPr fontId="4" type="noConversion"/>
  </si>
  <si>
    <t>원풍</t>
    <phoneticPr fontId="4" type="noConversion"/>
  </si>
  <si>
    <t>명문제약</t>
    <phoneticPr fontId="4" type="noConversion"/>
  </si>
  <si>
    <t>이엘케이</t>
    <phoneticPr fontId="4" type="noConversion"/>
  </si>
  <si>
    <t>에이테크솔루션</t>
    <phoneticPr fontId="4" type="noConversion"/>
  </si>
  <si>
    <t>소프트맥스</t>
    <phoneticPr fontId="4" type="noConversion"/>
  </si>
  <si>
    <t>코이즈</t>
    <phoneticPr fontId="4" type="noConversion"/>
  </si>
  <si>
    <t>참엔지니어링</t>
    <phoneticPr fontId="4" type="noConversion"/>
  </si>
  <si>
    <t>문배철강</t>
    <phoneticPr fontId="4" type="noConversion"/>
  </si>
  <si>
    <t>로지시스</t>
    <phoneticPr fontId="4" type="noConversion"/>
  </si>
  <si>
    <t>폭스브레인</t>
    <phoneticPr fontId="4" type="noConversion"/>
  </si>
  <si>
    <t>잉크테크</t>
    <phoneticPr fontId="4" type="noConversion"/>
  </si>
  <si>
    <t>그랜드백화점</t>
    <phoneticPr fontId="4" type="noConversion"/>
  </si>
  <si>
    <t>다믈멀티미디어</t>
    <phoneticPr fontId="4" type="noConversion"/>
  </si>
  <si>
    <t>우진비앤지</t>
    <phoneticPr fontId="4" type="noConversion"/>
  </si>
  <si>
    <t>영우디에스피</t>
    <phoneticPr fontId="4" type="noConversion"/>
  </si>
  <si>
    <t>기산텔레콤</t>
    <phoneticPr fontId="4" type="noConversion"/>
  </si>
  <si>
    <t>인터엠</t>
    <phoneticPr fontId="4" type="noConversion"/>
  </si>
  <si>
    <t>네오피델리티</t>
    <phoneticPr fontId="4" type="noConversion"/>
  </si>
  <si>
    <t>쌍용정보통신</t>
    <phoneticPr fontId="4" type="noConversion"/>
  </si>
  <si>
    <t>큐에스아이</t>
    <phoneticPr fontId="4" type="noConversion"/>
  </si>
  <si>
    <t>에스에프씨</t>
    <phoneticPr fontId="4" type="noConversion"/>
  </si>
  <si>
    <t>에쎈테크</t>
    <phoneticPr fontId="4" type="noConversion"/>
  </si>
  <si>
    <t>상신이디피</t>
    <phoneticPr fontId="4" type="noConversion"/>
  </si>
  <si>
    <t>아이즈비전</t>
    <phoneticPr fontId="4" type="noConversion"/>
  </si>
  <si>
    <t>TJ미디어</t>
    <phoneticPr fontId="4" type="noConversion"/>
  </si>
  <si>
    <t>한컴시큐어</t>
    <phoneticPr fontId="4" type="noConversion"/>
  </si>
  <si>
    <t>평화홀딩스</t>
    <phoneticPr fontId="4" type="noConversion"/>
  </si>
  <si>
    <t>우리기술투자</t>
    <phoneticPr fontId="4" type="noConversion"/>
  </si>
  <si>
    <t>판타지오</t>
    <phoneticPr fontId="4" type="noConversion"/>
  </si>
  <si>
    <t>동남합성</t>
    <phoneticPr fontId="4" type="noConversion"/>
  </si>
  <si>
    <t>행남생활건강</t>
    <phoneticPr fontId="4" type="noConversion"/>
  </si>
  <si>
    <t>고려산업</t>
    <phoneticPr fontId="4" type="noConversion"/>
  </si>
  <si>
    <t>포시에스</t>
    <phoneticPr fontId="4" type="noConversion"/>
  </si>
  <si>
    <t>고려제약</t>
    <phoneticPr fontId="4" type="noConversion"/>
  </si>
  <si>
    <t>네오오토</t>
    <phoneticPr fontId="4" type="noConversion"/>
  </si>
  <si>
    <t>금성테크</t>
    <phoneticPr fontId="4" type="noConversion"/>
  </si>
  <si>
    <t>오공</t>
    <phoneticPr fontId="4" type="noConversion"/>
  </si>
  <si>
    <t>파이오링크</t>
    <phoneticPr fontId="4" type="noConversion"/>
  </si>
  <si>
    <t>큐캐피탈</t>
    <phoneticPr fontId="4" type="noConversion"/>
  </si>
  <si>
    <t>제이엔케이히터</t>
    <phoneticPr fontId="4" type="noConversion"/>
  </si>
  <si>
    <t>대주산업</t>
    <phoneticPr fontId="4" type="noConversion"/>
  </si>
  <si>
    <t>현진소재</t>
    <phoneticPr fontId="4" type="noConversion"/>
  </si>
  <si>
    <t>이화산업</t>
    <phoneticPr fontId="4" type="noConversion"/>
  </si>
  <si>
    <t>빅텍</t>
    <phoneticPr fontId="4" type="noConversion"/>
  </si>
  <si>
    <t>부산방직</t>
    <phoneticPr fontId="4" type="noConversion"/>
  </si>
  <si>
    <t>엠젠플러스</t>
    <phoneticPr fontId="4" type="noConversion"/>
  </si>
  <si>
    <t>제룡전기</t>
    <phoneticPr fontId="4" type="noConversion"/>
  </si>
  <si>
    <t>부스타</t>
    <phoneticPr fontId="4" type="noConversion"/>
  </si>
  <si>
    <t>에스아이리소스</t>
    <phoneticPr fontId="4" type="noConversion"/>
  </si>
  <si>
    <t>제이엠아이</t>
    <phoneticPr fontId="4" type="noConversion"/>
  </si>
  <si>
    <t>에이모션</t>
    <phoneticPr fontId="4" type="noConversion"/>
  </si>
  <si>
    <t>조비</t>
    <phoneticPr fontId="4" type="noConversion"/>
  </si>
  <si>
    <t>고려신용정보</t>
    <phoneticPr fontId="4" type="noConversion"/>
  </si>
  <si>
    <t>케이피엠테크</t>
    <phoneticPr fontId="4" type="noConversion"/>
  </si>
  <si>
    <t>이건창호</t>
    <phoneticPr fontId="4" type="noConversion"/>
  </si>
  <si>
    <t>에스맥</t>
    <phoneticPr fontId="4" type="noConversion"/>
  </si>
  <si>
    <t>대주전자재료</t>
    <phoneticPr fontId="4" type="noConversion"/>
  </si>
  <si>
    <t>구영테크</t>
    <phoneticPr fontId="4" type="noConversion"/>
  </si>
  <si>
    <t>인화정공</t>
    <phoneticPr fontId="4" type="noConversion"/>
  </si>
  <si>
    <t>파크시스템스</t>
    <phoneticPr fontId="4" type="noConversion"/>
  </si>
  <si>
    <t>코위버</t>
    <phoneticPr fontId="4" type="noConversion"/>
  </si>
  <si>
    <t>KJ프리텍</t>
    <phoneticPr fontId="4" type="noConversion"/>
  </si>
  <si>
    <t>이구산업</t>
    <phoneticPr fontId="4" type="noConversion"/>
  </si>
  <si>
    <t>바른테크놀로지</t>
    <phoneticPr fontId="4" type="noConversion"/>
  </si>
  <si>
    <t>베셀</t>
    <phoneticPr fontId="4" type="noConversion"/>
  </si>
  <si>
    <t>에쓰씨엔지니어링</t>
    <phoneticPr fontId="4" type="noConversion"/>
  </si>
  <si>
    <t>서연탑메탈</t>
    <phoneticPr fontId="4" type="noConversion"/>
  </si>
  <si>
    <t>와이엔텍</t>
    <phoneticPr fontId="4" type="noConversion"/>
  </si>
  <si>
    <t>연이정보통신</t>
    <phoneticPr fontId="4" type="noConversion"/>
  </si>
  <si>
    <t>원일특강</t>
    <phoneticPr fontId="4" type="noConversion"/>
  </si>
  <si>
    <t>동부라이텍</t>
    <phoneticPr fontId="4" type="noConversion"/>
  </si>
  <si>
    <t>파인텍</t>
    <phoneticPr fontId="4" type="noConversion"/>
  </si>
  <si>
    <t>제너셈</t>
    <phoneticPr fontId="4" type="noConversion"/>
  </si>
  <si>
    <t>동일제강</t>
    <phoneticPr fontId="4" type="noConversion"/>
  </si>
  <si>
    <t>대성합동지주</t>
    <phoneticPr fontId="4" type="noConversion"/>
  </si>
  <si>
    <t>새로닉스</t>
    <phoneticPr fontId="4" type="noConversion"/>
  </si>
  <si>
    <t>에스아이티글로벌</t>
    <phoneticPr fontId="4" type="noConversion"/>
  </si>
  <si>
    <t>원림</t>
    <phoneticPr fontId="4" type="noConversion"/>
  </si>
  <si>
    <t>서산</t>
    <phoneticPr fontId="4" type="noConversion"/>
  </si>
  <si>
    <t>한성기업</t>
    <phoneticPr fontId="4" type="noConversion"/>
  </si>
  <si>
    <t>보락</t>
    <phoneticPr fontId="4" type="noConversion"/>
  </si>
  <si>
    <t>오킨스전자</t>
    <phoneticPr fontId="4" type="noConversion"/>
  </si>
  <si>
    <t>신스타임즈</t>
    <phoneticPr fontId="4" type="noConversion"/>
  </si>
  <si>
    <t>이미지스</t>
    <phoneticPr fontId="4" type="noConversion"/>
  </si>
  <si>
    <t>한국전자홀딩스</t>
    <phoneticPr fontId="4" type="noConversion"/>
  </si>
  <si>
    <t>케이씨티</t>
    <phoneticPr fontId="4" type="noConversion"/>
  </si>
  <si>
    <t>형지엘리트</t>
    <phoneticPr fontId="4" type="noConversion"/>
  </si>
  <si>
    <t>코아로직</t>
    <phoneticPr fontId="4" type="noConversion"/>
  </si>
  <si>
    <t>우수AMS</t>
    <phoneticPr fontId="4" type="noConversion"/>
  </si>
  <si>
    <t xml:space="preserve">세미콘라이트 </t>
    <phoneticPr fontId="4" type="noConversion"/>
  </si>
  <si>
    <t>피제이메탈</t>
    <phoneticPr fontId="4" type="noConversion"/>
  </si>
  <si>
    <t>화성</t>
    <phoneticPr fontId="4" type="noConversion"/>
  </si>
  <si>
    <t>케이프</t>
    <phoneticPr fontId="4" type="noConversion"/>
  </si>
  <si>
    <t>흥구석유</t>
    <phoneticPr fontId="4" type="noConversion"/>
  </si>
  <si>
    <t>선도전기</t>
    <phoneticPr fontId="4" type="noConversion"/>
  </si>
  <si>
    <t>에이텍티앤</t>
    <phoneticPr fontId="4" type="noConversion"/>
  </si>
  <si>
    <t>범양건영</t>
    <phoneticPr fontId="4" type="noConversion"/>
  </si>
  <si>
    <t>케이씨에스</t>
    <phoneticPr fontId="4" type="noConversion"/>
  </si>
  <si>
    <t>대신정보통신</t>
    <phoneticPr fontId="4" type="noConversion"/>
  </si>
  <si>
    <t>경봉</t>
    <phoneticPr fontId="4" type="noConversion"/>
  </si>
  <si>
    <t>옴니텔</t>
    <phoneticPr fontId="4" type="noConversion"/>
  </si>
  <si>
    <t>우리이앤엘</t>
    <phoneticPr fontId="4" type="noConversion"/>
  </si>
  <si>
    <t>루미마이크로</t>
    <phoneticPr fontId="4" type="noConversion"/>
  </si>
  <si>
    <t>디엠티</t>
    <phoneticPr fontId="4" type="noConversion"/>
  </si>
  <si>
    <t>TCC동양</t>
    <phoneticPr fontId="4" type="noConversion"/>
  </si>
  <si>
    <t>아즈텍WB</t>
    <phoneticPr fontId="4" type="noConversion"/>
  </si>
  <si>
    <t>경남스틸</t>
    <phoneticPr fontId="4" type="noConversion"/>
  </si>
  <si>
    <t>스타플렉스</t>
    <phoneticPr fontId="4" type="noConversion"/>
  </si>
  <si>
    <t>디케이락</t>
    <phoneticPr fontId="4" type="noConversion"/>
  </si>
  <si>
    <t>크로바하이텍</t>
    <phoneticPr fontId="4" type="noConversion"/>
  </si>
  <si>
    <t>모다정보통신</t>
    <phoneticPr fontId="4" type="noConversion"/>
  </si>
  <si>
    <t>능률교육</t>
    <phoneticPr fontId="4" type="noConversion"/>
  </si>
  <si>
    <t>서암기계공업</t>
    <phoneticPr fontId="4" type="noConversion"/>
  </si>
  <si>
    <t>대림제지</t>
    <phoneticPr fontId="4" type="noConversion"/>
  </si>
  <si>
    <t>이씨에스</t>
    <phoneticPr fontId="4" type="noConversion"/>
  </si>
  <si>
    <t>신한</t>
    <phoneticPr fontId="4" type="noConversion"/>
  </si>
  <si>
    <t>에프알텍</t>
    <phoneticPr fontId="4" type="noConversion"/>
  </si>
  <si>
    <t>동신건설</t>
    <phoneticPr fontId="4" type="noConversion"/>
  </si>
  <si>
    <t>한솔PNS</t>
    <phoneticPr fontId="4" type="noConversion"/>
  </si>
  <si>
    <t>국동</t>
    <phoneticPr fontId="4" type="noConversion"/>
  </si>
  <si>
    <t>한일단조</t>
    <phoneticPr fontId="4" type="noConversion"/>
  </si>
  <si>
    <t>PN풍년</t>
    <phoneticPr fontId="4" type="noConversion"/>
  </si>
  <si>
    <t>한국팩키지</t>
    <phoneticPr fontId="4" type="noConversion"/>
  </si>
  <si>
    <t>동양네트웍스</t>
    <phoneticPr fontId="4" type="noConversion"/>
  </si>
  <si>
    <t>디에스티로봇</t>
    <phoneticPr fontId="4" type="noConversion"/>
  </si>
  <si>
    <t>인포마크</t>
    <phoneticPr fontId="4" type="noConversion"/>
  </si>
  <si>
    <t>성지건설</t>
    <phoneticPr fontId="4" type="noConversion"/>
  </si>
  <si>
    <t>우진플라임</t>
    <phoneticPr fontId="4" type="noConversion"/>
  </si>
  <si>
    <t>푸른기술</t>
    <phoneticPr fontId="4" type="noConversion"/>
  </si>
  <si>
    <t>에치디프로</t>
    <phoneticPr fontId="4" type="noConversion"/>
  </si>
  <si>
    <t>성문전자</t>
    <phoneticPr fontId="4" type="noConversion"/>
  </si>
  <si>
    <t>빛샘전자</t>
    <phoneticPr fontId="4" type="noConversion"/>
  </si>
  <si>
    <t>이매진아시아</t>
    <phoneticPr fontId="4" type="noConversion"/>
  </si>
  <si>
    <t>제이씨케미칼</t>
    <phoneticPr fontId="4" type="noConversion"/>
  </si>
  <si>
    <t>육일씨엔에쓰</t>
    <phoneticPr fontId="4" type="noConversion"/>
  </si>
  <si>
    <t>한일화학</t>
    <phoneticPr fontId="4" type="noConversion"/>
  </si>
  <si>
    <t>삼영엠텍</t>
    <phoneticPr fontId="4" type="noConversion"/>
  </si>
  <si>
    <t>우리로</t>
    <phoneticPr fontId="4" type="noConversion"/>
  </si>
  <si>
    <t>주연테크</t>
    <phoneticPr fontId="4" type="noConversion"/>
  </si>
  <si>
    <t>진양화학</t>
    <phoneticPr fontId="4" type="noConversion"/>
  </si>
  <si>
    <t>현대페인트</t>
    <phoneticPr fontId="4" type="noConversion"/>
  </si>
  <si>
    <t>진양산업</t>
    <phoneticPr fontId="4" type="noConversion"/>
  </si>
  <si>
    <t>솔라시아</t>
    <phoneticPr fontId="4" type="noConversion"/>
  </si>
  <si>
    <t>웰크론강원</t>
    <phoneticPr fontId="4" type="noConversion"/>
  </si>
  <si>
    <t>칩스앤미디어</t>
    <phoneticPr fontId="4" type="noConversion"/>
  </si>
  <si>
    <t>퍼시픽바이오</t>
    <phoneticPr fontId="4" type="noConversion"/>
  </si>
  <si>
    <t>이엠넷</t>
    <phoneticPr fontId="4" type="noConversion"/>
  </si>
  <si>
    <t>웰크론한텍</t>
    <phoneticPr fontId="4" type="noConversion"/>
  </si>
  <si>
    <t>에스에이티</t>
    <phoneticPr fontId="4" type="noConversion"/>
  </si>
  <si>
    <t>모바일리더</t>
    <phoneticPr fontId="4" type="noConversion"/>
  </si>
  <si>
    <t>푸드웰</t>
    <phoneticPr fontId="4" type="noConversion"/>
  </si>
  <si>
    <t>케이씨피드</t>
    <phoneticPr fontId="4" type="noConversion"/>
  </si>
  <si>
    <t>성창오토텍</t>
    <phoneticPr fontId="4" type="noConversion"/>
  </si>
  <si>
    <t>대호에이엘</t>
    <phoneticPr fontId="4" type="noConversion"/>
  </si>
  <si>
    <t>삼일제약</t>
    <phoneticPr fontId="4" type="noConversion"/>
  </si>
  <si>
    <t>혜인</t>
    <phoneticPr fontId="4" type="noConversion"/>
  </si>
  <si>
    <t>대양제지</t>
    <phoneticPr fontId="4" type="noConversion"/>
  </si>
  <si>
    <t>한일네트웍스</t>
    <phoneticPr fontId="4" type="noConversion"/>
  </si>
  <si>
    <t>에너토크</t>
    <phoneticPr fontId="4" type="noConversion"/>
  </si>
  <si>
    <t>한양디지텍</t>
    <phoneticPr fontId="4" type="noConversion"/>
  </si>
  <si>
    <t>포메탈</t>
    <phoneticPr fontId="4" type="noConversion"/>
  </si>
  <si>
    <t>한탑</t>
    <phoneticPr fontId="4" type="noConversion"/>
  </si>
  <si>
    <t>삼부토건</t>
    <phoneticPr fontId="4" type="noConversion"/>
  </si>
  <si>
    <t>삼우엠스</t>
    <phoneticPr fontId="4" type="noConversion"/>
  </si>
  <si>
    <t>한네트</t>
    <phoneticPr fontId="4" type="noConversion"/>
  </si>
  <si>
    <t>화이브라더스</t>
    <phoneticPr fontId="4" type="noConversion"/>
  </si>
  <si>
    <t>GMR 머티리얼즈</t>
    <phoneticPr fontId="4" type="noConversion"/>
  </si>
  <si>
    <t>이글루시큐리티</t>
    <phoneticPr fontId="4" type="noConversion"/>
  </si>
  <si>
    <t>아이앤씨</t>
    <phoneticPr fontId="4" type="noConversion"/>
  </si>
  <si>
    <t>고려포리머</t>
    <phoneticPr fontId="4" type="noConversion"/>
  </si>
  <si>
    <t>뉴보텍</t>
    <phoneticPr fontId="4" type="noConversion"/>
  </si>
  <si>
    <t>웹스</t>
    <phoneticPr fontId="4" type="noConversion"/>
  </si>
  <si>
    <t>나노</t>
    <phoneticPr fontId="4" type="noConversion"/>
  </si>
  <si>
    <t>하이스틸</t>
    <phoneticPr fontId="4" type="noConversion"/>
  </si>
  <si>
    <t>코스모신소재</t>
    <phoneticPr fontId="4" type="noConversion"/>
  </si>
  <si>
    <t>YW</t>
    <phoneticPr fontId="4" type="noConversion"/>
  </si>
  <si>
    <t>아이텍반도체</t>
    <phoneticPr fontId="4" type="noConversion"/>
  </si>
  <si>
    <t>티이씨앤코</t>
    <phoneticPr fontId="4" type="noConversion"/>
  </si>
  <si>
    <t>씨유메디칼</t>
    <phoneticPr fontId="4" type="noConversion"/>
  </si>
  <si>
    <t>백금T&amp;A</t>
    <phoneticPr fontId="4" type="noConversion"/>
  </si>
  <si>
    <t>에스티오</t>
    <phoneticPr fontId="4" type="noConversion"/>
  </si>
  <si>
    <t>동방선기</t>
    <phoneticPr fontId="4" type="noConversion"/>
  </si>
  <si>
    <t>청호컴넷</t>
    <phoneticPr fontId="4" type="noConversion"/>
  </si>
  <si>
    <t>나라케이아이씨</t>
    <phoneticPr fontId="4" type="noConversion"/>
  </si>
  <si>
    <t>모아텍</t>
    <phoneticPr fontId="4" type="noConversion"/>
  </si>
  <si>
    <t>진바이오텍</t>
    <phoneticPr fontId="4" type="noConversion"/>
  </si>
  <si>
    <t>넥스트리밍</t>
    <phoneticPr fontId="4" type="noConversion"/>
  </si>
  <si>
    <t>유아이디</t>
    <phoneticPr fontId="4" type="noConversion"/>
  </si>
  <si>
    <t>인콘</t>
    <phoneticPr fontId="4" type="noConversion"/>
  </si>
  <si>
    <t>비엠티</t>
    <phoneticPr fontId="4" type="noConversion"/>
  </si>
  <si>
    <t>제룡산업</t>
    <phoneticPr fontId="4" type="noConversion"/>
  </si>
  <si>
    <t>우리들휴브레인</t>
    <phoneticPr fontId="4" type="noConversion"/>
  </si>
  <si>
    <t>제이엠티</t>
    <phoneticPr fontId="4" type="noConversion"/>
  </si>
  <si>
    <t>프리엠스</t>
    <phoneticPr fontId="4" type="noConversion"/>
  </si>
  <si>
    <t>삼아알미늄</t>
    <phoneticPr fontId="4" type="noConversion"/>
  </si>
  <si>
    <t>신화콘텍</t>
    <phoneticPr fontId="4" type="noConversion"/>
  </si>
  <si>
    <t>코리아에스이</t>
    <phoneticPr fontId="4" type="noConversion"/>
  </si>
  <si>
    <t>조광ILI</t>
    <phoneticPr fontId="4" type="noConversion"/>
  </si>
  <si>
    <t>일경산업개발</t>
    <phoneticPr fontId="4" type="noConversion"/>
  </si>
  <si>
    <t>대양금속</t>
    <phoneticPr fontId="4" type="noConversion"/>
  </si>
  <si>
    <t>풍강</t>
    <phoneticPr fontId="4" type="noConversion"/>
  </si>
  <si>
    <t>특수건설</t>
    <phoneticPr fontId="4" type="noConversion"/>
  </si>
  <si>
    <t>바른손</t>
    <phoneticPr fontId="4" type="noConversion"/>
  </si>
  <si>
    <t>일정실업</t>
    <phoneticPr fontId="4" type="noConversion"/>
  </si>
  <si>
    <t>플렉스컴</t>
    <phoneticPr fontId="4" type="noConversion"/>
  </si>
  <si>
    <t>한일철강</t>
    <phoneticPr fontId="4" type="noConversion"/>
  </si>
  <si>
    <t>서전기전</t>
    <phoneticPr fontId="4" type="noConversion"/>
  </si>
  <si>
    <t>중앙에너비스</t>
    <phoneticPr fontId="4" type="noConversion"/>
  </si>
  <si>
    <t>인터불스</t>
    <phoneticPr fontId="4" type="noConversion"/>
  </si>
  <si>
    <t>금호엔티</t>
    <phoneticPr fontId="4" type="noConversion"/>
  </si>
  <si>
    <t>로체시스템즈</t>
    <phoneticPr fontId="4" type="noConversion"/>
  </si>
  <si>
    <t>동국알앤에스</t>
    <phoneticPr fontId="4" type="noConversion"/>
  </si>
  <si>
    <t>와이비로드</t>
    <phoneticPr fontId="4" type="noConversion"/>
  </si>
  <si>
    <t>한국큐빅</t>
    <phoneticPr fontId="4" type="noConversion"/>
  </si>
  <si>
    <t>하이트론</t>
    <phoneticPr fontId="4" type="noConversion"/>
  </si>
  <si>
    <t>부산산업</t>
    <phoneticPr fontId="4" type="noConversion"/>
  </si>
  <si>
    <t>팀스</t>
    <phoneticPr fontId="4" type="noConversion"/>
  </si>
  <si>
    <t>삼목강업</t>
    <phoneticPr fontId="4" type="noConversion"/>
  </si>
  <si>
    <t>레이젠</t>
    <phoneticPr fontId="4" type="noConversion"/>
  </si>
  <si>
    <t>ITX엠투엠</t>
    <phoneticPr fontId="4" type="noConversion"/>
  </si>
  <si>
    <t>옵티시스</t>
    <phoneticPr fontId="4" type="noConversion"/>
  </si>
  <si>
    <t>씨아이테크</t>
    <phoneticPr fontId="4" type="noConversion"/>
  </si>
  <si>
    <t>KD건설</t>
    <phoneticPr fontId="4" type="noConversion"/>
  </si>
  <si>
    <t>삼화전기</t>
    <phoneticPr fontId="4" type="noConversion"/>
  </si>
  <si>
    <t>티피씨글로벌</t>
    <phoneticPr fontId="4" type="noConversion"/>
  </si>
  <si>
    <t>동원수산</t>
    <phoneticPr fontId="4" type="noConversion"/>
  </si>
  <si>
    <t>시큐브</t>
    <phoneticPr fontId="4" type="noConversion"/>
  </si>
  <si>
    <t>파버나인</t>
    <phoneticPr fontId="4" type="noConversion"/>
  </si>
  <si>
    <t>티에이치엔</t>
    <phoneticPr fontId="4" type="noConversion"/>
  </si>
  <si>
    <t>대동스틸</t>
    <phoneticPr fontId="4" type="noConversion"/>
  </si>
  <si>
    <t>피씨디렉트</t>
    <phoneticPr fontId="4" type="noConversion"/>
  </si>
  <si>
    <t>두올산업</t>
    <phoneticPr fontId="4" type="noConversion"/>
  </si>
  <si>
    <t>케이엔더블유</t>
    <phoneticPr fontId="4" type="noConversion"/>
  </si>
  <si>
    <t>아진엑스텍</t>
    <phoneticPr fontId="4" type="noConversion"/>
  </si>
  <si>
    <t>화신테크</t>
    <phoneticPr fontId="4" type="noConversion"/>
  </si>
  <si>
    <t>세하</t>
    <phoneticPr fontId="4" type="noConversion"/>
  </si>
  <si>
    <t>에이치케이</t>
    <phoneticPr fontId="4" type="noConversion"/>
  </si>
  <si>
    <t>대성미생물</t>
    <phoneticPr fontId="4" type="noConversion"/>
  </si>
  <si>
    <t>우전</t>
    <phoneticPr fontId="4" type="noConversion"/>
  </si>
  <si>
    <t>뉴프렉스</t>
    <phoneticPr fontId="4" type="noConversion"/>
  </si>
  <si>
    <t>바이온</t>
    <phoneticPr fontId="4" type="noConversion"/>
  </si>
  <si>
    <t>대창솔루션</t>
    <phoneticPr fontId="4" type="noConversion"/>
  </si>
  <si>
    <t>이그잭스</t>
    <phoneticPr fontId="4" type="noConversion"/>
  </si>
  <si>
    <t>에이텍</t>
    <phoneticPr fontId="4" type="noConversion"/>
  </si>
  <si>
    <t>쎄미시스코</t>
    <phoneticPr fontId="4" type="noConversion"/>
  </si>
  <si>
    <t>대성파인텍</t>
    <phoneticPr fontId="4" type="noConversion"/>
  </si>
  <si>
    <t>램테크놀러지</t>
    <phoneticPr fontId="4" type="noConversion"/>
  </si>
  <si>
    <t>자연과환경</t>
    <phoneticPr fontId="4" type="noConversion"/>
  </si>
  <si>
    <t>제일테크노스</t>
    <phoneticPr fontId="4" type="noConversion"/>
  </si>
  <si>
    <t>우성아이비</t>
    <phoneticPr fontId="4" type="noConversion"/>
  </si>
  <si>
    <t>타이거일렉</t>
    <phoneticPr fontId="4" type="noConversion"/>
  </si>
  <si>
    <t>한솔인티큐브</t>
    <phoneticPr fontId="4" type="noConversion"/>
  </si>
  <si>
    <t>감마누</t>
    <phoneticPr fontId="4" type="noConversion"/>
  </si>
  <si>
    <t>한국정밀기계</t>
    <phoneticPr fontId="4" type="noConversion"/>
  </si>
  <si>
    <t>CS</t>
    <phoneticPr fontId="4" type="noConversion"/>
  </si>
  <si>
    <t>남광토건</t>
    <phoneticPr fontId="4" type="noConversion"/>
  </si>
  <si>
    <t>스페로 글로벌</t>
    <phoneticPr fontId="4" type="noConversion"/>
  </si>
  <si>
    <t>유신</t>
    <phoneticPr fontId="4" type="noConversion"/>
  </si>
  <si>
    <t>아티스</t>
    <phoneticPr fontId="4" type="noConversion"/>
  </si>
  <si>
    <t>S&amp;K폴리텍</t>
    <phoneticPr fontId="4" type="noConversion"/>
  </si>
  <si>
    <t>디비케이</t>
    <phoneticPr fontId="4" type="noConversion"/>
  </si>
  <si>
    <t>와이엠씨</t>
    <phoneticPr fontId="4" type="noConversion"/>
  </si>
  <si>
    <t>하이셈</t>
    <phoneticPr fontId="4" type="noConversion"/>
  </si>
  <si>
    <t>파인디앤씨</t>
    <phoneticPr fontId="4" type="noConversion"/>
  </si>
  <si>
    <t>디이엔티</t>
    <phoneticPr fontId="4" type="noConversion"/>
  </si>
  <si>
    <t>경인전자</t>
    <phoneticPr fontId="4" type="noConversion"/>
  </si>
  <si>
    <t>태원물산</t>
    <phoneticPr fontId="4" type="noConversion"/>
  </si>
  <si>
    <t>에스앤더블류</t>
    <phoneticPr fontId="4" type="noConversion"/>
  </si>
  <si>
    <t>동일철강</t>
    <phoneticPr fontId="4" type="noConversion"/>
  </si>
  <si>
    <t>디지아이</t>
    <phoneticPr fontId="4" type="noConversion"/>
  </si>
  <si>
    <t>와이제이엠게임즈</t>
    <phoneticPr fontId="4" type="noConversion"/>
  </si>
  <si>
    <t>멕아이씨에스</t>
    <phoneticPr fontId="4" type="noConversion"/>
  </si>
  <si>
    <t>한컴지엠디</t>
    <phoneticPr fontId="4" type="noConversion"/>
  </si>
  <si>
    <t>리켐</t>
    <phoneticPr fontId="4" type="noConversion"/>
  </si>
  <si>
    <t>버추얼텍</t>
    <phoneticPr fontId="4" type="noConversion"/>
  </si>
  <si>
    <t>디젠스</t>
    <phoneticPr fontId="4" type="noConversion"/>
  </si>
  <si>
    <t>크린앤사이언스</t>
    <phoneticPr fontId="4" type="noConversion"/>
  </si>
  <si>
    <t>에스디시스템</t>
    <phoneticPr fontId="4" type="noConversion"/>
  </si>
  <si>
    <t>인텍플러스</t>
    <phoneticPr fontId="4" type="noConversion"/>
  </si>
  <si>
    <t>빛과전자</t>
    <phoneticPr fontId="4" type="noConversion"/>
  </si>
  <si>
    <t>광진윈텍</t>
    <phoneticPr fontId="4" type="noConversion"/>
  </si>
  <si>
    <t>삼일기업공사</t>
    <phoneticPr fontId="4" type="noConversion"/>
  </si>
  <si>
    <t>프럼파스트</t>
    <phoneticPr fontId="4" type="noConversion"/>
  </si>
  <si>
    <t>네이블</t>
    <phoneticPr fontId="4" type="noConversion"/>
  </si>
  <si>
    <t>한국주강</t>
    <phoneticPr fontId="4" type="noConversion"/>
  </si>
  <si>
    <t>티플랙스</t>
    <phoneticPr fontId="4" type="noConversion"/>
  </si>
  <si>
    <t>성호전자</t>
    <phoneticPr fontId="4" type="noConversion"/>
  </si>
  <si>
    <t>이퓨쳐</t>
    <phoneticPr fontId="4" type="noConversion"/>
  </si>
  <si>
    <t>나노캠텍</t>
    <phoneticPr fontId="4" type="noConversion"/>
  </si>
  <si>
    <t>맥스로텍</t>
    <phoneticPr fontId="4" type="noConversion"/>
  </si>
  <si>
    <t>플레이위드</t>
    <phoneticPr fontId="4" type="noConversion"/>
  </si>
  <si>
    <t>네오디안테크놀로지</t>
    <phoneticPr fontId="4" type="noConversion"/>
  </si>
  <si>
    <t>수성</t>
    <phoneticPr fontId="4" type="noConversion"/>
  </si>
  <si>
    <t>케이에스피</t>
    <phoneticPr fontId="4" type="noConversion"/>
  </si>
  <si>
    <t>삼보산업</t>
    <phoneticPr fontId="4" type="noConversion"/>
  </si>
  <si>
    <t>우리넷</t>
    <phoneticPr fontId="4" type="noConversion"/>
  </si>
  <si>
    <t>한창산업</t>
    <phoneticPr fontId="4" type="noConversion"/>
  </si>
  <si>
    <t>네패스신소재</t>
    <phoneticPr fontId="4" type="noConversion"/>
  </si>
  <si>
    <t>신풍제지</t>
    <phoneticPr fontId="4" type="noConversion"/>
  </si>
  <si>
    <t>제이웨이</t>
    <phoneticPr fontId="4" type="noConversion"/>
  </si>
  <si>
    <t>매직마이크로</t>
    <phoneticPr fontId="4" type="noConversion"/>
  </si>
  <si>
    <t>고려반도체</t>
    <phoneticPr fontId="4" type="noConversion"/>
  </si>
  <si>
    <t>유니더스</t>
    <phoneticPr fontId="4" type="noConversion"/>
  </si>
  <si>
    <t>동양에스텍</t>
    <phoneticPr fontId="4" type="noConversion"/>
  </si>
  <si>
    <t>에스폴리텍</t>
    <phoneticPr fontId="4" type="noConversion"/>
  </si>
  <si>
    <t>텔레필드</t>
    <phoneticPr fontId="4" type="noConversion"/>
  </si>
  <si>
    <t>흥국</t>
    <phoneticPr fontId="4" type="noConversion"/>
  </si>
  <si>
    <t>카스</t>
    <phoneticPr fontId="4" type="noConversion"/>
  </si>
  <si>
    <t>에프엔씨애드컬쳐</t>
    <phoneticPr fontId="4" type="noConversion"/>
  </si>
  <si>
    <t>토필드</t>
    <phoneticPr fontId="4" type="noConversion"/>
  </si>
  <si>
    <t>광진실업</t>
    <phoneticPr fontId="4" type="noConversion"/>
  </si>
  <si>
    <t>월덱스</t>
    <phoneticPr fontId="4" type="noConversion"/>
  </si>
  <si>
    <t>삼원테크</t>
    <phoneticPr fontId="4" type="noConversion"/>
  </si>
  <si>
    <t>서화정보통신</t>
    <phoneticPr fontId="4" type="noConversion"/>
  </si>
  <si>
    <t>진매트릭스</t>
    <phoneticPr fontId="4" type="noConversion"/>
  </si>
  <si>
    <t>스포츠서울</t>
    <phoneticPr fontId="4" type="noConversion"/>
  </si>
  <si>
    <t>오리엔트정공</t>
    <phoneticPr fontId="4" type="noConversion"/>
  </si>
  <si>
    <t>에스마크</t>
    <phoneticPr fontId="4" type="noConversion"/>
  </si>
  <si>
    <t>피에스엠씨</t>
    <phoneticPr fontId="4" type="noConversion"/>
  </si>
  <si>
    <t>신라에스지</t>
    <phoneticPr fontId="4" type="noConversion"/>
  </si>
  <si>
    <t>성우테크론</t>
    <phoneticPr fontId="4" type="noConversion"/>
  </si>
  <si>
    <t>한솔넥스지</t>
    <phoneticPr fontId="4" type="noConversion"/>
  </si>
  <si>
    <t>세진티에스</t>
    <phoneticPr fontId="4" type="noConversion"/>
  </si>
  <si>
    <t>동원</t>
    <phoneticPr fontId="4" type="noConversion"/>
  </si>
  <si>
    <t>삼화전자</t>
    <phoneticPr fontId="4" type="noConversion"/>
  </si>
  <si>
    <t>국일신동</t>
    <phoneticPr fontId="4" type="noConversion"/>
  </si>
  <si>
    <t>이루온</t>
    <phoneticPr fontId="4" type="noConversion"/>
  </si>
  <si>
    <t>신화실업</t>
    <phoneticPr fontId="4" type="noConversion"/>
  </si>
  <si>
    <t>메이슨캐피탈</t>
    <phoneticPr fontId="4" type="noConversion"/>
  </si>
  <si>
    <t>현우산업</t>
    <phoneticPr fontId="4" type="noConversion"/>
  </si>
  <si>
    <t>에이디칩스</t>
    <phoneticPr fontId="4" type="noConversion"/>
  </si>
  <si>
    <t>제이티</t>
    <phoneticPr fontId="4" type="noConversion"/>
  </si>
  <si>
    <t>한프</t>
    <phoneticPr fontId="4" type="noConversion"/>
  </si>
  <si>
    <t>엔알케이</t>
    <phoneticPr fontId="4" type="noConversion"/>
  </si>
  <si>
    <t>진양폴리</t>
    <phoneticPr fontId="4" type="noConversion"/>
  </si>
  <si>
    <t>아리온</t>
    <phoneticPr fontId="4" type="noConversion"/>
  </si>
  <si>
    <t>지코</t>
    <phoneticPr fontId="4" type="noConversion"/>
  </si>
  <si>
    <t>누리플랜</t>
    <phoneticPr fontId="4" type="noConversion"/>
  </si>
  <si>
    <t>엘디티</t>
    <phoneticPr fontId="4" type="noConversion"/>
  </si>
  <si>
    <t>지어소프트</t>
    <phoneticPr fontId="4" type="noConversion"/>
  </si>
  <si>
    <t>액트</t>
    <phoneticPr fontId="4" type="noConversion"/>
  </si>
  <si>
    <t>리드</t>
    <phoneticPr fontId="4" type="noConversion"/>
  </si>
  <si>
    <t>아이카이스트랩</t>
    <phoneticPr fontId="4" type="noConversion"/>
  </si>
  <si>
    <t>영신금속</t>
    <phoneticPr fontId="4" type="noConversion"/>
  </si>
  <si>
    <t>국보</t>
    <phoneticPr fontId="4" type="noConversion"/>
  </si>
  <si>
    <t>청보산업</t>
    <phoneticPr fontId="4" type="noConversion"/>
  </si>
  <si>
    <t>토탈소프트</t>
    <phoneticPr fontId="4" type="noConversion"/>
  </si>
  <si>
    <t>지엠피</t>
    <phoneticPr fontId="4" type="noConversion"/>
  </si>
  <si>
    <t>이젠텍</t>
    <phoneticPr fontId="4" type="noConversion"/>
  </si>
  <si>
    <t>이원컴포텍</t>
    <phoneticPr fontId="4" type="noConversion"/>
  </si>
  <si>
    <t>부산주공</t>
    <phoneticPr fontId="4" type="noConversion"/>
  </si>
  <si>
    <t>세동</t>
    <phoneticPr fontId="4" type="noConversion"/>
  </si>
  <si>
    <t>세기상사</t>
    <phoneticPr fontId="4" type="noConversion"/>
  </si>
  <si>
    <t>세진전자</t>
    <phoneticPr fontId="4" type="noConversion"/>
  </si>
  <si>
    <t>대동기어</t>
    <phoneticPr fontId="4" type="noConversion"/>
  </si>
  <si>
    <t>제미니투자</t>
    <phoneticPr fontId="4" type="noConversion"/>
  </si>
  <si>
    <t>에이티테크놀러지</t>
    <phoneticPr fontId="4" type="noConversion"/>
  </si>
  <si>
    <t>르네코</t>
    <phoneticPr fontId="4" type="noConversion"/>
  </si>
  <si>
    <t>대동금속</t>
    <phoneticPr fontId="4" type="noConversion"/>
  </si>
  <si>
    <t>한국특수형강</t>
    <phoneticPr fontId="4" type="noConversion"/>
  </si>
  <si>
    <t>태양씨앤엘</t>
    <phoneticPr fontId="4" type="noConversion"/>
  </si>
  <si>
    <t>프리젠</t>
    <phoneticPr fontId="4" type="noConversion"/>
  </si>
  <si>
    <t>에스와이패널</t>
    <phoneticPr fontId="4" type="noConversion"/>
  </si>
  <si>
    <t>코리아오토글라스</t>
    <phoneticPr fontId="4" type="noConversion"/>
  </si>
  <si>
    <t>코디엠</t>
    <phoneticPr fontId="4" type="noConversion"/>
  </si>
  <si>
    <t>Last Update : 2016-11-18 13:01:09</t>
    <phoneticPr fontId="4" type="noConversion"/>
  </si>
  <si>
    <t>CPD [20161118]</t>
    <phoneticPr fontId="4" type="noConversion"/>
  </si>
  <si>
    <t>D A T E</t>
    <phoneticPr fontId="4" type="noConversion"/>
  </si>
  <si>
    <t>Name</t>
    <phoneticPr fontId="4" type="noConversion"/>
  </si>
  <si>
    <t>Item Code</t>
    <phoneticPr fontId="4" type="noConversion"/>
  </si>
  <si>
    <t>Unit</t>
    <phoneticPr fontId="4" type="noConversion"/>
  </si>
  <si>
    <t>Base Date</t>
    <phoneticPr fontId="4" type="noConversion"/>
  </si>
  <si>
    <t>삼성전자</t>
    <phoneticPr fontId="4" type="noConversion"/>
  </si>
  <si>
    <t>시가총액</t>
    <phoneticPr fontId="4" type="noConversion"/>
  </si>
  <si>
    <t>반도체</t>
    <phoneticPr fontId="4" type="noConversion"/>
  </si>
  <si>
    <t>삼성전자</t>
    <phoneticPr fontId="4" type="noConversion"/>
  </si>
  <si>
    <t>수정주가</t>
    <phoneticPr fontId="4" type="noConversion"/>
  </si>
  <si>
    <t>종가지수</t>
    <phoneticPr fontId="4" type="noConversion"/>
  </si>
  <si>
    <t>Last Update : 2016-11-18 13:01:12</t>
    <phoneticPr fontId="4" type="noConversion"/>
  </si>
  <si>
    <t>Peer Analysis (To Select)</t>
    <phoneticPr fontId="4" type="noConversion"/>
  </si>
  <si>
    <t>Account</t>
    <phoneticPr fontId="4" type="noConversion"/>
  </si>
  <si>
    <t>Period</t>
    <phoneticPr fontId="4" type="noConversion"/>
  </si>
  <si>
    <t>결산월</t>
    <phoneticPr fontId="4" type="noConversion"/>
  </si>
  <si>
    <t>당기순이익(지배)</t>
    <phoneticPr fontId="4" type="noConversion"/>
  </si>
  <si>
    <t>P/E(Fwd.12M)</t>
    <phoneticPr fontId="4" type="noConversion"/>
  </si>
  <si>
    <t>Last Update : 2016-11-18 13:01:13</t>
    <phoneticPr fontId="4" type="noConversion"/>
  </si>
  <si>
    <t>CPD [20161118]</t>
    <phoneticPr fontId="4" type="noConversion"/>
  </si>
  <si>
    <t>D A T E</t>
    <phoneticPr fontId="4" type="noConversion"/>
  </si>
  <si>
    <t>Code</t>
    <phoneticPr fontId="4" type="noConversion"/>
  </si>
  <si>
    <t>Name</t>
    <phoneticPr fontId="4" type="noConversion"/>
  </si>
  <si>
    <t>Item Code</t>
    <phoneticPr fontId="4" type="noConversion"/>
  </si>
  <si>
    <t>Unit</t>
    <phoneticPr fontId="4" type="noConversion"/>
  </si>
  <si>
    <t>Base Date</t>
    <phoneticPr fontId="4" type="noConversion"/>
  </si>
  <si>
    <t>시가총액</t>
    <phoneticPr fontId="4" type="noConversion"/>
  </si>
  <si>
    <t>반도체</t>
    <phoneticPr fontId="4" type="noConversion"/>
  </si>
  <si>
    <t>삼성전자</t>
    <phoneticPr fontId="4" type="noConversion"/>
  </si>
  <si>
    <t>수정주가</t>
    <phoneticPr fontId="4" type="noConversion"/>
  </si>
  <si>
    <t>종가지수</t>
    <phoneticPr fontId="4" type="noConversion"/>
  </si>
  <si>
    <t>Last Update : 2016-11-18 13:01:16</t>
    <phoneticPr fontId="4" type="noConversion"/>
  </si>
  <si>
    <t>Period</t>
    <phoneticPr fontId="4" type="noConversion"/>
  </si>
  <si>
    <t>결산월</t>
    <phoneticPr fontId="4" type="noConversion"/>
  </si>
  <si>
    <t>자본총계(지배)</t>
    <phoneticPr fontId="4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</si>
</sst>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3">
    <numFmt numFmtId="176" formatCode="#,##0_ ;[Red]\-#,##0\ "/>
    <numFmt numFmtId="177" formatCode="0.0"/>
    <numFmt numFmtId="178" formatCode="0_);[Red]\(0\)"/>
  </numFmts>
  <fonts count="27" x14ac:knownFonts="1">
    <font>
      <sz val="11"/>
      <color theme="1"/>
      <name val="맑은 고딕"/>
      <family val="2"/>
      <charset val="129"/>
      <scheme val="minor"/>
    </font>
    <font>
      <sz val="11"/>
      <color theme="1"/>
      <name val="맑은 고딕"/>
      <family val="2"/>
      <charset val="129"/>
      <scheme val="minor"/>
    </font>
    <font>
      <u/>
      <sz val="11"/>
      <color theme="10"/>
      <name val="맑은 고딕"/>
      <family val="2"/>
      <charset val="129"/>
      <scheme val="minor"/>
    </font>
    <font>
      <sz val="9"/>
      <color rgb="FFFFFFFF"/>
      <name val="맑은 고딕"/>
      <family val="2"/>
      <charset val="129"/>
      <scheme val="minor"/>
    </font>
    <font>
      <sz val="8"/>
      <name val="맑은 고딕"/>
      <family val="2"/>
      <charset val="129"/>
      <scheme val="minor"/>
    </font>
    <font>
      <sz val="11"/>
      <color rgb="FF000000"/>
      <name val="맑은 고딕"/>
      <family val="3"/>
      <charset val="129"/>
      <scheme val="minor"/>
    </font>
    <font>
      <sz val="11"/>
      <color rgb="FFFFFFFF"/>
      <name val="맑은 고딕"/>
      <family val="2"/>
      <charset val="129"/>
      <scheme val="minor"/>
    </font>
    <font>
      <b/>
      <sz val="11"/>
      <color theme="1"/>
      <name val="맑은 고딕"/>
      <family val="3"/>
      <charset val="129"/>
      <scheme val="minor"/>
    </font>
    <font>
      <b/>
      <sz val="11"/>
      <color rgb="FF404040"/>
      <name val="맑은 고딕"/>
      <family val="3"/>
      <charset val="129"/>
      <scheme val="minor"/>
    </font>
    <font>
      <sz val="11"/>
      <color rgb="FF9B9B9B"/>
      <name val="맑은 고딕"/>
      <family val="2"/>
      <charset val="129"/>
      <scheme val="minor"/>
    </font>
    <font>
      <b/>
      <sz val="11"/>
      <color rgb="FFFF0000"/>
      <name val="맑은 고딕"/>
      <family val="3"/>
      <charset val="129"/>
      <scheme val="minor"/>
    </font>
    <font>
      <sz val="11"/>
      <color theme="1"/>
      <name val="맑은 고딕"/>
      <family val="3"/>
      <charset val="129"/>
      <scheme val="minor"/>
    </font>
    <font>
      <i/>
      <sz val="11"/>
      <color theme="1"/>
      <name val="맑은 고딕"/>
      <family val="3"/>
      <charset val="129"/>
      <scheme val="minor"/>
    </font>
    <font>
      <sz val="9"/>
      <color indexed="81"/>
      <name val="돋움체"/>
      <family val="3"/>
      <charset val="129"/>
    </font>
    <font>
      <b/>
      <sz val="18"/>
      <color theme="0"/>
      <name val="Arial Narrow"/>
      <family val="2"/>
    </font>
    <font>
      <sz val="11"/>
      <color theme="1"/>
      <name val="Arial Narrow"/>
      <family val="2"/>
    </font>
    <font>
      <b/>
      <sz val="11"/>
      <color theme="0"/>
      <name val="Arial Narrow"/>
      <family val="2"/>
    </font>
    <font>
      <b/>
      <sz val="11"/>
      <color theme="0"/>
      <name val="맑은 고딕"/>
      <family val="3"/>
      <charset val="129"/>
    </font>
    <font>
      <sz val="11"/>
      <color theme="0"/>
      <name val="Arial Narrow"/>
      <family val="2"/>
    </font>
    <font>
      <sz val="11"/>
      <color theme="0"/>
      <name val="맑은 고딕"/>
      <family val="3"/>
      <charset val="129"/>
    </font>
    <font>
      <b/>
      <sz val="11"/>
      <color theme="1"/>
      <name val="Arial Narrow"/>
      <family val="2"/>
    </font>
    <font>
      <b/>
      <sz val="11"/>
      <color theme="1"/>
      <name val="맑은 고딕"/>
      <family val="3"/>
      <charset val="129"/>
    </font>
    <font>
      <b/>
      <sz val="11"/>
      <color rgb="FFFF0000"/>
      <name val="Arial Narrow"/>
      <family val="2"/>
    </font>
    <font>
      <b/>
      <sz val="16"/>
      <color theme="0"/>
      <name val="Arial Narrow"/>
      <family val="2"/>
    </font>
    <font>
      <b/>
      <sz val="11"/>
      <color rgb="FFFF0000"/>
      <name val="돋움"/>
      <family val="3"/>
      <charset val="129"/>
    </font>
    <font>
      <sz val="11"/>
      <color theme="1"/>
      <name val="돋움"/>
      <family val="3"/>
      <charset val="129"/>
    </font>
    <font>
      <b/>
      <sz val="11"/>
      <color theme="1"/>
      <name val="돋움"/>
      <family val="3"/>
      <charset val="129"/>
    </font>
  </fonts>
  <fills count="13">
    <fill>
      <patternFill patternType="none"/>
    </fill>
    <fill>
      <patternFill patternType="gray125"/>
    </fill>
    <fill>
      <patternFill patternType="solid">
        <fgColor rgb="FF5A7AB2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FFCC"/>
      </patternFill>
    </fill>
  </fills>
  <borders count="31">
    <border>
      <left/>
      <right/>
      <top/>
      <bottom/>
      <diagonal/>
    </border>
    <border>
      <left style="thin">
        <color rgb="FFFF0000"/>
      </left>
      <right style="thin">
        <color rgb="FFFF0000"/>
      </right>
      <top style="thin">
        <color rgb="FFFF0000"/>
      </top>
      <bottom style="thin">
        <color rgb="FFFF0000"/>
      </bottom>
      <diagonal/>
    </border>
    <border>
      <left/>
      <right/>
      <top style="thin">
        <color rgb="FF3664FD"/>
      </top>
      <bottom/>
      <diagonal/>
    </border>
    <border>
      <left/>
      <right/>
      <top/>
      <bottom style="thin">
        <color rgb="FF3664FD"/>
      </bottom>
      <diagonal/>
    </border>
    <border>
      <left style="thin">
        <color rgb="FF3664FD"/>
      </left>
      <right/>
      <top style="thin">
        <color rgb="FF3664FD"/>
      </top>
      <bottom/>
      <diagonal/>
    </border>
    <border>
      <left style="thin">
        <color rgb="FF3664FD"/>
      </left>
      <right/>
      <top/>
      <bottom style="thin">
        <color rgb="FF3664FD"/>
      </bottom>
      <diagonal/>
    </border>
    <border>
      <left/>
      <right style="thin">
        <color rgb="FF3664FD"/>
      </right>
      <top/>
      <bottom/>
      <diagonal/>
    </border>
    <border>
      <left style="thin">
        <color rgb="FF3664FD"/>
      </left>
      <right/>
      <top/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thin">
        <color rgb="FFFF0000"/>
      </top>
      <bottom style="double">
        <color rgb="FFFF0000"/>
      </bottom>
      <diagonal/>
    </border>
    <border>
      <left/>
      <right/>
      <top style="thin">
        <color theme="3" tint="0.39997558519241921"/>
      </top>
      <bottom style="double">
        <color theme="3" tint="0.39997558519241921"/>
      </bottom>
      <diagonal/>
    </border>
    <border>
      <left style="medium">
        <color theme="3" tint="0.39997558519241921"/>
      </left>
      <right/>
      <top style="medium">
        <color theme="3" tint="0.39997558519241921"/>
      </top>
      <bottom/>
      <diagonal/>
    </border>
    <border>
      <left style="medium">
        <color theme="3" tint="0.39997558519241921"/>
      </left>
      <right/>
      <top/>
      <bottom style="medium">
        <color theme="3" tint="0.39997558519241921"/>
      </bottom>
      <diagonal/>
    </border>
    <border>
      <left/>
      <right/>
      <top/>
      <bottom style="medium">
        <color theme="3" tint="0.39997558519241921"/>
      </bottom>
      <diagonal/>
    </border>
    <border>
      <left/>
      <right style="medium">
        <color theme="3" tint="0.39997558519241921"/>
      </right>
      <top/>
      <bottom style="medium">
        <color theme="3" tint="0.39997558519241921"/>
      </bottom>
      <diagonal/>
    </border>
    <border>
      <left style="medium">
        <color theme="3" tint="0.39997558519241921"/>
      </left>
      <right/>
      <top style="medium">
        <color theme="3" tint="0.39997558519241921"/>
      </top>
      <bottom style="thin">
        <color theme="3" tint="0.39997558519241921"/>
      </bottom>
      <diagonal/>
    </border>
    <border>
      <left/>
      <right/>
      <top style="medium">
        <color theme="3" tint="0.39997558519241921"/>
      </top>
      <bottom style="thin">
        <color theme="3" tint="0.39997558519241921"/>
      </bottom>
      <diagonal/>
    </border>
    <border>
      <left/>
      <right style="medium">
        <color theme="3" tint="0.39997558519241921"/>
      </right>
      <top style="medium">
        <color theme="3" tint="0.39997558519241921"/>
      </top>
      <bottom style="thin">
        <color theme="3" tint="0.39997558519241921"/>
      </bottom>
      <diagonal/>
    </border>
    <border>
      <left style="medium">
        <color theme="3" tint="0.39997558519241921"/>
      </left>
      <right/>
      <top/>
      <bottom/>
      <diagonal/>
    </border>
    <border>
      <left style="thin">
        <color theme="3" tint="0.39997558519241921"/>
      </left>
      <right style="medium">
        <color theme="3" tint="0.39997558519241921"/>
      </right>
      <top style="medium">
        <color theme="3" tint="0.39997558519241921"/>
      </top>
      <bottom/>
      <diagonal/>
    </border>
    <border>
      <left style="thin">
        <color theme="3" tint="0.39997558519241921"/>
      </left>
      <right style="medium">
        <color theme="3" tint="0.39997558519241921"/>
      </right>
      <top/>
      <bottom/>
      <diagonal/>
    </border>
    <border>
      <left style="thin">
        <color theme="3" tint="0.39997558519241921"/>
      </left>
      <right style="medium">
        <color theme="3" tint="0.39997558519241921"/>
      </right>
      <top/>
      <bottom style="medium">
        <color theme="3" tint="0.39997558519241921"/>
      </bottom>
      <diagonal/>
    </border>
    <border>
      <left style="medium">
        <color rgb="FFFF0000"/>
      </left>
      <right/>
      <top/>
      <bottom style="medium">
        <color rgb="FFFF0000"/>
      </bottom>
      <diagonal/>
    </border>
    <border>
      <left/>
      <right/>
      <top/>
      <bottom style="medium">
        <color rgb="FFFF0000"/>
      </bottom>
      <diagonal/>
    </border>
    <border>
      <left/>
      <right style="medium">
        <color rgb="FFFF0000"/>
      </right>
      <top/>
      <bottom style="medium">
        <color rgb="FFFF0000"/>
      </bottom>
      <diagonal/>
    </border>
    <border>
      <left style="medium">
        <color rgb="FFFF0000"/>
      </left>
      <right/>
      <top style="medium">
        <color rgb="FFFF0000"/>
      </top>
      <bottom style="thin">
        <color rgb="FFFF0000"/>
      </bottom>
      <diagonal/>
    </border>
    <border>
      <left/>
      <right/>
      <top style="medium">
        <color rgb="FFFF0000"/>
      </top>
      <bottom style="thin">
        <color rgb="FFFF0000"/>
      </bottom>
      <diagonal/>
    </border>
    <border>
      <left/>
      <right style="medium">
        <color rgb="FFFF0000"/>
      </right>
      <top style="medium">
        <color rgb="FFFF0000"/>
      </top>
      <bottom style="thin">
        <color rgb="FFFF0000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</borders>
  <cellStyleXfs count="3">
    <xf numFmtId="0" fontId="0" fillId="0" borderId="0">
      <alignment vertical="center"/>
    </xf>
    <xf numFmtId="0" fontId="2" fillId="0" borderId="0" applyNumberFormat="0" applyFill="0" applyBorder="0" applyAlignment="0" applyProtection="0">
      <alignment vertical="center"/>
    </xf>
    <xf numFmtId="0" fontId="1" fillId="12" borderId="30" applyNumberFormat="0" applyFont="0" applyAlignment="0" applyProtection="0">
      <alignment vertical="center"/>
    </xf>
  </cellStyleXfs>
  <cellXfs count="96">
    <xf numFmtId="0" fontId="0" fillId="0" borderId="0" xfId="0">
      <alignment vertical="center"/>
    </xf>
    <xf numFmtId="0" fontId="3" fillId="2" borderId="0" xfId="1" applyFont="1" applyFill="1" applyAlignment="1">
      <alignment horizontal="center" vertical="center"/>
    </xf>
    <xf numFmtId="0" fontId="5" fillId="0" borderId="0" xfId="0" applyFont="1">
      <alignment vertical="center"/>
    </xf>
    <xf numFmtId="0" fontId="0" fillId="3" borderId="0" xfId="0" applyFill="1">
      <alignment vertical="center"/>
    </xf>
    <xf numFmtId="0" fontId="0" fillId="0" borderId="0" xfId="0" applyFill="1">
      <alignment vertical="center"/>
    </xf>
    <xf numFmtId="0" fontId="0" fillId="0" borderId="0" xfId="0" applyAlignment="1">
      <alignment horizontal="center" vertical="center"/>
    </xf>
    <xf numFmtId="0" fontId="0" fillId="0" borderId="0" xfId="0" applyAlignment="1">
      <alignment horizontal="right" vertical="center"/>
    </xf>
    <xf numFmtId="0" fontId="6" fillId="0" borderId="0" xfId="0" applyFont="1">
      <alignment vertical="center"/>
    </xf>
    <xf numFmtId="14" fontId="0" fillId="0" borderId="0" xfId="0" applyNumberFormat="1">
      <alignment vertical="center"/>
    </xf>
    <xf numFmtId="0" fontId="0" fillId="0" borderId="1" xfId="0" applyBorder="1">
      <alignment vertical="center"/>
    </xf>
    <xf numFmtId="0" fontId="7" fillId="0" borderId="1" xfId="0" applyFont="1" applyBorder="1" applyAlignment="1">
      <alignment horizontal="right" vertical="center"/>
    </xf>
    <xf numFmtId="0" fontId="8" fillId="0" borderId="0" xfId="0" applyFont="1" applyAlignment="1">
      <alignment horizontal="left" vertical="center"/>
    </xf>
    <xf numFmtId="0" fontId="7" fillId="5" borderId="1" xfId="0" applyFont="1" applyFill="1" applyBorder="1">
      <alignment vertical="center"/>
    </xf>
    <xf numFmtId="176" fontId="0" fillId="0" borderId="1" xfId="0" applyNumberFormat="1" applyBorder="1" applyAlignment="1">
      <alignment horizontal="right" vertical="center"/>
    </xf>
    <xf numFmtId="0" fontId="0" fillId="0" borderId="2" xfId="0" applyBorder="1" applyAlignment="1">
      <alignment horizontal="left" vertical="center"/>
    </xf>
    <xf numFmtId="0" fontId="0" fillId="0" borderId="0" xfId="0" applyBorder="1" applyAlignment="1">
      <alignment horizontal="left" vertical="center"/>
    </xf>
    <xf numFmtId="0" fontId="0" fillId="0" borderId="0" xfId="0" applyAlignment="1">
      <alignment horizontal="left" vertical="center"/>
    </xf>
    <xf numFmtId="0" fontId="0" fillId="0" borderId="3" xfId="0" applyBorder="1" applyAlignment="1">
      <alignment horizontal="left" vertical="center"/>
    </xf>
    <xf numFmtId="0" fontId="9" fillId="0" borderId="2" xfId="0" applyFont="1" applyBorder="1" applyAlignment="1">
      <alignment horizontal="right" vertical="center"/>
    </xf>
    <xf numFmtId="0" fontId="9" fillId="0" borderId="0" xfId="0" applyFont="1" applyBorder="1" applyAlignment="1">
      <alignment horizontal="right" vertical="center"/>
    </xf>
    <xf numFmtId="0" fontId="0" fillId="0" borderId="5" xfId="0" applyBorder="1">
      <alignment vertical="center"/>
    </xf>
    <xf numFmtId="0" fontId="0" fillId="0" borderId="3" xfId="0" applyBorder="1">
      <alignment vertical="center"/>
    </xf>
    <xf numFmtId="0" fontId="0" fillId="3" borderId="0" xfId="0" applyFill="1" applyBorder="1" applyAlignment="1">
      <alignment horizontal="left" vertical="center"/>
    </xf>
    <xf numFmtId="0" fontId="0" fillId="0" borderId="0" xfId="0" applyFill="1" applyBorder="1" applyAlignment="1">
      <alignment horizontal="left" vertical="center"/>
    </xf>
    <xf numFmtId="0" fontId="9" fillId="0" borderId="6" xfId="0" applyFont="1" applyBorder="1" applyAlignment="1">
      <alignment horizontal="right" vertical="center"/>
    </xf>
    <xf numFmtId="0" fontId="0" fillId="0" borderId="0" xfId="0" applyBorder="1">
      <alignment vertical="center"/>
    </xf>
    <xf numFmtId="176" fontId="10" fillId="6" borderId="1" xfId="0" applyNumberFormat="1" applyFont="1" applyFill="1" applyBorder="1" applyAlignment="1">
      <alignment horizontal="right" vertical="center"/>
    </xf>
    <xf numFmtId="0" fontId="0" fillId="0" borderId="7" xfId="0" applyBorder="1">
      <alignment vertical="center"/>
    </xf>
    <xf numFmtId="0" fontId="0" fillId="0" borderId="7" xfId="0" applyBorder="1" applyAlignment="1">
      <alignment horizontal="left" vertical="center"/>
    </xf>
    <xf numFmtId="0" fontId="0" fillId="0" borderId="3" xfId="0" applyBorder="1" applyAlignment="1">
      <alignment horizontal="center" vertical="center"/>
    </xf>
    <xf numFmtId="0" fontId="0" fillId="3" borderId="0" xfId="0" applyFill="1" applyBorder="1">
      <alignment vertical="center"/>
    </xf>
    <xf numFmtId="0" fontId="0" fillId="0" borderId="0" xfId="0" applyFill="1" applyBorder="1">
      <alignment vertical="center"/>
    </xf>
    <xf numFmtId="177" fontId="0" fillId="0" borderId="0" xfId="0" applyNumberFormat="1" applyAlignment="1">
      <alignment horizontal="right" vertical="center"/>
    </xf>
    <xf numFmtId="0" fontId="7" fillId="0" borderId="0" xfId="0" applyFont="1">
      <alignment vertical="center"/>
    </xf>
    <xf numFmtId="0" fontId="0" fillId="3" borderId="0" xfId="0" applyFill="1" applyAlignment="1">
      <alignment horizontal="left" vertical="center"/>
    </xf>
    <xf numFmtId="0" fontId="0" fillId="0" borderId="0" xfId="0" applyFill="1" applyAlignment="1">
      <alignment horizontal="left" vertical="center"/>
    </xf>
    <xf numFmtId="0" fontId="10" fillId="0" borderId="0" xfId="0" applyFont="1">
      <alignment vertical="center"/>
    </xf>
    <xf numFmtId="0" fontId="11" fillId="0" borderId="0" xfId="0" applyFont="1" applyAlignment="1">
      <alignment horizontal="right" vertical="center"/>
    </xf>
    <xf numFmtId="14" fontId="0" fillId="0" borderId="0" xfId="0" applyNumberFormat="1" applyFill="1" applyAlignment="1">
      <alignment horizontal="center" vertical="center"/>
    </xf>
    <xf numFmtId="14" fontId="12" fillId="0" borderId="0" xfId="0" applyNumberFormat="1" applyFont="1">
      <alignment vertical="center"/>
    </xf>
    <xf numFmtId="178" fontId="11" fillId="0" borderId="0" xfId="0" applyNumberFormat="1" applyFont="1">
      <alignment vertical="center"/>
    </xf>
    <xf numFmtId="178" fontId="0" fillId="0" borderId="0" xfId="0" applyNumberFormat="1">
      <alignment vertical="center"/>
    </xf>
    <xf numFmtId="176" fontId="0" fillId="0" borderId="1" xfId="0" applyNumberFormat="1" applyFill="1" applyBorder="1" applyAlignment="1">
      <alignment horizontal="right" vertical="center"/>
    </xf>
    <xf numFmtId="176" fontId="10" fillId="7" borderId="1" xfId="0" applyNumberFormat="1" applyFont="1" applyFill="1" applyBorder="1" applyAlignment="1">
      <alignment horizontal="right" vertical="center"/>
    </xf>
    <xf numFmtId="2" fontId="0" fillId="0" borderId="0" xfId="0" applyNumberFormat="1" applyAlignment="1">
      <alignment horizontal="right" vertical="center"/>
    </xf>
    <xf numFmtId="0" fontId="7" fillId="0" borderId="0" xfId="0" applyFont="1" applyAlignment="1">
      <alignment horizontal="right" vertical="center"/>
    </xf>
    <xf numFmtId="0" fontId="10" fillId="0" borderId="0" xfId="0" applyFont="1" applyAlignment="1">
      <alignment horizontal="left" vertical="center"/>
    </xf>
    <xf numFmtId="0" fontId="10" fillId="8" borderId="8" xfId="0" applyFont="1" applyFill="1" applyBorder="1">
      <alignment vertical="center"/>
    </xf>
    <xf numFmtId="4" fontId="0" fillId="0" borderId="0" xfId="0" applyNumberFormat="1" applyFill="1" applyAlignment="1">
      <alignment horizontal="right" vertical="center"/>
    </xf>
    <xf numFmtId="3" fontId="0" fillId="0" borderId="0" xfId="0" applyNumberFormat="1" applyFill="1" applyAlignment="1">
      <alignment horizontal="right" vertical="center"/>
    </xf>
    <xf numFmtId="4" fontId="0" fillId="0" borderId="0" xfId="0" applyNumberFormat="1" applyAlignment="1">
      <alignment horizontal="right" vertical="center"/>
    </xf>
    <xf numFmtId="3" fontId="0" fillId="0" borderId="0" xfId="0" applyNumberFormat="1" applyAlignment="1">
      <alignment horizontal="right" vertical="center"/>
    </xf>
    <xf numFmtId="0" fontId="0" fillId="0" borderId="4" xfId="0" applyNumberFormat="1" applyBorder="1">
      <alignment vertical="center"/>
    </xf>
    <xf numFmtId="0" fontId="14" fillId="4" borderId="0" xfId="0" applyFont="1" applyFill="1" applyAlignment="1">
      <alignment vertical="center"/>
    </xf>
    <xf numFmtId="0" fontId="15" fillId="4" borderId="0" xfId="0" applyFont="1" applyFill="1">
      <alignment vertical="center"/>
    </xf>
    <xf numFmtId="0" fontId="16" fillId="4" borderId="0" xfId="0" applyFont="1" applyFill="1" applyAlignment="1">
      <alignment horizontal="right" vertical="center"/>
    </xf>
    <xf numFmtId="0" fontId="15" fillId="0" borderId="0" xfId="0" applyFont="1">
      <alignment vertical="center"/>
    </xf>
    <xf numFmtId="0" fontId="18" fillId="4" borderId="0" xfId="0" applyFont="1" applyFill="1" applyAlignment="1">
      <alignment horizontal="right" vertical="center"/>
    </xf>
    <xf numFmtId="177" fontId="15" fillId="10" borderId="12" xfId="0" applyNumberFormat="1" applyFont="1" applyFill="1" applyBorder="1" applyAlignment="1">
      <alignment horizontal="center" vertical="center"/>
    </xf>
    <xf numFmtId="177" fontId="15" fillId="10" borderId="13" xfId="0" applyNumberFormat="1" applyFont="1" applyFill="1" applyBorder="1" applyAlignment="1">
      <alignment horizontal="center" vertical="center"/>
    </xf>
    <xf numFmtId="177" fontId="15" fillId="10" borderId="12" xfId="0" applyNumberFormat="1" applyFont="1" applyFill="1" applyBorder="1" applyAlignment="1">
      <alignment horizontal="right" vertical="center"/>
    </xf>
    <xf numFmtId="177" fontId="15" fillId="10" borderId="13" xfId="0" applyNumberFormat="1" applyFont="1" applyFill="1" applyBorder="1" applyAlignment="1">
      <alignment horizontal="right" vertical="center"/>
    </xf>
    <xf numFmtId="0" fontId="15" fillId="9" borderId="10" xfId="0" applyFont="1" applyFill="1" applyBorder="1">
      <alignment vertical="center"/>
    </xf>
    <xf numFmtId="0" fontId="15" fillId="5" borderId="9" xfId="0" applyFont="1" applyFill="1" applyBorder="1">
      <alignment vertical="center"/>
    </xf>
    <xf numFmtId="177" fontId="15" fillId="10" borderId="22" xfId="0" applyNumberFormat="1" applyFont="1" applyFill="1" applyBorder="1" applyAlignment="1">
      <alignment horizontal="center" vertical="center"/>
    </xf>
    <xf numFmtId="177" fontId="15" fillId="10" borderId="23" xfId="0" applyNumberFormat="1" applyFont="1" applyFill="1" applyBorder="1" applyAlignment="1">
      <alignment horizontal="center" vertical="center"/>
    </xf>
    <xf numFmtId="177" fontId="15" fillId="10" borderId="22" xfId="0" applyNumberFormat="1" applyFont="1" applyFill="1" applyBorder="1" applyAlignment="1">
      <alignment horizontal="right" vertical="center"/>
    </xf>
    <xf numFmtId="177" fontId="15" fillId="10" borderId="23" xfId="0" applyNumberFormat="1" applyFont="1" applyFill="1" applyBorder="1" applyAlignment="1">
      <alignment horizontal="right" vertical="center"/>
    </xf>
    <xf numFmtId="0" fontId="23" fillId="4" borderId="0" xfId="0" applyFont="1" applyFill="1" applyAlignment="1">
      <alignment vertical="center"/>
    </xf>
    <xf numFmtId="0" fontId="25" fillId="0" borderId="0" xfId="0" applyFont="1">
      <alignment vertical="center"/>
    </xf>
    <xf numFmtId="0" fontId="20" fillId="10" borderId="28" xfId="0" applyFont="1" applyFill="1" applyBorder="1" applyAlignment="1">
      <alignment horizontal="center" vertical="center"/>
    </xf>
    <xf numFmtId="177" fontId="15" fillId="8" borderId="14" xfId="0" applyNumberFormat="1" applyFont="1" applyFill="1" applyBorder="1" applyAlignment="1">
      <alignment horizontal="center" vertical="center"/>
    </xf>
    <xf numFmtId="177" fontId="15" fillId="8" borderId="24" xfId="0" applyNumberFormat="1" applyFont="1" applyFill="1" applyBorder="1" applyAlignment="1">
      <alignment horizontal="center" vertical="center"/>
    </xf>
    <xf numFmtId="177" fontId="15" fillId="8" borderId="14" xfId="0" applyNumberFormat="1" applyFont="1" applyFill="1" applyBorder="1" applyAlignment="1">
      <alignment horizontal="right" vertical="center"/>
    </xf>
    <xf numFmtId="177" fontId="15" fillId="8" borderId="24" xfId="0" applyNumberFormat="1" applyFont="1" applyFill="1" applyBorder="1" applyAlignment="1">
      <alignment horizontal="right" vertical="center"/>
    </xf>
    <xf numFmtId="0" fontId="15" fillId="8" borderId="29" xfId="0" applyFont="1" applyFill="1" applyBorder="1" applyAlignment="1">
      <alignment horizontal="center" vertical="center"/>
    </xf>
    <xf numFmtId="0" fontId="0" fillId="12" borderId="30" xfId="2" applyFont="1">
      <alignment vertical="center"/>
    </xf>
    <xf numFmtId="177" fontId="0" fillId="12" borderId="30" xfId="2" applyNumberFormat="1" applyFont="1">
      <alignment vertical="center"/>
    </xf>
    <xf numFmtId="0" fontId="11" fillId="12" borderId="30" xfId="2" applyFont="1">
      <alignment vertical="center"/>
    </xf>
    <xf numFmtId="0" fontId="7" fillId="12" borderId="30" xfId="2" applyFont="1">
      <alignment vertical="center"/>
    </xf>
    <xf numFmtId="0" fontId="0" fillId="0" borderId="4" xfId="0" applyNumberFormat="1" applyBorder="1" applyAlignment="1">
      <alignment horizontal="center" vertical="center"/>
    </xf>
    <xf numFmtId="0" fontId="20" fillId="9" borderId="10" xfId="0" applyFont="1" applyFill="1" applyBorder="1">
      <alignment vertical="center"/>
    </xf>
    <xf numFmtId="0" fontId="20" fillId="5" borderId="9" xfId="0" applyFont="1" applyFill="1" applyBorder="1">
      <alignment vertical="center"/>
    </xf>
    <xf numFmtId="0" fontId="14" fillId="4" borderId="0" xfId="0" applyFont="1" applyFill="1" applyAlignment="1">
      <alignment horizontal="left" vertical="center"/>
    </xf>
    <xf numFmtId="0" fontId="20" fillId="0" borderId="15" xfId="0" applyFont="1" applyBorder="1" applyAlignment="1">
      <alignment horizontal="center" vertical="center"/>
    </xf>
    <xf numFmtId="0" fontId="20" fillId="0" borderId="16" xfId="0" applyFont="1" applyBorder="1" applyAlignment="1">
      <alignment horizontal="center" vertical="center"/>
    </xf>
    <xf numFmtId="0" fontId="20" fillId="0" borderId="17" xfId="0" applyFont="1" applyBorder="1" applyAlignment="1">
      <alignment horizontal="center" vertical="center"/>
    </xf>
    <xf numFmtId="0" fontId="20" fillId="0" borderId="25" xfId="0" applyFont="1" applyBorder="1" applyAlignment="1">
      <alignment horizontal="center" vertical="center"/>
    </xf>
    <xf numFmtId="0" fontId="20" fillId="0" borderId="26" xfId="0" applyFont="1" applyBorder="1" applyAlignment="1">
      <alignment horizontal="center" vertical="center"/>
    </xf>
    <xf numFmtId="0" fontId="20" fillId="0" borderId="27" xfId="0" applyFont="1" applyBorder="1" applyAlignment="1">
      <alignment horizontal="center" vertical="center"/>
    </xf>
    <xf numFmtId="0" fontId="20" fillId="11" borderId="11" xfId="0" applyFont="1" applyFill="1" applyBorder="1" applyAlignment="1">
      <alignment horizontal="center" vertical="center"/>
    </xf>
    <xf numFmtId="0" fontId="20" fillId="11" borderId="18" xfId="0" applyFont="1" applyFill="1" applyBorder="1" applyAlignment="1">
      <alignment horizontal="center" vertical="center"/>
    </xf>
    <xf numFmtId="0" fontId="20" fillId="11" borderId="12" xfId="0" applyFont="1" applyFill="1" applyBorder="1" applyAlignment="1">
      <alignment horizontal="center" vertical="center"/>
    </xf>
    <xf numFmtId="0" fontId="24" fillId="8" borderId="19" xfId="0" applyFont="1" applyFill="1" applyBorder="1" applyAlignment="1">
      <alignment horizontal="center" vertical="center" wrapText="1"/>
    </xf>
    <xf numFmtId="0" fontId="22" fillId="8" borderId="20" xfId="0" applyFont="1" applyFill="1" applyBorder="1" applyAlignment="1">
      <alignment horizontal="center" vertical="center" wrapText="1"/>
    </xf>
    <xf numFmtId="0" fontId="22" fillId="8" borderId="21" xfId="0" applyFont="1" applyFill="1" applyBorder="1" applyAlignment="1">
      <alignment horizontal="center" vertical="center" wrapText="1"/>
    </xf>
  </cellXfs>
  <cellStyles count="3">
    <cellStyle name="메모" xfId="2" builtinId="10"/>
    <cellStyle name="표준" xfId="0" builtinId="0"/>
    <cellStyle name="하이퍼링크" xfId="1" builtinId="8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charts/_rels/chart1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2.xml"/></Relationships>
</file>

<file path=xl/charts/_rels/chart2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3.xml"/></Relationships>
</file>

<file path=xl/charts/_rels/chart3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4.xml"/></Relationships>
</file>

<file path=xl/charts/_rels/chart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5.xml"/></Relationships>
</file>

<file path=xl/charts/_rels/chart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6.xml"/></Relationships>
</file>

<file path=xl/charts/_rels/chart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7.xml"/></Relationships>
</file>

<file path=xl/charts/_rels/chart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8.xml"/></Relationships>
</file>

<file path=xl/charts/_rels/chart8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9.xml"/></Relationships>
</file>

<file path=xl/charts/_rels/chart9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1.xml"/></Relationships>
</file>

<file path=xl/charts/_rels/chart10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2.xml"/></Relationships>
</file>

<file path=xl/charts/_rels/chart14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4.xml"/></Relationships>
</file>

<file path=xl/charts/_rels/chart15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5.xml"/></Relationships>
</file>

<file path=xl/charts/_rels/chart16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6.xml"/></Relationships>
</file>

<file path=xl/charts/_rels/chart17.xml.rels><?xml version="1.0" encoding="UTF-8" standalone="yes"?>
<Relationships xmlns="http://schemas.openxmlformats.org/package/2006/relationships"><Relationship Id="rId1" Type="http://schemas.openxmlformats.org/officeDocument/2006/relationships/chartUserShapes" Target="../drawings/drawing17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5.1581071405324481E-2"/>
          <c:y val="0.10031473310764114"/>
          <c:w val="0.78247461433313803"/>
          <c:h val="0.82909611111111114"/>
        </c:manualLayout>
      </c:layout>
      <c:lineChart>
        <c:grouping val="standard"/>
        <c:varyColors val="0"/>
        <c:ser>
          <c:idx val="0"/>
          <c:order val="0"/>
          <c:tx>
            <c:strRef>
              <c:f>PER!$AP$19</c:f>
              <c:strCache>
                <c:ptCount val="1"/>
                <c:pt idx="0">
                  <c:v>삼성전자</c:v>
                </c:pt>
              </c:strCache>
            </c:strRef>
          </c:tx>
          <c:spPr>
            <a:ln w="254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PER!$AP$20:$AP$5005</c:f>
              <c:numCache>
                <c:formatCode>0_);[Red]\(0\)</c:formatCode>
                <c:ptCount val="4986"/>
                <c:pt idx="0">
                  <c:v>67.73308999999999</c:v>
                </c:pt>
                <c:pt idx="1">
                  <c:v>76.63342999999999</c:v>
                </c:pt>
                <c:pt idx="2">
                  <c:v>76.471210000000013</c:v>
                </c:pt>
                <c:pt idx="3">
                  <c:v>79.49378999999999</c:v>
                </c:pt>
                <c:pt idx="4">
                  <c:v>79.22666000000001</c:v>
                </c:pt>
                <c:pt idx="5">
                  <c:v>79.738919999999993</c:v>
                </c:pt>
                <c:pt idx="6">
                  <c:v>82.782509999999988</c:v>
                </c:pt>
                <c:pt idx="7">
                  <c:v>81.887570000000011</c:v>
                </c:pt>
                <c:pt idx="8">
                  <c:v>81.290940000000006</c:v>
                </c:pt>
                <c:pt idx="9">
                  <c:v>84.124929999999992</c:v>
                </c:pt>
                <c:pt idx="10">
                  <c:v>78.158619999999999</c:v>
                </c:pt>
                <c:pt idx="11">
                  <c:v>82.782509999999988</c:v>
                </c:pt>
                <c:pt idx="12">
                  <c:v>81.290940000000006</c:v>
                </c:pt>
                <c:pt idx="13">
                  <c:v>84.274090000000001</c:v>
                </c:pt>
                <c:pt idx="14">
                  <c:v>88.748820000000009</c:v>
                </c:pt>
                <c:pt idx="15">
                  <c:v>88.59966</c:v>
                </c:pt>
                <c:pt idx="16">
                  <c:v>95.013440000000003</c:v>
                </c:pt>
                <c:pt idx="17">
                  <c:v>83.080830000000006</c:v>
                </c:pt>
                <c:pt idx="18">
                  <c:v>80.545149999999992</c:v>
                </c:pt>
                <c:pt idx="19">
                  <c:v>73.311000000000007</c:v>
                </c:pt>
                <c:pt idx="20">
                  <c:v>73.341039999999992</c:v>
                </c:pt>
                <c:pt idx="21">
                  <c:v>75.970789999999994</c:v>
                </c:pt>
                <c:pt idx="22">
                  <c:v>70.27297999999999</c:v>
                </c:pt>
                <c:pt idx="23">
                  <c:v>63.771639999999998</c:v>
                </c:pt>
                <c:pt idx="24">
                  <c:v>63.625540000000001</c:v>
                </c:pt>
                <c:pt idx="25">
                  <c:v>70.419080000000008</c:v>
                </c:pt>
                <c:pt idx="26">
                  <c:v>64.867370000000008</c:v>
                </c:pt>
                <c:pt idx="27">
                  <c:v>61.945419999999999</c:v>
                </c:pt>
                <c:pt idx="28">
                  <c:v>61.799320000000002</c:v>
                </c:pt>
                <c:pt idx="29">
                  <c:v>61.068829999999998</c:v>
                </c:pt>
                <c:pt idx="30">
                  <c:v>60.922730000000001</c:v>
                </c:pt>
                <c:pt idx="31">
                  <c:v>61.287980000000005</c:v>
                </c:pt>
                <c:pt idx="32">
                  <c:v>63.990780000000001</c:v>
                </c:pt>
                <c:pt idx="33">
                  <c:v>63.406390000000002</c:v>
                </c:pt>
                <c:pt idx="34">
                  <c:v>67.536749999999998</c:v>
                </c:pt>
                <c:pt idx="35">
                  <c:v>64.29616</c:v>
                </c:pt>
                <c:pt idx="36">
                  <c:v>67.389449999999997</c:v>
                </c:pt>
                <c:pt idx="37">
                  <c:v>69.157039999999995</c:v>
                </c:pt>
                <c:pt idx="38">
                  <c:v>67.610399999999998</c:v>
                </c:pt>
                <c:pt idx="39">
                  <c:v>67.904990000000012</c:v>
                </c:pt>
                <c:pt idx="40">
                  <c:v>70.188130000000001</c:v>
                </c:pt>
                <c:pt idx="41">
                  <c:v>64.369810000000001</c:v>
                </c:pt>
                <c:pt idx="42">
                  <c:v>64.443460000000002</c:v>
                </c:pt>
                <c:pt idx="43">
                  <c:v>64.738060000000004</c:v>
                </c:pt>
                <c:pt idx="44">
                  <c:v>66.652950000000004</c:v>
                </c:pt>
                <c:pt idx="45">
                  <c:v>66.063749999999999</c:v>
                </c:pt>
                <c:pt idx="46">
                  <c:v>66.873899999999992</c:v>
                </c:pt>
                <c:pt idx="47">
                  <c:v>63.780610000000003</c:v>
                </c:pt>
                <c:pt idx="48">
                  <c:v>62.749519999999997</c:v>
                </c:pt>
                <c:pt idx="49">
                  <c:v>59.803530000000002</c:v>
                </c:pt>
                <c:pt idx="50">
                  <c:v>65.40091000000001</c:v>
                </c:pt>
                <c:pt idx="51">
                  <c:v>63.780610000000003</c:v>
                </c:pt>
                <c:pt idx="52">
                  <c:v>66.358350000000002</c:v>
                </c:pt>
                <c:pt idx="53">
                  <c:v>64.885360000000006</c:v>
                </c:pt>
                <c:pt idx="54">
                  <c:v>69.451639999999998</c:v>
                </c:pt>
                <c:pt idx="55">
                  <c:v>71.587479999999999</c:v>
                </c:pt>
                <c:pt idx="56">
                  <c:v>72.029380000000003</c:v>
                </c:pt>
                <c:pt idx="57">
                  <c:v>72.986820000000009</c:v>
                </c:pt>
                <c:pt idx="58">
                  <c:v>74.533460000000005</c:v>
                </c:pt>
                <c:pt idx="59">
                  <c:v>77.626750000000001</c:v>
                </c:pt>
                <c:pt idx="60">
                  <c:v>76.890249999999995</c:v>
                </c:pt>
                <c:pt idx="61">
                  <c:v>75.12266000000001</c:v>
                </c:pt>
                <c:pt idx="62">
                  <c:v>76.448359999999994</c:v>
                </c:pt>
                <c:pt idx="63">
                  <c:v>72.913169999999994</c:v>
                </c:pt>
                <c:pt idx="64">
                  <c:v>74.386169999999993</c:v>
                </c:pt>
                <c:pt idx="65">
                  <c:v>75.417259999999999</c:v>
                </c:pt>
                <c:pt idx="66">
                  <c:v>76.890249999999995</c:v>
                </c:pt>
                <c:pt idx="67">
                  <c:v>72.397619999999989</c:v>
                </c:pt>
                <c:pt idx="68">
                  <c:v>68.788789999999992</c:v>
                </c:pt>
                <c:pt idx="69">
                  <c:v>66.579300000000003</c:v>
                </c:pt>
                <c:pt idx="70">
                  <c:v>69.819890000000001</c:v>
                </c:pt>
                <c:pt idx="71">
                  <c:v>70.924630000000008</c:v>
                </c:pt>
                <c:pt idx="72">
                  <c:v>73.428719999999998</c:v>
                </c:pt>
                <c:pt idx="73">
                  <c:v>72.17667999999999</c:v>
                </c:pt>
                <c:pt idx="74">
                  <c:v>71.882080000000002</c:v>
                </c:pt>
                <c:pt idx="75">
                  <c:v>72.397619999999989</c:v>
                </c:pt>
                <c:pt idx="76">
                  <c:v>72.692220000000006</c:v>
                </c:pt>
                <c:pt idx="77">
                  <c:v>72.323970000000003</c:v>
                </c:pt>
                <c:pt idx="78">
                  <c:v>73.796970000000002</c:v>
                </c:pt>
                <c:pt idx="79">
                  <c:v>76.006460000000004</c:v>
                </c:pt>
                <c:pt idx="80">
                  <c:v>79.836240000000004</c:v>
                </c:pt>
                <c:pt idx="81">
                  <c:v>81.309229999999999</c:v>
                </c:pt>
                <c:pt idx="82">
                  <c:v>83.224130000000002</c:v>
                </c:pt>
                <c:pt idx="83">
                  <c:v>81.456530000000001</c:v>
                </c:pt>
                <c:pt idx="84">
                  <c:v>85.139020000000002</c:v>
                </c:pt>
                <c:pt idx="85">
                  <c:v>81.456530000000001</c:v>
                </c:pt>
                <c:pt idx="86">
                  <c:v>80.867339999999999</c:v>
                </c:pt>
                <c:pt idx="87">
                  <c:v>81.603830000000002</c:v>
                </c:pt>
                <c:pt idx="88">
                  <c:v>86.759309999999999</c:v>
                </c:pt>
                <c:pt idx="89">
                  <c:v>87.34850999999999</c:v>
                </c:pt>
                <c:pt idx="90">
                  <c:v>86.170109999999994</c:v>
                </c:pt>
                <c:pt idx="91">
                  <c:v>86.612009999999998</c:v>
                </c:pt>
                <c:pt idx="92">
                  <c:v>85.580910000000003</c:v>
                </c:pt>
                <c:pt idx="93">
                  <c:v>82.782229999999998</c:v>
                </c:pt>
                <c:pt idx="94">
                  <c:v>83.076830000000001</c:v>
                </c:pt>
                <c:pt idx="95">
                  <c:v>80.425440000000009</c:v>
                </c:pt>
                <c:pt idx="96">
                  <c:v>88.232300000000009</c:v>
                </c:pt>
                <c:pt idx="97">
                  <c:v>91.030990000000003</c:v>
                </c:pt>
                <c:pt idx="98">
                  <c:v>92.356679999999997</c:v>
                </c:pt>
                <c:pt idx="99">
                  <c:v>88.379600000000011</c:v>
                </c:pt>
                <c:pt idx="100">
                  <c:v>90.883690000000001</c:v>
                </c:pt>
                <c:pt idx="101">
                  <c:v>91.620190000000008</c:v>
                </c:pt>
                <c:pt idx="102">
                  <c:v>88.674199999999999</c:v>
                </c:pt>
                <c:pt idx="103">
                  <c:v>95.008070000000004</c:v>
                </c:pt>
                <c:pt idx="104">
                  <c:v>97.07025999999999</c:v>
                </c:pt>
                <c:pt idx="105">
                  <c:v>101.19463999999999</c:v>
                </c:pt>
                <c:pt idx="106">
                  <c:v>102.22574</c:v>
                </c:pt>
                <c:pt idx="107">
                  <c:v>101.19463999999999</c:v>
                </c:pt>
                <c:pt idx="108">
                  <c:v>106.05552</c:v>
                </c:pt>
                <c:pt idx="109">
                  <c:v>103.69873</c:v>
                </c:pt>
                <c:pt idx="110">
                  <c:v>101.19463999999999</c:v>
                </c:pt>
                <c:pt idx="111">
                  <c:v>99.132449999999992</c:v>
                </c:pt>
                <c:pt idx="112">
                  <c:v>100.31085</c:v>
                </c:pt>
                <c:pt idx="113">
                  <c:v>96.039169999999999</c:v>
                </c:pt>
                <c:pt idx="114">
                  <c:v>91.325589999999991</c:v>
                </c:pt>
                <c:pt idx="115">
                  <c:v>93.829679999999996</c:v>
                </c:pt>
                <c:pt idx="116">
                  <c:v>89.705300000000008</c:v>
                </c:pt>
                <c:pt idx="117">
                  <c:v>92.798580000000001</c:v>
                </c:pt>
                <c:pt idx="118">
                  <c:v>96.333770000000001</c:v>
                </c:pt>
                <c:pt idx="119">
                  <c:v>96.481070000000003</c:v>
                </c:pt>
                <c:pt idx="120">
                  <c:v>101.63654</c:v>
                </c:pt>
                <c:pt idx="121">
                  <c:v>94.860770000000002</c:v>
                </c:pt>
                <c:pt idx="122">
                  <c:v>95.008070000000004</c:v>
                </c:pt>
                <c:pt idx="123">
                  <c:v>96.481070000000003</c:v>
                </c:pt>
                <c:pt idx="124">
                  <c:v>93.976979999999998</c:v>
                </c:pt>
                <c:pt idx="125">
                  <c:v>91.325589999999991</c:v>
                </c:pt>
                <c:pt idx="126">
                  <c:v>90.441789999999997</c:v>
                </c:pt>
                <c:pt idx="127">
                  <c:v>84.697119999999998</c:v>
                </c:pt>
                <c:pt idx="128">
                  <c:v>84.107919999999993</c:v>
                </c:pt>
                <c:pt idx="129">
                  <c:v>83.666020000000003</c:v>
                </c:pt>
                <c:pt idx="130">
                  <c:v>88.8215</c:v>
                </c:pt>
                <c:pt idx="131">
                  <c:v>88.526899999999998</c:v>
                </c:pt>
                <c:pt idx="132">
                  <c:v>86.022809999999993</c:v>
                </c:pt>
                <c:pt idx="133">
                  <c:v>87.937699999999992</c:v>
                </c:pt>
                <c:pt idx="134">
                  <c:v>88.379600000000011</c:v>
                </c:pt>
                <c:pt idx="135">
                  <c:v>90.589089999999999</c:v>
                </c:pt>
                <c:pt idx="136">
                  <c:v>89.410699999999991</c:v>
                </c:pt>
                <c:pt idx="137">
                  <c:v>96.922960000000003</c:v>
                </c:pt>
                <c:pt idx="138">
                  <c:v>95.155369999999991</c:v>
                </c:pt>
                <c:pt idx="139">
                  <c:v>96.18647</c:v>
                </c:pt>
                <c:pt idx="140">
                  <c:v>95.302669999999992</c:v>
                </c:pt>
                <c:pt idx="141">
                  <c:v>96.62836999999999</c:v>
                </c:pt>
                <c:pt idx="142">
                  <c:v>96.333770000000001</c:v>
                </c:pt>
                <c:pt idx="143">
                  <c:v>97.806759999999997</c:v>
                </c:pt>
                <c:pt idx="144">
                  <c:v>95.449970000000008</c:v>
                </c:pt>
                <c:pt idx="145">
                  <c:v>94.860770000000002</c:v>
                </c:pt>
                <c:pt idx="146">
                  <c:v>92.945880000000002</c:v>
                </c:pt>
                <c:pt idx="147">
                  <c:v>91.325589999999991</c:v>
                </c:pt>
                <c:pt idx="148">
                  <c:v>89.999889999999994</c:v>
                </c:pt>
                <c:pt idx="149">
                  <c:v>92.65128</c:v>
                </c:pt>
                <c:pt idx="150">
                  <c:v>96.333770000000001</c:v>
                </c:pt>
                <c:pt idx="151">
                  <c:v>96.039169999999999</c:v>
                </c:pt>
                <c:pt idx="152">
                  <c:v>94.27158</c:v>
                </c:pt>
                <c:pt idx="153">
                  <c:v>89.999889999999994</c:v>
                </c:pt>
                <c:pt idx="154">
                  <c:v>89.558000000000007</c:v>
                </c:pt>
                <c:pt idx="155">
                  <c:v>89.85260000000001</c:v>
                </c:pt>
                <c:pt idx="156">
                  <c:v>90.29449000000001</c:v>
                </c:pt>
                <c:pt idx="157">
                  <c:v>87.643110000000007</c:v>
                </c:pt>
                <c:pt idx="158">
                  <c:v>88.8215</c:v>
                </c:pt>
                <c:pt idx="159">
                  <c:v>86.170109999999994</c:v>
                </c:pt>
                <c:pt idx="160">
                  <c:v>86.464710000000011</c:v>
                </c:pt>
                <c:pt idx="161">
                  <c:v>86.464710000000011</c:v>
                </c:pt>
                <c:pt idx="162">
                  <c:v>86.170109999999994</c:v>
                </c:pt>
                <c:pt idx="163">
                  <c:v>86.906610000000001</c:v>
                </c:pt>
                <c:pt idx="164">
                  <c:v>87.34850999999999</c:v>
                </c:pt>
                <c:pt idx="165">
                  <c:v>83.371420000000001</c:v>
                </c:pt>
                <c:pt idx="166">
                  <c:v>86.31741000000001</c:v>
                </c:pt>
                <c:pt idx="167">
                  <c:v>86.759309999999999</c:v>
                </c:pt>
                <c:pt idx="168">
                  <c:v>85.433619999999991</c:v>
                </c:pt>
                <c:pt idx="169">
                  <c:v>82.92953</c:v>
                </c:pt>
                <c:pt idx="170">
                  <c:v>86.464710000000011</c:v>
                </c:pt>
                <c:pt idx="171">
                  <c:v>88.526899999999998</c:v>
                </c:pt>
                <c:pt idx="172">
                  <c:v>84.40252000000001</c:v>
                </c:pt>
                <c:pt idx="173">
                  <c:v>85.433619999999991</c:v>
                </c:pt>
                <c:pt idx="174">
                  <c:v>84.84442</c:v>
                </c:pt>
                <c:pt idx="175">
                  <c:v>84.40252000000001</c:v>
                </c:pt>
                <c:pt idx="176">
                  <c:v>81.603830000000002</c:v>
                </c:pt>
                <c:pt idx="177">
                  <c:v>81.309229999999999</c:v>
                </c:pt>
                <c:pt idx="178">
                  <c:v>81.898429999999991</c:v>
                </c:pt>
                <c:pt idx="179">
                  <c:v>84.255219999999994</c:v>
                </c:pt>
                <c:pt idx="180">
                  <c:v>84.549820000000011</c:v>
                </c:pt>
                <c:pt idx="181">
                  <c:v>87.053910000000002</c:v>
                </c:pt>
                <c:pt idx="182">
                  <c:v>83.371420000000001</c:v>
                </c:pt>
                <c:pt idx="183">
                  <c:v>92.356679999999997</c:v>
                </c:pt>
                <c:pt idx="184">
                  <c:v>101.19463999999999</c:v>
                </c:pt>
                <c:pt idx="185">
                  <c:v>97.364860000000007</c:v>
                </c:pt>
                <c:pt idx="186">
                  <c:v>87.790399999999991</c:v>
                </c:pt>
                <c:pt idx="187">
                  <c:v>86.906610000000001</c:v>
                </c:pt>
                <c:pt idx="188">
                  <c:v>88.8215</c:v>
                </c:pt>
                <c:pt idx="189">
                  <c:v>84.255219999999994</c:v>
                </c:pt>
                <c:pt idx="190">
                  <c:v>86.31741000000001</c:v>
                </c:pt>
                <c:pt idx="191">
                  <c:v>87.053910000000002</c:v>
                </c:pt>
                <c:pt idx="192">
                  <c:v>84.697119999999998</c:v>
                </c:pt>
                <c:pt idx="193">
                  <c:v>81.898429999999991</c:v>
                </c:pt>
                <c:pt idx="194">
                  <c:v>78.65785000000001</c:v>
                </c:pt>
                <c:pt idx="195">
                  <c:v>84.697119999999998</c:v>
                </c:pt>
                <c:pt idx="196">
                  <c:v>81.456530000000001</c:v>
                </c:pt>
                <c:pt idx="197">
                  <c:v>82.045729999999992</c:v>
                </c:pt>
                <c:pt idx="198">
                  <c:v>79.541640000000001</c:v>
                </c:pt>
                <c:pt idx="199">
                  <c:v>78.363249999999994</c:v>
                </c:pt>
                <c:pt idx="200">
                  <c:v>79.541640000000001</c:v>
                </c:pt>
                <c:pt idx="201">
                  <c:v>79.541640000000001</c:v>
                </c:pt>
                <c:pt idx="202">
                  <c:v>82.045729999999992</c:v>
                </c:pt>
                <c:pt idx="203">
                  <c:v>82.045729999999992</c:v>
                </c:pt>
                <c:pt idx="204">
                  <c:v>83.224130000000002</c:v>
                </c:pt>
                <c:pt idx="205">
                  <c:v>89.558000000000007</c:v>
                </c:pt>
                <c:pt idx="206">
                  <c:v>85.580910000000003</c:v>
                </c:pt>
                <c:pt idx="207">
                  <c:v>82.48763000000001</c:v>
                </c:pt>
                <c:pt idx="208">
                  <c:v>81.898429999999991</c:v>
                </c:pt>
                <c:pt idx="209">
                  <c:v>79.39434</c:v>
                </c:pt>
                <c:pt idx="210">
                  <c:v>76.006460000000004</c:v>
                </c:pt>
                <c:pt idx="211">
                  <c:v>83.518720000000002</c:v>
                </c:pt>
                <c:pt idx="212">
                  <c:v>82.634929999999997</c:v>
                </c:pt>
                <c:pt idx="213">
                  <c:v>86.31741000000001</c:v>
                </c:pt>
                <c:pt idx="214">
                  <c:v>90.29449000000001</c:v>
                </c:pt>
                <c:pt idx="215">
                  <c:v>86.31741000000001</c:v>
                </c:pt>
                <c:pt idx="216">
                  <c:v>85.728210000000004</c:v>
                </c:pt>
                <c:pt idx="217">
                  <c:v>82.48763000000001</c:v>
                </c:pt>
                <c:pt idx="218">
                  <c:v>81.01464</c:v>
                </c:pt>
                <c:pt idx="219">
                  <c:v>80.57274000000001</c:v>
                </c:pt>
                <c:pt idx="220">
                  <c:v>89.410699999999991</c:v>
                </c:pt>
                <c:pt idx="221">
                  <c:v>90.29449000000001</c:v>
                </c:pt>
                <c:pt idx="222">
                  <c:v>95.74457000000001</c:v>
                </c:pt>
                <c:pt idx="223">
                  <c:v>100.16355</c:v>
                </c:pt>
                <c:pt idx="224">
                  <c:v>97.954059999999998</c:v>
                </c:pt>
                <c:pt idx="225">
                  <c:v>101.63654</c:v>
                </c:pt>
                <c:pt idx="226">
                  <c:v>107.67582</c:v>
                </c:pt>
                <c:pt idx="227">
                  <c:v>104.43522999999999</c:v>
                </c:pt>
                <c:pt idx="228">
                  <c:v>111.94750000000001</c:v>
                </c:pt>
                <c:pt idx="229">
                  <c:v>104.14063</c:v>
                </c:pt>
                <c:pt idx="230">
                  <c:v>109.14881</c:v>
                </c:pt>
                <c:pt idx="231">
                  <c:v>104.43522999999999</c:v>
                </c:pt>
                <c:pt idx="232">
                  <c:v>99.279750000000007</c:v>
                </c:pt>
                <c:pt idx="233">
                  <c:v>98.395960000000002</c:v>
                </c:pt>
                <c:pt idx="234">
                  <c:v>94.713470000000001</c:v>
                </c:pt>
                <c:pt idx="235">
                  <c:v>90.73639</c:v>
                </c:pt>
                <c:pt idx="236">
                  <c:v>83.666020000000003</c:v>
                </c:pt>
                <c:pt idx="237">
                  <c:v>85.728210000000004</c:v>
                </c:pt>
                <c:pt idx="238">
                  <c:v>84.84442</c:v>
                </c:pt>
                <c:pt idx="239">
                  <c:v>83.224130000000002</c:v>
                </c:pt>
                <c:pt idx="240">
                  <c:v>84.40252000000001</c:v>
                </c:pt>
                <c:pt idx="241">
                  <c:v>85.433619999999991</c:v>
                </c:pt>
                <c:pt idx="242">
                  <c:v>82.045729999999992</c:v>
                </c:pt>
                <c:pt idx="243">
                  <c:v>76.006460000000004</c:v>
                </c:pt>
                <c:pt idx="244">
                  <c:v>76.595660000000009</c:v>
                </c:pt>
                <c:pt idx="245">
                  <c:v>79.983539999999991</c:v>
                </c:pt>
                <c:pt idx="246">
                  <c:v>82.193029999999993</c:v>
                </c:pt>
                <c:pt idx="247">
                  <c:v>81.456530000000001</c:v>
                </c:pt>
                <c:pt idx="248">
                  <c:v>77.774050000000003</c:v>
                </c:pt>
                <c:pt idx="249">
                  <c:v>76.742949999999993</c:v>
                </c:pt>
                <c:pt idx="250">
                  <c:v>74.386169999999993</c:v>
                </c:pt>
                <c:pt idx="251">
                  <c:v>60.024480000000004</c:v>
                </c:pt>
                <c:pt idx="252">
                  <c:v>78.805149999999998</c:v>
                </c:pt>
                <c:pt idx="253">
                  <c:v>72.103030000000004</c:v>
                </c:pt>
                <c:pt idx="254">
                  <c:v>68.494190000000003</c:v>
                </c:pt>
                <c:pt idx="255">
                  <c:v>65.106309999999993</c:v>
                </c:pt>
                <c:pt idx="256">
                  <c:v>71.587479999999999</c:v>
                </c:pt>
                <c:pt idx="257">
                  <c:v>62.896819999999998</c:v>
                </c:pt>
                <c:pt idx="258">
                  <c:v>68.494190000000003</c:v>
                </c:pt>
                <c:pt idx="259">
                  <c:v>72.103030000000004</c:v>
                </c:pt>
                <c:pt idx="260">
                  <c:v>67.168499999999995</c:v>
                </c:pt>
                <c:pt idx="261">
                  <c:v>69.230689999999996</c:v>
                </c:pt>
                <c:pt idx="262">
                  <c:v>72.618570000000005</c:v>
                </c:pt>
                <c:pt idx="263">
                  <c:v>69.083389999999994</c:v>
                </c:pt>
                <c:pt idx="264">
                  <c:v>65.106309999999993</c:v>
                </c:pt>
                <c:pt idx="265">
                  <c:v>71.882080000000002</c:v>
                </c:pt>
                <c:pt idx="266">
                  <c:v>80.278139999999993</c:v>
                </c:pt>
                <c:pt idx="267">
                  <c:v>75.269960000000012</c:v>
                </c:pt>
                <c:pt idx="268">
                  <c:v>68.862440000000007</c:v>
                </c:pt>
                <c:pt idx="269">
                  <c:v>70.261780000000002</c:v>
                </c:pt>
                <c:pt idx="270">
                  <c:v>74.091570000000004</c:v>
                </c:pt>
                <c:pt idx="271">
                  <c:v>77.774050000000003</c:v>
                </c:pt>
                <c:pt idx="272">
                  <c:v>79.836240000000004</c:v>
                </c:pt>
                <c:pt idx="273">
                  <c:v>86.022809999999993</c:v>
                </c:pt>
                <c:pt idx="274">
                  <c:v>87.34850999999999</c:v>
                </c:pt>
                <c:pt idx="275">
                  <c:v>88.8215</c:v>
                </c:pt>
                <c:pt idx="276">
                  <c:v>87.937699999999992</c:v>
                </c:pt>
                <c:pt idx="277">
                  <c:v>87.201210000000003</c:v>
                </c:pt>
                <c:pt idx="278">
                  <c:v>87.201210000000003</c:v>
                </c:pt>
                <c:pt idx="279">
                  <c:v>83.813320000000004</c:v>
                </c:pt>
                <c:pt idx="280">
                  <c:v>81.751130000000003</c:v>
                </c:pt>
                <c:pt idx="281">
                  <c:v>81.01464</c:v>
                </c:pt>
                <c:pt idx="282">
                  <c:v>82.193029999999993</c:v>
                </c:pt>
                <c:pt idx="283">
                  <c:v>83.813320000000004</c:v>
                </c:pt>
                <c:pt idx="284">
                  <c:v>86.022809999999993</c:v>
                </c:pt>
                <c:pt idx="285">
                  <c:v>82.782229999999998</c:v>
                </c:pt>
                <c:pt idx="286">
                  <c:v>87.790399999999991</c:v>
                </c:pt>
                <c:pt idx="287">
                  <c:v>88.526899999999998</c:v>
                </c:pt>
                <c:pt idx="288">
                  <c:v>95.008070000000004</c:v>
                </c:pt>
                <c:pt idx="289">
                  <c:v>98.690559999999991</c:v>
                </c:pt>
                <c:pt idx="290">
                  <c:v>100.60544999999999</c:v>
                </c:pt>
                <c:pt idx="291">
                  <c:v>106.64472000000001</c:v>
                </c:pt>
                <c:pt idx="292">
                  <c:v>105.46633</c:v>
                </c:pt>
                <c:pt idx="293">
                  <c:v>107.67582</c:v>
                </c:pt>
                <c:pt idx="294">
                  <c:v>111.5056</c:v>
                </c:pt>
                <c:pt idx="295">
                  <c:v>112.53669000000001</c:v>
                </c:pt>
                <c:pt idx="296">
                  <c:v>112.97859</c:v>
                </c:pt>
                <c:pt idx="297">
                  <c:v>116.80837</c:v>
                </c:pt>
                <c:pt idx="298">
                  <c:v>118.72327</c:v>
                </c:pt>
                <c:pt idx="299">
                  <c:v>117.10297</c:v>
                </c:pt>
                <c:pt idx="300">
                  <c:v>116.66107000000001</c:v>
                </c:pt>
                <c:pt idx="301">
                  <c:v>111.211</c:v>
                </c:pt>
                <c:pt idx="302">
                  <c:v>109.88531</c:v>
                </c:pt>
                <c:pt idx="303">
                  <c:v>109.73800999999999</c:v>
                </c:pt>
                <c:pt idx="304">
                  <c:v>106.49742000000001</c:v>
                </c:pt>
                <c:pt idx="305">
                  <c:v>106.35011999999999</c:v>
                </c:pt>
                <c:pt idx="306">
                  <c:v>105.17173</c:v>
                </c:pt>
                <c:pt idx="307">
                  <c:v>111.211</c:v>
                </c:pt>
                <c:pt idx="308">
                  <c:v>104.87713000000001</c:v>
                </c:pt>
                <c:pt idx="309">
                  <c:v>112.24208999999999</c:v>
                </c:pt>
                <c:pt idx="310">
                  <c:v>115.62997999999999</c:v>
                </c:pt>
                <c:pt idx="311">
                  <c:v>113.86239</c:v>
                </c:pt>
                <c:pt idx="312">
                  <c:v>116.36648</c:v>
                </c:pt>
                <c:pt idx="313">
                  <c:v>117.69217</c:v>
                </c:pt>
                <c:pt idx="314">
                  <c:v>120.93276</c:v>
                </c:pt>
                <c:pt idx="315">
                  <c:v>124.02603999999999</c:v>
                </c:pt>
                <c:pt idx="316">
                  <c:v>121.52195</c:v>
                </c:pt>
                <c:pt idx="317">
                  <c:v>115.48267999999999</c:v>
                </c:pt>
                <c:pt idx="318">
                  <c:v>110.47450000000001</c:v>
                </c:pt>
                <c:pt idx="319">
                  <c:v>110.47450000000001</c:v>
                </c:pt>
                <c:pt idx="320">
                  <c:v>111.94750000000001</c:v>
                </c:pt>
                <c:pt idx="321">
                  <c:v>109.59071</c:v>
                </c:pt>
                <c:pt idx="322">
                  <c:v>114.15699000000001</c:v>
                </c:pt>
                <c:pt idx="323">
                  <c:v>114.59888000000001</c:v>
                </c:pt>
                <c:pt idx="324">
                  <c:v>118.42867</c:v>
                </c:pt>
                <c:pt idx="325">
                  <c:v>120.78546</c:v>
                </c:pt>
                <c:pt idx="326">
                  <c:v>126.23553</c:v>
                </c:pt>
                <c:pt idx="327">
                  <c:v>126.08823</c:v>
                </c:pt>
                <c:pt idx="328">
                  <c:v>124.90984</c:v>
                </c:pt>
                <c:pt idx="329">
                  <c:v>122.25845</c:v>
                </c:pt>
                <c:pt idx="330">
                  <c:v>125.05714</c:v>
                </c:pt>
                <c:pt idx="331">
                  <c:v>116.95567</c:v>
                </c:pt>
                <c:pt idx="332">
                  <c:v>119.31246</c:v>
                </c:pt>
                <c:pt idx="333">
                  <c:v>111.3583</c:v>
                </c:pt>
                <c:pt idx="334">
                  <c:v>114.59888000000001</c:v>
                </c:pt>
                <c:pt idx="335">
                  <c:v>116.80837</c:v>
                </c:pt>
                <c:pt idx="336">
                  <c:v>117.39757</c:v>
                </c:pt>
                <c:pt idx="337">
                  <c:v>121.08006</c:v>
                </c:pt>
                <c:pt idx="338">
                  <c:v>118.57597</c:v>
                </c:pt>
                <c:pt idx="339">
                  <c:v>112.97859</c:v>
                </c:pt>
                <c:pt idx="340">
                  <c:v>117.25027</c:v>
                </c:pt>
                <c:pt idx="341">
                  <c:v>118.13407000000001</c:v>
                </c:pt>
                <c:pt idx="342">
                  <c:v>119.45975999999999</c:v>
                </c:pt>
                <c:pt idx="343">
                  <c:v>119.31246</c:v>
                </c:pt>
                <c:pt idx="344">
                  <c:v>117.98677000000001</c:v>
                </c:pt>
                <c:pt idx="345">
                  <c:v>115.04078</c:v>
                </c:pt>
                <c:pt idx="346">
                  <c:v>115.48267999999999</c:v>
                </c:pt>
                <c:pt idx="347">
                  <c:v>112.83129</c:v>
                </c:pt>
                <c:pt idx="348">
                  <c:v>112.09480000000001</c:v>
                </c:pt>
                <c:pt idx="349">
                  <c:v>112.83129</c:v>
                </c:pt>
                <c:pt idx="350">
                  <c:v>113.86239</c:v>
                </c:pt>
                <c:pt idx="351">
                  <c:v>112.24208999999999</c:v>
                </c:pt>
                <c:pt idx="352">
                  <c:v>114.45158000000001</c:v>
                </c:pt>
                <c:pt idx="353">
                  <c:v>111.65289999999999</c:v>
                </c:pt>
                <c:pt idx="354">
                  <c:v>111.0637</c:v>
                </c:pt>
                <c:pt idx="355">
                  <c:v>114.45158000000001</c:v>
                </c:pt>
                <c:pt idx="356">
                  <c:v>109.73800999999999</c:v>
                </c:pt>
                <c:pt idx="357">
                  <c:v>114.30428999999999</c:v>
                </c:pt>
                <c:pt idx="358">
                  <c:v>114.59888000000001</c:v>
                </c:pt>
                <c:pt idx="359">
                  <c:v>120.49086</c:v>
                </c:pt>
                <c:pt idx="360">
                  <c:v>123.28955000000001</c:v>
                </c:pt>
                <c:pt idx="361">
                  <c:v>131.68561</c:v>
                </c:pt>
                <c:pt idx="362">
                  <c:v>135.36809</c:v>
                </c:pt>
                <c:pt idx="363">
                  <c:v>136.39919</c:v>
                </c:pt>
                <c:pt idx="364">
                  <c:v>136.25189</c:v>
                </c:pt>
                <c:pt idx="365">
                  <c:v>139.78707</c:v>
                </c:pt>
                <c:pt idx="366">
                  <c:v>135.66269</c:v>
                </c:pt>
                <c:pt idx="367">
                  <c:v>137.43028000000001</c:v>
                </c:pt>
                <c:pt idx="368">
                  <c:v>143.02766</c:v>
                </c:pt>
                <c:pt idx="369">
                  <c:v>148.77232999999998</c:v>
                </c:pt>
                <c:pt idx="370">
                  <c:v>144.79525000000001</c:v>
                </c:pt>
                <c:pt idx="371">
                  <c:v>134.77889000000002</c:v>
                </c:pt>
                <c:pt idx="372">
                  <c:v>141.40735999999998</c:v>
                </c:pt>
                <c:pt idx="373">
                  <c:v>136.39919</c:v>
                </c:pt>
                <c:pt idx="374">
                  <c:v>139.19786999999999</c:v>
                </c:pt>
                <c:pt idx="375">
                  <c:v>126.97203</c:v>
                </c:pt>
                <c:pt idx="376">
                  <c:v>131.24370999999999</c:v>
                </c:pt>
                <c:pt idx="377">
                  <c:v>134.04239999999999</c:v>
                </c:pt>
                <c:pt idx="378">
                  <c:v>138.46137999999999</c:v>
                </c:pt>
                <c:pt idx="379">
                  <c:v>132.2748</c:v>
                </c:pt>
                <c:pt idx="380">
                  <c:v>130.80180999999999</c:v>
                </c:pt>
                <c:pt idx="381">
                  <c:v>133.15860000000001</c:v>
                </c:pt>
                <c:pt idx="382">
                  <c:v>131.53831</c:v>
                </c:pt>
                <c:pt idx="383">
                  <c:v>132.4221</c:v>
                </c:pt>
                <c:pt idx="384">
                  <c:v>134.92618999999999</c:v>
                </c:pt>
                <c:pt idx="385">
                  <c:v>129.91802000000001</c:v>
                </c:pt>
                <c:pt idx="386">
                  <c:v>131.24370999999999</c:v>
                </c:pt>
                <c:pt idx="387">
                  <c:v>130.35991000000001</c:v>
                </c:pt>
                <c:pt idx="388">
                  <c:v>125.35174000000001</c:v>
                </c:pt>
                <c:pt idx="389">
                  <c:v>120.63816</c:v>
                </c:pt>
                <c:pt idx="390">
                  <c:v>125.49903999999999</c:v>
                </c:pt>
                <c:pt idx="391">
                  <c:v>125.94092999999999</c:v>
                </c:pt>
                <c:pt idx="392">
                  <c:v>130.35991000000001</c:v>
                </c:pt>
                <c:pt idx="393">
                  <c:v>122.55305</c:v>
                </c:pt>
                <c:pt idx="394">
                  <c:v>125.20444000000001</c:v>
                </c:pt>
                <c:pt idx="395">
                  <c:v>124.32064</c:v>
                </c:pt>
                <c:pt idx="396">
                  <c:v>116.21917999999999</c:v>
                </c:pt>
                <c:pt idx="397">
                  <c:v>104.14063</c:v>
                </c:pt>
                <c:pt idx="398">
                  <c:v>100.16355</c:v>
                </c:pt>
                <c:pt idx="399">
                  <c:v>106.93932000000001</c:v>
                </c:pt>
                <c:pt idx="400">
                  <c:v>113.27319</c:v>
                </c:pt>
                <c:pt idx="401">
                  <c:v>114.89348</c:v>
                </c:pt>
                <c:pt idx="402">
                  <c:v>117.54486999999999</c:v>
                </c:pt>
                <c:pt idx="403">
                  <c:v>111.65289999999999</c:v>
                </c:pt>
                <c:pt idx="404">
                  <c:v>123.73144000000001</c:v>
                </c:pt>
                <c:pt idx="405">
                  <c:v>126.67742999999999</c:v>
                </c:pt>
                <c:pt idx="406">
                  <c:v>130.50721000000001</c:v>
                </c:pt>
                <c:pt idx="407">
                  <c:v>135.07348999999999</c:v>
                </c:pt>
                <c:pt idx="408">
                  <c:v>139.19786999999999</c:v>
                </c:pt>
                <c:pt idx="409">
                  <c:v>148.03582999999998</c:v>
                </c:pt>
                <c:pt idx="410">
                  <c:v>144.79525000000001</c:v>
                </c:pt>
                <c:pt idx="411">
                  <c:v>141.84926000000002</c:v>
                </c:pt>
                <c:pt idx="412">
                  <c:v>139.49247</c:v>
                </c:pt>
                <c:pt idx="413">
                  <c:v>154.6643</c:v>
                </c:pt>
                <c:pt idx="414">
                  <c:v>155.1062</c:v>
                </c:pt>
                <c:pt idx="415">
                  <c:v>153.92780999999999</c:v>
                </c:pt>
                <c:pt idx="416">
                  <c:v>157.31568999999999</c:v>
                </c:pt>
                <c:pt idx="417">
                  <c:v>155.84270000000001</c:v>
                </c:pt>
                <c:pt idx="418">
                  <c:v>153.19130999999999</c:v>
                </c:pt>
                <c:pt idx="419">
                  <c:v>154.07511</c:v>
                </c:pt>
                <c:pt idx="420">
                  <c:v>162.76577</c:v>
                </c:pt>
                <c:pt idx="421">
                  <c:v>165.71174999999999</c:v>
                </c:pt>
                <c:pt idx="422">
                  <c:v>157.02108999999999</c:v>
                </c:pt>
                <c:pt idx="423">
                  <c:v>156.43189999999998</c:v>
                </c:pt>
                <c:pt idx="424">
                  <c:v>173.22402</c:v>
                </c:pt>
                <c:pt idx="425">
                  <c:v>173.81322</c:v>
                </c:pt>
                <c:pt idx="426">
                  <c:v>174.10782</c:v>
                </c:pt>
                <c:pt idx="427">
                  <c:v>181.17818</c:v>
                </c:pt>
                <c:pt idx="428">
                  <c:v>182.35657999999998</c:v>
                </c:pt>
                <c:pt idx="429">
                  <c:v>185.74446</c:v>
                </c:pt>
                <c:pt idx="430">
                  <c:v>187.80664999999999</c:v>
                </c:pt>
                <c:pt idx="431">
                  <c:v>196.20272</c:v>
                </c:pt>
                <c:pt idx="432">
                  <c:v>186.77555999999998</c:v>
                </c:pt>
                <c:pt idx="433">
                  <c:v>188.83775</c:v>
                </c:pt>
                <c:pt idx="434">
                  <c:v>202.38929000000002</c:v>
                </c:pt>
                <c:pt idx="435">
                  <c:v>200.3271</c:v>
                </c:pt>
                <c:pt idx="436">
                  <c:v>191.93104</c:v>
                </c:pt>
                <c:pt idx="437">
                  <c:v>171.75102999999999</c:v>
                </c:pt>
                <c:pt idx="438">
                  <c:v>180.44168999999999</c:v>
                </c:pt>
                <c:pt idx="439">
                  <c:v>181.62007999999997</c:v>
                </c:pt>
                <c:pt idx="440">
                  <c:v>183.68226999999999</c:v>
                </c:pt>
                <c:pt idx="441">
                  <c:v>179.26329000000001</c:v>
                </c:pt>
                <c:pt idx="442">
                  <c:v>174.10782</c:v>
                </c:pt>
                <c:pt idx="443">
                  <c:v>176.90649999999999</c:v>
                </c:pt>
                <c:pt idx="444">
                  <c:v>171.01453000000001</c:v>
                </c:pt>
                <c:pt idx="445">
                  <c:v>167.77394000000001</c:v>
                </c:pt>
                <c:pt idx="446">
                  <c:v>175.43351000000001</c:v>
                </c:pt>
                <c:pt idx="447">
                  <c:v>181.62007999999997</c:v>
                </c:pt>
                <c:pt idx="448">
                  <c:v>183.09307999999999</c:v>
                </c:pt>
                <c:pt idx="449">
                  <c:v>198.55951000000002</c:v>
                </c:pt>
                <c:pt idx="450">
                  <c:v>190.75264000000001</c:v>
                </c:pt>
                <c:pt idx="451">
                  <c:v>187.80664999999999</c:v>
                </c:pt>
                <c:pt idx="452">
                  <c:v>181.62007999999997</c:v>
                </c:pt>
                <c:pt idx="453">
                  <c:v>184.12417000000002</c:v>
                </c:pt>
                <c:pt idx="454">
                  <c:v>196.79191</c:v>
                </c:pt>
                <c:pt idx="455">
                  <c:v>191.78373999999999</c:v>
                </c:pt>
                <c:pt idx="456">
                  <c:v>198.26491000000001</c:v>
                </c:pt>
                <c:pt idx="457">
                  <c:v>201.80008999999998</c:v>
                </c:pt>
                <c:pt idx="458">
                  <c:v>190.89994000000002</c:v>
                </c:pt>
                <c:pt idx="459">
                  <c:v>191.78373999999999</c:v>
                </c:pt>
                <c:pt idx="460">
                  <c:v>189.57425000000001</c:v>
                </c:pt>
                <c:pt idx="461">
                  <c:v>195.46621999999999</c:v>
                </c:pt>
                <c:pt idx="462">
                  <c:v>197.52841000000001</c:v>
                </c:pt>
                <c:pt idx="463">
                  <c:v>192.52023</c:v>
                </c:pt>
                <c:pt idx="464">
                  <c:v>211.66915</c:v>
                </c:pt>
                <c:pt idx="465">
                  <c:v>207.10287</c:v>
                </c:pt>
                <c:pt idx="466">
                  <c:v>218.00301999999999</c:v>
                </c:pt>
                <c:pt idx="467">
                  <c:v>223.1585</c:v>
                </c:pt>
                <c:pt idx="468">
                  <c:v>212.40564000000001</c:v>
                </c:pt>
                <c:pt idx="469">
                  <c:v>224.18959000000001</c:v>
                </c:pt>
                <c:pt idx="470">
                  <c:v>224.63148999999999</c:v>
                </c:pt>
                <c:pt idx="471">
                  <c:v>225.80987999999999</c:v>
                </c:pt>
                <c:pt idx="472">
                  <c:v>218.00301999999999</c:v>
                </c:pt>
                <c:pt idx="473">
                  <c:v>208.72316000000001</c:v>
                </c:pt>
                <c:pt idx="474">
                  <c:v>212.25834</c:v>
                </c:pt>
                <c:pt idx="475">
                  <c:v>215.35163</c:v>
                </c:pt>
                <c:pt idx="476">
                  <c:v>220.65441000000001</c:v>
                </c:pt>
                <c:pt idx="477">
                  <c:v>225.36798999999999</c:v>
                </c:pt>
                <c:pt idx="478">
                  <c:v>227.43018000000001</c:v>
                </c:pt>
                <c:pt idx="479">
                  <c:v>220.80170999999999</c:v>
                </c:pt>
                <c:pt idx="480">
                  <c:v>218.00301999999999</c:v>
                </c:pt>
                <c:pt idx="481">
                  <c:v>214.32053999999999</c:v>
                </c:pt>
                <c:pt idx="482">
                  <c:v>224.92608999999999</c:v>
                </c:pt>
                <c:pt idx="483">
                  <c:v>221.68549999999999</c:v>
                </c:pt>
                <c:pt idx="484">
                  <c:v>223.45309</c:v>
                </c:pt>
                <c:pt idx="485">
                  <c:v>217.26651999999999</c:v>
                </c:pt>
                <c:pt idx="486">
                  <c:v>218.88681</c:v>
                </c:pt>
                <c:pt idx="487">
                  <c:v>226.10448000000002</c:v>
                </c:pt>
                <c:pt idx="488">
                  <c:v>217.41382000000002</c:v>
                </c:pt>
                <c:pt idx="489">
                  <c:v>222.12739999999999</c:v>
                </c:pt>
                <c:pt idx="490">
                  <c:v>218.88681</c:v>
                </c:pt>
                <c:pt idx="491">
                  <c:v>226.54638</c:v>
                </c:pt>
                <c:pt idx="492">
                  <c:v>210.19614999999999</c:v>
                </c:pt>
                <c:pt idx="493">
                  <c:v>201.65279000000001</c:v>
                </c:pt>
                <c:pt idx="494">
                  <c:v>195.17161999999999</c:v>
                </c:pt>
                <c:pt idx="495">
                  <c:v>197.67570999999998</c:v>
                </c:pt>
                <c:pt idx="496">
                  <c:v>186.62826000000001</c:v>
                </c:pt>
                <c:pt idx="497">
                  <c:v>193.25673</c:v>
                </c:pt>
                <c:pt idx="498">
                  <c:v>187.51205999999999</c:v>
                </c:pt>
                <c:pt idx="499">
                  <c:v>191.93104</c:v>
                </c:pt>
                <c:pt idx="500">
                  <c:v>189.42695000000001</c:v>
                </c:pt>
                <c:pt idx="501">
                  <c:v>181.17818</c:v>
                </c:pt>
                <c:pt idx="502">
                  <c:v>190.75264000000001</c:v>
                </c:pt>
                <c:pt idx="503">
                  <c:v>190.75264000000001</c:v>
                </c:pt>
                <c:pt idx="504">
                  <c:v>201.50548999999998</c:v>
                </c:pt>
                <c:pt idx="505">
                  <c:v>201.65279000000001</c:v>
                </c:pt>
                <c:pt idx="506">
                  <c:v>207.10287</c:v>
                </c:pt>
                <c:pt idx="507">
                  <c:v>204.15688</c:v>
                </c:pt>
                <c:pt idx="508">
                  <c:v>201.21089000000001</c:v>
                </c:pt>
                <c:pt idx="509">
                  <c:v>208.87045999999998</c:v>
                </c:pt>
                <c:pt idx="510">
                  <c:v>212.55294000000001</c:v>
                </c:pt>
                <c:pt idx="511">
                  <c:v>216.82461999999998</c:v>
                </c:pt>
                <c:pt idx="512">
                  <c:v>213.43673999999999</c:v>
                </c:pt>
                <c:pt idx="513">
                  <c:v>220.94901000000002</c:v>
                </c:pt>
                <c:pt idx="514">
                  <c:v>207.69207</c:v>
                </c:pt>
                <c:pt idx="515">
                  <c:v>215.35163</c:v>
                </c:pt>
                <c:pt idx="516">
                  <c:v>213.58404000000002</c:v>
                </c:pt>
                <c:pt idx="517">
                  <c:v>220.06520999999998</c:v>
                </c:pt>
                <c:pt idx="518">
                  <c:v>210.34345000000002</c:v>
                </c:pt>
                <c:pt idx="519">
                  <c:v>204.74607999999998</c:v>
                </c:pt>
                <c:pt idx="520">
                  <c:v>210.19614999999999</c:v>
                </c:pt>
                <c:pt idx="521">
                  <c:v>205.62986999999998</c:v>
                </c:pt>
                <c:pt idx="522">
                  <c:v>190.89994000000002</c:v>
                </c:pt>
                <c:pt idx="523">
                  <c:v>187.36476000000002</c:v>
                </c:pt>
                <c:pt idx="524">
                  <c:v>190.31073999999998</c:v>
                </c:pt>
                <c:pt idx="525">
                  <c:v>192.52023</c:v>
                </c:pt>
                <c:pt idx="526">
                  <c:v>188.54315</c:v>
                </c:pt>
                <c:pt idx="527">
                  <c:v>187.80664999999999</c:v>
                </c:pt>
                <c:pt idx="528">
                  <c:v>191.63643999999999</c:v>
                </c:pt>
                <c:pt idx="529">
                  <c:v>195.90812</c:v>
                </c:pt>
                <c:pt idx="530">
                  <c:v>198.70680999999999</c:v>
                </c:pt>
                <c:pt idx="531">
                  <c:v>197.23381000000001</c:v>
                </c:pt>
                <c:pt idx="532">
                  <c:v>187.80664999999999</c:v>
                </c:pt>
                <c:pt idx="533">
                  <c:v>187.51205999999999</c:v>
                </c:pt>
                <c:pt idx="534">
                  <c:v>196.64461</c:v>
                </c:pt>
                <c:pt idx="535">
                  <c:v>203.27309</c:v>
                </c:pt>
                <c:pt idx="536">
                  <c:v>201.06360000000001</c:v>
                </c:pt>
                <c:pt idx="537">
                  <c:v>202.97848999999999</c:v>
                </c:pt>
                <c:pt idx="538">
                  <c:v>206.07176999999999</c:v>
                </c:pt>
                <c:pt idx="539">
                  <c:v>198.26491000000001</c:v>
                </c:pt>
                <c:pt idx="540">
                  <c:v>196.64461</c:v>
                </c:pt>
                <c:pt idx="541">
                  <c:v>210.34345000000002</c:v>
                </c:pt>
                <c:pt idx="542">
                  <c:v>210.34345000000002</c:v>
                </c:pt>
                <c:pt idx="543">
                  <c:v>212.55294000000001</c:v>
                </c:pt>
                <c:pt idx="544">
                  <c:v>214.61512999999999</c:v>
                </c:pt>
                <c:pt idx="545">
                  <c:v>201.35819000000001</c:v>
                </c:pt>
                <c:pt idx="546">
                  <c:v>191.63643999999999</c:v>
                </c:pt>
                <c:pt idx="547">
                  <c:v>193.10943</c:v>
                </c:pt>
                <c:pt idx="548">
                  <c:v>192.37293</c:v>
                </c:pt>
                <c:pt idx="549">
                  <c:v>189.13235</c:v>
                </c:pt>
                <c:pt idx="550">
                  <c:v>197.82301000000001</c:v>
                </c:pt>
                <c:pt idx="551">
                  <c:v>199.59059999999999</c:v>
                </c:pt>
                <c:pt idx="552">
                  <c:v>190.31073999999998</c:v>
                </c:pt>
                <c:pt idx="553">
                  <c:v>184.12417000000002</c:v>
                </c:pt>
                <c:pt idx="554">
                  <c:v>185.74446</c:v>
                </c:pt>
                <c:pt idx="555">
                  <c:v>183.68226999999999</c:v>
                </c:pt>
                <c:pt idx="556">
                  <c:v>181.76738</c:v>
                </c:pt>
                <c:pt idx="557">
                  <c:v>176.90649999999999</c:v>
                </c:pt>
                <c:pt idx="558">
                  <c:v>176.90649999999999</c:v>
                </c:pt>
                <c:pt idx="559">
                  <c:v>178.23220000000001</c:v>
                </c:pt>
                <c:pt idx="560">
                  <c:v>174.54971</c:v>
                </c:pt>
                <c:pt idx="561">
                  <c:v>168.06854000000001</c:v>
                </c:pt>
                <c:pt idx="562">
                  <c:v>162.76577</c:v>
                </c:pt>
                <c:pt idx="563">
                  <c:v>160.40898000000001</c:v>
                </c:pt>
                <c:pt idx="564">
                  <c:v>163.79685999999998</c:v>
                </c:pt>
                <c:pt idx="565">
                  <c:v>183.24038000000002</c:v>
                </c:pt>
                <c:pt idx="566">
                  <c:v>177.643</c:v>
                </c:pt>
                <c:pt idx="567">
                  <c:v>175.87541000000002</c:v>
                </c:pt>
                <c:pt idx="568">
                  <c:v>180.14708999999999</c:v>
                </c:pt>
                <c:pt idx="569">
                  <c:v>189.57425000000001</c:v>
                </c:pt>
                <c:pt idx="570">
                  <c:v>191.78373999999999</c:v>
                </c:pt>
                <c:pt idx="571">
                  <c:v>189.42695000000001</c:v>
                </c:pt>
                <c:pt idx="572">
                  <c:v>195.61351999999999</c:v>
                </c:pt>
                <c:pt idx="573">
                  <c:v>199.14870000000002</c:v>
                </c:pt>
                <c:pt idx="574">
                  <c:v>195.90812</c:v>
                </c:pt>
                <c:pt idx="575">
                  <c:v>193.55132999999998</c:v>
                </c:pt>
                <c:pt idx="576">
                  <c:v>193.84592999999998</c:v>
                </c:pt>
                <c:pt idx="577">
                  <c:v>204.15688</c:v>
                </c:pt>
                <c:pt idx="578">
                  <c:v>201.06360000000001</c:v>
                </c:pt>
                <c:pt idx="579">
                  <c:v>202.09469000000001</c:v>
                </c:pt>
                <c:pt idx="580">
                  <c:v>200.4744</c:v>
                </c:pt>
                <c:pt idx="581">
                  <c:v>202.83118999999999</c:v>
                </c:pt>
                <c:pt idx="582">
                  <c:v>199.8852</c:v>
                </c:pt>
                <c:pt idx="583">
                  <c:v>212.40564000000001</c:v>
                </c:pt>
                <c:pt idx="584">
                  <c:v>214.61512999999999</c:v>
                </c:pt>
                <c:pt idx="585">
                  <c:v>215.64623</c:v>
                </c:pt>
                <c:pt idx="586">
                  <c:v>209.31235999999998</c:v>
                </c:pt>
                <c:pt idx="587">
                  <c:v>211.22725</c:v>
                </c:pt>
                <c:pt idx="588">
                  <c:v>219.47601</c:v>
                </c:pt>
                <c:pt idx="589">
                  <c:v>213.58404000000002</c:v>
                </c:pt>
                <c:pt idx="590">
                  <c:v>207.69207</c:v>
                </c:pt>
                <c:pt idx="591">
                  <c:v>207.69207</c:v>
                </c:pt>
                <c:pt idx="592">
                  <c:v>197.08651</c:v>
                </c:pt>
                <c:pt idx="593">
                  <c:v>195.31892000000002</c:v>
                </c:pt>
                <c:pt idx="594">
                  <c:v>198.85410000000002</c:v>
                </c:pt>
                <c:pt idx="595">
                  <c:v>192.52023</c:v>
                </c:pt>
                <c:pt idx="596">
                  <c:v>197.52841000000001</c:v>
                </c:pt>
                <c:pt idx="597">
                  <c:v>188.10124999999999</c:v>
                </c:pt>
                <c:pt idx="598">
                  <c:v>186.48095999999998</c:v>
                </c:pt>
                <c:pt idx="599">
                  <c:v>188.24854999999999</c:v>
                </c:pt>
                <c:pt idx="600">
                  <c:v>186.77555999999998</c:v>
                </c:pt>
                <c:pt idx="601">
                  <c:v>185.44987</c:v>
                </c:pt>
                <c:pt idx="602">
                  <c:v>192.22563</c:v>
                </c:pt>
                <c:pt idx="603">
                  <c:v>181.03089000000003</c:v>
                </c:pt>
                <c:pt idx="604">
                  <c:v>174.54971</c:v>
                </c:pt>
                <c:pt idx="605">
                  <c:v>167.33204999999998</c:v>
                </c:pt>
                <c:pt idx="606">
                  <c:v>167.92123999999998</c:v>
                </c:pt>
                <c:pt idx="607">
                  <c:v>162.17657</c:v>
                </c:pt>
                <c:pt idx="608">
                  <c:v>159.23057999999997</c:v>
                </c:pt>
                <c:pt idx="609">
                  <c:v>166.30095</c:v>
                </c:pt>
                <c:pt idx="610">
                  <c:v>164.23876000000001</c:v>
                </c:pt>
                <c:pt idx="611">
                  <c:v>175.28620999999998</c:v>
                </c:pt>
                <c:pt idx="612">
                  <c:v>163.79685999999998</c:v>
                </c:pt>
                <c:pt idx="613">
                  <c:v>164.82795999999999</c:v>
                </c:pt>
                <c:pt idx="614">
                  <c:v>187.07016000000002</c:v>
                </c:pt>
                <c:pt idx="615">
                  <c:v>186.33366000000001</c:v>
                </c:pt>
                <c:pt idx="616">
                  <c:v>189.86885000000001</c:v>
                </c:pt>
                <c:pt idx="617">
                  <c:v>202.09469000000001</c:v>
                </c:pt>
                <c:pt idx="618">
                  <c:v>197.08651</c:v>
                </c:pt>
                <c:pt idx="619">
                  <c:v>191.48914000000002</c:v>
                </c:pt>
                <c:pt idx="620">
                  <c:v>189.27965</c:v>
                </c:pt>
                <c:pt idx="621">
                  <c:v>195.46621999999999</c:v>
                </c:pt>
                <c:pt idx="622">
                  <c:v>186.92285999999999</c:v>
                </c:pt>
                <c:pt idx="623">
                  <c:v>189.13235</c:v>
                </c:pt>
                <c:pt idx="624">
                  <c:v>188.24854999999999</c:v>
                </c:pt>
                <c:pt idx="625">
                  <c:v>189.27965</c:v>
                </c:pt>
                <c:pt idx="626">
                  <c:v>185.59716</c:v>
                </c:pt>
                <c:pt idx="627">
                  <c:v>172.48751999999999</c:v>
                </c:pt>
                <c:pt idx="628">
                  <c:v>166.74285</c:v>
                </c:pt>
                <c:pt idx="629">
                  <c:v>172.04563000000002</c:v>
                </c:pt>
                <c:pt idx="630">
                  <c:v>166.82973999999999</c:v>
                </c:pt>
                <c:pt idx="631">
                  <c:v>168.86070999999998</c:v>
                </c:pt>
                <c:pt idx="632">
                  <c:v>163.92834999999999</c:v>
                </c:pt>
                <c:pt idx="633">
                  <c:v>172.63251</c:v>
                </c:pt>
                <c:pt idx="634">
                  <c:v>170.02126000000001</c:v>
                </c:pt>
                <c:pt idx="635">
                  <c:v>176.25923999999998</c:v>
                </c:pt>
                <c:pt idx="636">
                  <c:v>181.19159999999999</c:v>
                </c:pt>
                <c:pt idx="637">
                  <c:v>184.67327</c:v>
                </c:pt>
                <c:pt idx="638">
                  <c:v>186.84931</c:v>
                </c:pt>
                <c:pt idx="639">
                  <c:v>185.54367999999999</c:v>
                </c:pt>
                <c:pt idx="640">
                  <c:v>180.75639000000001</c:v>
                </c:pt>
                <c:pt idx="641">
                  <c:v>188.59014000000002</c:v>
                </c:pt>
                <c:pt idx="642">
                  <c:v>185.68875</c:v>
                </c:pt>
                <c:pt idx="643">
                  <c:v>180.61132000000001</c:v>
                </c:pt>
                <c:pt idx="644">
                  <c:v>184.43044</c:v>
                </c:pt>
                <c:pt idx="645">
                  <c:v>179.14058</c:v>
                </c:pt>
                <c:pt idx="646">
                  <c:v>181.42809</c:v>
                </c:pt>
                <c:pt idx="647">
                  <c:v>183.28668999999999</c:v>
                </c:pt>
                <c:pt idx="648">
                  <c:v>196.86877999999999</c:v>
                </c:pt>
                <c:pt idx="649">
                  <c:v>201.01489000000001</c:v>
                </c:pt>
                <c:pt idx="650">
                  <c:v>203.87427</c:v>
                </c:pt>
                <c:pt idx="651">
                  <c:v>200.15707</c:v>
                </c:pt>
                <c:pt idx="652">
                  <c:v>209.59304999999998</c:v>
                </c:pt>
                <c:pt idx="653">
                  <c:v>208.73523</c:v>
                </c:pt>
                <c:pt idx="654">
                  <c:v>217.02745000000002</c:v>
                </c:pt>
                <c:pt idx="655">
                  <c:v>216.74151000000001</c:v>
                </c:pt>
                <c:pt idx="656">
                  <c:v>218.02910999999997</c:v>
                </c:pt>
                <c:pt idx="657">
                  <c:v>221.14583999999999</c:v>
                </c:pt>
                <c:pt idx="658">
                  <c:v>218.87913</c:v>
                </c:pt>
                <c:pt idx="659">
                  <c:v>237.29614000000001</c:v>
                </c:pt>
                <c:pt idx="660">
                  <c:v>228.37097</c:v>
                </c:pt>
                <c:pt idx="661">
                  <c:v>226.24592999999999</c:v>
                </c:pt>
                <c:pt idx="662">
                  <c:v>223.12921</c:v>
                </c:pt>
                <c:pt idx="663">
                  <c:v>216.32907999999998</c:v>
                </c:pt>
                <c:pt idx="664">
                  <c:v>222.56253000000001</c:v>
                </c:pt>
                <c:pt idx="665">
                  <c:v>226.38759999999999</c:v>
                </c:pt>
                <c:pt idx="666">
                  <c:v>241.68789000000001</c:v>
                </c:pt>
                <c:pt idx="667">
                  <c:v>221.85130999999998</c:v>
                </c:pt>
                <c:pt idx="668">
                  <c:v>223.53946999999999</c:v>
                </c:pt>
                <c:pt idx="669">
                  <c:v>227.05645000000001</c:v>
                </c:pt>
                <c:pt idx="670">
                  <c:v>228.88527999999999</c:v>
                </c:pt>
                <c:pt idx="671">
                  <c:v>224.80557999999999</c:v>
                </c:pt>
                <c:pt idx="672">
                  <c:v>220.58520000000001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PER!$AQ$19</c:f>
              <c:strCache>
                <c:ptCount val="1"/>
                <c:pt idx="0">
                  <c:v>12X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PER!$AQ$20:$AQ$5005</c:f>
              <c:numCache>
                <c:formatCode>General</c:formatCode>
                <c:ptCount val="4986"/>
                <c:pt idx="0">
                  <c:v>71.507999999999996</c:v>
                </c:pt>
                <c:pt idx="1">
                  <c:v>72.622093846153845</c:v>
                </c:pt>
                <c:pt idx="2">
                  <c:v>73.736187692307695</c:v>
                </c:pt>
                <c:pt idx="3">
                  <c:v>74.850281538461545</c:v>
                </c:pt>
                <c:pt idx="4">
                  <c:v>75.96437538461538</c:v>
                </c:pt>
                <c:pt idx="5">
                  <c:v>77.07846923076923</c:v>
                </c:pt>
                <c:pt idx="6">
                  <c:v>78.192563076923079</c:v>
                </c:pt>
                <c:pt idx="7">
                  <c:v>79.306656923076929</c:v>
                </c:pt>
                <c:pt idx="8">
                  <c:v>80.420750769230764</c:v>
                </c:pt>
                <c:pt idx="9">
                  <c:v>81.534844615384614</c:v>
                </c:pt>
                <c:pt idx="10">
                  <c:v>82.648938461538464</c:v>
                </c:pt>
                <c:pt idx="11">
                  <c:v>83.763032307692313</c:v>
                </c:pt>
                <c:pt idx="12">
                  <c:v>84.877126153846149</c:v>
                </c:pt>
                <c:pt idx="13">
                  <c:v>85.991219999999998</c:v>
                </c:pt>
                <c:pt idx="14">
                  <c:v>87.105313846153834</c:v>
                </c:pt>
                <c:pt idx="15">
                  <c:v>88.219407692307698</c:v>
                </c:pt>
                <c:pt idx="16">
                  <c:v>89.333501538461533</c:v>
                </c:pt>
                <c:pt idx="17">
                  <c:v>90.447595384615383</c:v>
                </c:pt>
                <c:pt idx="18">
                  <c:v>91.561689230769232</c:v>
                </c:pt>
                <c:pt idx="19">
                  <c:v>92.675783076923082</c:v>
                </c:pt>
                <c:pt idx="20">
                  <c:v>93.789876923076932</c:v>
                </c:pt>
                <c:pt idx="21">
                  <c:v>94.903970769230767</c:v>
                </c:pt>
                <c:pt idx="22">
                  <c:v>96.018064615384617</c:v>
                </c:pt>
                <c:pt idx="23">
                  <c:v>97.132158461538452</c:v>
                </c:pt>
                <c:pt idx="24">
                  <c:v>98.246252307692316</c:v>
                </c:pt>
                <c:pt idx="25">
                  <c:v>99.360346153846166</c:v>
                </c:pt>
                <c:pt idx="26">
                  <c:v>100.47443999999999</c:v>
                </c:pt>
                <c:pt idx="27">
                  <c:v>101.58853384615385</c:v>
                </c:pt>
                <c:pt idx="28">
                  <c:v>102.7026276923077</c:v>
                </c:pt>
                <c:pt idx="29">
                  <c:v>103.81672153846154</c:v>
                </c:pt>
                <c:pt idx="30">
                  <c:v>104.93081538461539</c:v>
                </c:pt>
                <c:pt idx="31">
                  <c:v>106.04490923076924</c:v>
                </c:pt>
                <c:pt idx="32">
                  <c:v>107.15900307692309</c:v>
                </c:pt>
                <c:pt idx="33">
                  <c:v>108.27309692307692</c:v>
                </c:pt>
                <c:pt idx="34">
                  <c:v>109.38719076923077</c:v>
                </c:pt>
                <c:pt idx="35">
                  <c:v>110.50128461538462</c:v>
                </c:pt>
                <c:pt idx="36">
                  <c:v>111.61537846153847</c:v>
                </c:pt>
                <c:pt idx="37">
                  <c:v>112.7294723076923</c:v>
                </c:pt>
                <c:pt idx="38">
                  <c:v>113.84356615384614</c:v>
                </c:pt>
                <c:pt idx="39">
                  <c:v>114.95766</c:v>
                </c:pt>
                <c:pt idx="40">
                  <c:v>116.07175384615385</c:v>
                </c:pt>
                <c:pt idx="41">
                  <c:v>117.18584769230768</c:v>
                </c:pt>
                <c:pt idx="42">
                  <c:v>118.29994153846154</c:v>
                </c:pt>
                <c:pt idx="43">
                  <c:v>119.41403538461539</c:v>
                </c:pt>
                <c:pt idx="44">
                  <c:v>120.52812923076922</c:v>
                </c:pt>
                <c:pt idx="45">
                  <c:v>121.64222307692309</c:v>
                </c:pt>
                <c:pt idx="46">
                  <c:v>122.75631692307692</c:v>
                </c:pt>
                <c:pt idx="47">
                  <c:v>123.87041076923077</c:v>
                </c:pt>
                <c:pt idx="48">
                  <c:v>124.98450461538462</c:v>
                </c:pt>
                <c:pt idx="49">
                  <c:v>126.09859846153847</c:v>
                </c:pt>
                <c:pt idx="50">
                  <c:v>127.21269230769231</c:v>
                </c:pt>
                <c:pt idx="51">
                  <c:v>128.32678615384617</c:v>
                </c:pt>
                <c:pt idx="52">
                  <c:v>129.44087999999999</c:v>
                </c:pt>
                <c:pt idx="53">
                  <c:v>129.44087999999999</c:v>
                </c:pt>
                <c:pt idx="54">
                  <c:v>128.71475769230767</c:v>
                </c:pt>
                <c:pt idx="55">
                  <c:v>127.98863538461539</c:v>
                </c:pt>
                <c:pt idx="56">
                  <c:v>127.26251307692309</c:v>
                </c:pt>
                <c:pt idx="57">
                  <c:v>126.53639076923076</c:v>
                </c:pt>
                <c:pt idx="58">
                  <c:v>125.81026846153848</c:v>
                </c:pt>
                <c:pt idx="59">
                  <c:v>125.08414615384615</c:v>
                </c:pt>
                <c:pt idx="60">
                  <c:v>124.35802384615386</c:v>
                </c:pt>
                <c:pt idx="61">
                  <c:v>123.63190153846153</c:v>
                </c:pt>
                <c:pt idx="62">
                  <c:v>122.90577923076923</c:v>
                </c:pt>
                <c:pt idx="63">
                  <c:v>122.17965692307692</c:v>
                </c:pt>
                <c:pt idx="64">
                  <c:v>121.4535346153846</c:v>
                </c:pt>
                <c:pt idx="65">
                  <c:v>120.72741230769232</c:v>
                </c:pt>
                <c:pt idx="66">
                  <c:v>120.00129000000001</c:v>
                </c:pt>
                <c:pt idx="67">
                  <c:v>119.27516769230769</c:v>
                </c:pt>
                <c:pt idx="68">
                  <c:v>118.54904538461537</c:v>
                </c:pt>
                <c:pt idx="69">
                  <c:v>117.82292307692309</c:v>
                </c:pt>
                <c:pt idx="70">
                  <c:v>117.09680076923077</c:v>
                </c:pt>
                <c:pt idx="71">
                  <c:v>116.37067846153845</c:v>
                </c:pt>
                <c:pt idx="72">
                  <c:v>115.64455615384615</c:v>
                </c:pt>
                <c:pt idx="73">
                  <c:v>114.91843384615386</c:v>
                </c:pt>
                <c:pt idx="74">
                  <c:v>114.19231153846154</c:v>
                </c:pt>
                <c:pt idx="75">
                  <c:v>113.46618923076923</c:v>
                </c:pt>
                <c:pt idx="76">
                  <c:v>112.74006692307692</c:v>
                </c:pt>
                <c:pt idx="77">
                  <c:v>112.0139446153846</c:v>
                </c:pt>
                <c:pt idx="78">
                  <c:v>111.28782230769232</c:v>
                </c:pt>
                <c:pt idx="79">
                  <c:v>110.56170000000002</c:v>
                </c:pt>
                <c:pt idx="80">
                  <c:v>109.83557769230769</c:v>
                </c:pt>
                <c:pt idx="81">
                  <c:v>109.1094553846154</c:v>
                </c:pt>
                <c:pt idx="82">
                  <c:v>108.38333307692307</c:v>
                </c:pt>
                <c:pt idx="83">
                  <c:v>107.65721076923077</c:v>
                </c:pt>
                <c:pt idx="84">
                  <c:v>106.93108846153845</c:v>
                </c:pt>
                <c:pt idx="85">
                  <c:v>106.20496615384616</c:v>
                </c:pt>
                <c:pt idx="86">
                  <c:v>105.47884384615385</c:v>
                </c:pt>
                <c:pt idx="87">
                  <c:v>104.75272153846154</c:v>
                </c:pt>
                <c:pt idx="88">
                  <c:v>104.02659923076924</c:v>
                </c:pt>
                <c:pt idx="89">
                  <c:v>103.30047692307693</c:v>
                </c:pt>
                <c:pt idx="90">
                  <c:v>102.57435461538461</c:v>
                </c:pt>
                <c:pt idx="91">
                  <c:v>101.84823230769229</c:v>
                </c:pt>
                <c:pt idx="92">
                  <c:v>101.12211000000002</c:v>
                </c:pt>
                <c:pt idx="93">
                  <c:v>100.3959876923077</c:v>
                </c:pt>
                <c:pt idx="94">
                  <c:v>99.669865384615377</c:v>
                </c:pt>
                <c:pt idx="95">
                  <c:v>98.94374307692307</c:v>
                </c:pt>
                <c:pt idx="96">
                  <c:v>98.217620769230763</c:v>
                </c:pt>
                <c:pt idx="97">
                  <c:v>97.491498461538455</c:v>
                </c:pt>
                <c:pt idx="98">
                  <c:v>96.765376153846148</c:v>
                </c:pt>
                <c:pt idx="99">
                  <c:v>96.039253846153855</c:v>
                </c:pt>
                <c:pt idx="100">
                  <c:v>95.313131538461548</c:v>
                </c:pt>
                <c:pt idx="101">
                  <c:v>94.58700923076924</c:v>
                </c:pt>
                <c:pt idx="102">
                  <c:v>93.860886923076933</c:v>
                </c:pt>
                <c:pt idx="103">
                  <c:v>93.134764615384611</c:v>
                </c:pt>
                <c:pt idx="104">
                  <c:v>92.40864230769229</c:v>
                </c:pt>
                <c:pt idx="105">
                  <c:v>91.682520000000011</c:v>
                </c:pt>
                <c:pt idx="106">
                  <c:v>91.74627692307692</c:v>
                </c:pt>
                <c:pt idx="107">
                  <c:v>91.810033846153843</c:v>
                </c:pt>
                <c:pt idx="108">
                  <c:v>91.873790769230766</c:v>
                </c:pt>
                <c:pt idx="109">
                  <c:v>91.937547692307689</c:v>
                </c:pt>
                <c:pt idx="110">
                  <c:v>92.001304615384612</c:v>
                </c:pt>
                <c:pt idx="111">
                  <c:v>92.065061538461535</c:v>
                </c:pt>
                <c:pt idx="112">
                  <c:v>92.128818461538472</c:v>
                </c:pt>
                <c:pt idx="113">
                  <c:v>92.192575384615381</c:v>
                </c:pt>
                <c:pt idx="114">
                  <c:v>92.256332307692304</c:v>
                </c:pt>
                <c:pt idx="115">
                  <c:v>92.320089230769241</c:v>
                </c:pt>
                <c:pt idx="116">
                  <c:v>92.38384615384615</c:v>
                </c:pt>
                <c:pt idx="117">
                  <c:v>92.447603076923087</c:v>
                </c:pt>
                <c:pt idx="118">
                  <c:v>92.51136000000001</c:v>
                </c:pt>
                <c:pt idx="119">
                  <c:v>92.575116923076919</c:v>
                </c:pt>
                <c:pt idx="120">
                  <c:v>92.638873846153842</c:v>
                </c:pt>
                <c:pt idx="121">
                  <c:v>92.70263076923078</c:v>
                </c:pt>
                <c:pt idx="122">
                  <c:v>92.766387692307703</c:v>
                </c:pt>
                <c:pt idx="123">
                  <c:v>92.830144615384611</c:v>
                </c:pt>
                <c:pt idx="124">
                  <c:v>92.893901538461535</c:v>
                </c:pt>
                <c:pt idx="125">
                  <c:v>92.957658461538458</c:v>
                </c:pt>
                <c:pt idx="126">
                  <c:v>93.021415384615395</c:v>
                </c:pt>
                <c:pt idx="127">
                  <c:v>93.085172307692304</c:v>
                </c:pt>
                <c:pt idx="128">
                  <c:v>93.148929230769241</c:v>
                </c:pt>
                <c:pt idx="129">
                  <c:v>93.21268615384615</c:v>
                </c:pt>
                <c:pt idx="130">
                  <c:v>93.276443076923087</c:v>
                </c:pt>
                <c:pt idx="131">
                  <c:v>93.34020000000001</c:v>
                </c:pt>
                <c:pt idx="132">
                  <c:v>93.403956923076933</c:v>
                </c:pt>
                <c:pt idx="133">
                  <c:v>93.467713846153842</c:v>
                </c:pt>
                <c:pt idx="134">
                  <c:v>93.531470769230765</c:v>
                </c:pt>
                <c:pt idx="135">
                  <c:v>93.595227692307688</c:v>
                </c:pt>
                <c:pt idx="136">
                  <c:v>93.658984615384597</c:v>
                </c:pt>
                <c:pt idx="137">
                  <c:v>93.722741538461548</c:v>
                </c:pt>
                <c:pt idx="138">
                  <c:v>93.786498461538457</c:v>
                </c:pt>
                <c:pt idx="139">
                  <c:v>93.85025538461538</c:v>
                </c:pt>
                <c:pt idx="140">
                  <c:v>93.914012307692317</c:v>
                </c:pt>
                <c:pt idx="141">
                  <c:v>93.97776923076924</c:v>
                </c:pt>
                <c:pt idx="142">
                  <c:v>94.041526153846164</c:v>
                </c:pt>
                <c:pt idx="143">
                  <c:v>94.105283076923072</c:v>
                </c:pt>
                <c:pt idx="144">
                  <c:v>94.16904000000001</c:v>
                </c:pt>
                <c:pt idx="145">
                  <c:v>94.232796923076933</c:v>
                </c:pt>
                <c:pt idx="146">
                  <c:v>94.296553846153842</c:v>
                </c:pt>
                <c:pt idx="147">
                  <c:v>94.360310769230765</c:v>
                </c:pt>
                <c:pt idx="148">
                  <c:v>94.424067692307688</c:v>
                </c:pt>
                <c:pt idx="149">
                  <c:v>94.487824615384611</c:v>
                </c:pt>
                <c:pt idx="150">
                  <c:v>94.551581538461534</c:v>
                </c:pt>
                <c:pt idx="151">
                  <c:v>94.615338461538457</c:v>
                </c:pt>
                <c:pt idx="152">
                  <c:v>94.67909538461538</c:v>
                </c:pt>
                <c:pt idx="153">
                  <c:v>94.742852307692317</c:v>
                </c:pt>
                <c:pt idx="154">
                  <c:v>94.806609230769226</c:v>
                </c:pt>
                <c:pt idx="155">
                  <c:v>94.870366153846149</c:v>
                </c:pt>
                <c:pt idx="156">
                  <c:v>94.934123076923072</c:v>
                </c:pt>
                <c:pt idx="157">
                  <c:v>94.997880000000009</c:v>
                </c:pt>
                <c:pt idx="158">
                  <c:v>94.884463846153835</c:v>
                </c:pt>
                <c:pt idx="159">
                  <c:v>94.771047692307675</c:v>
                </c:pt>
                <c:pt idx="160">
                  <c:v>94.657631538461544</c:v>
                </c:pt>
                <c:pt idx="161">
                  <c:v>94.544215384615384</c:v>
                </c:pt>
                <c:pt idx="162">
                  <c:v>94.430799230769239</c:v>
                </c:pt>
                <c:pt idx="163">
                  <c:v>94.317383076923051</c:v>
                </c:pt>
                <c:pt idx="164">
                  <c:v>94.203966923076919</c:v>
                </c:pt>
                <c:pt idx="165">
                  <c:v>94.090550769230774</c:v>
                </c:pt>
                <c:pt idx="166">
                  <c:v>93.977134615384614</c:v>
                </c:pt>
                <c:pt idx="167">
                  <c:v>93.863718461538468</c:v>
                </c:pt>
                <c:pt idx="168">
                  <c:v>93.750302307692294</c:v>
                </c:pt>
                <c:pt idx="169">
                  <c:v>93.636886153846163</c:v>
                </c:pt>
                <c:pt idx="170">
                  <c:v>93.523470000000003</c:v>
                </c:pt>
                <c:pt idx="171">
                  <c:v>93.410053846153843</c:v>
                </c:pt>
                <c:pt idx="172">
                  <c:v>93.296637692307698</c:v>
                </c:pt>
                <c:pt idx="173">
                  <c:v>93.183221538461538</c:v>
                </c:pt>
                <c:pt idx="174">
                  <c:v>93.069805384615393</c:v>
                </c:pt>
                <c:pt idx="175">
                  <c:v>92.956389230769233</c:v>
                </c:pt>
                <c:pt idx="176">
                  <c:v>92.842973076923073</c:v>
                </c:pt>
                <c:pt idx="177">
                  <c:v>92.729556923076927</c:v>
                </c:pt>
                <c:pt idx="178">
                  <c:v>92.616140769230768</c:v>
                </c:pt>
                <c:pt idx="179">
                  <c:v>92.502724615384622</c:v>
                </c:pt>
                <c:pt idx="180">
                  <c:v>92.389308461538462</c:v>
                </c:pt>
                <c:pt idx="181">
                  <c:v>92.275892307692288</c:v>
                </c:pt>
                <c:pt idx="182">
                  <c:v>92.162476153846157</c:v>
                </c:pt>
                <c:pt idx="183">
                  <c:v>92.049059999999997</c:v>
                </c:pt>
                <c:pt idx="184">
                  <c:v>91.935643846153866</c:v>
                </c:pt>
                <c:pt idx="185">
                  <c:v>91.822227692307706</c:v>
                </c:pt>
                <c:pt idx="186">
                  <c:v>91.708811538461532</c:v>
                </c:pt>
                <c:pt idx="187">
                  <c:v>91.595395384615387</c:v>
                </c:pt>
                <c:pt idx="188">
                  <c:v>91.481979230769241</c:v>
                </c:pt>
                <c:pt idx="189">
                  <c:v>91.368563076923095</c:v>
                </c:pt>
                <c:pt idx="190">
                  <c:v>91.255146923076921</c:v>
                </c:pt>
                <c:pt idx="191">
                  <c:v>91.141730769230762</c:v>
                </c:pt>
                <c:pt idx="192">
                  <c:v>91.028314615384616</c:v>
                </c:pt>
                <c:pt idx="193">
                  <c:v>90.914898461538471</c:v>
                </c:pt>
                <c:pt idx="194">
                  <c:v>90.801482307692325</c:v>
                </c:pt>
                <c:pt idx="195">
                  <c:v>90.688066153846137</c:v>
                </c:pt>
                <c:pt idx="196">
                  <c:v>90.574650000000005</c:v>
                </c:pt>
                <c:pt idx="197">
                  <c:v>90.46123384615386</c:v>
                </c:pt>
                <c:pt idx="198">
                  <c:v>90.3478176923077</c:v>
                </c:pt>
                <c:pt idx="199">
                  <c:v>90.23440153846154</c:v>
                </c:pt>
                <c:pt idx="200">
                  <c:v>90.120985384615381</c:v>
                </c:pt>
                <c:pt idx="201">
                  <c:v>90.007569230769235</c:v>
                </c:pt>
                <c:pt idx="202">
                  <c:v>89.894153076923089</c:v>
                </c:pt>
                <c:pt idx="203">
                  <c:v>89.780736923076915</c:v>
                </c:pt>
                <c:pt idx="204">
                  <c:v>89.66732076923077</c:v>
                </c:pt>
                <c:pt idx="205">
                  <c:v>89.55390461538461</c:v>
                </c:pt>
                <c:pt idx="206">
                  <c:v>89.440488461538465</c:v>
                </c:pt>
                <c:pt idx="207">
                  <c:v>89.327072307692319</c:v>
                </c:pt>
                <c:pt idx="208">
                  <c:v>89.213656153846159</c:v>
                </c:pt>
                <c:pt idx="209">
                  <c:v>89.100239999999999</c:v>
                </c:pt>
                <c:pt idx="210">
                  <c:v>88.661981538461532</c:v>
                </c:pt>
                <c:pt idx="211">
                  <c:v>88.223723076923093</c:v>
                </c:pt>
                <c:pt idx="212">
                  <c:v>87.785464615384612</c:v>
                </c:pt>
                <c:pt idx="213">
                  <c:v>87.347206153846159</c:v>
                </c:pt>
                <c:pt idx="214">
                  <c:v>86.908947692307706</c:v>
                </c:pt>
                <c:pt idx="215">
                  <c:v>86.470689230769239</c:v>
                </c:pt>
                <c:pt idx="216">
                  <c:v>86.032430769230771</c:v>
                </c:pt>
                <c:pt idx="217">
                  <c:v>85.594172307692304</c:v>
                </c:pt>
                <c:pt idx="218">
                  <c:v>85.155913846153851</c:v>
                </c:pt>
                <c:pt idx="219">
                  <c:v>84.717655384615398</c:v>
                </c:pt>
                <c:pt idx="220">
                  <c:v>84.279396923076916</c:v>
                </c:pt>
                <c:pt idx="221">
                  <c:v>83.841138461538478</c:v>
                </c:pt>
                <c:pt idx="222">
                  <c:v>83.40288000000001</c:v>
                </c:pt>
                <c:pt idx="223">
                  <c:v>82.964621538461529</c:v>
                </c:pt>
                <c:pt idx="224">
                  <c:v>82.526363076923076</c:v>
                </c:pt>
                <c:pt idx="225">
                  <c:v>82.088104615384609</c:v>
                </c:pt>
                <c:pt idx="226">
                  <c:v>81.649846153846156</c:v>
                </c:pt>
                <c:pt idx="227">
                  <c:v>81.211587692307702</c:v>
                </c:pt>
                <c:pt idx="228">
                  <c:v>80.773329230769221</c:v>
                </c:pt>
                <c:pt idx="229">
                  <c:v>80.335070769230782</c:v>
                </c:pt>
                <c:pt idx="230">
                  <c:v>79.896812307692301</c:v>
                </c:pt>
                <c:pt idx="231">
                  <c:v>79.458553846153848</c:v>
                </c:pt>
                <c:pt idx="232">
                  <c:v>79.02029538461538</c:v>
                </c:pt>
                <c:pt idx="233">
                  <c:v>78.582036923076927</c:v>
                </c:pt>
                <c:pt idx="234">
                  <c:v>78.143778461538474</c:v>
                </c:pt>
                <c:pt idx="235">
                  <c:v>77.705520000000007</c:v>
                </c:pt>
                <c:pt idx="236">
                  <c:v>77.267261538461554</c:v>
                </c:pt>
                <c:pt idx="237">
                  <c:v>76.829003076923087</c:v>
                </c:pt>
                <c:pt idx="238">
                  <c:v>76.390744615384605</c:v>
                </c:pt>
                <c:pt idx="239">
                  <c:v>75.952486153846152</c:v>
                </c:pt>
                <c:pt idx="240">
                  <c:v>75.514227692307699</c:v>
                </c:pt>
                <c:pt idx="241">
                  <c:v>75.075969230769232</c:v>
                </c:pt>
                <c:pt idx="242">
                  <c:v>74.637710769230765</c:v>
                </c:pt>
                <c:pt idx="243">
                  <c:v>74.199452307692312</c:v>
                </c:pt>
                <c:pt idx="244">
                  <c:v>73.761193846153859</c:v>
                </c:pt>
                <c:pt idx="245">
                  <c:v>73.322935384615377</c:v>
                </c:pt>
                <c:pt idx="246">
                  <c:v>72.884676923076924</c:v>
                </c:pt>
                <c:pt idx="247">
                  <c:v>72.446418461538457</c:v>
                </c:pt>
                <c:pt idx="248">
                  <c:v>72.00815999999999</c:v>
                </c:pt>
                <c:pt idx="249">
                  <c:v>71.569901538461536</c:v>
                </c:pt>
                <c:pt idx="250">
                  <c:v>71.131643076923083</c:v>
                </c:pt>
                <c:pt idx="251">
                  <c:v>70.69338461538463</c:v>
                </c:pt>
                <c:pt idx="252">
                  <c:v>70.255126153846135</c:v>
                </c:pt>
                <c:pt idx="253">
                  <c:v>69.816867692307682</c:v>
                </c:pt>
                <c:pt idx="254">
                  <c:v>69.378609230769229</c:v>
                </c:pt>
                <c:pt idx="255">
                  <c:v>68.940350769230761</c:v>
                </c:pt>
                <c:pt idx="256">
                  <c:v>68.502092307692308</c:v>
                </c:pt>
                <c:pt idx="257">
                  <c:v>68.063833846153841</c:v>
                </c:pt>
                <c:pt idx="258">
                  <c:v>67.625575384615388</c:v>
                </c:pt>
                <c:pt idx="259">
                  <c:v>67.187316923076921</c:v>
                </c:pt>
                <c:pt idx="260">
                  <c:v>66.749058461538439</c:v>
                </c:pt>
                <c:pt idx="261">
                  <c:v>66.310799999999986</c:v>
                </c:pt>
                <c:pt idx="262">
                  <c:v>67.262397692307687</c:v>
                </c:pt>
                <c:pt idx="263">
                  <c:v>68.213995384615401</c:v>
                </c:pt>
                <c:pt idx="264">
                  <c:v>69.165593076923074</c:v>
                </c:pt>
                <c:pt idx="265">
                  <c:v>70.117190769230774</c:v>
                </c:pt>
                <c:pt idx="266">
                  <c:v>71.06878846153846</c:v>
                </c:pt>
                <c:pt idx="267">
                  <c:v>72.020386153846147</c:v>
                </c:pt>
                <c:pt idx="268">
                  <c:v>72.971983846153847</c:v>
                </c:pt>
                <c:pt idx="269">
                  <c:v>73.923581538461534</c:v>
                </c:pt>
                <c:pt idx="270">
                  <c:v>74.87517923076922</c:v>
                </c:pt>
                <c:pt idx="271">
                  <c:v>75.82677692307692</c:v>
                </c:pt>
                <c:pt idx="272">
                  <c:v>76.778374615384621</c:v>
                </c:pt>
                <c:pt idx="273">
                  <c:v>77.729972307692307</c:v>
                </c:pt>
                <c:pt idx="274">
                  <c:v>78.681569999999979</c:v>
                </c:pt>
                <c:pt idx="275">
                  <c:v>79.633167692307694</c:v>
                </c:pt>
                <c:pt idx="276">
                  <c:v>80.58476538461538</c:v>
                </c:pt>
                <c:pt idx="277">
                  <c:v>81.536363076923067</c:v>
                </c:pt>
                <c:pt idx="278">
                  <c:v>82.487960769230767</c:v>
                </c:pt>
                <c:pt idx="279">
                  <c:v>83.439558461538454</c:v>
                </c:pt>
                <c:pt idx="280">
                  <c:v>84.39115615384614</c:v>
                </c:pt>
                <c:pt idx="281">
                  <c:v>85.342753846153855</c:v>
                </c:pt>
                <c:pt idx="282">
                  <c:v>86.294351538461527</c:v>
                </c:pt>
                <c:pt idx="283">
                  <c:v>87.245949230769227</c:v>
                </c:pt>
                <c:pt idx="284">
                  <c:v>88.197546923076928</c:v>
                </c:pt>
                <c:pt idx="285">
                  <c:v>89.1491446153846</c:v>
                </c:pt>
                <c:pt idx="286">
                  <c:v>90.100742307692315</c:v>
                </c:pt>
                <c:pt idx="287">
                  <c:v>91.052340000000001</c:v>
                </c:pt>
                <c:pt idx="288">
                  <c:v>92.003937692307687</c:v>
                </c:pt>
                <c:pt idx="289">
                  <c:v>92.955535384615388</c:v>
                </c:pt>
                <c:pt idx="290">
                  <c:v>93.907133076923074</c:v>
                </c:pt>
                <c:pt idx="291">
                  <c:v>94.85873076923076</c:v>
                </c:pt>
                <c:pt idx="292">
                  <c:v>95.810328461538447</c:v>
                </c:pt>
                <c:pt idx="293">
                  <c:v>96.761926153846147</c:v>
                </c:pt>
                <c:pt idx="294">
                  <c:v>97.713523846153834</c:v>
                </c:pt>
                <c:pt idx="295">
                  <c:v>98.665121538461534</c:v>
                </c:pt>
                <c:pt idx="296">
                  <c:v>99.616719230769235</c:v>
                </c:pt>
                <c:pt idx="297">
                  <c:v>100.56831692307692</c:v>
                </c:pt>
                <c:pt idx="298">
                  <c:v>101.51991461538462</c:v>
                </c:pt>
                <c:pt idx="299">
                  <c:v>102.47151230769231</c:v>
                </c:pt>
                <c:pt idx="300">
                  <c:v>103.42311000000001</c:v>
                </c:pt>
                <c:pt idx="301">
                  <c:v>104.37470769230768</c:v>
                </c:pt>
                <c:pt idx="302">
                  <c:v>105.3263053846154</c:v>
                </c:pt>
                <c:pt idx="303">
                  <c:v>106.27790307692307</c:v>
                </c:pt>
                <c:pt idx="304">
                  <c:v>107.22950076923075</c:v>
                </c:pt>
                <c:pt idx="305">
                  <c:v>108.18109846153847</c:v>
                </c:pt>
                <c:pt idx="306">
                  <c:v>109.13269615384617</c:v>
                </c:pt>
                <c:pt idx="307">
                  <c:v>110.08429384615384</c:v>
                </c:pt>
                <c:pt idx="308">
                  <c:v>111.03589153846156</c:v>
                </c:pt>
                <c:pt idx="309">
                  <c:v>111.98748923076926</c:v>
                </c:pt>
                <c:pt idx="310">
                  <c:v>112.93908692307691</c:v>
                </c:pt>
                <c:pt idx="311">
                  <c:v>113.89068461538461</c:v>
                </c:pt>
                <c:pt idx="312">
                  <c:v>114.8422823076923</c:v>
                </c:pt>
                <c:pt idx="313">
                  <c:v>115.79388</c:v>
                </c:pt>
                <c:pt idx="314">
                  <c:v>115.79388</c:v>
                </c:pt>
                <c:pt idx="315">
                  <c:v>117.2130069230769</c:v>
                </c:pt>
                <c:pt idx="316">
                  <c:v>118.63213384615383</c:v>
                </c:pt>
                <c:pt idx="317">
                  <c:v>120.05126076923078</c:v>
                </c:pt>
                <c:pt idx="318">
                  <c:v>121.47038769230771</c:v>
                </c:pt>
                <c:pt idx="319">
                  <c:v>122.88951461538461</c:v>
                </c:pt>
                <c:pt idx="320">
                  <c:v>124.30864153846153</c:v>
                </c:pt>
                <c:pt idx="321">
                  <c:v>125.72776846153847</c:v>
                </c:pt>
                <c:pt idx="322">
                  <c:v>127.14689538461539</c:v>
                </c:pt>
                <c:pt idx="323">
                  <c:v>128.56602230769229</c:v>
                </c:pt>
                <c:pt idx="324">
                  <c:v>129.98514923076922</c:v>
                </c:pt>
                <c:pt idx="325">
                  <c:v>131.40427615384618</c:v>
                </c:pt>
                <c:pt idx="326">
                  <c:v>132.82340307692309</c:v>
                </c:pt>
                <c:pt idx="327">
                  <c:v>134.24252999999999</c:v>
                </c:pt>
                <c:pt idx="328">
                  <c:v>135.66165692307692</c:v>
                </c:pt>
                <c:pt idx="329">
                  <c:v>137.08078384615385</c:v>
                </c:pt>
                <c:pt idx="330">
                  <c:v>138.49991076923078</c:v>
                </c:pt>
                <c:pt idx="331">
                  <c:v>139.91903769230774</c:v>
                </c:pt>
                <c:pt idx="332">
                  <c:v>141.33816461538461</c:v>
                </c:pt>
                <c:pt idx="333">
                  <c:v>142.75729153846152</c:v>
                </c:pt>
                <c:pt idx="334">
                  <c:v>144.1764184615385</c:v>
                </c:pt>
                <c:pt idx="335">
                  <c:v>145.59554538461541</c:v>
                </c:pt>
                <c:pt idx="336">
                  <c:v>147.01467230769228</c:v>
                </c:pt>
                <c:pt idx="337">
                  <c:v>148.43379923076921</c:v>
                </c:pt>
                <c:pt idx="338">
                  <c:v>149.85292615384617</c:v>
                </c:pt>
                <c:pt idx="339">
                  <c:v>151.27205307692307</c:v>
                </c:pt>
                <c:pt idx="340">
                  <c:v>152.69118</c:v>
                </c:pt>
                <c:pt idx="341">
                  <c:v>154.11030692307693</c:v>
                </c:pt>
                <c:pt idx="342">
                  <c:v>155.52943384615384</c:v>
                </c:pt>
                <c:pt idx="343">
                  <c:v>156.94856076923077</c:v>
                </c:pt>
                <c:pt idx="344">
                  <c:v>158.3676876923077</c:v>
                </c:pt>
                <c:pt idx="345">
                  <c:v>159.78681461538463</c:v>
                </c:pt>
                <c:pt idx="346">
                  <c:v>161.20594153846156</c:v>
                </c:pt>
                <c:pt idx="347">
                  <c:v>162.62506846153846</c:v>
                </c:pt>
                <c:pt idx="348">
                  <c:v>164.04419538461539</c:v>
                </c:pt>
                <c:pt idx="349">
                  <c:v>165.46332230769235</c:v>
                </c:pt>
                <c:pt idx="350">
                  <c:v>166.88244923076925</c:v>
                </c:pt>
                <c:pt idx="351">
                  <c:v>168.30157615384616</c:v>
                </c:pt>
                <c:pt idx="352">
                  <c:v>169.72070307692306</c:v>
                </c:pt>
                <c:pt idx="353">
                  <c:v>171.13983000000002</c:v>
                </c:pt>
                <c:pt idx="354">
                  <c:v>172.55895692307695</c:v>
                </c:pt>
                <c:pt idx="355">
                  <c:v>173.97808384615385</c:v>
                </c:pt>
                <c:pt idx="356">
                  <c:v>175.39721076923078</c:v>
                </c:pt>
                <c:pt idx="357">
                  <c:v>176.81633769230768</c:v>
                </c:pt>
                <c:pt idx="358">
                  <c:v>178.23546461538461</c:v>
                </c:pt>
                <c:pt idx="359">
                  <c:v>179.65459153846157</c:v>
                </c:pt>
                <c:pt idx="360">
                  <c:v>181.07371846153845</c:v>
                </c:pt>
                <c:pt idx="361">
                  <c:v>182.49284538461538</c:v>
                </c:pt>
                <c:pt idx="362">
                  <c:v>183.91197230769234</c:v>
                </c:pt>
                <c:pt idx="363">
                  <c:v>185.33109923076924</c:v>
                </c:pt>
                <c:pt idx="364">
                  <c:v>186.75022615384617</c:v>
                </c:pt>
                <c:pt idx="365">
                  <c:v>188.16935307692307</c:v>
                </c:pt>
                <c:pt idx="366">
                  <c:v>189.58848</c:v>
                </c:pt>
                <c:pt idx="367">
                  <c:v>189.03085153846152</c:v>
                </c:pt>
                <c:pt idx="368">
                  <c:v>188.47322307692312</c:v>
                </c:pt>
                <c:pt idx="369">
                  <c:v>187.91559461538461</c:v>
                </c:pt>
                <c:pt idx="370">
                  <c:v>187.35796615384618</c:v>
                </c:pt>
                <c:pt idx="371">
                  <c:v>186.80033769230772</c:v>
                </c:pt>
                <c:pt idx="372">
                  <c:v>186.24270923076921</c:v>
                </c:pt>
                <c:pt idx="373">
                  <c:v>185.68508076923078</c:v>
                </c:pt>
                <c:pt idx="374">
                  <c:v>185.12745230769232</c:v>
                </c:pt>
                <c:pt idx="375">
                  <c:v>184.56982384615384</c:v>
                </c:pt>
                <c:pt idx="376">
                  <c:v>184.01219538461538</c:v>
                </c:pt>
                <c:pt idx="377">
                  <c:v>183.45456692307692</c:v>
                </c:pt>
                <c:pt idx="378">
                  <c:v>182.89693846153847</c:v>
                </c:pt>
                <c:pt idx="379">
                  <c:v>182.33931000000001</c:v>
                </c:pt>
                <c:pt idx="380">
                  <c:v>181.78168153846153</c:v>
                </c:pt>
                <c:pt idx="381">
                  <c:v>181.22405307692307</c:v>
                </c:pt>
                <c:pt idx="382">
                  <c:v>180.66642461538461</c:v>
                </c:pt>
                <c:pt idx="383">
                  <c:v>180.10879615384616</c:v>
                </c:pt>
                <c:pt idx="384">
                  <c:v>179.55116769230767</c:v>
                </c:pt>
                <c:pt idx="385">
                  <c:v>178.99353923076922</c:v>
                </c:pt>
                <c:pt idx="386">
                  <c:v>178.43591076923082</c:v>
                </c:pt>
                <c:pt idx="387">
                  <c:v>177.87828230769227</c:v>
                </c:pt>
                <c:pt idx="388">
                  <c:v>177.32065384615382</c:v>
                </c:pt>
                <c:pt idx="389">
                  <c:v>176.76302538461542</c:v>
                </c:pt>
                <c:pt idx="390">
                  <c:v>176.2053969230769</c:v>
                </c:pt>
                <c:pt idx="391">
                  <c:v>175.64776846153848</c:v>
                </c:pt>
                <c:pt idx="392">
                  <c:v>175.09014000000002</c:v>
                </c:pt>
                <c:pt idx="393">
                  <c:v>174.53251153846156</c:v>
                </c:pt>
                <c:pt idx="394">
                  <c:v>173.97488307692308</c:v>
                </c:pt>
                <c:pt idx="395">
                  <c:v>173.41725461538462</c:v>
                </c:pt>
                <c:pt idx="396">
                  <c:v>172.85962615384616</c:v>
                </c:pt>
                <c:pt idx="397">
                  <c:v>172.30199769230768</c:v>
                </c:pt>
                <c:pt idx="398">
                  <c:v>171.74436923076925</c:v>
                </c:pt>
                <c:pt idx="399">
                  <c:v>171.18674076923077</c:v>
                </c:pt>
                <c:pt idx="400">
                  <c:v>170.62911230769231</c:v>
                </c:pt>
                <c:pt idx="401">
                  <c:v>170.07148384615385</c:v>
                </c:pt>
                <c:pt idx="402">
                  <c:v>169.5138553846154</c:v>
                </c:pt>
                <c:pt idx="403">
                  <c:v>168.95622692307694</c:v>
                </c:pt>
                <c:pt idx="404">
                  <c:v>168.39859846153846</c:v>
                </c:pt>
                <c:pt idx="405">
                  <c:v>167.84097</c:v>
                </c:pt>
                <c:pt idx="406">
                  <c:v>167.28334153846157</c:v>
                </c:pt>
                <c:pt idx="407">
                  <c:v>166.72571307692311</c:v>
                </c:pt>
                <c:pt idx="408">
                  <c:v>166.16808461538463</c:v>
                </c:pt>
                <c:pt idx="409">
                  <c:v>165.61045615384614</c:v>
                </c:pt>
                <c:pt idx="410">
                  <c:v>165.05282769230772</c:v>
                </c:pt>
                <c:pt idx="411">
                  <c:v>164.49519923076923</c:v>
                </c:pt>
                <c:pt idx="412">
                  <c:v>163.93757076923077</c:v>
                </c:pt>
                <c:pt idx="413">
                  <c:v>163.37994230769232</c:v>
                </c:pt>
                <c:pt idx="414">
                  <c:v>162.82231384615386</c:v>
                </c:pt>
                <c:pt idx="415">
                  <c:v>162.26468538461538</c:v>
                </c:pt>
                <c:pt idx="416">
                  <c:v>161.70705692307692</c:v>
                </c:pt>
                <c:pt idx="417">
                  <c:v>161.14942846153846</c:v>
                </c:pt>
                <c:pt idx="418">
                  <c:v>160.59179999999998</c:v>
                </c:pt>
                <c:pt idx="419">
                  <c:v>162.85396846153844</c:v>
                </c:pt>
                <c:pt idx="420">
                  <c:v>165.11613692307691</c:v>
                </c:pt>
                <c:pt idx="421">
                  <c:v>167.37830538461537</c:v>
                </c:pt>
                <c:pt idx="422">
                  <c:v>169.64047384615384</c:v>
                </c:pt>
                <c:pt idx="423">
                  <c:v>171.9026423076923</c:v>
                </c:pt>
                <c:pt idx="424">
                  <c:v>174.16481076923077</c:v>
                </c:pt>
                <c:pt idx="425">
                  <c:v>176.42697923076923</c:v>
                </c:pt>
                <c:pt idx="426">
                  <c:v>178.6891476923077</c:v>
                </c:pt>
                <c:pt idx="427">
                  <c:v>180.95131615384616</c:v>
                </c:pt>
                <c:pt idx="428">
                  <c:v>183.2134846153846</c:v>
                </c:pt>
                <c:pt idx="429">
                  <c:v>185.47565307692307</c:v>
                </c:pt>
                <c:pt idx="430">
                  <c:v>187.73782153846156</c:v>
                </c:pt>
                <c:pt idx="431">
                  <c:v>189.99999</c:v>
                </c:pt>
                <c:pt idx="432">
                  <c:v>192.26215846153843</c:v>
                </c:pt>
                <c:pt idx="433">
                  <c:v>194.52432692307693</c:v>
                </c:pt>
                <c:pt idx="434">
                  <c:v>196.78649538461539</c:v>
                </c:pt>
                <c:pt idx="435">
                  <c:v>199.04866384615389</c:v>
                </c:pt>
                <c:pt idx="436">
                  <c:v>201.31083230769232</c:v>
                </c:pt>
                <c:pt idx="437">
                  <c:v>203.57300076923076</c:v>
                </c:pt>
                <c:pt idx="438">
                  <c:v>205.83516923076925</c:v>
                </c:pt>
                <c:pt idx="439">
                  <c:v>208.09733769230769</c:v>
                </c:pt>
                <c:pt idx="440">
                  <c:v>210.35950615384613</c:v>
                </c:pt>
                <c:pt idx="441">
                  <c:v>212.62167461538459</c:v>
                </c:pt>
                <c:pt idx="442">
                  <c:v>214.88384307692311</c:v>
                </c:pt>
                <c:pt idx="443">
                  <c:v>217.14601153846155</c:v>
                </c:pt>
                <c:pt idx="444">
                  <c:v>219.40817999999999</c:v>
                </c:pt>
                <c:pt idx="445">
                  <c:v>221.67034846153848</c:v>
                </c:pt>
                <c:pt idx="446">
                  <c:v>223.93251692307695</c:v>
                </c:pt>
                <c:pt idx="447">
                  <c:v>226.19468538461541</c:v>
                </c:pt>
                <c:pt idx="448">
                  <c:v>228.45685384615385</c:v>
                </c:pt>
                <c:pt idx="449">
                  <c:v>230.71902230769231</c:v>
                </c:pt>
                <c:pt idx="450">
                  <c:v>232.98119076923078</c:v>
                </c:pt>
                <c:pt idx="451">
                  <c:v>235.24335923076922</c:v>
                </c:pt>
                <c:pt idx="452">
                  <c:v>237.50552769230771</c:v>
                </c:pt>
                <c:pt idx="453">
                  <c:v>239.76769615384617</c:v>
                </c:pt>
                <c:pt idx="454">
                  <c:v>242.02986461538461</c:v>
                </c:pt>
                <c:pt idx="455">
                  <c:v>244.2920330769231</c:v>
                </c:pt>
                <c:pt idx="456">
                  <c:v>246.55420153846148</c:v>
                </c:pt>
                <c:pt idx="457">
                  <c:v>248.81637000000001</c:v>
                </c:pt>
                <c:pt idx="458">
                  <c:v>251.07853846153847</c:v>
                </c:pt>
                <c:pt idx="459">
                  <c:v>253.34070692307691</c:v>
                </c:pt>
                <c:pt idx="460">
                  <c:v>255.60287538461537</c:v>
                </c:pt>
                <c:pt idx="461">
                  <c:v>257.86504384615381</c:v>
                </c:pt>
                <c:pt idx="462">
                  <c:v>260.12721230769233</c:v>
                </c:pt>
                <c:pt idx="463">
                  <c:v>262.3893807692308</c:v>
                </c:pt>
                <c:pt idx="464">
                  <c:v>264.65154923076921</c:v>
                </c:pt>
                <c:pt idx="465">
                  <c:v>266.91371769230773</c:v>
                </c:pt>
                <c:pt idx="466">
                  <c:v>269.17588615384614</c:v>
                </c:pt>
                <c:pt idx="467">
                  <c:v>271.43805461538466</c:v>
                </c:pt>
                <c:pt idx="468">
                  <c:v>273.70022307692307</c:v>
                </c:pt>
                <c:pt idx="469">
                  <c:v>275.96239153846153</c:v>
                </c:pt>
                <c:pt idx="470">
                  <c:v>278.22456</c:v>
                </c:pt>
                <c:pt idx="471">
                  <c:v>279.75590769230774</c:v>
                </c:pt>
                <c:pt idx="472">
                  <c:v>281.28725538461538</c:v>
                </c:pt>
                <c:pt idx="473">
                  <c:v>282.81860307692313</c:v>
                </c:pt>
                <c:pt idx="474">
                  <c:v>284.34995076923076</c:v>
                </c:pt>
                <c:pt idx="475">
                  <c:v>285.88129846153845</c:v>
                </c:pt>
                <c:pt idx="476">
                  <c:v>287.4126461538462</c:v>
                </c:pt>
                <c:pt idx="477">
                  <c:v>288.94399384615383</c:v>
                </c:pt>
                <c:pt idx="478">
                  <c:v>290.47534153846158</c:v>
                </c:pt>
                <c:pt idx="479">
                  <c:v>292.00668923076921</c:v>
                </c:pt>
                <c:pt idx="480">
                  <c:v>293.53803692307696</c:v>
                </c:pt>
                <c:pt idx="481">
                  <c:v>295.06938461538465</c:v>
                </c:pt>
                <c:pt idx="482">
                  <c:v>296.60073230769228</c:v>
                </c:pt>
                <c:pt idx="483">
                  <c:v>298.13208000000003</c:v>
                </c:pt>
                <c:pt idx="484">
                  <c:v>299.66342769230766</c:v>
                </c:pt>
                <c:pt idx="485">
                  <c:v>301.19477538461541</c:v>
                </c:pt>
                <c:pt idx="486">
                  <c:v>302.7261230769231</c:v>
                </c:pt>
                <c:pt idx="487">
                  <c:v>304.25747076923074</c:v>
                </c:pt>
                <c:pt idx="488">
                  <c:v>305.78881846153854</c:v>
                </c:pt>
                <c:pt idx="489">
                  <c:v>307.32016615384612</c:v>
                </c:pt>
                <c:pt idx="490">
                  <c:v>308.85151384615386</c:v>
                </c:pt>
                <c:pt idx="491">
                  <c:v>310.38286153846161</c:v>
                </c:pt>
                <c:pt idx="492">
                  <c:v>311.91420923076919</c:v>
                </c:pt>
                <c:pt idx="493">
                  <c:v>313.44555692307699</c:v>
                </c:pt>
                <c:pt idx="494">
                  <c:v>314.97690461538463</c:v>
                </c:pt>
                <c:pt idx="495">
                  <c:v>316.50825230769237</c:v>
                </c:pt>
                <c:pt idx="496">
                  <c:v>318.03960000000001</c:v>
                </c:pt>
                <c:pt idx="497">
                  <c:v>319.5709476923077</c:v>
                </c:pt>
                <c:pt idx="498">
                  <c:v>321.10229538461545</c:v>
                </c:pt>
                <c:pt idx="499">
                  <c:v>322.63364307692308</c:v>
                </c:pt>
                <c:pt idx="500">
                  <c:v>324.16499076923077</c:v>
                </c:pt>
                <c:pt idx="501">
                  <c:v>325.69633846153846</c:v>
                </c:pt>
                <c:pt idx="502">
                  <c:v>327.22768615384615</c:v>
                </c:pt>
                <c:pt idx="503">
                  <c:v>328.7590338461539</c:v>
                </c:pt>
                <c:pt idx="504">
                  <c:v>330.29038153846153</c:v>
                </c:pt>
                <c:pt idx="505">
                  <c:v>331.82172923076928</c:v>
                </c:pt>
                <c:pt idx="506">
                  <c:v>333.35307692307691</c:v>
                </c:pt>
                <c:pt idx="507">
                  <c:v>334.88442461538466</c:v>
                </c:pt>
                <c:pt idx="508">
                  <c:v>336.41577230769235</c:v>
                </c:pt>
                <c:pt idx="509">
                  <c:v>337.94711999999998</c:v>
                </c:pt>
                <c:pt idx="510">
                  <c:v>339.47846769230773</c:v>
                </c:pt>
                <c:pt idx="511">
                  <c:v>341.00981538461537</c:v>
                </c:pt>
                <c:pt idx="512">
                  <c:v>342.54116307692311</c:v>
                </c:pt>
                <c:pt idx="513">
                  <c:v>344.0725107692308</c:v>
                </c:pt>
                <c:pt idx="514">
                  <c:v>345.60385846153844</c:v>
                </c:pt>
                <c:pt idx="515">
                  <c:v>347.13520615384618</c:v>
                </c:pt>
                <c:pt idx="516">
                  <c:v>348.66655384615387</c:v>
                </c:pt>
                <c:pt idx="517">
                  <c:v>350.19790153846156</c:v>
                </c:pt>
                <c:pt idx="518">
                  <c:v>351.72924923076926</c:v>
                </c:pt>
                <c:pt idx="519">
                  <c:v>353.26059692307689</c:v>
                </c:pt>
                <c:pt idx="520">
                  <c:v>354.79194461538469</c:v>
                </c:pt>
                <c:pt idx="521">
                  <c:v>356.32329230769233</c:v>
                </c:pt>
                <c:pt idx="522">
                  <c:v>357.85464000000002</c:v>
                </c:pt>
                <c:pt idx="523">
                  <c:v>356.29955076923073</c:v>
                </c:pt>
                <c:pt idx="524">
                  <c:v>354.74446153846156</c:v>
                </c:pt>
                <c:pt idx="525">
                  <c:v>353.18937230769228</c:v>
                </c:pt>
                <c:pt idx="526">
                  <c:v>351.63428307692311</c:v>
                </c:pt>
                <c:pt idx="527">
                  <c:v>350.07919384615383</c:v>
                </c:pt>
                <c:pt idx="528">
                  <c:v>348.52410461538466</c:v>
                </c:pt>
                <c:pt idx="529">
                  <c:v>346.96901538461537</c:v>
                </c:pt>
                <c:pt idx="530">
                  <c:v>345.41392615384621</c:v>
                </c:pt>
                <c:pt idx="531">
                  <c:v>343.85883692307692</c:v>
                </c:pt>
                <c:pt idx="532">
                  <c:v>342.30374769230775</c:v>
                </c:pt>
                <c:pt idx="533">
                  <c:v>340.74865846153841</c:v>
                </c:pt>
                <c:pt idx="534">
                  <c:v>339.19356923076924</c:v>
                </c:pt>
                <c:pt idx="535">
                  <c:v>337.63847999999996</c:v>
                </c:pt>
                <c:pt idx="536">
                  <c:v>336.08339076923079</c:v>
                </c:pt>
                <c:pt idx="537">
                  <c:v>334.52830153846156</c:v>
                </c:pt>
                <c:pt idx="538">
                  <c:v>332.97321230769228</c:v>
                </c:pt>
                <c:pt idx="539">
                  <c:v>331.41812307692305</c:v>
                </c:pt>
                <c:pt idx="540">
                  <c:v>329.86303384615388</c:v>
                </c:pt>
                <c:pt idx="541">
                  <c:v>328.30794461538466</c:v>
                </c:pt>
                <c:pt idx="542">
                  <c:v>326.75285538461537</c:v>
                </c:pt>
                <c:pt idx="543">
                  <c:v>325.19776615384615</c:v>
                </c:pt>
                <c:pt idx="544">
                  <c:v>323.64267692307686</c:v>
                </c:pt>
                <c:pt idx="545">
                  <c:v>322.08758769230764</c:v>
                </c:pt>
                <c:pt idx="546">
                  <c:v>320.53249846153847</c:v>
                </c:pt>
                <c:pt idx="547">
                  <c:v>318.97740923076924</c:v>
                </c:pt>
                <c:pt idx="548">
                  <c:v>317.42232000000001</c:v>
                </c:pt>
                <c:pt idx="549">
                  <c:v>315.86723076923079</c:v>
                </c:pt>
                <c:pt idx="550">
                  <c:v>314.31214153846156</c:v>
                </c:pt>
                <c:pt idx="551">
                  <c:v>312.75705230769233</c:v>
                </c:pt>
                <c:pt idx="552">
                  <c:v>311.20196307692305</c:v>
                </c:pt>
                <c:pt idx="553">
                  <c:v>309.64687384615382</c:v>
                </c:pt>
                <c:pt idx="554">
                  <c:v>308.09178461538465</c:v>
                </c:pt>
                <c:pt idx="555">
                  <c:v>306.53669538461531</c:v>
                </c:pt>
                <c:pt idx="556">
                  <c:v>304.98160615384614</c:v>
                </c:pt>
                <c:pt idx="557">
                  <c:v>303.42651692307692</c:v>
                </c:pt>
                <c:pt idx="558">
                  <c:v>301.87142769230769</c:v>
                </c:pt>
                <c:pt idx="559">
                  <c:v>300.31633846153846</c:v>
                </c:pt>
                <c:pt idx="560">
                  <c:v>298.76124923076924</c:v>
                </c:pt>
                <c:pt idx="561">
                  <c:v>297.20616000000001</c:v>
                </c:pt>
                <c:pt idx="562">
                  <c:v>295.65107076923078</c:v>
                </c:pt>
                <c:pt idx="563">
                  <c:v>294.0959815384615</c:v>
                </c:pt>
                <c:pt idx="564">
                  <c:v>292.54089230769233</c:v>
                </c:pt>
                <c:pt idx="565">
                  <c:v>290.98580307692299</c:v>
                </c:pt>
                <c:pt idx="566">
                  <c:v>289.43071384615382</c:v>
                </c:pt>
                <c:pt idx="567">
                  <c:v>287.8756246153846</c:v>
                </c:pt>
                <c:pt idx="568">
                  <c:v>286.32053538461537</c:v>
                </c:pt>
                <c:pt idx="569">
                  <c:v>284.76544615384614</c:v>
                </c:pt>
                <c:pt idx="570">
                  <c:v>283.21035692307692</c:v>
                </c:pt>
                <c:pt idx="571">
                  <c:v>281.65526769230769</c:v>
                </c:pt>
                <c:pt idx="572">
                  <c:v>280.10017846153852</c:v>
                </c:pt>
                <c:pt idx="573">
                  <c:v>278.54508923076924</c:v>
                </c:pt>
                <c:pt idx="574">
                  <c:v>276.99</c:v>
                </c:pt>
                <c:pt idx="575">
                  <c:v>276.49956230769232</c:v>
                </c:pt>
                <c:pt idx="576">
                  <c:v>276.00912461538462</c:v>
                </c:pt>
                <c:pt idx="577">
                  <c:v>275.51868692307693</c:v>
                </c:pt>
                <c:pt idx="578">
                  <c:v>275.02824923076923</c:v>
                </c:pt>
                <c:pt idx="579">
                  <c:v>274.5378115384616</c:v>
                </c:pt>
                <c:pt idx="580">
                  <c:v>274.04737384615385</c:v>
                </c:pt>
                <c:pt idx="581">
                  <c:v>273.55693615384615</c:v>
                </c:pt>
                <c:pt idx="582">
                  <c:v>273.06649846153846</c:v>
                </c:pt>
                <c:pt idx="583">
                  <c:v>272.57606076923076</c:v>
                </c:pt>
                <c:pt idx="584">
                  <c:v>272.08562307692307</c:v>
                </c:pt>
                <c:pt idx="585">
                  <c:v>271.59518538461538</c:v>
                </c:pt>
                <c:pt idx="586">
                  <c:v>271.10474769230768</c:v>
                </c:pt>
                <c:pt idx="587">
                  <c:v>270.61430999999999</c:v>
                </c:pt>
                <c:pt idx="588">
                  <c:v>270.1238723076923</c:v>
                </c:pt>
                <c:pt idx="589">
                  <c:v>269.6334346153846</c:v>
                </c:pt>
                <c:pt idx="590">
                  <c:v>269.14299692307691</c:v>
                </c:pt>
                <c:pt idx="591">
                  <c:v>268.65255923076927</c:v>
                </c:pt>
                <c:pt idx="592">
                  <c:v>268.16212153846152</c:v>
                </c:pt>
                <c:pt idx="593">
                  <c:v>267.67168384615383</c:v>
                </c:pt>
                <c:pt idx="594">
                  <c:v>267.18124615384613</c:v>
                </c:pt>
                <c:pt idx="595">
                  <c:v>266.69080846153844</c:v>
                </c:pt>
                <c:pt idx="596">
                  <c:v>266.20037076923074</c:v>
                </c:pt>
                <c:pt idx="597">
                  <c:v>265.70993307692311</c:v>
                </c:pt>
                <c:pt idx="598">
                  <c:v>265.21949538461536</c:v>
                </c:pt>
                <c:pt idx="599">
                  <c:v>264.72905769230772</c:v>
                </c:pt>
                <c:pt idx="600">
                  <c:v>264.23861999999997</c:v>
                </c:pt>
                <c:pt idx="601">
                  <c:v>263.74818230769228</c:v>
                </c:pt>
                <c:pt idx="602">
                  <c:v>263.25774461538464</c:v>
                </c:pt>
                <c:pt idx="603">
                  <c:v>262.767306923077</c:v>
                </c:pt>
                <c:pt idx="604">
                  <c:v>262.27686923076925</c:v>
                </c:pt>
                <c:pt idx="605">
                  <c:v>261.7864315384615</c:v>
                </c:pt>
                <c:pt idx="606">
                  <c:v>261.29599384615386</c:v>
                </c:pt>
                <c:pt idx="607">
                  <c:v>260.80555615384617</c:v>
                </c:pt>
                <c:pt idx="608">
                  <c:v>260.31511846153848</c:v>
                </c:pt>
                <c:pt idx="609">
                  <c:v>259.82468076923078</c:v>
                </c:pt>
                <c:pt idx="610">
                  <c:v>259.33424307692309</c:v>
                </c:pt>
                <c:pt idx="611">
                  <c:v>258.84380538461539</c:v>
                </c:pt>
                <c:pt idx="612">
                  <c:v>258.3533676923077</c:v>
                </c:pt>
                <c:pt idx="613">
                  <c:v>257.86293000000001</c:v>
                </c:pt>
                <c:pt idx="614">
                  <c:v>257.37249230769231</c:v>
                </c:pt>
                <c:pt idx="615">
                  <c:v>256.88205461538462</c:v>
                </c:pt>
                <c:pt idx="616">
                  <c:v>256.39161692307698</c:v>
                </c:pt>
                <c:pt idx="617">
                  <c:v>255.90117923076923</c:v>
                </c:pt>
                <c:pt idx="618">
                  <c:v>255.41074153846156</c:v>
                </c:pt>
                <c:pt idx="619">
                  <c:v>254.92030384615384</c:v>
                </c:pt>
                <c:pt idx="620">
                  <c:v>254.42986615384612</c:v>
                </c:pt>
                <c:pt idx="621">
                  <c:v>253.93942846153845</c:v>
                </c:pt>
                <c:pt idx="622">
                  <c:v>253.44899076923076</c:v>
                </c:pt>
                <c:pt idx="623">
                  <c:v>252.95855307692307</c:v>
                </c:pt>
                <c:pt idx="624">
                  <c:v>252.4681153846154</c:v>
                </c:pt>
                <c:pt idx="625">
                  <c:v>251.97767769230768</c:v>
                </c:pt>
                <c:pt idx="626">
                  <c:v>251.48723999999999</c:v>
                </c:pt>
                <c:pt idx="627">
                  <c:v>251.48723999999999</c:v>
                </c:pt>
                <c:pt idx="628">
                  <c:v>251.59857461538462</c:v>
                </c:pt>
                <c:pt idx="629">
                  <c:v>251.70990923076926</c:v>
                </c:pt>
                <c:pt idx="630">
                  <c:v>251.82124384615386</c:v>
                </c:pt>
                <c:pt idx="631">
                  <c:v>251.93257846153844</c:v>
                </c:pt>
                <c:pt idx="632">
                  <c:v>252.04391307692305</c:v>
                </c:pt>
                <c:pt idx="633">
                  <c:v>252.15524769230768</c:v>
                </c:pt>
                <c:pt idx="634">
                  <c:v>252.26658230769232</c:v>
                </c:pt>
                <c:pt idx="635">
                  <c:v>252.37791692307692</c:v>
                </c:pt>
                <c:pt idx="636">
                  <c:v>252.4892515384615</c:v>
                </c:pt>
                <c:pt idx="637">
                  <c:v>252.60058615384617</c:v>
                </c:pt>
                <c:pt idx="638">
                  <c:v>252.7119207692308</c:v>
                </c:pt>
                <c:pt idx="639">
                  <c:v>252.82325538461541</c:v>
                </c:pt>
                <c:pt idx="640">
                  <c:v>252.93458999999999</c:v>
                </c:pt>
                <c:pt idx="641">
                  <c:v>253.04592461538459</c:v>
                </c:pt>
                <c:pt idx="642">
                  <c:v>253.15725923076923</c:v>
                </c:pt>
                <c:pt idx="643">
                  <c:v>253.26859384615386</c:v>
                </c:pt>
                <c:pt idx="644">
                  <c:v>253.37992846153847</c:v>
                </c:pt>
                <c:pt idx="645">
                  <c:v>253.49126307692305</c:v>
                </c:pt>
                <c:pt idx="646">
                  <c:v>253.60259769230765</c:v>
                </c:pt>
                <c:pt idx="647">
                  <c:v>253.71393230769229</c:v>
                </c:pt>
                <c:pt idx="648">
                  <c:v>253.82526692307695</c:v>
                </c:pt>
                <c:pt idx="649">
                  <c:v>253.93660153846156</c:v>
                </c:pt>
                <c:pt idx="650">
                  <c:v>254.04793615384617</c:v>
                </c:pt>
                <c:pt idx="651">
                  <c:v>254.1592707692308</c:v>
                </c:pt>
                <c:pt idx="652">
                  <c:v>254.27060538461544</c:v>
                </c:pt>
                <c:pt idx="653">
                  <c:v>254.38194000000004</c:v>
                </c:pt>
                <c:pt idx="654">
                  <c:v>254.49327461538465</c:v>
                </c:pt>
                <c:pt idx="655">
                  <c:v>254.60460923076923</c:v>
                </c:pt>
                <c:pt idx="656">
                  <c:v>254.71594384615386</c:v>
                </c:pt>
                <c:pt idx="657">
                  <c:v>254.82727846153844</c:v>
                </c:pt>
                <c:pt idx="658">
                  <c:v>254.9386130769231</c:v>
                </c:pt>
                <c:pt idx="659">
                  <c:v>255.04994769230771</c:v>
                </c:pt>
                <c:pt idx="660">
                  <c:v>255.16128230769229</c:v>
                </c:pt>
                <c:pt idx="661">
                  <c:v>255.27261692307692</c:v>
                </c:pt>
                <c:pt idx="662">
                  <c:v>255.38395153846159</c:v>
                </c:pt>
                <c:pt idx="663">
                  <c:v>255.49528615384617</c:v>
                </c:pt>
                <c:pt idx="664">
                  <c:v>255.60662076923077</c:v>
                </c:pt>
                <c:pt idx="665">
                  <c:v>255.71795538461541</c:v>
                </c:pt>
                <c:pt idx="666">
                  <c:v>255.82929000000004</c:v>
                </c:pt>
                <c:pt idx="667">
                  <c:v>255.94062461538465</c:v>
                </c:pt>
                <c:pt idx="668">
                  <c:v>256.05195923076923</c:v>
                </c:pt>
                <c:pt idx="669">
                  <c:v>256.16329384615386</c:v>
                </c:pt>
                <c:pt idx="670">
                  <c:v>256.27462846153844</c:v>
                </c:pt>
                <c:pt idx="671">
                  <c:v>256.38596307692308</c:v>
                </c:pt>
                <c:pt idx="672">
                  <c:v>256.49729769230771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PER!$AR$19</c:f>
              <c:strCache>
                <c:ptCount val="1"/>
                <c:pt idx="0">
                  <c:v>10X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PER!$AR$20:$AR$5005</c:f>
              <c:numCache>
                <c:formatCode>General</c:formatCode>
                <c:ptCount val="4986"/>
                <c:pt idx="0">
                  <c:v>59.59</c:v>
                </c:pt>
                <c:pt idx="1">
                  <c:v>60.518411538461528</c:v>
                </c:pt>
                <c:pt idx="2">
                  <c:v>61.446823076923074</c:v>
                </c:pt>
                <c:pt idx="3">
                  <c:v>62.375234615384613</c:v>
                </c:pt>
                <c:pt idx="4">
                  <c:v>63.303646153846159</c:v>
                </c:pt>
                <c:pt idx="5">
                  <c:v>64.232057692307691</c:v>
                </c:pt>
                <c:pt idx="6">
                  <c:v>65.160469230769237</c:v>
                </c:pt>
                <c:pt idx="7">
                  <c:v>66.088880769230755</c:v>
                </c:pt>
                <c:pt idx="8">
                  <c:v>67.017292307692315</c:v>
                </c:pt>
                <c:pt idx="9">
                  <c:v>67.945703846153847</c:v>
                </c:pt>
                <c:pt idx="10">
                  <c:v>68.874115384615394</c:v>
                </c:pt>
                <c:pt idx="11">
                  <c:v>69.802526923076925</c:v>
                </c:pt>
                <c:pt idx="12">
                  <c:v>70.730938461538457</c:v>
                </c:pt>
                <c:pt idx="13">
                  <c:v>71.659349999999989</c:v>
                </c:pt>
                <c:pt idx="14">
                  <c:v>72.587761538461521</c:v>
                </c:pt>
                <c:pt idx="15">
                  <c:v>73.516173076923081</c:v>
                </c:pt>
                <c:pt idx="16">
                  <c:v>74.444584615384613</c:v>
                </c:pt>
                <c:pt idx="17">
                  <c:v>75.372996153846159</c:v>
                </c:pt>
                <c:pt idx="18">
                  <c:v>76.301407692307691</c:v>
                </c:pt>
                <c:pt idx="19">
                  <c:v>77.229819230769223</c:v>
                </c:pt>
                <c:pt idx="20">
                  <c:v>78.158230769230784</c:v>
                </c:pt>
                <c:pt idx="21">
                  <c:v>79.086642307692316</c:v>
                </c:pt>
                <c:pt idx="22">
                  <c:v>80.015053846153833</c:v>
                </c:pt>
                <c:pt idx="23">
                  <c:v>80.943465384615379</c:v>
                </c:pt>
                <c:pt idx="24">
                  <c:v>81.871876923076925</c:v>
                </c:pt>
                <c:pt idx="25">
                  <c:v>82.800288461538472</c:v>
                </c:pt>
                <c:pt idx="26">
                  <c:v>83.728699999999989</c:v>
                </c:pt>
                <c:pt idx="27">
                  <c:v>84.657111538461535</c:v>
                </c:pt>
                <c:pt idx="28">
                  <c:v>85.585523076923067</c:v>
                </c:pt>
                <c:pt idx="29">
                  <c:v>86.513934615384628</c:v>
                </c:pt>
                <c:pt idx="30">
                  <c:v>87.442346153846159</c:v>
                </c:pt>
                <c:pt idx="31">
                  <c:v>88.370757692307691</c:v>
                </c:pt>
                <c:pt idx="32">
                  <c:v>89.299169230769238</c:v>
                </c:pt>
                <c:pt idx="33">
                  <c:v>90.227580769230769</c:v>
                </c:pt>
                <c:pt idx="34">
                  <c:v>91.155992307692301</c:v>
                </c:pt>
                <c:pt idx="35">
                  <c:v>92.084403846153862</c:v>
                </c:pt>
                <c:pt idx="36">
                  <c:v>93.012815384615394</c:v>
                </c:pt>
                <c:pt idx="37">
                  <c:v>93.941226923076911</c:v>
                </c:pt>
                <c:pt idx="38">
                  <c:v>94.869638461538443</c:v>
                </c:pt>
                <c:pt idx="39">
                  <c:v>95.798050000000003</c:v>
                </c:pt>
                <c:pt idx="40">
                  <c:v>96.726461538461535</c:v>
                </c:pt>
                <c:pt idx="41">
                  <c:v>97.654873076923081</c:v>
                </c:pt>
                <c:pt idx="42">
                  <c:v>98.583284615384613</c:v>
                </c:pt>
                <c:pt idx="43">
                  <c:v>99.511696153846145</c:v>
                </c:pt>
                <c:pt idx="44">
                  <c:v>100.44010769230768</c:v>
                </c:pt>
                <c:pt idx="45">
                  <c:v>101.36851923076924</c:v>
                </c:pt>
                <c:pt idx="46">
                  <c:v>102.29693076923077</c:v>
                </c:pt>
                <c:pt idx="47">
                  <c:v>103.22534230769232</c:v>
                </c:pt>
                <c:pt idx="48">
                  <c:v>104.15375384615385</c:v>
                </c:pt>
                <c:pt idx="49">
                  <c:v>105.08216538461538</c:v>
                </c:pt>
                <c:pt idx="50">
                  <c:v>106.01057692307694</c:v>
                </c:pt>
                <c:pt idx="51">
                  <c:v>106.93898846153847</c:v>
                </c:pt>
                <c:pt idx="52">
                  <c:v>107.86739999999999</c:v>
                </c:pt>
                <c:pt idx="53">
                  <c:v>107.86739999999999</c:v>
                </c:pt>
                <c:pt idx="54">
                  <c:v>107.26229807692306</c:v>
                </c:pt>
                <c:pt idx="55">
                  <c:v>106.65719615384616</c:v>
                </c:pt>
                <c:pt idx="56">
                  <c:v>106.05209423076923</c:v>
                </c:pt>
                <c:pt idx="57">
                  <c:v>105.4469923076923</c:v>
                </c:pt>
                <c:pt idx="58">
                  <c:v>104.8418903846154</c:v>
                </c:pt>
                <c:pt idx="59">
                  <c:v>104.23678846153845</c:v>
                </c:pt>
                <c:pt idx="60">
                  <c:v>103.63168653846154</c:v>
                </c:pt>
                <c:pt idx="61">
                  <c:v>103.02658461538462</c:v>
                </c:pt>
                <c:pt idx="62">
                  <c:v>102.42148269230769</c:v>
                </c:pt>
                <c:pt idx="63">
                  <c:v>101.81638076923076</c:v>
                </c:pt>
                <c:pt idx="64">
                  <c:v>101.21127884615385</c:v>
                </c:pt>
                <c:pt idx="65">
                  <c:v>100.60617692307693</c:v>
                </c:pt>
                <c:pt idx="66">
                  <c:v>100.001075</c:v>
                </c:pt>
                <c:pt idx="67">
                  <c:v>99.395973076923084</c:v>
                </c:pt>
                <c:pt idx="68">
                  <c:v>98.790871153846155</c:v>
                </c:pt>
                <c:pt idx="69">
                  <c:v>98.185769230769239</c:v>
                </c:pt>
                <c:pt idx="70">
                  <c:v>97.580667307692323</c:v>
                </c:pt>
                <c:pt idx="71">
                  <c:v>96.975565384615393</c:v>
                </c:pt>
                <c:pt idx="72">
                  <c:v>96.370463461538463</c:v>
                </c:pt>
                <c:pt idx="73">
                  <c:v>95.765361538461562</c:v>
                </c:pt>
                <c:pt idx="74">
                  <c:v>95.160259615384618</c:v>
                </c:pt>
                <c:pt idx="75">
                  <c:v>94.555157692307688</c:v>
                </c:pt>
                <c:pt idx="76">
                  <c:v>93.950055769230758</c:v>
                </c:pt>
                <c:pt idx="77">
                  <c:v>93.344953846153828</c:v>
                </c:pt>
                <c:pt idx="78">
                  <c:v>92.739851923076927</c:v>
                </c:pt>
                <c:pt idx="79">
                  <c:v>92.134749999999997</c:v>
                </c:pt>
                <c:pt idx="80">
                  <c:v>91.529648076923067</c:v>
                </c:pt>
                <c:pt idx="81">
                  <c:v>90.924546153846165</c:v>
                </c:pt>
                <c:pt idx="82">
                  <c:v>90.319444230769221</c:v>
                </c:pt>
                <c:pt idx="83">
                  <c:v>89.714342307692306</c:v>
                </c:pt>
                <c:pt idx="84">
                  <c:v>89.10924038461539</c:v>
                </c:pt>
                <c:pt idx="85">
                  <c:v>88.50413846153846</c:v>
                </c:pt>
                <c:pt idx="86">
                  <c:v>87.89903653846153</c:v>
                </c:pt>
                <c:pt idx="87">
                  <c:v>87.293934615384629</c:v>
                </c:pt>
                <c:pt idx="88">
                  <c:v>86.688832692307699</c:v>
                </c:pt>
                <c:pt idx="89">
                  <c:v>86.083730769230769</c:v>
                </c:pt>
                <c:pt idx="90">
                  <c:v>85.478628846153853</c:v>
                </c:pt>
                <c:pt idx="91">
                  <c:v>84.873526923076923</c:v>
                </c:pt>
                <c:pt idx="92">
                  <c:v>84.268425000000008</c:v>
                </c:pt>
                <c:pt idx="93">
                  <c:v>83.663323076923092</c:v>
                </c:pt>
                <c:pt idx="94">
                  <c:v>83.058221153846162</c:v>
                </c:pt>
                <c:pt idx="95">
                  <c:v>82.453119230769232</c:v>
                </c:pt>
                <c:pt idx="96">
                  <c:v>81.848017307692302</c:v>
                </c:pt>
                <c:pt idx="97">
                  <c:v>81.242915384615387</c:v>
                </c:pt>
                <c:pt idx="98">
                  <c:v>80.637813461538457</c:v>
                </c:pt>
                <c:pt idx="99">
                  <c:v>80.032711538461527</c:v>
                </c:pt>
                <c:pt idx="100">
                  <c:v>79.427609615384611</c:v>
                </c:pt>
                <c:pt idx="101">
                  <c:v>78.822507692307695</c:v>
                </c:pt>
                <c:pt idx="102">
                  <c:v>78.217405769230766</c:v>
                </c:pt>
                <c:pt idx="103">
                  <c:v>77.612303846153836</c:v>
                </c:pt>
                <c:pt idx="104">
                  <c:v>77.00720192307692</c:v>
                </c:pt>
                <c:pt idx="105">
                  <c:v>76.402100000000004</c:v>
                </c:pt>
                <c:pt idx="106">
                  <c:v>76.455230769230766</c:v>
                </c:pt>
                <c:pt idx="107">
                  <c:v>76.508361538461543</c:v>
                </c:pt>
                <c:pt idx="108">
                  <c:v>76.561492307692305</c:v>
                </c:pt>
                <c:pt idx="109">
                  <c:v>76.614623076923081</c:v>
                </c:pt>
                <c:pt idx="110">
                  <c:v>76.667753846153843</c:v>
                </c:pt>
                <c:pt idx="111">
                  <c:v>76.720884615384605</c:v>
                </c:pt>
                <c:pt idx="112">
                  <c:v>76.774015384615382</c:v>
                </c:pt>
                <c:pt idx="113">
                  <c:v>76.827146153846144</c:v>
                </c:pt>
                <c:pt idx="114">
                  <c:v>76.88027692307692</c:v>
                </c:pt>
                <c:pt idx="115">
                  <c:v>76.933407692307696</c:v>
                </c:pt>
                <c:pt idx="116">
                  <c:v>76.986538461538458</c:v>
                </c:pt>
                <c:pt idx="117">
                  <c:v>77.039669230769235</c:v>
                </c:pt>
                <c:pt idx="118">
                  <c:v>77.092799999999997</c:v>
                </c:pt>
                <c:pt idx="119">
                  <c:v>77.145930769230759</c:v>
                </c:pt>
                <c:pt idx="120">
                  <c:v>77.199061538461535</c:v>
                </c:pt>
                <c:pt idx="121">
                  <c:v>77.252192307692312</c:v>
                </c:pt>
                <c:pt idx="122">
                  <c:v>77.305323076923088</c:v>
                </c:pt>
                <c:pt idx="123">
                  <c:v>77.35845384615385</c:v>
                </c:pt>
                <c:pt idx="124">
                  <c:v>77.411584615384626</c:v>
                </c:pt>
                <c:pt idx="125">
                  <c:v>77.464715384615403</c:v>
                </c:pt>
                <c:pt idx="126">
                  <c:v>77.517846153846151</c:v>
                </c:pt>
                <c:pt idx="127">
                  <c:v>77.570976923076927</c:v>
                </c:pt>
                <c:pt idx="128">
                  <c:v>77.624107692307703</c:v>
                </c:pt>
                <c:pt idx="129">
                  <c:v>77.677238461538465</c:v>
                </c:pt>
                <c:pt idx="130">
                  <c:v>77.730369230769227</c:v>
                </c:pt>
                <c:pt idx="131">
                  <c:v>77.783500000000004</c:v>
                </c:pt>
                <c:pt idx="132">
                  <c:v>77.83663076923078</c:v>
                </c:pt>
                <c:pt idx="133">
                  <c:v>77.889761538461528</c:v>
                </c:pt>
                <c:pt idx="134">
                  <c:v>77.942892307692304</c:v>
                </c:pt>
                <c:pt idx="135">
                  <c:v>77.996023076923066</c:v>
                </c:pt>
                <c:pt idx="136">
                  <c:v>78.049153846153843</c:v>
                </c:pt>
                <c:pt idx="137">
                  <c:v>78.102284615384619</c:v>
                </c:pt>
                <c:pt idx="138">
                  <c:v>78.155415384615381</c:v>
                </c:pt>
                <c:pt idx="139">
                  <c:v>78.208546153846143</c:v>
                </c:pt>
                <c:pt idx="140">
                  <c:v>78.261676923076934</c:v>
                </c:pt>
                <c:pt idx="141">
                  <c:v>78.314807692307681</c:v>
                </c:pt>
                <c:pt idx="142">
                  <c:v>78.367938461538458</c:v>
                </c:pt>
                <c:pt idx="143">
                  <c:v>78.42106923076922</c:v>
                </c:pt>
                <c:pt idx="144">
                  <c:v>78.474199999999996</c:v>
                </c:pt>
                <c:pt idx="145">
                  <c:v>78.527330769230772</c:v>
                </c:pt>
                <c:pt idx="146">
                  <c:v>78.580461538461535</c:v>
                </c:pt>
                <c:pt idx="147">
                  <c:v>78.633592307692311</c:v>
                </c:pt>
                <c:pt idx="148">
                  <c:v>78.686723076923073</c:v>
                </c:pt>
                <c:pt idx="149">
                  <c:v>78.739853846153835</c:v>
                </c:pt>
                <c:pt idx="150">
                  <c:v>78.792984615384611</c:v>
                </c:pt>
                <c:pt idx="151">
                  <c:v>78.846115384615374</c:v>
                </c:pt>
                <c:pt idx="152">
                  <c:v>78.89924615384615</c:v>
                </c:pt>
                <c:pt idx="153">
                  <c:v>78.952376923076926</c:v>
                </c:pt>
                <c:pt idx="154">
                  <c:v>79.005507692307702</c:v>
                </c:pt>
                <c:pt idx="155">
                  <c:v>79.058638461538465</c:v>
                </c:pt>
                <c:pt idx="156">
                  <c:v>79.111769230769241</c:v>
                </c:pt>
                <c:pt idx="157">
                  <c:v>79.164899999999989</c:v>
                </c:pt>
                <c:pt idx="158">
                  <c:v>79.070386538461534</c:v>
                </c:pt>
                <c:pt idx="159">
                  <c:v>78.975873076923079</c:v>
                </c:pt>
                <c:pt idx="160">
                  <c:v>78.881359615384611</c:v>
                </c:pt>
                <c:pt idx="161">
                  <c:v>78.786846153846156</c:v>
                </c:pt>
                <c:pt idx="162">
                  <c:v>78.692332692307701</c:v>
                </c:pt>
                <c:pt idx="163">
                  <c:v>78.597819230769218</c:v>
                </c:pt>
                <c:pt idx="164">
                  <c:v>78.503305769230778</c:v>
                </c:pt>
                <c:pt idx="165">
                  <c:v>78.408792307692323</c:v>
                </c:pt>
                <c:pt idx="166">
                  <c:v>78.31427884615384</c:v>
                </c:pt>
                <c:pt idx="167">
                  <c:v>78.219765384615386</c:v>
                </c:pt>
                <c:pt idx="168">
                  <c:v>78.125251923076931</c:v>
                </c:pt>
                <c:pt idx="169">
                  <c:v>78.030738461538462</c:v>
                </c:pt>
                <c:pt idx="170">
                  <c:v>77.936225000000007</c:v>
                </c:pt>
                <c:pt idx="171">
                  <c:v>77.841711538461539</c:v>
                </c:pt>
                <c:pt idx="172">
                  <c:v>77.747198076923084</c:v>
                </c:pt>
                <c:pt idx="173">
                  <c:v>77.652684615384615</c:v>
                </c:pt>
                <c:pt idx="174">
                  <c:v>77.558171153846175</c:v>
                </c:pt>
                <c:pt idx="175">
                  <c:v>77.463657692307692</c:v>
                </c:pt>
                <c:pt idx="176">
                  <c:v>77.369144230769223</c:v>
                </c:pt>
                <c:pt idx="177">
                  <c:v>77.274630769230768</c:v>
                </c:pt>
                <c:pt idx="178">
                  <c:v>77.180117307692299</c:v>
                </c:pt>
                <c:pt idx="179">
                  <c:v>77.085603846153845</c:v>
                </c:pt>
                <c:pt idx="180">
                  <c:v>76.991090384615376</c:v>
                </c:pt>
                <c:pt idx="181">
                  <c:v>76.896576923076921</c:v>
                </c:pt>
                <c:pt idx="182">
                  <c:v>76.802063461538467</c:v>
                </c:pt>
                <c:pt idx="183">
                  <c:v>76.707549999999998</c:v>
                </c:pt>
                <c:pt idx="184">
                  <c:v>76.613036538461543</c:v>
                </c:pt>
                <c:pt idx="185">
                  <c:v>76.518523076923088</c:v>
                </c:pt>
                <c:pt idx="186">
                  <c:v>76.42400961538462</c:v>
                </c:pt>
                <c:pt idx="187">
                  <c:v>76.329496153846151</c:v>
                </c:pt>
                <c:pt idx="188">
                  <c:v>76.234982692307696</c:v>
                </c:pt>
                <c:pt idx="189">
                  <c:v>76.140469230769241</c:v>
                </c:pt>
                <c:pt idx="190">
                  <c:v>76.045955769230773</c:v>
                </c:pt>
                <c:pt idx="191">
                  <c:v>75.951442307692318</c:v>
                </c:pt>
                <c:pt idx="192">
                  <c:v>75.856928846153835</c:v>
                </c:pt>
                <c:pt idx="193">
                  <c:v>75.762415384615394</c:v>
                </c:pt>
                <c:pt idx="194">
                  <c:v>75.66790192307694</c:v>
                </c:pt>
                <c:pt idx="195">
                  <c:v>75.573388461538443</c:v>
                </c:pt>
                <c:pt idx="196">
                  <c:v>75.478875000000002</c:v>
                </c:pt>
                <c:pt idx="197">
                  <c:v>75.384361538461548</c:v>
                </c:pt>
                <c:pt idx="198">
                  <c:v>75.289848076923079</c:v>
                </c:pt>
                <c:pt idx="199">
                  <c:v>75.195334615384624</c:v>
                </c:pt>
                <c:pt idx="200">
                  <c:v>75.100821153846155</c:v>
                </c:pt>
                <c:pt idx="201">
                  <c:v>75.006307692307686</c:v>
                </c:pt>
                <c:pt idx="202">
                  <c:v>74.911794230769246</c:v>
                </c:pt>
                <c:pt idx="203">
                  <c:v>74.817280769230763</c:v>
                </c:pt>
                <c:pt idx="204">
                  <c:v>74.722767307692308</c:v>
                </c:pt>
                <c:pt idx="205">
                  <c:v>74.628253846153854</c:v>
                </c:pt>
                <c:pt idx="206">
                  <c:v>74.533740384615385</c:v>
                </c:pt>
                <c:pt idx="207">
                  <c:v>74.43922692307693</c:v>
                </c:pt>
                <c:pt idx="208">
                  <c:v>74.344713461538461</c:v>
                </c:pt>
                <c:pt idx="209">
                  <c:v>74.250200000000007</c:v>
                </c:pt>
                <c:pt idx="210">
                  <c:v>73.88498461538461</c:v>
                </c:pt>
                <c:pt idx="211">
                  <c:v>73.519769230769242</c:v>
                </c:pt>
                <c:pt idx="212">
                  <c:v>73.154553846153846</c:v>
                </c:pt>
                <c:pt idx="213">
                  <c:v>72.789338461538463</c:v>
                </c:pt>
                <c:pt idx="214">
                  <c:v>72.424123076923081</c:v>
                </c:pt>
                <c:pt idx="215">
                  <c:v>72.058907692307699</c:v>
                </c:pt>
                <c:pt idx="216">
                  <c:v>71.693692307692316</c:v>
                </c:pt>
                <c:pt idx="217">
                  <c:v>71.328476923076934</c:v>
                </c:pt>
                <c:pt idx="218">
                  <c:v>70.963261538461538</c:v>
                </c:pt>
                <c:pt idx="219">
                  <c:v>70.59804615384617</c:v>
                </c:pt>
                <c:pt idx="220">
                  <c:v>70.232830769230773</c:v>
                </c:pt>
                <c:pt idx="221">
                  <c:v>69.867615384615391</c:v>
                </c:pt>
                <c:pt idx="222">
                  <c:v>69.502399999999994</c:v>
                </c:pt>
                <c:pt idx="223">
                  <c:v>69.137184615384612</c:v>
                </c:pt>
                <c:pt idx="224">
                  <c:v>68.77196923076923</c:v>
                </c:pt>
                <c:pt idx="225">
                  <c:v>68.406753846153848</c:v>
                </c:pt>
                <c:pt idx="226">
                  <c:v>68.041538461538451</c:v>
                </c:pt>
                <c:pt idx="227">
                  <c:v>67.676323076923083</c:v>
                </c:pt>
                <c:pt idx="228">
                  <c:v>67.311107692307687</c:v>
                </c:pt>
                <c:pt idx="229">
                  <c:v>66.945892307692318</c:v>
                </c:pt>
                <c:pt idx="230">
                  <c:v>66.580676923076908</c:v>
                </c:pt>
                <c:pt idx="231">
                  <c:v>66.21546153846154</c:v>
                </c:pt>
                <c:pt idx="232">
                  <c:v>65.850246153846143</c:v>
                </c:pt>
                <c:pt idx="233">
                  <c:v>65.485030769230775</c:v>
                </c:pt>
                <c:pt idx="234">
                  <c:v>65.119815384615393</c:v>
                </c:pt>
                <c:pt idx="235">
                  <c:v>64.754599999999996</c:v>
                </c:pt>
                <c:pt idx="236">
                  <c:v>64.389384615384628</c:v>
                </c:pt>
                <c:pt idx="237">
                  <c:v>64.024169230769232</c:v>
                </c:pt>
                <c:pt idx="238">
                  <c:v>63.65895384615385</c:v>
                </c:pt>
                <c:pt idx="239">
                  <c:v>63.29373846153846</c:v>
                </c:pt>
                <c:pt idx="240">
                  <c:v>62.928523076923085</c:v>
                </c:pt>
                <c:pt idx="241">
                  <c:v>62.563307692307703</c:v>
                </c:pt>
                <c:pt idx="242">
                  <c:v>62.198092307692292</c:v>
                </c:pt>
                <c:pt idx="243">
                  <c:v>61.832876923076917</c:v>
                </c:pt>
                <c:pt idx="244">
                  <c:v>61.467661538461542</c:v>
                </c:pt>
                <c:pt idx="245">
                  <c:v>61.102446153846159</c:v>
                </c:pt>
                <c:pt idx="246">
                  <c:v>60.73723076923077</c:v>
                </c:pt>
                <c:pt idx="247">
                  <c:v>60.372015384615381</c:v>
                </c:pt>
                <c:pt idx="248">
                  <c:v>60.006799999999998</c:v>
                </c:pt>
                <c:pt idx="249">
                  <c:v>59.641584615384623</c:v>
                </c:pt>
                <c:pt idx="250">
                  <c:v>59.276369230769234</c:v>
                </c:pt>
                <c:pt idx="251">
                  <c:v>58.911153846153844</c:v>
                </c:pt>
                <c:pt idx="252">
                  <c:v>58.545938461538455</c:v>
                </c:pt>
                <c:pt idx="253">
                  <c:v>58.18072307692308</c:v>
                </c:pt>
                <c:pt idx="254">
                  <c:v>57.81550769230769</c:v>
                </c:pt>
                <c:pt idx="255">
                  <c:v>57.450292307692294</c:v>
                </c:pt>
                <c:pt idx="256">
                  <c:v>57.085076923076919</c:v>
                </c:pt>
                <c:pt idx="257">
                  <c:v>56.719861538461544</c:v>
                </c:pt>
                <c:pt idx="258">
                  <c:v>56.354646153846154</c:v>
                </c:pt>
                <c:pt idx="259">
                  <c:v>55.989430769230765</c:v>
                </c:pt>
                <c:pt idx="260">
                  <c:v>55.624215384615376</c:v>
                </c:pt>
                <c:pt idx="261">
                  <c:v>55.259</c:v>
                </c:pt>
                <c:pt idx="262">
                  <c:v>56.051998076923063</c:v>
                </c:pt>
                <c:pt idx="263">
                  <c:v>56.844996153846161</c:v>
                </c:pt>
                <c:pt idx="264">
                  <c:v>57.637994230769223</c:v>
                </c:pt>
                <c:pt idx="265">
                  <c:v>58.4309923076923</c:v>
                </c:pt>
                <c:pt idx="266">
                  <c:v>59.223990384615384</c:v>
                </c:pt>
                <c:pt idx="267">
                  <c:v>60.01698846153846</c:v>
                </c:pt>
                <c:pt idx="268">
                  <c:v>60.80998653846153</c:v>
                </c:pt>
                <c:pt idx="269">
                  <c:v>61.602984615384614</c:v>
                </c:pt>
                <c:pt idx="270">
                  <c:v>62.395982692307676</c:v>
                </c:pt>
                <c:pt idx="271">
                  <c:v>63.188980769230767</c:v>
                </c:pt>
                <c:pt idx="272">
                  <c:v>63.981978846153844</c:v>
                </c:pt>
                <c:pt idx="273">
                  <c:v>64.77497692307692</c:v>
                </c:pt>
                <c:pt idx="274">
                  <c:v>65.56797499999999</c:v>
                </c:pt>
                <c:pt idx="275">
                  <c:v>66.360973076923088</c:v>
                </c:pt>
                <c:pt idx="276">
                  <c:v>67.153971153846157</c:v>
                </c:pt>
                <c:pt idx="277">
                  <c:v>67.946969230769227</c:v>
                </c:pt>
                <c:pt idx="278">
                  <c:v>68.739967307692311</c:v>
                </c:pt>
                <c:pt idx="279">
                  <c:v>69.53296538461538</c:v>
                </c:pt>
                <c:pt idx="280">
                  <c:v>70.32596346153845</c:v>
                </c:pt>
                <c:pt idx="281">
                  <c:v>71.118961538461534</c:v>
                </c:pt>
                <c:pt idx="282">
                  <c:v>71.911959615384603</c:v>
                </c:pt>
                <c:pt idx="283">
                  <c:v>72.704957692307687</c:v>
                </c:pt>
                <c:pt idx="284">
                  <c:v>73.497955769230771</c:v>
                </c:pt>
                <c:pt idx="285">
                  <c:v>74.29095384615384</c:v>
                </c:pt>
                <c:pt idx="286">
                  <c:v>75.083951923076938</c:v>
                </c:pt>
                <c:pt idx="287">
                  <c:v>75.876949999999994</c:v>
                </c:pt>
                <c:pt idx="288">
                  <c:v>76.669948076923092</c:v>
                </c:pt>
                <c:pt idx="289">
                  <c:v>77.462946153846147</c:v>
                </c:pt>
                <c:pt idx="290">
                  <c:v>78.255944230769217</c:v>
                </c:pt>
                <c:pt idx="291">
                  <c:v>79.048942307692315</c:v>
                </c:pt>
                <c:pt idx="292">
                  <c:v>79.84194038461537</c:v>
                </c:pt>
                <c:pt idx="293">
                  <c:v>80.634938461538468</c:v>
                </c:pt>
                <c:pt idx="294">
                  <c:v>81.427936538461537</c:v>
                </c:pt>
                <c:pt idx="295">
                  <c:v>82.220934615384607</c:v>
                </c:pt>
                <c:pt idx="296">
                  <c:v>83.013932692307705</c:v>
                </c:pt>
                <c:pt idx="297">
                  <c:v>83.80693076923076</c:v>
                </c:pt>
                <c:pt idx="298">
                  <c:v>84.599928846153858</c:v>
                </c:pt>
                <c:pt idx="299">
                  <c:v>85.392926923076914</c:v>
                </c:pt>
                <c:pt idx="300">
                  <c:v>86.185924999999997</c:v>
                </c:pt>
                <c:pt idx="301">
                  <c:v>86.978923076923081</c:v>
                </c:pt>
                <c:pt idx="302">
                  <c:v>87.771921153846165</c:v>
                </c:pt>
                <c:pt idx="303">
                  <c:v>88.564919230769235</c:v>
                </c:pt>
                <c:pt idx="304">
                  <c:v>89.35791730769229</c:v>
                </c:pt>
                <c:pt idx="305">
                  <c:v>90.150915384615374</c:v>
                </c:pt>
                <c:pt idx="306">
                  <c:v>90.943913461538472</c:v>
                </c:pt>
                <c:pt idx="307">
                  <c:v>91.736911538461541</c:v>
                </c:pt>
                <c:pt idx="308">
                  <c:v>92.529909615384625</c:v>
                </c:pt>
                <c:pt idx="309">
                  <c:v>93.322907692307709</c:v>
                </c:pt>
                <c:pt idx="310">
                  <c:v>94.11590576923075</c:v>
                </c:pt>
                <c:pt idx="311">
                  <c:v>94.908903846153848</c:v>
                </c:pt>
                <c:pt idx="312">
                  <c:v>95.701901923076917</c:v>
                </c:pt>
                <c:pt idx="313">
                  <c:v>96.494900000000001</c:v>
                </c:pt>
                <c:pt idx="314">
                  <c:v>96.494900000000001</c:v>
                </c:pt>
                <c:pt idx="315">
                  <c:v>97.677505769230763</c:v>
                </c:pt>
                <c:pt idx="316">
                  <c:v>98.860111538461524</c:v>
                </c:pt>
                <c:pt idx="317">
                  <c:v>100.0427173076923</c:v>
                </c:pt>
                <c:pt idx="318">
                  <c:v>101.22532307692309</c:v>
                </c:pt>
                <c:pt idx="319">
                  <c:v>102.40792884615384</c:v>
                </c:pt>
                <c:pt idx="320">
                  <c:v>103.5905346153846</c:v>
                </c:pt>
                <c:pt idx="321">
                  <c:v>104.7731403846154</c:v>
                </c:pt>
                <c:pt idx="322">
                  <c:v>105.95574615384615</c:v>
                </c:pt>
                <c:pt idx="323">
                  <c:v>107.13835192307691</c:v>
                </c:pt>
                <c:pt idx="324">
                  <c:v>108.3209576923077</c:v>
                </c:pt>
                <c:pt idx="325">
                  <c:v>109.50356346153846</c:v>
                </c:pt>
                <c:pt idx="326">
                  <c:v>110.68616923076922</c:v>
                </c:pt>
                <c:pt idx="327">
                  <c:v>111.86877500000001</c:v>
                </c:pt>
                <c:pt idx="328">
                  <c:v>113.05138076923076</c:v>
                </c:pt>
                <c:pt idx="329">
                  <c:v>114.23398653846154</c:v>
                </c:pt>
                <c:pt idx="330">
                  <c:v>115.41659230769233</c:v>
                </c:pt>
                <c:pt idx="331">
                  <c:v>116.59919807692309</c:v>
                </c:pt>
                <c:pt idx="332">
                  <c:v>117.78180384615385</c:v>
                </c:pt>
                <c:pt idx="333">
                  <c:v>118.96440961538462</c:v>
                </c:pt>
                <c:pt idx="334">
                  <c:v>120.1470153846154</c:v>
                </c:pt>
                <c:pt idx="335">
                  <c:v>121.32962115384616</c:v>
                </c:pt>
                <c:pt idx="336">
                  <c:v>122.51222692307694</c:v>
                </c:pt>
                <c:pt idx="337">
                  <c:v>123.69483269230768</c:v>
                </c:pt>
                <c:pt idx="338">
                  <c:v>124.87743846153847</c:v>
                </c:pt>
                <c:pt idx="339">
                  <c:v>126.06004423076924</c:v>
                </c:pt>
                <c:pt idx="340">
                  <c:v>127.24265</c:v>
                </c:pt>
                <c:pt idx="341">
                  <c:v>128.4252557692308</c:v>
                </c:pt>
                <c:pt idx="342">
                  <c:v>129.60786153846155</c:v>
                </c:pt>
                <c:pt idx="343">
                  <c:v>130.7904673076923</c:v>
                </c:pt>
                <c:pt idx="344">
                  <c:v>131.97307307692307</c:v>
                </c:pt>
                <c:pt idx="345">
                  <c:v>133.15567884615385</c:v>
                </c:pt>
                <c:pt idx="346">
                  <c:v>134.33828461538465</c:v>
                </c:pt>
                <c:pt idx="347">
                  <c:v>135.52089038461537</c:v>
                </c:pt>
                <c:pt idx="348">
                  <c:v>136.70349615384617</c:v>
                </c:pt>
                <c:pt idx="349">
                  <c:v>137.88610192307695</c:v>
                </c:pt>
                <c:pt idx="350">
                  <c:v>139.06870769230767</c:v>
                </c:pt>
                <c:pt idx="351">
                  <c:v>140.2513134615385</c:v>
                </c:pt>
                <c:pt idx="352">
                  <c:v>141.43391923076922</c:v>
                </c:pt>
                <c:pt idx="353">
                  <c:v>142.616525</c:v>
                </c:pt>
                <c:pt idx="354">
                  <c:v>143.7991307692308</c:v>
                </c:pt>
                <c:pt idx="355">
                  <c:v>144.98173653846152</c:v>
                </c:pt>
                <c:pt idx="356">
                  <c:v>146.16434230769229</c:v>
                </c:pt>
                <c:pt idx="357">
                  <c:v>147.3469480769231</c:v>
                </c:pt>
                <c:pt idx="358">
                  <c:v>148.52955384615385</c:v>
                </c:pt>
                <c:pt idx="359">
                  <c:v>149.71215961538462</c:v>
                </c:pt>
                <c:pt idx="360">
                  <c:v>150.8947653846154</c:v>
                </c:pt>
                <c:pt idx="361">
                  <c:v>152.07737115384614</c:v>
                </c:pt>
                <c:pt idx="362">
                  <c:v>153.25997692307695</c:v>
                </c:pt>
                <c:pt idx="363">
                  <c:v>154.44258269230772</c:v>
                </c:pt>
                <c:pt idx="364">
                  <c:v>155.62518846153847</c:v>
                </c:pt>
                <c:pt idx="365">
                  <c:v>156.80779423076925</c:v>
                </c:pt>
                <c:pt idx="366">
                  <c:v>157.99040000000002</c:v>
                </c:pt>
                <c:pt idx="367">
                  <c:v>157.52570961538461</c:v>
                </c:pt>
                <c:pt idx="368">
                  <c:v>157.06101923076926</c:v>
                </c:pt>
                <c:pt idx="369">
                  <c:v>156.59632884615385</c:v>
                </c:pt>
                <c:pt idx="370">
                  <c:v>156.1316384615385</c:v>
                </c:pt>
                <c:pt idx="371">
                  <c:v>155.66694807692309</c:v>
                </c:pt>
                <c:pt idx="372">
                  <c:v>155.20225769230771</c:v>
                </c:pt>
                <c:pt idx="373">
                  <c:v>154.73756730769233</c:v>
                </c:pt>
                <c:pt idx="374">
                  <c:v>154.27287692307692</c:v>
                </c:pt>
                <c:pt idx="375">
                  <c:v>153.80818653846154</c:v>
                </c:pt>
                <c:pt idx="376">
                  <c:v>153.34349615384619</c:v>
                </c:pt>
                <c:pt idx="377">
                  <c:v>152.87880576923075</c:v>
                </c:pt>
                <c:pt idx="378">
                  <c:v>152.4141153846154</c:v>
                </c:pt>
                <c:pt idx="379">
                  <c:v>151.94942500000002</c:v>
                </c:pt>
                <c:pt idx="380">
                  <c:v>151.48473461538461</c:v>
                </c:pt>
                <c:pt idx="381">
                  <c:v>151.02004423076923</c:v>
                </c:pt>
                <c:pt idx="382">
                  <c:v>150.55535384615385</c:v>
                </c:pt>
                <c:pt idx="383">
                  <c:v>150.09066346153847</c:v>
                </c:pt>
                <c:pt idx="384">
                  <c:v>149.62597307692309</c:v>
                </c:pt>
                <c:pt idx="385">
                  <c:v>149.16128269230768</c:v>
                </c:pt>
                <c:pt idx="386">
                  <c:v>148.69659230769233</c:v>
                </c:pt>
                <c:pt idx="387">
                  <c:v>148.23190192307692</c:v>
                </c:pt>
                <c:pt idx="388">
                  <c:v>147.76721153846154</c:v>
                </c:pt>
                <c:pt idx="389">
                  <c:v>147.30252115384619</c:v>
                </c:pt>
                <c:pt idx="390">
                  <c:v>146.83783076923075</c:v>
                </c:pt>
                <c:pt idx="391">
                  <c:v>146.3731403846154</c:v>
                </c:pt>
                <c:pt idx="392">
                  <c:v>145.90845000000002</c:v>
                </c:pt>
                <c:pt idx="393">
                  <c:v>145.44375961538464</c:v>
                </c:pt>
                <c:pt idx="394">
                  <c:v>144.97906923076923</c:v>
                </c:pt>
                <c:pt idx="395">
                  <c:v>144.51437884615385</c:v>
                </c:pt>
                <c:pt idx="396">
                  <c:v>144.04968846153847</c:v>
                </c:pt>
                <c:pt idx="397">
                  <c:v>143.58499807692309</c:v>
                </c:pt>
                <c:pt idx="398">
                  <c:v>143.1203076923077</c:v>
                </c:pt>
                <c:pt idx="399">
                  <c:v>142.6556173076923</c:v>
                </c:pt>
                <c:pt idx="400">
                  <c:v>142.19092692307692</c:v>
                </c:pt>
                <c:pt idx="401">
                  <c:v>141.72623653846156</c:v>
                </c:pt>
                <c:pt idx="402">
                  <c:v>141.26154615384615</c:v>
                </c:pt>
                <c:pt idx="403">
                  <c:v>140.79685576923077</c:v>
                </c:pt>
                <c:pt idx="404">
                  <c:v>140.33216538461539</c:v>
                </c:pt>
                <c:pt idx="405">
                  <c:v>139.86747500000001</c:v>
                </c:pt>
                <c:pt idx="406">
                  <c:v>139.40278461538463</c:v>
                </c:pt>
                <c:pt idx="407">
                  <c:v>138.93809423076922</c:v>
                </c:pt>
                <c:pt idx="408">
                  <c:v>138.47340384615384</c:v>
                </c:pt>
                <c:pt idx="409">
                  <c:v>138.00871346153846</c:v>
                </c:pt>
                <c:pt idx="410">
                  <c:v>137.54402307692308</c:v>
                </c:pt>
                <c:pt idx="411">
                  <c:v>137.07933269230767</c:v>
                </c:pt>
                <c:pt idx="412">
                  <c:v>136.61464230769229</c:v>
                </c:pt>
                <c:pt idx="413">
                  <c:v>136.14995192307691</c:v>
                </c:pt>
                <c:pt idx="414">
                  <c:v>135.68526153846156</c:v>
                </c:pt>
                <c:pt idx="415">
                  <c:v>135.22057115384615</c:v>
                </c:pt>
                <c:pt idx="416">
                  <c:v>134.75588076923074</c:v>
                </c:pt>
                <c:pt idx="417">
                  <c:v>134.29119038461536</c:v>
                </c:pt>
                <c:pt idx="418">
                  <c:v>133.82650000000001</c:v>
                </c:pt>
                <c:pt idx="419">
                  <c:v>135.71164038461538</c:v>
                </c:pt>
                <c:pt idx="420">
                  <c:v>137.59678076923075</c:v>
                </c:pt>
                <c:pt idx="421">
                  <c:v>139.48192115384617</c:v>
                </c:pt>
                <c:pt idx="422">
                  <c:v>141.36706153846154</c:v>
                </c:pt>
                <c:pt idx="423">
                  <c:v>143.25220192307691</c:v>
                </c:pt>
                <c:pt idx="424">
                  <c:v>145.13734230769231</c:v>
                </c:pt>
                <c:pt idx="425">
                  <c:v>147.0224826923077</c:v>
                </c:pt>
                <c:pt idx="426">
                  <c:v>148.90762307692307</c:v>
                </c:pt>
                <c:pt idx="427">
                  <c:v>150.79276346153844</c:v>
                </c:pt>
                <c:pt idx="428">
                  <c:v>152.67790384615384</c:v>
                </c:pt>
                <c:pt idx="429">
                  <c:v>154.56304423076921</c:v>
                </c:pt>
                <c:pt idx="430">
                  <c:v>156.44818461538463</c:v>
                </c:pt>
                <c:pt idx="431">
                  <c:v>158.333325</c:v>
                </c:pt>
                <c:pt idx="432">
                  <c:v>160.21846538461537</c:v>
                </c:pt>
                <c:pt idx="433">
                  <c:v>162.10360576923077</c:v>
                </c:pt>
                <c:pt idx="434">
                  <c:v>163.98874615384614</c:v>
                </c:pt>
                <c:pt idx="435">
                  <c:v>165.87388653846156</c:v>
                </c:pt>
                <c:pt idx="436">
                  <c:v>167.75902692307693</c:v>
                </c:pt>
                <c:pt idx="437">
                  <c:v>169.6441673076923</c:v>
                </c:pt>
                <c:pt idx="438">
                  <c:v>171.5293076923077</c:v>
                </c:pt>
                <c:pt idx="439">
                  <c:v>173.41444807692309</c:v>
                </c:pt>
                <c:pt idx="440">
                  <c:v>175.29958846153843</c:v>
                </c:pt>
                <c:pt idx="441">
                  <c:v>177.18472884615386</c:v>
                </c:pt>
                <c:pt idx="442">
                  <c:v>179.06986923076926</c:v>
                </c:pt>
                <c:pt idx="443">
                  <c:v>180.95500961538463</c:v>
                </c:pt>
                <c:pt idx="444">
                  <c:v>182.84014999999999</c:v>
                </c:pt>
                <c:pt idx="445">
                  <c:v>184.72529038461539</c:v>
                </c:pt>
                <c:pt idx="446">
                  <c:v>186.61043076923076</c:v>
                </c:pt>
                <c:pt idx="447">
                  <c:v>188.49557115384616</c:v>
                </c:pt>
                <c:pt idx="448">
                  <c:v>190.38071153846155</c:v>
                </c:pt>
                <c:pt idx="449">
                  <c:v>192.26585192307689</c:v>
                </c:pt>
                <c:pt idx="450">
                  <c:v>194.15099230769232</c:v>
                </c:pt>
                <c:pt idx="451">
                  <c:v>196.03613269230769</c:v>
                </c:pt>
                <c:pt idx="452">
                  <c:v>197.92127307692309</c:v>
                </c:pt>
                <c:pt idx="453">
                  <c:v>199.80641346153845</c:v>
                </c:pt>
                <c:pt idx="454">
                  <c:v>201.69155384615385</c:v>
                </c:pt>
                <c:pt idx="455">
                  <c:v>203.57669423076925</c:v>
                </c:pt>
                <c:pt idx="456">
                  <c:v>205.46183461538459</c:v>
                </c:pt>
                <c:pt idx="457">
                  <c:v>207.34697499999999</c:v>
                </c:pt>
                <c:pt idx="458">
                  <c:v>209.23211538461538</c:v>
                </c:pt>
                <c:pt idx="459">
                  <c:v>211.11725576923078</c:v>
                </c:pt>
                <c:pt idx="460">
                  <c:v>213.00239615384618</c:v>
                </c:pt>
                <c:pt idx="461">
                  <c:v>214.88753653846155</c:v>
                </c:pt>
                <c:pt idx="462">
                  <c:v>216.77267692307694</c:v>
                </c:pt>
                <c:pt idx="463">
                  <c:v>218.65781730769231</c:v>
                </c:pt>
                <c:pt idx="464">
                  <c:v>220.54295769230768</c:v>
                </c:pt>
                <c:pt idx="465">
                  <c:v>222.42809807692308</c:v>
                </c:pt>
                <c:pt idx="466">
                  <c:v>224.3132384615385</c:v>
                </c:pt>
                <c:pt idx="467">
                  <c:v>226.19837884615384</c:v>
                </c:pt>
                <c:pt idx="468">
                  <c:v>228.08351923076924</c:v>
                </c:pt>
                <c:pt idx="469">
                  <c:v>229.96865961538458</c:v>
                </c:pt>
                <c:pt idx="470">
                  <c:v>231.85380000000001</c:v>
                </c:pt>
                <c:pt idx="471">
                  <c:v>233.12992307692306</c:v>
                </c:pt>
                <c:pt idx="472">
                  <c:v>234.40604615384621</c:v>
                </c:pt>
                <c:pt idx="473">
                  <c:v>235.68216923076923</c:v>
                </c:pt>
                <c:pt idx="474">
                  <c:v>236.95829230769232</c:v>
                </c:pt>
                <c:pt idx="475">
                  <c:v>238.2344153846154</c:v>
                </c:pt>
                <c:pt idx="476">
                  <c:v>239.51053846153843</c:v>
                </c:pt>
                <c:pt idx="477">
                  <c:v>240.78666153846157</c:v>
                </c:pt>
                <c:pt idx="478">
                  <c:v>242.06278461538463</c:v>
                </c:pt>
                <c:pt idx="479">
                  <c:v>243.33890769230769</c:v>
                </c:pt>
                <c:pt idx="480">
                  <c:v>244.6150307692308</c:v>
                </c:pt>
                <c:pt idx="481">
                  <c:v>245.89115384615383</c:v>
                </c:pt>
                <c:pt idx="482">
                  <c:v>247.16727692307694</c:v>
                </c:pt>
                <c:pt idx="483">
                  <c:v>248.4434</c:v>
                </c:pt>
                <c:pt idx="484">
                  <c:v>249.71952307692308</c:v>
                </c:pt>
                <c:pt idx="485">
                  <c:v>250.99564615384617</c:v>
                </c:pt>
                <c:pt idx="486">
                  <c:v>252.27176923076925</c:v>
                </c:pt>
                <c:pt idx="487">
                  <c:v>253.54789230769234</c:v>
                </c:pt>
                <c:pt idx="488">
                  <c:v>254.82401538461539</c:v>
                </c:pt>
                <c:pt idx="489">
                  <c:v>256.10013846153845</c:v>
                </c:pt>
                <c:pt idx="490">
                  <c:v>257.37626153846156</c:v>
                </c:pt>
                <c:pt idx="491">
                  <c:v>258.65238461538468</c:v>
                </c:pt>
                <c:pt idx="492">
                  <c:v>259.92850769230768</c:v>
                </c:pt>
                <c:pt idx="493">
                  <c:v>261.20463076923079</c:v>
                </c:pt>
                <c:pt idx="494">
                  <c:v>262.48075384615385</c:v>
                </c:pt>
                <c:pt idx="495">
                  <c:v>263.75687692307696</c:v>
                </c:pt>
                <c:pt idx="496">
                  <c:v>265.03300000000002</c:v>
                </c:pt>
                <c:pt idx="497">
                  <c:v>266.30912307692307</c:v>
                </c:pt>
                <c:pt idx="498">
                  <c:v>267.58524615384613</c:v>
                </c:pt>
                <c:pt idx="499">
                  <c:v>268.8613692307693</c:v>
                </c:pt>
                <c:pt idx="500">
                  <c:v>270.1374923076923</c:v>
                </c:pt>
                <c:pt idx="501">
                  <c:v>271.41361538461535</c:v>
                </c:pt>
                <c:pt idx="502">
                  <c:v>272.68973846153847</c:v>
                </c:pt>
                <c:pt idx="503">
                  <c:v>273.96586153846152</c:v>
                </c:pt>
                <c:pt idx="504">
                  <c:v>275.24198461538464</c:v>
                </c:pt>
                <c:pt idx="505">
                  <c:v>276.51810769230775</c:v>
                </c:pt>
                <c:pt idx="506">
                  <c:v>277.79423076923075</c:v>
                </c:pt>
                <c:pt idx="507">
                  <c:v>279.07035384615386</c:v>
                </c:pt>
                <c:pt idx="508">
                  <c:v>280.34647692307692</c:v>
                </c:pt>
                <c:pt idx="509">
                  <c:v>281.62260000000003</c:v>
                </c:pt>
                <c:pt idx="510">
                  <c:v>282.89872307692309</c:v>
                </c:pt>
                <c:pt idx="511">
                  <c:v>284.17484615384615</c:v>
                </c:pt>
                <c:pt idx="512">
                  <c:v>285.45096923076926</c:v>
                </c:pt>
                <c:pt idx="513">
                  <c:v>286.72709230769226</c:v>
                </c:pt>
                <c:pt idx="514">
                  <c:v>288.00321538461543</c:v>
                </c:pt>
                <c:pt idx="515">
                  <c:v>289.27933846153849</c:v>
                </c:pt>
                <c:pt idx="516">
                  <c:v>290.55546153846154</c:v>
                </c:pt>
                <c:pt idx="517">
                  <c:v>291.83158461538466</c:v>
                </c:pt>
                <c:pt idx="518">
                  <c:v>293.10770769230771</c:v>
                </c:pt>
                <c:pt idx="519">
                  <c:v>294.38383076923077</c:v>
                </c:pt>
                <c:pt idx="520">
                  <c:v>295.65995384615388</c:v>
                </c:pt>
                <c:pt idx="521">
                  <c:v>296.93607692307694</c:v>
                </c:pt>
                <c:pt idx="522">
                  <c:v>298.2122</c:v>
                </c:pt>
                <c:pt idx="523">
                  <c:v>296.91629230769229</c:v>
                </c:pt>
                <c:pt idx="524">
                  <c:v>295.62038461538464</c:v>
                </c:pt>
                <c:pt idx="525">
                  <c:v>294.32447692307693</c:v>
                </c:pt>
                <c:pt idx="526">
                  <c:v>293.02856923076922</c:v>
                </c:pt>
                <c:pt idx="527">
                  <c:v>291.73266153846157</c:v>
                </c:pt>
                <c:pt idx="528">
                  <c:v>290.43675384615386</c:v>
                </c:pt>
                <c:pt idx="529">
                  <c:v>289.14084615384616</c:v>
                </c:pt>
                <c:pt idx="530">
                  <c:v>287.84493846153845</c:v>
                </c:pt>
                <c:pt idx="531">
                  <c:v>286.5490307692308</c:v>
                </c:pt>
                <c:pt idx="532">
                  <c:v>285.25312307692315</c:v>
                </c:pt>
                <c:pt idx="533">
                  <c:v>283.95721538461532</c:v>
                </c:pt>
                <c:pt idx="534">
                  <c:v>282.66130769230767</c:v>
                </c:pt>
                <c:pt idx="535">
                  <c:v>281.36540000000002</c:v>
                </c:pt>
                <c:pt idx="536">
                  <c:v>280.06949230769231</c:v>
                </c:pt>
                <c:pt idx="537">
                  <c:v>278.77358461538466</c:v>
                </c:pt>
                <c:pt idx="538">
                  <c:v>277.4776769230769</c:v>
                </c:pt>
                <c:pt idx="539">
                  <c:v>276.18176923076925</c:v>
                </c:pt>
                <c:pt idx="540">
                  <c:v>274.88586153846154</c:v>
                </c:pt>
                <c:pt idx="541">
                  <c:v>273.58995384615389</c:v>
                </c:pt>
                <c:pt idx="542">
                  <c:v>272.29404615384612</c:v>
                </c:pt>
                <c:pt idx="543">
                  <c:v>270.99813846153847</c:v>
                </c:pt>
                <c:pt idx="544">
                  <c:v>269.70223076923077</c:v>
                </c:pt>
                <c:pt idx="545">
                  <c:v>268.40632307692306</c:v>
                </c:pt>
                <c:pt idx="546">
                  <c:v>267.11041538461541</c:v>
                </c:pt>
                <c:pt idx="547">
                  <c:v>265.8145076923077</c:v>
                </c:pt>
                <c:pt idx="548">
                  <c:v>264.51859999999999</c:v>
                </c:pt>
                <c:pt idx="549">
                  <c:v>263.2226923076924</c:v>
                </c:pt>
                <c:pt idx="550">
                  <c:v>261.92678461538458</c:v>
                </c:pt>
                <c:pt idx="551">
                  <c:v>260.63087692307693</c:v>
                </c:pt>
                <c:pt idx="552">
                  <c:v>259.33496923076922</c:v>
                </c:pt>
                <c:pt idx="553">
                  <c:v>258.03906153846151</c:v>
                </c:pt>
                <c:pt idx="554">
                  <c:v>256.74315384615386</c:v>
                </c:pt>
                <c:pt idx="555">
                  <c:v>255.44724615384615</c:v>
                </c:pt>
                <c:pt idx="556">
                  <c:v>254.15133846153847</c:v>
                </c:pt>
                <c:pt idx="557">
                  <c:v>252.85543076923082</c:v>
                </c:pt>
                <c:pt idx="558">
                  <c:v>251.55952307692306</c:v>
                </c:pt>
                <c:pt idx="559">
                  <c:v>250.26361538461541</c:v>
                </c:pt>
                <c:pt idx="560">
                  <c:v>248.9677076923077</c:v>
                </c:pt>
                <c:pt idx="561">
                  <c:v>247.67179999999999</c:v>
                </c:pt>
                <c:pt idx="562">
                  <c:v>246.37589230769228</c:v>
                </c:pt>
                <c:pt idx="563">
                  <c:v>245.0799846153846</c:v>
                </c:pt>
                <c:pt idx="564">
                  <c:v>243.78407692307692</c:v>
                </c:pt>
                <c:pt idx="565">
                  <c:v>242.48816923076922</c:v>
                </c:pt>
                <c:pt idx="566">
                  <c:v>241.19226153846154</c:v>
                </c:pt>
                <c:pt idx="567">
                  <c:v>239.89635384615389</c:v>
                </c:pt>
                <c:pt idx="568">
                  <c:v>238.60044615384612</c:v>
                </c:pt>
                <c:pt idx="569">
                  <c:v>237.30453846153847</c:v>
                </c:pt>
                <c:pt idx="570">
                  <c:v>236.00863076923076</c:v>
                </c:pt>
                <c:pt idx="571">
                  <c:v>234.71272307692311</c:v>
                </c:pt>
                <c:pt idx="572">
                  <c:v>233.41681538461538</c:v>
                </c:pt>
                <c:pt idx="573">
                  <c:v>232.1209076923077</c:v>
                </c:pt>
                <c:pt idx="574">
                  <c:v>230.82499999999999</c:v>
                </c:pt>
                <c:pt idx="575">
                  <c:v>230.41630192307693</c:v>
                </c:pt>
                <c:pt idx="576">
                  <c:v>230.0076038461539</c:v>
                </c:pt>
                <c:pt idx="577">
                  <c:v>229.59890576923078</c:v>
                </c:pt>
                <c:pt idx="578">
                  <c:v>229.19020769230772</c:v>
                </c:pt>
                <c:pt idx="579">
                  <c:v>228.78150961538464</c:v>
                </c:pt>
                <c:pt idx="580">
                  <c:v>228.37281153846155</c:v>
                </c:pt>
                <c:pt idx="581">
                  <c:v>227.96411346153849</c:v>
                </c:pt>
                <c:pt idx="582">
                  <c:v>227.55541538461537</c:v>
                </c:pt>
                <c:pt idx="583">
                  <c:v>227.14671730769231</c:v>
                </c:pt>
                <c:pt idx="584">
                  <c:v>226.7380192307692</c:v>
                </c:pt>
                <c:pt idx="585">
                  <c:v>226.32932115384614</c:v>
                </c:pt>
                <c:pt idx="586">
                  <c:v>225.92062307692308</c:v>
                </c:pt>
                <c:pt idx="587">
                  <c:v>225.51192500000002</c:v>
                </c:pt>
                <c:pt idx="588">
                  <c:v>225.10322692307696</c:v>
                </c:pt>
                <c:pt idx="589">
                  <c:v>224.69452884615384</c:v>
                </c:pt>
                <c:pt idx="590">
                  <c:v>224.28583076923073</c:v>
                </c:pt>
                <c:pt idx="591">
                  <c:v>223.8771326923077</c:v>
                </c:pt>
                <c:pt idx="592">
                  <c:v>223.46843461538461</c:v>
                </c:pt>
                <c:pt idx="593">
                  <c:v>223.05973653846155</c:v>
                </c:pt>
                <c:pt idx="594">
                  <c:v>222.65103846153849</c:v>
                </c:pt>
                <c:pt idx="595">
                  <c:v>222.24234038461537</c:v>
                </c:pt>
                <c:pt idx="596">
                  <c:v>221.83364230769226</c:v>
                </c:pt>
                <c:pt idx="597">
                  <c:v>221.42494423076923</c:v>
                </c:pt>
                <c:pt idx="598">
                  <c:v>221.01624615384614</c:v>
                </c:pt>
                <c:pt idx="599">
                  <c:v>220.60754807692311</c:v>
                </c:pt>
                <c:pt idx="600">
                  <c:v>220.19885000000002</c:v>
                </c:pt>
                <c:pt idx="601">
                  <c:v>219.79015192307691</c:v>
                </c:pt>
                <c:pt idx="602">
                  <c:v>219.38145384615387</c:v>
                </c:pt>
                <c:pt idx="603">
                  <c:v>218.97275576923079</c:v>
                </c:pt>
                <c:pt idx="604">
                  <c:v>218.5640576923077</c:v>
                </c:pt>
                <c:pt idx="605">
                  <c:v>218.15535961538461</c:v>
                </c:pt>
                <c:pt idx="606">
                  <c:v>217.74666153846158</c:v>
                </c:pt>
                <c:pt idx="607">
                  <c:v>217.33796346153846</c:v>
                </c:pt>
                <c:pt idx="608">
                  <c:v>216.92926538461541</c:v>
                </c:pt>
                <c:pt idx="609">
                  <c:v>216.52056730769232</c:v>
                </c:pt>
                <c:pt idx="610">
                  <c:v>216.11186923076923</c:v>
                </c:pt>
                <c:pt idx="611">
                  <c:v>215.70317115384617</c:v>
                </c:pt>
                <c:pt idx="612">
                  <c:v>215.29447307692311</c:v>
                </c:pt>
                <c:pt idx="613">
                  <c:v>214.885775</c:v>
                </c:pt>
                <c:pt idx="614">
                  <c:v>214.47707692307694</c:v>
                </c:pt>
                <c:pt idx="615">
                  <c:v>214.06837884615385</c:v>
                </c:pt>
                <c:pt idx="616">
                  <c:v>213.65968076923079</c:v>
                </c:pt>
                <c:pt idx="617">
                  <c:v>213.2509826923077</c:v>
                </c:pt>
                <c:pt idx="618">
                  <c:v>212.84228461538464</c:v>
                </c:pt>
                <c:pt idx="619">
                  <c:v>212.43358653846153</c:v>
                </c:pt>
                <c:pt idx="620">
                  <c:v>212.02488846153841</c:v>
                </c:pt>
                <c:pt idx="621">
                  <c:v>211.61619038461535</c:v>
                </c:pt>
                <c:pt idx="622">
                  <c:v>211.20749230769229</c:v>
                </c:pt>
                <c:pt idx="623">
                  <c:v>210.79879423076923</c:v>
                </c:pt>
                <c:pt idx="624">
                  <c:v>210.39009615384617</c:v>
                </c:pt>
                <c:pt idx="625">
                  <c:v>209.98139807692306</c:v>
                </c:pt>
                <c:pt idx="626">
                  <c:v>209.5727</c:v>
                </c:pt>
                <c:pt idx="627">
                  <c:v>209.5727</c:v>
                </c:pt>
                <c:pt idx="628">
                  <c:v>209.66547884615386</c:v>
                </c:pt>
                <c:pt idx="629">
                  <c:v>209.75825769230769</c:v>
                </c:pt>
                <c:pt idx="630">
                  <c:v>209.85103653846159</c:v>
                </c:pt>
                <c:pt idx="631">
                  <c:v>209.94381538461539</c:v>
                </c:pt>
                <c:pt idx="632">
                  <c:v>210.03659423076923</c:v>
                </c:pt>
                <c:pt idx="633">
                  <c:v>210.12937307692309</c:v>
                </c:pt>
                <c:pt idx="634">
                  <c:v>210.22215192307692</c:v>
                </c:pt>
                <c:pt idx="635">
                  <c:v>210.31493076923076</c:v>
                </c:pt>
                <c:pt idx="636">
                  <c:v>210.40770961538459</c:v>
                </c:pt>
                <c:pt idx="637">
                  <c:v>210.50048846153848</c:v>
                </c:pt>
                <c:pt idx="638">
                  <c:v>210.59326730769232</c:v>
                </c:pt>
                <c:pt idx="639">
                  <c:v>210.68604615384621</c:v>
                </c:pt>
                <c:pt idx="640">
                  <c:v>210.77882500000001</c:v>
                </c:pt>
                <c:pt idx="641">
                  <c:v>210.87160384615385</c:v>
                </c:pt>
                <c:pt idx="642">
                  <c:v>210.96438269230771</c:v>
                </c:pt>
                <c:pt idx="643">
                  <c:v>211.05716153846154</c:v>
                </c:pt>
                <c:pt idx="644">
                  <c:v>211.14994038461538</c:v>
                </c:pt>
                <c:pt idx="645">
                  <c:v>211.24271923076921</c:v>
                </c:pt>
                <c:pt idx="646">
                  <c:v>211.33549807692307</c:v>
                </c:pt>
                <c:pt idx="647">
                  <c:v>211.42827692307691</c:v>
                </c:pt>
                <c:pt idx="648">
                  <c:v>211.52105576923077</c:v>
                </c:pt>
                <c:pt idx="649">
                  <c:v>211.61383461538463</c:v>
                </c:pt>
                <c:pt idx="650">
                  <c:v>211.70661346153847</c:v>
                </c:pt>
                <c:pt idx="651">
                  <c:v>211.79939230769233</c:v>
                </c:pt>
                <c:pt idx="652">
                  <c:v>211.89217115384616</c:v>
                </c:pt>
                <c:pt idx="653">
                  <c:v>211.98495</c:v>
                </c:pt>
                <c:pt idx="654">
                  <c:v>212.07772884615389</c:v>
                </c:pt>
                <c:pt idx="655">
                  <c:v>212.17050769230769</c:v>
                </c:pt>
                <c:pt idx="656">
                  <c:v>212.26328653846156</c:v>
                </c:pt>
                <c:pt idx="657">
                  <c:v>212.35606538461536</c:v>
                </c:pt>
                <c:pt idx="658">
                  <c:v>212.44884423076925</c:v>
                </c:pt>
                <c:pt idx="659">
                  <c:v>212.54162307692312</c:v>
                </c:pt>
                <c:pt idx="660">
                  <c:v>212.63440192307692</c:v>
                </c:pt>
                <c:pt idx="661">
                  <c:v>212.72718076923076</c:v>
                </c:pt>
                <c:pt idx="662">
                  <c:v>212.81995961538465</c:v>
                </c:pt>
                <c:pt idx="663">
                  <c:v>212.91273846153845</c:v>
                </c:pt>
                <c:pt idx="664">
                  <c:v>213.00551730769232</c:v>
                </c:pt>
                <c:pt idx="665">
                  <c:v>213.09829615384618</c:v>
                </c:pt>
                <c:pt idx="666">
                  <c:v>213.19107500000001</c:v>
                </c:pt>
                <c:pt idx="667">
                  <c:v>213.28385384615387</c:v>
                </c:pt>
                <c:pt idx="668">
                  <c:v>213.37663269230771</c:v>
                </c:pt>
                <c:pt idx="669">
                  <c:v>213.46941153846157</c:v>
                </c:pt>
                <c:pt idx="670">
                  <c:v>213.56219038461538</c:v>
                </c:pt>
                <c:pt idx="671">
                  <c:v>213.65496923076924</c:v>
                </c:pt>
                <c:pt idx="672">
                  <c:v>213.74774807692307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PER!$AS$19</c:f>
              <c:strCache>
                <c:ptCount val="1"/>
                <c:pt idx="0">
                  <c:v>8X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PER!$AS$20:$AS$5005</c:f>
              <c:numCache>
                <c:formatCode>General</c:formatCode>
                <c:ptCount val="4986"/>
                <c:pt idx="0">
                  <c:v>47.671999999999997</c:v>
                </c:pt>
                <c:pt idx="1">
                  <c:v>48.414729230769225</c:v>
                </c:pt>
                <c:pt idx="2">
                  <c:v>49.157458461538461</c:v>
                </c:pt>
                <c:pt idx="3">
                  <c:v>49.900187692307689</c:v>
                </c:pt>
                <c:pt idx="4">
                  <c:v>50.642916923076925</c:v>
                </c:pt>
                <c:pt idx="5">
                  <c:v>51.385646153846153</c:v>
                </c:pt>
                <c:pt idx="6">
                  <c:v>52.128375384615381</c:v>
                </c:pt>
                <c:pt idx="7">
                  <c:v>52.87110461538461</c:v>
                </c:pt>
                <c:pt idx="8">
                  <c:v>53.613833846153852</c:v>
                </c:pt>
                <c:pt idx="9">
                  <c:v>54.356563076923081</c:v>
                </c:pt>
                <c:pt idx="10">
                  <c:v>55.099292307692309</c:v>
                </c:pt>
                <c:pt idx="11">
                  <c:v>55.842021538461537</c:v>
                </c:pt>
                <c:pt idx="12">
                  <c:v>56.584750769230773</c:v>
                </c:pt>
                <c:pt idx="13">
                  <c:v>57.327479999999994</c:v>
                </c:pt>
                <c:pt idx="14">
                  <c:v>58.070209230769223</c:v>
                </c:pt>
                <c:pt idx="15">
                  <c:v>58.812938461538465</c:v>
                </c:pt>
                <c:pt idx="16">
                  <c:v>59.555667692307686</c:v>
                </c:pt>
                <c:pt idx="17">
                  <c:v>60.298396923076929</c:v>
                </c:pt>
                <c:pt idx="18">
                  <c:v>61.041126153846157</c:v>
                </c:pt>
                <c:pt idx="19">
                  <c:v>61.783855384615379</c:v>
                </c:pt>
                <c:pt idx="20">
                  <c:v>62.526584615384621</c:v>
                </c:pt>
                <c:pt idx="21">
                  <c:v>63.26931384615385</c:v>
                </c:pt>
                <c:pt idx="22">
                  <c:v>64.012043076923078</c:v>
                </c:pt>
                <c:pt idx="23">
                  <c:v>64.754772307692306</c:v>
                </c:pt>
                <c:pt idx="24">
                  <c:v>65.497501538461535</c:v>
                </c:pt>
                <c:pt idx="25">
                  <c:v>66.240230769230777</c:v>
                </c:pt>
                <c:pt idx="26">
                  <c:v>66.982959999999991</c:v>
                </c:pt>
                <c:pt idx="27">
                  <c:v>67.725689230769234</c:v>
                </c:pt>
                <c:pt idx="28">
                  <c:v>68.468418461538462</c:v>
                </c:pt>
                <c:pt idx="29">
                  <c:v>69.211147692307705</c:v>
                </c:pt>
                <c:pt idx="30">
                  <c:v>69.953876923076919</c:v>
                </c:pt>
                <c:pt idx="31">
                  <c:v>70.696606153846147</c:v>
                </c:pt>
                <c:pt idx="32">
                  <c:v>71.43933538461539</c:v>
                </c:pt>
                <c:pt idx="33">
                  <c:v>72.182064615384618</c:v>
                </c:pt>
                <c:pt idx="34">
                  <c:v>72.924793846153847</c:v>
                </c:pt>
                <c:pt idx="35">
                  <c:v>73.667523076923089</c:v>
                </c:pt>
                <c:pt idx="36">
                  <c:v>74.410252307692303</c:v>
                </c:pt>
                <c:pt idx="37">
                  <c:v>75.152981538461532</c:v>
                </c:pt>
                <c:pt idx="38">
                  <c:v>75.89571076923076</c:v>
                </c:pt>
                <c:pt idx="39">
                  <c:v>76.638440000000003</c:v>
                </c:pt>
                <c:pt idx="40">
                  <c:v>77.381169230769231</c:v>
                </c:pt>
                <c:pt idx="41">
                  <c:v>78.12389846153846</c:v>
                </c:pt>
                <c:pt idx="42">
                  <c:v>78.866627692307688</c:v>
                </c:pt>
                <c:pt idx="43">
                  <c:v>79.609356923076916</c:v>
                </c:pt>
                <c:pt idx="44">
                  <c:v>80.352086153846145</c:v>
                </c:pt>
                <c:pt idx="45">
                  <c:v>81.094815384615387</c:v>
                </c:pt>
                <c:pt idx="46">
                  <c:v>81.837544615384616</c:v>
                </c:pt>
                <c:pt idx="47">
                  <c:v>82.580273846153858</c:v>
                </c:pt>
                <c:pt idx="48">
                  <c:v>83.323003076923086</c:v>
                </c:pt>
                <c:pt idx="49">
                  <c:v>84.065732307692301</c:v>
                </c:pt>
                <c:pt idx="50">
                  <c:v>84.808461538461543</c:v>
                </c:pt>
                <c:pt idx="51">
                  <c:v>85.551190769230772</c:v>
                </c:pt>
                <c:pt idx="52">
                  <c:v>86.29392</c:v>
                </c:pt>
                <c:pt idx="53">
                  <c:v>86.29392</c:v>
                </c:pt>
                <c:pt idx="54">
                  <c:v>85.809838461538462</c:v>
                </c:pt>
                <c:pt idx="55">
                  <c:v>85.325756923076923</c:v>
                </c:pt>
                <c:pt idx="56">
                  <c:v>84.841675384615385</c:v>
                </c:pt>
                <c:pt idx="57">
                  <c:v>84.357593846153847</c:v>
                </c:pt>
                <c:pt idx="58">
                  <c:v>83.873512307692323</c:v>
                </c:pt>
                <c:pt idx="59">
                  <c:v>83.389430769230756</c:v>
                </c:pt>
                <c:pt idx="60">
                  <c:v>82.905349230769232</c:v>
                </c:pt>
                <c:pt idx="61">
                  <c:v>82.421267692307694</c:v>
                </c:pt>
                <c:pt idx="62">
                  <c:v>81.937186153846156</c:v>
                </c:pt>
                <c:pt idx="63">
                  <c:v>81.453104615384618</c:v>
                </c:pt>
                <c:pt idx="64">
                  <c:v>80.969023076923065</c:v>
                </c:pt>
                <c:pt idx="65">
                  <c:v>80.484941538461541</c:v>
                </c:pt>
                <c:pt idx="66">
                  <c:v>80.000860000000003</c:v>
                </c:pt>
                <c:pt idx="67">
                  <c:v>79.516778461538465</c:v>
                </c:pt>
                <c:pt idx="68">
                  <c:v>79.032696923076912</c:v>
                </c:pt>
                <c:pt idx="69">
                  <c:v>78.548615384615388</c:v>
                </c:pt>
                <c:pt idx="70">
                  <c:v>78.06453384615385</c:v>
                </c:pt>
                <c:pt idx="71">
                  <c:v>77.580452307692312</c:v>
                </c:pt>
                <c:pt idx="72">
                  <c:v>77.096370769230759</c:v>
                </c:pt>
                <c:pt idx="73">
                  <c:v>76.612289230769235</c:v>
                </c:pt>
                <c:pt idx="74">
                  <c:v>76.128207692307697</c:v>
                </c:pt>
                <c:pt idx="75">
                  <c:v>75.644126153846159</c:v>
                </c:pt>
                <c:pt idx="76">
                  <c:v>75.160044615384606</c:v>
                </c:pt>
                <c:pt idx="77">
                  <c:v>74.675963076923068</c:v>
                </c:pt>
                <c:pt idx="78">
                  <c:v>74.191881538461544</c:v>
                </c:pt>
                <c:pt idx="79">
                  <c:v>73.707800000000006</c:v>
                </c:pt>
                <c:pt idx="80">
                  <c:v>73.223718461538468</c:v>
                </c:pt>
                <c:pt idx="81">
                  <c:v>72.73963692307693</c:v>
                </c:pt>
                <c:pt idx="82">
                  <c:v>72.255555384615377</c:v>
                </c:pt>
                <c:pt idx="83">
                  <c:v>71.771473846153853</c:v>
                </c:pt>
                <c:pt idx="84">
                  <c:v>71.287392307692315</c:v>
                </c:pt>
                <c:pt idx="85">
                  <c:v>70.803310769230762</c:v>
                </c:pt>
                <c:pt idx="86">
                  <c:v>70.319229230769224</c:v>
                </c:pt>
                <c:pt idx="87">
                  <c:v>69.8351476923077</c:v>
                </c:pt>
                <c:pt idx="88">
                  <c:v>69.351066153846162</c:v>
                </c:pt>
                <c:pt idx="89">
                  <c:v>68.866984615384609</c:v>
                </c:pt>
                <c:pt idx="90">
                  <c:v>68.382903076923071</c:v>
                </c:pt>
                <c:pt idx="91">
                  <c:v>67.898821538461533</c:v>
                </c:pt>
                <c:pt idx="92">
                  <c:v>67.414740000000009</c:v>
                </c:pt>
                <c:pt idx="93">
                  <c:v>66.930658461538457</c:v>
                </c:pt>
                <c:pt idx="94">
                  <c:v>66.446576923076918</c:v>
                </c:pt>
                <c:pt idx="95">
                  <c:v>65.96249538461538</c:v>
                </c:pt>
                <c:pt idx="96">
                  <c:v>65.478413846153842</c:v>
                </c:pt>
                <c:pt idx="97">
                  <c:v>64.994332307692318</c:v>
                </c:pt>
                <c:pt idx="98">
                  <c:v>64.510250769230765</c:v>
                </c:pt>
                <c:pt idx="99">
                  <c:v>64.026169230769227</c:v>
                </c:pt>
                <c:pt idx="100">
                  <c:v>63.542087692307696</c:v>
                </c:pt>
                <c:pt idx="101">
                  <c:v>63.058006153846158</c:v>
                </c:pt>
                <c:pt idx="102">
                  <c:v>62.57392461538462</c:v>
                </c:pt>
                <c:pt idx="103">
                  <c:v>62.089843076923074</c:v>
                </c:pt>
                <c:pt idx="104">
                  <c:v>61.605761538461536</c:v>
                </c:pt>
                <c:pt idx="105">
                  <c:v>61.121679999999998</c:v>
                </c:pt>
                <c:pt idx="106">
                  <c:v>61.164184615384613</c:v>
                </c:pt>
                <c:pt idx="107">
                  <c:v>61.206689230769236</c:v>
                </c:pt>
                <c:pt idx="108">
                  <c:v>61.249193846153844</c:v>
                </c:pt>
                <c:pt idx="109">
                  <c:v>61.291698461538466</c:v>
                </c:pt>
                <c:pt idx="110">
                  <c:v>61.334203076923075</c:v>
                </c:pt>
                <c:pt idx="111">
                  <c:v>61.37670769230769</c:v>
                </c:pt>
                <c:pt idx="112">
                  <c:v>61.419212307692312</c:v>
                </c:pt>
                <c:pt idx="113">
                  <c:v>61.461716923076921</c:v>
                </c:pt>
                <c:pt idx="114">
                  <c:v>61.504221538461536</c:v>
                </c:pt>
                <c:pt idx="115">
                  <c:v>61.546726153846159</c:v>
                </c:pt>
                <c:pt idx="116">
                  <c:v>61.589230769230767</c:v>
                </c:pt>
                <c:pt idx="117">
                  <c:v>61.631735384615382</c:v>
                </c:pt>
                <c:pt idx="118">
                  <c:v>61.674240000000005</c:v>
                </c:pt>
                <c:pt idx="119">
                  <c:v>61.716744615384613</c:v>
                </c:pt>
                <c:pt idx="120">
                  <c:v>61.759249230769228</c:v>
                </c:pt>
                <c:pt idx="121">
                  <c:v>61.801753846153851</c:v>
                </c:pt>
                <c:pt idx="122">
                  <c:v>61.844258461538466</c:v>
                </c:pt>
                <c:pt idx="123">
                  <c:v>61.886763076923074</c:v>
                </c:pt>
                <c:pt idx="124">
                  <c:v>61.929267692307697</c:v>
                </c:pt>
                <c:pt idx="125">
                  <c:v>61.971772307692312</c:v>
                </c:pt>
                <c:pt idx="126">
                  <c:v>62.014276923076928</c:v>
                </c:pt>
                <c:pt idx="127">
                  <c:v>62.056781538461536</c:v>
                </c:pt>
                <c:pt idx="128">
                  <c:v>62.099286153846158</c:v>
                </c:pt>
                <c:pt idx="129">
                  <c:v>62.141790769230774</c:v>
                </c:pt>
                <c:pt idx="130">
                  <c:v>62.184295384615382</c:v>
                </c:pt>
                <c:pt idx="131">
                  <c:v>62.226800000000004</c:v>
                </c:pt>
                <c:pt idx="132">
                  <c:v>62.269304615384613</c:v>
                </c:pt>
                <c:pt idx="133">
                  <c:v>62.311809230769228</c:v>
                </c:pt>
                <c:pt idx="134">
                  <c:v>62.35431384615385</c:v>
                </c:pt>
                <c:pt idx="135">
                  <c:v>62.396818461538459</c:v>
                </c:pt>
                <c:pt idx="136">
                  <c:v>62.439323076923074</c:v>
                </c:pt>
                <c:pt idx="137">
                  <c:v>62.481827692307697</c:v>
                </c:pt>
                <c:pt idx="138">
                  <c:v>62.524332307692305</c:v>
                </c:pt>
                <c:pt idx="139">
                  <c:v>62.56683692307692</c:v>
                </c:pt>
                <c:pt idx="140">
                  <c:v>62.609341538461543</c:v>
                </c:pt>
                <c:pt idx="141">
                  <c:v>62.651846153846158</c:v>
                </c:pt>
                <c:pt idx="142">
                  <c:v>62.694350769230773</c:v>
                </c:pt>
                <c:pt idx="143">
                  <c:v>62.736855384615382</c:v>
                </c:pt>
                <c:pt idx="144">
                  <c:v>62.779360000000004</c:v>
                </c:pt>
                <c:pt idx="145">
                  <c:v>62.821864615384619</c:v>
                </c:pt>
                <c:pt idx="146">
                  <c:v>62.864369230769228</c:v>
                </c:pt>
                <c:pt idx="147">
                  <c:v>62.906873846153843</c:v>
                </c:pt>
                <c:pt idx="148">
                  <c:v>62.949378461538458</c:v>
                </c:pt>
                <c:pt idx="149">
                  <c:v>62.991883076923074</c:v>
                </c:pt>
                <c:pt idx="150">
                  <c:v>63.034387692307689</c:v>
                </c:pt>
                <c:pt idx="151">
                  <c:v>63.076892307692304</c:v>
                </c:pt>
                <c:pt idx="152">
                  <c:v>63.11939692307692</c:v>
                </c:pt>
                <c:pt idx="153">
                  <c:v>63.161901538461542</c:v>
                </c:pt>
                <c:pt idx="154">
                  <c:v>63.204406153846151</c:v>
                </c:pt>
                <c:pt idx="155">
                  <c:v>63.246910769230766</c:v>
                </c:pt>
                <c:pt idx="156">
                  <c:v>63.289415384615388</c:v>
                </c:pt>
                <c:pt idx="157">
                  <c:v>63.331919999999997</c:v>
                </c:pt>
                <c:pt idx="158">
                  <c:v>63.256309230769226</c:v>
                </c:pt>
                <c:pt idx="159">
                  <c:v>63.180698461538455</c:v>
                </c:pt>
                <c:pt idx="160">
                  <c:v>63.105087692307691</c:v>
                </c:pt>
                <c:pt idx="161">
                  <c:v>63.029476923076921</c:v>
                </c:pt>
                <c:pt idx="162">
                  <c:v>62.95386615384615</c:v>
                </c:pt>
                <c:pt idx="163">
                  <c:v>62.878255384615372</c:v>
                </c:pt>
                <c:pt idx="164">
                  <c:v>62.802644615384622</c:v>
                </c:pt>
                <c:pt idx="165">
                  <c:v>62.727033846153851</c:v>
                </c:pt>
                <c:pt idx="166">
                  <c:v>62.651423076923074</c:v>
                </c:pt>
                <c:pt idx="167">
                  <c:v>62.57581230769231</c:v>
                </c:pt>
                <c:pt idx="168">
                  <c:v>62.500201538461539</c:v>
                </c:pt>
                <c:pt idx="169">
                  <c:v>62.424590769230775</c:v>
                </c:pt>
                <c:pt idx="170">
                  <c:v>62.348980000000005</c:v>
                </c:pt>
                <c:pt idx="171">
                  <c:v>62.273369230769227</c:v>
                </c:pt>
                <c:pt idx="172">
                  <c:v>62.19775846153847</c:v>
                </c:pt>
                <c:pt idx="173">
                  <c:v>62.122147692307692</c:v>
                </c:pt>
                <c:pt idx="174">
                  <c:v>62.046536923076928</c:v>
                </c:pt>
                <c:pt idx="175">
                  <c:v>61.97092615384615</c:v>
                </c:pt>
                <c:pt idx="176">
                  <c:v>61.89531538461538</c:v>
                </c:pt>
                <c:pt idx="177">
                  <c:v>61.819704615384623</c:v>
                </c:pt>
                <c:pt idx="178">
                  <c:v>61.744093846153845</c:v>
                </c:pt>
                <c:pt idx="179">
                  <c:v>61.668483076923074</c:v>
                </c:pt>
                <c:pt idx="180">
                  <c:v>61.592872307692303</c:v>
                </c:pt>
                <c:pt idx="181">
                  <c:v>61.517261538461533</c:v>
                </c:pt>
                <c:pt idx="182">
                  <c:v>61.441650769230769</c:v>
                </c:pt>
                <c:pt idx="183">
                  <c:v>61.366039999999998</c:v>
                </c:pt>
                <c:pt idx="184">
                  <c:v>61.290429230769234</c:v>
                </c:pt>
                <c:pt idx="185">
                  <c:v>61.214818461538464</c:v>
                </c:pt>
                <c:pt idx="186">
                  <c:v>61.1392076923077</c:v>
                </c:pt>
                <c:pt idx="187">
                  <c:v>61.063596923076929</c:v>
                </c:pt>
                <c:pt idx="188">
                  <c:v>60.987986153846158</c:v>
                </c:pt>
                <c:pt idx="189">
                  <c:v>60.912375384615395</c:v>
                </c:pt>
                <c:pt idx="190">
                  <c:v>60.836764615384617</c:v>
                </c:pt>
                <c:pt idx="191">
                  <c:v>60.761153846153846</c:v>
                </c:pt>
                <c:pt idx="192">
                  <c:v>60.685543076923075</c:v>
                </c:pt>
                <c:pt idx="193">
                  <c:v>60.609932307692311</c:v>
                </c:pt>
                <c:pt idx="194">
                  <c:v>60.534321538461548</c:v>
                </c:pt>
                <c:pt idx="195">
                  <c:v>60.458710769230763</c:v>
                </c:pt>
                <c:pt idx="196">
                  <c:v>60.383100000000006</c:v>
                </c:pt>
                <c:pt idx="197">
                  <c:v>60.307489230769235</c:v>
                </c:pt>
                <c:pt idx="198">
                  <c:v>60.231878461538464</c:v>
                </c:pt>
                <c:pt idx="199">
                  <c:v>60.156267692307694</c:v>
                </c:pt>
                <c:pt idx="200">
                  <c:v>60.080656923076923</c:v>
                </c:pt>
                <c:pt idx="201">
                  <c:v>60.005046153846152</c:v>
                </c:pt>
                <c:pt idx="202">
                  <c:v>59.929435384615388</c:v>
                </c:pt>
                <c:pt idx="203">
                  <c:v>59.85382461538461</c:v>
                </c:pt>
                <c:pt idx="204">
                  <c:v>59.778213846153847</c:v>
                </c:pt>
                <c:pt idx="205">
                  <c:v>59.702603076923076</c:v>
                </c:pt>
                <c:pt idx="206">
                  <c:v>59.626992307692305</c:v>
                </c:pt>
                <c:pt idx="207">
                  <c:v>59.551381538461541</c:v>
                </c:pt>
                <c:pt idx="208">
                  <c:v>59.475770769230763</c:v>
                </c:pt>
                <c:pt idx="209">
                  <c:v>59.400160000000007</c:v>
                </c:pt>
                <c:pt idx="210">
                  <c:v>59.107987692307688</c:v>
                </c:pt>
                <c:pt idx="211">
                  <c:v>58.815815384615398</c:v>
                </c:pt>
                <c:pt idx="212">
                  <c:v>58.523643076923079</c:v>
                </c:pt>
                <c:pt idx="213">
                  <c:v>58.231470769230768</c:v>
                </c:pt>
                <c:pt idx="214">
                  <c:v>57.939298461538463</c:v>
                </c:pt>
                <c:pt idx="215">
                  <c:v>57.647126153846152</c:v>
                </c:pt>
                <c:pt idx="216">
                  <c:v>57.354953846153855</c:v>
                </c:pt>
                <c:pt idx="217">
                  <c:v>57.062781538461536</c:v>
                </c:pt>
                <c:pt idx="218">
                  <c:v>56.770609230769232</c:v>
                </c:pt>
                <c:pt idx="219">
                  <c:v>56.478436923076927</c:v>
                </c:pt>
                <c:pt idx="220">
                  <c:v>56.186264615384616</c:v>
                </c:pt>
                <c:pt idx="221">
                  <c:v>55.894092307692311</c:v>
                </c:pt>
                <c:pt idx="222">
                  <c:v>55.60192</c:v>
                </c:pt>
                <c:pt idx="223">
                  <c:v>55.309747692307688</c:v>
                </c:pt>
                <c:pt idx="224">
                  <c:v>55.017575384615391</c:v>
                </c:pt>
                <c:pt idx="225">
                  <c:v>54.725403076923072</c:v>
                </c:pt>
                <c:pt idx="226">
                  <c:v>54.433230769230768</c:v>
                </c:pt>
                <c:pt idx="227">
                  <c:v>54.141058461538464</c:v>
                </c:pt>
                <c:pt idx="228">
                  <c:v>53.848886153846152</c:v>
                </c:pt>
                <c:pt idx="229">
                  <c:v>53.556713846153855</c:v>
                </c:pt>
                <c:pt idx="230">
                  <c:v>53.264541538461536</c:v>
                </c:pt>
                <c:pt idx="231">
                  <c:v>52.972369230769232</c:v>
                </c:pt>
                <c:pt idx="232">
                  <c:v>52.680196923076927</c:v>
                </c:pt>
                <c:pt idx="233">
                  <c:v>52.388024615384616</c:v>
                </c:pt>
                <c:pt idx="234">
                  <c:v>52.095852307692319</c:v>
                </c:pt>
                <c:pt idx="235">
                  <c:v>51.80368</c:v>
                </c:pt>
                <c:pt idx="236">
                  <c:v>51.511507692307703</c:v>
                </c:pt>
                <c:pt idx="237">
                  <c:v>51.219335384615384</c:v>
                </c:pt>
                <c:pt idx="238">
                  <c:v>50.927163076923073</c:v>
                </c:pt>
                <c:pt idx="239">
                  <c:v>50.634990769230768</c:v>
                </c:pt>
                <c:pt idx="240">
                  <c:v>50.342818461538464</c:v>
                </c:pt>
                <c:pt idx="241">
                  <c:v>50.050646153846159</c:v>
                </c:pt>
                <c:pt idx="242">
                  <c:v>49.758473846153834</c:v>
                </c:pt>
                <c:pt idx="243">
                  <c:v>49.466301538461536</c:v>
                </c:pt>
                <c:pt idx="244">
                  <c:v>49.174129230769232</c:v>
                </c:pt>
                <c:pt idx="245">
                  <c:v>48.881956923076928</c:v>
                </c:pt>
                <c:pt idx="246">
                  <c:v>48.589784615384616</c:v>
                </c:pt>
                <c:pt idx="247">
                  <c:v>48.297612307692305</c:v>
                </c:pt>
                <c:pt idx="248">
                  <c:v>48.005439999999993</c:v>
                </c:pt>
                <c:pt idx="249">
                  <c:v>47.713267692307696</c:v>
                </c:pt>
                <c:pt idx="250">
                  <c:v>47.421095384615384</c:v>
                </c:pt>
                <c:pt idx="251">
                  <c:v>47.12892307692308</c:v>
                </c:pt>
                <c:pt idx="252">
                  <c:v>46.836750769230761</c:v>
                </c:pt>
                <c:pt idx="253">
                  <c:v>46.544578461538464</c:v>
                </c:pt>
                <c:pt idx="254">
                  <c:v>46.252406153846152</c:v>
                </c:pt>
                <c:pt idx="255">
                  <c:v>45.960233846153841</c:v>
                </c:pt>
                <c:pt idx="256">
                  <c:v>45.668061538461536</c:v>
                </c:pt>
                <c:pt idx="257">
                  <c:v>45.375889230769232</c:v>
                </c:pt>
                <c:pt idx="258">
                  <c:v>45.083716923076921</c:v>
                </c:pt>
                <c:pt idx="259">
                  <c:v>44.791544615384616</c:v>
                </c:pt>
                <c:pt idx="260">
                  <c:v>44.499372307692298</c:v>
                </c:pt>
                <c:pt idx="261">
                  <c:v>44.2072</c:v>
                </c:pt>
                <c:pt idx="262">
                  <c:v>44.841598461538453</c:v>
                </c:pt>
                <c:pt idx="263">
                  <c:v>45.475996923076927</c:v>
                </c:pt>
                <c:pt idx="264">
                  <c:v>46.11039538461538</c:v>
                </c:pt>
                <c:pt idx="265">
                  <c:v>46.74479384615384</c:v>
                </c:pt>
                <c:pt idx="266">
                  <c:v>47.379192307692307</c:v>
                </c:pt>
                <c:pt idx="267">
                  <c:v>48.013590769230767</c:v>
                </c:pt>
                <c:pt idx="268">
                  <c:v>48.647989230769227</c:v>
                </c:pt>
                <c:pt idx="269">
                  <c:v>49.282387692307687</c:v>
                </c:pt>
                <c:pt idx="270">
                  <c:v>49.916786153846147</c:v>
                </c:pt>
                <c:pt idx="271">
                  <c:v>50.551184615384614</c:v>
                </c:pt>
                <c:pt idx="272">
                  <c:v>51.185583076923074</c:v>
                </c:pt>
                <c:pt idx="273">
                  <c:v>51.819981538461533</c:v>
                </c:pt>
                <c:pt idx="274">
                  <c:v>52.454379999999993</c:v>
                </c:pt>
                <c:pt idx="275">
                  <c:v>53.08877846153846</c:v>
                </c:pt>
                <c:pt idx="276">
                  <c:v>53.72317692307692</c:v>
                </c:pt>
                <c:pt idx="277">
                  <c:v>54.35757538461538</c:v>
                </c:pt>
                <c:pt idx="278">
                  <c:v>54.99197384615384</c:v>
                </c:pt>
                <c:pt idx="279">
                  <c:v>55.626372307692307</c:v>
                </c:pt>
                <c:pt idx="280">
                  <c:v>56.26077076923076</c:v>
                </c:pt>
                <c:pt idx="281">
                  <c:v>56.895169230769227</c:v>
                </c:pt>
                <c:pt idx="282">
                  <c:v>57.529567692307687</c:v>
                </c:pt>
                <c:pt idx="283">
                  <c:v>58.163966153846154</c:v>
                </c:pt>
                <c:pt idx="284">
                  <c:v>58.798364615384614</c:v>
                </c:pt>
                <c:pt idx="285">
                  <c:v>59.432763076923074</c:v>
                </c:pt>
                <c:pt idx="286">
                  <c:v>60.067161538461541</c:v>
                </c:pt>
                <c:pt idx="287">
                  <c:v>60.701560000000001</c:v>
                </c:pt>
                <c:pt idx="288">
                  <c:v>61.335958461538468</c:v>
                </c:pt>
                <c:pt idx="289">
                  <c:v>61.97035692307692</c:v>
                </c:pt>
                <c:pt idx="290">
                  <c:v>62.60475538461538</c:v>
                </c:pt>
                <c:pt idx="291">
                  <c:v>63.239153846153847</c:v>
                </c:pt>
                <c:pt idx="292">
                  <c:v>63.8735523076923</c:v>
                </c:pt>
                <c:pt idx="293">
                  <c:v>64.50795076923076</c:v>
                </c:pt>
                <c:pt idx="294">
                  <c:v>65.142349230769227</c:v>
                </c:pt>
                <c:pt idx="295">
                  <c:v>65.776747692307694</c:v>
                </c:pt>
                <c:pt idx="296">
                  <c:v>66.411146153846161</c:v>
                </c:pt>
                <c:pt idx="297">
                  <c:v>67.045544615384614</c:v>
                </c:pt>
                <c:pt idx="298">
                  <c:v>67.679943076923081</c:v>
                </c:pt>
                <c:pt idx="299">
                  <c:v>68.314341538461534</c:v>
                </c:pt>
                <c:pt idx="300">
                  <c:v>68.948740000000001</c:v>
                </c:pt>
                <c:pt idx="301">
                  <c:v>69.583138461538454</c:v>
                </c:pt>
                <c:pt idx="302">
                  <c:v>70.217536923076935</c:v>
                </c:pt>
                <c:pt idx="303">
                  <c:v>70.851935384615388</c:v>
                </c:pt>
                <c:pt idx="304">
                  <c:v>71.48633384615384</c:v>
                </c:pt>
                <c:pt idx="305">
                  <c:v>72.120732307692307</c:v>
                </c:pt>
                <c:pt idx="306">
                  <c:v>72.755130769230774</c:v>
                </c:pt>
                <c:pt idx="307">
                  <c:v>73.389529230769227</c:v>
                </c:pt>
                <c:pt idx="308">
                  <c:v>74.023927692307694</c:v>
                </c:pt>
                <c:pt idx="309">
                  <c:v>74.658326153846161</c:v>
                </c:pt>
                <c:pt idx="310">
                  <c:v>75.2927246153846</c:v>
                </c:pt>
                <c:pt idx="311">
                  <c:v>75.927123076923081</c:v>
                </c:pt>
                <c:pt idx="312">
                  <c:v>76.561521538461534</c:v>
                </c:pt>
                <c:pt idx="313">
                  <c:v>77.195920000000001</c:v>
                </c:pt>
                <c:pt idx="314">
                  <c:v>77.195920000000001</c:v>
                </c:pt>
                <c:pt idx="315">
                  <c:v>78.142004615384607</c:v>
                </c:pt>
                <c:pt idx="316">
                  <c:v>79.088089230769228</c:v>
                </c:pt>
                <c:pt idx="317">
                  <c:v>80.034173846153848</c:v>
                </c:pt>
                <c:pt idx="318">
                  <c:v>80.980258461538469</c:v>
                </c:pt>
                <c:pt idx="319">
                  <c:v>81.926343076923075</c:v>
                </c:pt>
                <c:pt idx="320">
                  <c:v>82.872427692307681</c:v>
                </c:pt>
                <c:pt idx="321">
                  <c:v>83.818512307692316</c:v>
                </c:pt>
                <c:pt idx="322">
                  <c:v>84.764596923076923</c:v>
                </c:pt>
                <c:pt idx="323">
                  <c:v>85.710681538461529</c:v>
                </c:pt>
                <c:pt idx="324">
                  <c:v>86.656766153846149</c:v>
                </c:pt>
                <c:pt idx="325">
                  <c:v>87.60285076923077</c:v>
                </c:pt>
                <c:pt idx="326">
                  <c:v>88.548935384615376</c:v>
                </c:pt>
                <c:pt idx="327">
                  <c:v>89.495020000000011</c:v>
                </c:pt>
                <c:pt idx="328">
                  <c:v>90.441104615384617</c:v>
                </c:pt>
                <c:pt idx="329">
                  <c:v>91.387189230769238</c:v>
                </c:pt>
                <c:pt idx="330">
                  <c:v>92.333273846153858</c:v>
                </c:pt>
                <c:pt idx="331">
                  <c:v>93.279358461538479</c:v>
                </c:pt>
                <c:pt idx="332">
                  <c:v>94.225443076923085</c:v>
                </c:pt>
                <c:pt idx="333">
                  <c:v>95.171527692307691</c:v>
                </c:pt>
                <c:pt idx="334">
                  <c:v>96.117612307692326</c:v>
                </c:pt>
                <c:pt idx="335">
                  <c:v>97.063696923076932</c:v>
                </c:pt>
                <c:pt idx="336">
                  <c:v>98.009781538461539</c:v>
                </c:pt>
                <c:pt idx="337">
                  <c:v>98.955866153846145</c:v>
                </c:pt>
                <c:pt idx="338">
                  <c:v>99.90195076923078</c:v>
                </c:pt>
                <c:pt idx="339">
                  <c:v>100.84803538461539</c:v>
                </c:pt>
                <c:pt idx="340">
                  <c:v>101.79411999999999</c:v>
                </c:pt>
                <c:pt idx="341">
                  <c:v>102.74020461538463</c:v>
                </c:pt>
                <c:pt idx="342">
                  <c:v>103.68628923076923</c:v>
                </c:pt>
                <c:pt idx="343">
                  <c:v>104.63237384615384</c:v>
                </c:pt>
                <c:pt idx="344">
                  <c:v>105.57845846153845</c:v>
                </c:pt>
                <c:pt idx="345">
                  <c:v>106.52454307692307</c:v>
                </c:pt>
                <c:pt idx="346">
                  <c:v>107.47062769230772</c:v>
                </c:pt>
                <c:pt idx="347">
                  <c:v>108.41671230769231</c:v>
                </c:pt>
                <c:pt idx="348">
                  <c:v>109.36279692307694</c:v>
                </c:pt>
                <c:pt idx="349">
                  <c:v>110.30888153846156</c:v>
                </c:pt>
                <c:pt idx="350">
                  <c:v>111.25496615384615</c:v>
                </c:pt>
                <c:pt idx="351">
                  <c:v>112.20105076923079</c:v>
                </c:pt>
                <c:pt idx="352">
                  <c:v>113.14713538461538</c:v>
                </c:pt>
                <c:pt idx="353">
                  <c:v>114.09322</c:v>
                </c:pt>
                <c:pt idx="354">
                  <c:v>115.03930461538464</c:v>
                </c:pt>
                <c:pt idx="355">
                  <c:v>115.98538923076923</c:v>
                </c:pt>
                <c:pt idx="356">
                  <c:v>116.93147384615385</c:v>
                </c:pt>
                <c:pt idx="357">
                  <c:v>117.87755846153846</c:v>
                </c:pt>
                <c:pt idx="358">
                  <c:v>118.82364307692308</c:v>
                </c:pt>
                <c:pt idx="359">
                  <c:v>119.7697276923077</c:v>
                </c:pt>
                <c:pt idx="360">
                  <c:v>120.7158123076923</c:v>
                </c:pt>
                <c:pt idx="361">
                  <c:v>121.66189692307692</c:v>
                </c:pt>
                <c:pt idx="362">
                  <c:v>122.60798153846156</c:v>
                </c:pt>
                <c:pt idx="363">
                  <c:v>123.55406615384615</c:v>
                </c:pt>
                <c:pt idx="364">
                  <c:v>124.50015076923079</c:v>
                </c:pt>
                <c:pt idx="365">
                  <c:v>125.44623538461539</c:v>
                </c:pt>
                <c:pt idx="366">
                  <c:v>126.39232000000001</c:v>
                </c:pt>
                <c:pt idx="367">
                  <c:v>126.02056769230768</c:v>
                </c:pt>
                <c:pt idx="368">
                  <c:v>125.6488153846154</c:v>
                </c:pt>
                <c:pt idx="369">
                  <c:v>125.27706307692307</c:v>
                </c:pt>
                <c:pt idx="370">
                  <c:v>124.90531076923079</c:v>
                </c:pt>
                <c:pt idx="371">
                  <c:v>124.53355846153848</c:v>
                </c:pt>
                <c:pt idx="372">
                  <c:v>124.16180615384614</c:v>
                </c:pt>
                <c:pt idx="373">
                  <c:v>123.79005384615387</c:v>
                </c:pt>
                <c:pt idx="374">
                  <c:v>123.41830153846155</c:v>
                </c:pt>
                <c:pt idx="375">
                  <c:v>123.04654923076922</c:v>
                </c:pt>
                <c:pt idx="376">
                  <c:v>122.67479692307694</c:v>
                </c:pt>
                <c:pt idx="377">
                  <c:v>122.30304461538461</c:v>
                </c:pt>
                <c:pt idx="378">
                  <c:v>121.93129230769232</c:v>
                </c:pt>
                <c:pt idx="379">
                  <c:v>121.55954000000001</c:v>
                </c:pt>
                <c:pt idx="380">
                  <c:v>121.18778769230768</c:v>
                </c:pt>
                <c:pt idx="381">
                  <c:v>120.81603538461539</c:v>
                </c:pt>
                <c:pt idx="382">
                  <c:v>120.44428307692309</c:v>
                </c:pt>
                <c:pt idx="383">
                  <c:v>120.07253076923078</c:v>
                </c:pt>
                <c:pt idx="384">
                  <c:v>119.70077846153846</c:v>
                </c:pt>
                <c:pt idx="385">
                  <c:v>119.32902615384614</c:v>
                </c:pt>
                <c:pt idx="386">
                  <c:v>118.95727384615387</c:v>
                </c:pt>
                <c:pt idx="387">
                  <c:v>118.58552153846153</c:v>
                </c:pt>
                <c:pt idx="388">
                  <c:v>118.21376923076922</c:v>
                </c:pt>
                <c:pt idx="389">
                  <c:v>117.84201692307694</c:v>
                </c:pt>
                <c:pt idx="390">
                  <c:v>117.47026461538461</c:v>
                </c:pt>
                <c:pt idx="391">
                  <c:v>117.09851230769232</c:v>
                </c:pt>
                <c:pt idx="392">
                  <c:v>116.72676000000001</c:v>
                </c:pt>
                <c:pt idx="393">
                  <c:v>116.35500769230769</c:v>
                </c:pt>
                <c:pt idx="394">
                  <c:v>115.98325538461539</c:v>
                </c:pt>
                <c:pt idx="395">
                  <c:v>115.61150307692309</c:v>
                </c:pt>
                <c:pt idx="396">
                  <c:v>115.23975076923077</c:v>
                </c:pt>
                <c:pt idx="397">
                  <c:v>114.86799846153846</c:v>
                </c:pt>
                <c:pt idx="398">
                  <c:v>114.49624615384616</c:v>
                </c:pt>
                <c:pt idx="399">
                  <c:v>114.12449384615384</c:v>
                </c:pt>
                <c:pt idx="400">
                  <c:v>113.75274153846154</c:v>
                </c:pt>
                <c:pt idx="401">
                  <c:v>113.38098923076923</c:v>
                </c:pt>
                <c:pt idx="402">
                  <c:v>113.00923692307693</c:v>
                </c:pt>
                <c:pt idx="403">
                  <c:v>112.63748461538462</c:v>
                </c:pt>
                <c:pt idx="404">
                  <c:v>112.2657323076923</c:v>
                </c:pt>
                <c:pt idx="405">
                  <c:v>111.89398</c:v>
                </c:pt>
                <c:pt idx="406">
                  <c:v>111.52222769230769</c:v>
                </c:pt>
                <c:pt idx="407">
                  <c:v>111.15047538461539</c:v>
                </c:pt>
                <c:pt idx="408">
                  <c:v>110.77872307692309</c:v>
                </c:pt>
                <c:pt idx="409">
                  <c:v>110.40697076923075</c:v>
                </c:pt>
                <c:pt idx="410">
                  <c:v>110.03521846153846</c:v>
                </c:pt>
                <c:pt idx="411">
                  <c:v>109.66346615384614</c:v>
                </c:pt>
                <c:pt idx="412">
                  <c:v>109.29171384615384</c:v>
                </c:pt>
                <c:pt idx="413">
                  <c:v>108.91996153846154</c:v>
                </c:pt>
                <c:pt idx="414">
                  <c:v>108.54820923076923</c:v>
                </c:pt>
                <c:pt idx="415">
                  <c:v>108.17645692307693</c:v>
                </c:pt>
                <c:pt idx="416">
                  <c:v>107.80470461538461</c:v>
                </c:pt>
                <c:pt idx="417">
                  <c:v>107.43295230769229</c:v>
                </c:pt>
                <c:pt idx="418">
                  <c:v>107.0612</c:v>
                </c:pt>
                <c:pt idx="419">
                  <c:v>108.56931230769229</c:v>
                </c:pt>
                <c:pt idx="420">
                  <c:v>110.0774246153846</c:v>
                </c:pt>
                <c:pt idx="421">
                  <c:v>111.58553692307693</c:v>
                </c:pt>
                <c:pt idx="422">
                  <c:v>113.09364923076924</c:v>
                </c:pt>
                <c:pt idx="423">
                  <c:v>114.60176153846153</c:v>
                </c:pt>
                <c:pt idx="424">
                  <c:v>116.10987384615385</c:v>
                </c:pt>
                <c:pt idx="425">
                  <c:v>117.61798615384616</c:v>
                </c:pt>
                <c:pt idx="426">
                  <c:v>119.12609846153846</c:v>
                </c:pt>
                <c:pt idx="427">
                  <c:v>120.63421076923076</c:v>
                </c:pt>
                <c:pt idx="428">
                  <c:v>122.14232307692308</c:v>
                </c:pt>
                <c:pt idx="429">
                  <c:v>123.65043538461538</c:v>
                </c:pt>
                <c:pt idx="430">
                  <c:v>125.15854769230771</c:v>
                </c:pt>
                <c:pt idx="431">
                  <c:v>126.66666000000001</c:v>
                </c:pt>
                <c:pt idx="432">
                  <c:v>128.17477230769231</c:v>
                </c:pt>
                <c:pt idx="433">
                  <c:v>129.68288461538464</c:v>
                </c:pt>
                <c:pt idx="434">
                  <c:v>131.19099692307691</c:v>
                </c:pt>
                <c:pt idx="435">
                  <c:v>132.69910923076924</c:v>
                </c:pt>
                <c:pt idx="436">
                  <c:v>134.20722153846154</c:v>
                </c:pt>
                <c:pt idx="437">
                  <c:v>135.71533384615384</c:v>
                </c:pt>
                <c:pt idx="438">
                  <c:v>137.22344615384617</c:v>
                </c:pt>
                <c:pt idx="439">
                  <c:v>138.73155846153847</c:v>
                </c:pt>
                <c:pt idx="440">
                  <c:v>140.23967076923074</c:v>
                </c:pt>
                <c:pt idx="441">
                  <c:v>141.74778307692307</c:v>
                </c:pt>
                <c:pt idx="442">
                  <c:v>143.2558953846154</c:v>
                </c:pt>
                <c:pt idx="443">
                  <c:v>144.7640076923077</c:v>
                </c:pt>
                <c:pt idx="444">
                  <c:v>146.27212</c:v>
                </c:pt>
                <c:pt idx="445">
                  <c:v>147.78023230769233</c:v>
                </c:pt>
                <c:pt idx="446">
                  <c:v>149.2883446153846</c:v>
                </c:pt>
                <c:pt idx="447">
                  <c:v>150.79645692307693</c:v>
                </c:pt>
                <c:pt idx="448">
                  <c:v>152.30456923076923</c:v>
                </c:pt>
                <c:pt idx="449">
                  <c:v>153.81268153846153</c:v>
                </c:pt>
                <c:pt idx="450">
                  <c:v>155.32079384615386</c:v>
                </c:pt>
                <c:pt idx="451">
                  <c:v>156.82890615384616</c:v>
                </c:pt>
                <c:pt idx="452">
                  <c:v>158.33701846153849</c:v>
                </c:pt>
                <c:pt idx="453">
                  <c:v>159.84513076923076</c:v>
                </c:pt>
                <c:pt idx="454">
                  <c:v>161.35324307692306</c:v>
                </c:pt>
                <c:pt idx="455">
                  <c:v>162.86135538461539</c:v>
                </c:pt>
                <c:pt idx="456">
                  <c:v>164.36946769230767</c:v>
                </c:pt>
                <c:pt idx="457">
                  <c:v>165.87757999999999</c:v>
                </c:pt>
                <c:pt idx="458">
                  <c:v>167.38569230769232</c:v>
                </c:pt>
                <c:pt idx="459">
                  <c:v>168.8938046153846</c:v>
                </c:pt>
                <c:pt idx="460">
                  <c:v>170.40191692307693</c:v>
                </c:pt>
                <c:pt idx="461">
                  <c:v>171.91002923076923</c:v>
                </c:pt>
                <c:pt idx="462">
                  <c:v>173.41814153846155</c:v>
                </c:pt>
                <c:pt idx="463">
                  <c:v>174.92625384615386</c:v>
                </c:pt>
                <c:pt idx="464">
                  <c:v>176.43436615384616</c:v>
                </c:pt>
                <c:pt idx="465">
                  <c:v>177.94247846153846</c:v>
                </c:pt>
                <c:pt idx="466">
                  <c:v>179.45059076923079</c:v>
                </c:pt>
                <c:pt idx="467">
                  <c:v>180.95870307692309</c:v>
                </c:pt>
                <c:pt idx="468">
                  <c:v>182.46681538461539</c:v>
                </c:pt>
                <c:pt idx="469">
                  <c:v>183.97492769230769</c:v>
                </c:pt>
                <c:pt idx="470">
                  <c:v>185.48304000000002</c:v>
                </c:pt>
                <c:pt idx="471">
                  <c:v>186.50393846153847</c:v>
                </c:pt>
                <c:pt idx="472">
                  <c:v>187.52483692307695</c:v>
                </c:pt>
                <c:pt idx="473">
                  <c:v>188.5457353846154</c:v>
                </c:pt>
                <c:pt idx="474">
                  <c:v>189.56663384615385</c:v>
                </c:pt>
                <c:pt idx="475">
                  <c:v>190.5875323076923</c:v>
                </c:pt>
                <c:pt idx="476">
                  <c:v>191.60843076923075</c:v>
                </c:pt>
                <c:pt idx="477">
                  <c:v>192.62932923076926</c:v>
                </c:pt>
                <c:pt idx="478">
                  <c:v>193.65022769230771</c:v>
                </c:pt>
                <c:pt idx="479">
                  <c:v>194.67112615384616</c:v>
                </c:pt>
                <c:pt idx="480">
                  <c:v>195.69202461538464</c:v>
                </c:pt>
                <c:pt idx="481">
                  <c:v>196.71292307692306</c:v>
                </c:pt>
                <c:pt idx="482">
                  <c:v>197.73382153846154</c:v>
                </c:pt>
                <c:pt idx="483">
                  <c:v>198.75471999999999</c:v>
                </c:pt>
                <c:pt idx="484">
                  <c:v>199.77561846153844</c:v>
                </c:pt>
                <c:pt idx="485">
                  <c:v>200.79651692307695</c:v>
                </c:pt>
                <c:pt idx="486">
                  <c:v>201.8174153846154</c:v>
                </c:pt>
                <c:pt idx="487">
                  <c:v>202.83831384615385</c:v>
                </c:pt>
                <c:pt idx="488">
                  <c:v>203.85921230769233</c:v>
                </c:pt>
                <c:pt idx="489">
                  <c:v>204.88011076923075</c:v>
                </c:pt>
                <c:pt idx="490">
                  <c:v>205.90100923076923</c:v>
                </c:pt>
                <c:pt idx="491">
                  <c:v>206.92190769230771</c:v>
                </c:pt>
                <c:pt idx="492">
                  <c:v>207.94280615384613</c:v>
                </c:pt>
                <c:pt idx="493">
                  <c:v>208.96370461538464</c:v>
                </c:pt>
                <c:pt idx="494">
                  <c:v>209.98460307692309</c:v>
                </c:pt>
                <c:pt idx="495">
                  <c:v>211.00550153846157</c:v>
                </c:pt>
                <c:pt idx="496">
                  <c:v>212.02640000000002</c:v>
                </c:pt>
                <c:pt idx="497">
                  <c:v>213.04729846153847</c:v>
                </c:pt>
                <c:pt idx="498">
                  <c:v>214.06819692307693</c:v>
                </c:pt>
                <c:pt idx="499">
                  <c:v>215.0890953846154</c:v>
                </c:pt>
                <c:pt idx="500">
                  <c:v>216.10999384615383</c:v>
                </c:pt>
                <c:pt idx="501">
                  <c:v>217.13089230769233</c:v>
                </c:pt>
                <c:pt idx="502">
                  <c:v>218.15179076923079</c:v>
                </c:pt>
                <c:pt idx="503">
                  <c:v>219.17268923076924</c:v>
                </c:pt>
                <c:pt idx="504">
                  <c:v>220.19358769230772</c:v>
                </c:pt>
                <c:pt idx="505">
                  <c:v>221.21448615384617</c:v>
                </c:pt>
                <c:pt idx="506">
                  <c:v>222.23538461538462</c:v>
                </c:pt>
                <c:pt idx="507">
                  <c:v>223.2562830769231</c:v>
                </c:pt>
                <c:pt idx="508">
                  <c:v>224.27718153846152</c:v>
                </c:pt>
                <c:pt idx="509">
                  <c:v>225.29808000000003</c:v>
                </c:pt>
                <c:pt idx="510">
                  <c:v>226.31897846153848</c:v>
                </c:pt>
                <c:pt idx="511">
                  <c:v>227.33987692307693</c:v>
                </c:pt>
                <c:pt idx="512">
                  <c:v>228.36077538461541</c:v>
                </c:pt>
                <c:pt idx="513">
                  <c:v>229.38167384615383</c:v>
                </c:pt>
                <c:pt idx="514">
                  <c:v>230.40257230769231</c:v>
                </c:pt>
                <c:pt idx="515">
                  <c:v>231.42347076923076</c:v>
                </c:pt>
                <c:pt idx="516">
                  <c:v>232.44436923076927</c:v>
                </c:pt>
                <c:pt idx="517">
                  <c:v>233.46526769230772</c:v>
                </c:pt>
                <c:pt idx="518">
                  <c:v>234.48616615384617</c:v>
                </c:pt>
                <c:pt idx="519">
                  <c:v>235.50706461538462</c:v>
                </c:pt>
                <c:pt idx="520">
                  <c:v>236.5279630769231</c:v>
                </c:pt>
                <c:pt idx="521">
                  <c:v>237.54886153846155</c:v>
                </c:pt>
                <c:pt idx="522">
                  <c:v>238.56976</c:v>
                </c:pt>
                <c:pt idx="523">
                  <c:v>237.53303384615384</c:v>
                </c:pt>
                <c:pt idx="524">
                  <c:v>236.49630769230771</c:v>
                </c:pt>
                <c:pt idx="525">
                  <c:v>235.45958153846152</c:v>
                </c:pt>
                <c:pt idx="526">
                  <c:v>234.42285538461539</c:v>
                </c:pt>
                <c:pt idx="527">
                  <c:v>233.38612923076923</c:v>
                </c:pt>
                <c:pt idx="528">
                  <c:v>232.3494030769231</c:v>
                </c:pt>
                <c:pt idx="529">
                  <c:v>231.31267692307691</c:v>
                </c:pt>
                <c:pt idx="530">
                  <c:v>230.27595076923077</c:v>
                </c:pt>
                <c:pt idx="531">
                  <c:v>229.23922461538461</c:v>
                </c:pt>
                <c:pt idx="532">
                  <c:v>228.20249846153848</c:v>
                </c:pt>
                <c:pt idx="533">
                  <c:v>227.16577230769229</c:v>
                </c:pt>
                <c:pt idx="534">
                  <c:v>226.12904615384616</c:v>
                </c:pt>
                <c:pt idx="535">
                  <c:v>225.09232</c:v>
                </c:pt>
                <c:pt idx="536">
                  <c:v>224.05559384615384</c:v>
                </c:pt>
                <c:pt idx="537">
                  <c:v>223.01886769230771</c:v>
                </c:pt>
                <c:pt idx="538">
                  <c:v>221.98214153846152</c:v>
                </c:pt>
                <c:pt idx="539">
                  <c:v>220.94541538461539</c:v>
                </c:pt>
                <c:pt idx="540">
                  <c:v>219.90868923076923</c:v>
                </c:pt>
                <c:pt idx="541">
                  <c:v>218.87196307692309</c:v>
                </c:pt>
                <c:pt idx="542">
                  <c:v>217.83523692307691</c:v>
                </c:pt>
                <c:pt idx="543">
                  <c:v>216.79851076923077</c:v>
                </c:pt>
                <c:pt idx="544">
                  <c:v>215.76178461538458</c:v>
                </c:pt>
                <c:pt idx="545">
                  <c:v>214.72505846153845</c:v>
                </c:pt>
                <c:pt idx="546">
                  <c:v>213.68833230769232</c:v>
                </c:pt>
                <c:pt idx="547">
                  <c:v>212.65160615384616</c:v>
                </c:pt>
                <c:pt idx="548">
                  <c:v>211.61488</c:v>
                </c:pt>
                <c:pt idx="549">
                  <c:v>210.57815384615387</c:v>
                </c:pt>
                <c:pt idx="550">
                  <c:v>209.54142769230768</c:v>
                </c:pt>
                <c:pt idx="551">
                  <c:v>208.50470153846155</c:v>
                </c:pt>
                <c:pt idx="552">
                  <c:v>207.46797538461536</c:v>
                </c:pt>
                <c:pt idx="553">
                  <c:v>206.43124923076923</c:v>
                </c:pt>
                <c:pt idx="554">
                  <c:v>205.39452307692309</c:v>
                </c:pt>
                <c:pt idx="555">
                  <c:v>204.3577969230769</c:v>
                </c:pt>
                <c:pt idx="556">
                  <c:v>203.32107076923077</c:v>
                </c:pt>
                <c:pt idx="557">
                  <c:v>202.28434461538464</c:v>
                </c:pt>
                <c:pt idx="558">
                  <c:v>201.24761846153845</c:v>
                </c:pt>
                <c:pt idx="559">
                  <c:v>200.21089230769232</c:v>
                </c:pt>
                <c:pt idx="560">
                  <c:v>199.17416615384616</c:v>
                </c:pt>
                <c:pt idx="561">
                  <c:v>198.13744</c:v>
                </c:pt>
                <c:pt idx="562">
                  <c:v>197.10071384615384</c:v>
                </c:pt>
                <c:pt idx="563">
                  <c:v>196.06398769230768</c:v>
                </c:pt>
                <c:pt idx="564">
                  <c:v>195.02726153846154</c:v>
                </c:pt>
                <c:pt idx="565">
                  <c:v>193.99053538461536</c:v>
                </c:pt>
                <c:pt idx="566">
                  <c:v>192.95380923076922</c:v>
                </c:pt>
                <c:pt idx="567">
                  <c:v>191.91708307692309</c:v>
                </c:pt>
                <c:pt idx="568">
                  <c:v>190.8803569230769</c:v>
                </c:pt>
                <c:pt idx="569">
                  <c:v>189.84363076923077</c:v>
                </c:pt>
                <c:pt idx="570">
                  <c:v>188.80690461538461</c:v>
                </c:pt>
                <c:pt idx="571">
                  <c:v>187.77017846153848</c:v>
                </c:pt>
                <c:pt idx="572">
                  <c:v>186.73345230769232</c:v>
                </c:pt>
                <c:pt idx="573">
                  <c:v>185.69672615384616</c:v>
                </c:pt>
                <c:pt idx="574">
                  <c:v>184.66</c:v>
                </c:pt>
                <c:pt idx="575">
                  <c:v>184.33304153846154</c:v>
                </c:pt>
                <c:pt idx="576">
                  <c:v>184.00608307692309</c:v>
                </c:pt>
                <c:pt idx="577">
                  <c:v>183.67912461538461</c:v>
                </c:pt>
                <c:pt idx="578">
                  <c:v>183.35216615384616</c:v>
                </c:pt>
                <c:pt idx="579">
                  <c:v>183.0252076923077</c:v>
                </c:pt>
                <c:pt idx="580">
                  <c:v>182.69824923076922</c:v>
                </c:pt>
                <c:pt idx="581">
                  <c:v>182.37129076923077</c:v>
                </c:pt>
                <c:pt idx="582">
                  <c:v>182.04433230769229</c:v>
                </c:pt>
                <c:pt idx="583">
                  <c:v>181.71737384615383</c:v>
                </c:pt>
                <c:pt idx="584">
                  <c:v>181.39041538461535</c:v>
                </c:pt>
                <c:pt idx="585">
                  <c:v>181.0634569230769</c:v>
                </c:pt>
                <c:pt idx="586">
                  <c:v>180.73649846153847</c:v>
                </c:pt>
                <c:pt idx="587">
                  <c:v>180.40954000000002</c:v>
                </c:pt>
                <c:pt idx="588">
                  <c:v>180.08258153846157</c:v>
                </c:pt>
                <c:pt idx="589">
                  <c:v>179.75562307692309</c:v>
                </c:pt>
                <c:pt idx="590">
                  <c:v>179.4286646153846</c:v>
                </c:pt>
                <c:pt idx="591">
                  <c:v>179.10170615384618</c:v>
                </c:pt>
                <c:pt idx="592">
                  <c:v>178.7747476923077</c:v>
                </c:pt>
                <c:pt idx="593">
                  <c:v>178.44778923076925</c:v>
                </c:pt>
                <c:pt idx="594">
                  <c:v>178.12083076923079</c:v>
                </c:pt>
                <c:pt idx="595">
                  <c:v>177.79387230769231</c:v>
                </c:pt>
                <c:pt idx="596">
                  <c:v>177.46691384615383</c:v>
                </c:pt>
                <c:pt idx="597">
                  <c:v>177.1399553846154</c:v>
                </c:pt>
                <c:pt idx="598">
                  <c:v>176.81299692307692</c:v>
                </c:pt>
                <c:pt idx="599">
                  <c:v>176.4860384615385</c:v>
                </c:pt>
                <c:pt idx="600">
                  <c:v>176.15908000000002</c:v>
                </c:pt>
                <c:pt idx="601">
                  <c:v>175.83212153846154</c:v>
                </c:pt>
                <c:pt idx="602">
                  <c:v>175.50516307692308</c:v>
                </c:pt>
                <c:pt idx="603">
                  <c:v>175.17820461538463</c:v>
                </c:pt>
                <c:pt idx="604">
                  <c:v>174.85124615384615</c:v>
                </c:pt>
                <c:pt idx="605">
                  <c:v>174.52428769230767</c:v>
                </c:pt>
                <c:pt idx="606">
                  <c:v>174.19732923076924</c:v>
                </c:pt>
                <c:pt idx="607">
                  <c:v>173.87037076923076</c:v>
                </c:pt>
                <c:pt idx="608">
                  <c:v>173.54341230769231</c:v>
                </c:pt>
                <c:pt idx="609">
                  <c:v>173.21645384615385</c:v>
                </c:pt>
                <c:pt idx="610">
                  <c:v>172.88949538461537</c:v>
                </c:pt>
                <c:pt idx="611">
                  <c:v>172.56253692307692</c:v>
                </c:pt>
                <c:pt idx="612">
                  <c:v>172.23557846153847</c:v>
                </c:pt>
                <c:pt idx="613">
                  <c:v>171.90861999999998</c:v>
                </c:pt>
                <c:pt idx="614">
                  <c:v>171.58166153846153</c:v>
                </c:pt>
                <c:pt idx="615">
                  <c:v>171.25470307692308</c:v>
                </c:pt>
                <c:pt idx="616">
                  <c:v>170.92774461538463</c:v>
                </c:pt>
                <c:pt idx="617">
                  <c:v>170.60078615384617</c:v>
                </c:pt>
                <c:pt idx="618">
                  <c:v>170.27382769230772</c:v>
                </c:pt>
                <c:pt idx="619">
                  <c:v>169.94686923076924</c:v>
                </c:pt>
                <c:pt idx="620">
                  <c:v>169.61991076923076</c:v>
                </c:pt>
                <c:pt idx="621">
                  <c:v>169.2929523076923</c:v>
                </c:pt>
                <c:pt idx="622">
                  <c:v>168.96599384615385</c:v>
                </c:pt>
                <c:pt idx="623">
                  <c:v>168.6390353846154</c:v>
                </c:pt>
                <c:pt idx="624">
                  <c:v>168.31207692307694</c:v>
                </c:pt>
                <c:pt idx="625">
                  <c:v>167.98511846153846</c:v>
                </c:pt>
                <c:pt idx="626">
                  <c:v>167.65816000000001</c:v>
                </c:pt>
                <c:pt idx="627">
                  <c:v>167.65816000000001</c:v>
                </c:pt>
                <c:pt idx="628">
                  <c:v>167.73238307692307</c:v>
                </c:pt>
                <c:pt idx="629">
                  <c:v>167.80660615384616</c:v>
                </c:pt>
                <c:pt idx="630">
                  <c:v>167.88082923076925</c:v>
                </c:pt>
                <c:pt idx="631">
                  <c:v>167.95505230769228</c:v>
                </c:pt>
                <c:pt idx="632">
                  <c:v>168.02927538461537</c:v>
                </c:pt>
                <c:pt idx="633">
                  <c:v>168.10349846153846</c:v>
                </c:pt>
                <c:pt idx="634">
                  <c:v>168.17772153846155</c:v>
                </c:pt>
                <c:pt idx="635">
                  <c:v>168.25194461538462</c:v>
                </c:pt>
                <c:pt idx="636">
                  <c:v>168.32616769230768</c:v>
                </c:pt>
                <c:pt idx="637">
                  <c:v>168.4003907692308</c:v>
                </c:pt>
                <c:pt idx="638">
                  <c:v>168.47461384615386</c:v>
                </c:pt>
                <c:pt idx="639">
                  <c:v>168.54883692307695</c:v>
                </c:pt>
                <c:pt idx="640">
                  <c:v>168.62306000000001</c:v>
                </c:pt>
                <c:pt idx="641">
                  <c:v>168.69728307692307</c:v>
                </c:pt>
                <c:pt idx="642">
                  <c:v>168.77150615384616</c:v>
                </c:pt>
                <c:pt idx="643">
                  <c:v>168.84572923076925</c:v>
                </c:pt>
                <c:pt idx="644">
                  <c:v>168.91995230769231</c:v>
                </c:pt>
                <c:pt idx="645">
                  <c:v>168.99417538461537</c:v>
                </c:pt>
                <c:pt idx="646">
                  <c:v>169.06839846153846</c:v>
                </c:pt>
                <c:pt idx="647">
                  <c:v>169.14262153846153</c:v>
                </c:pt>
                <c:pt idx="648">
                  <c:v>169.21684461538462</c:v>
                </c:pt>
                <c:pt idx="649">
                  <c:v>169.29106769230771</c:v>
                </c:pt>
                <c:pt idx="650">
                  <c:v>169.36529076923077</c:v>
                </c:pt>
                <c:pt idx="651">
                  <c:v>169.43951384615386</c:v>
                </c:pt>
                <c:pt idx="652">
                  <c:v>169.51373692307695</c:v>
                </c:pt>
                <c:pt idx="653">
                  <c:v>169.58796000000001</c:v>
                </c:pt>
                <c:pt idx="654">
                  <c:v>169.6621830769231</c:v>
                </c:pt>
                <c:pt idx="655">
                  <c:v>169.73640615384616</c:v>
                </c:pt>
                <c:pt idx="656">
                  <c:v>169.81062923076922</c:v>
                </c:pt>
                <c:pt idx="657">
                  <c:v>169.88485230769228</c:v>
                </c:pt>
                <c:pt idx="658">
                  <c:v>169.9590753846154</c:v>
                </c:pt>
                <c:pt idx="659">
                  <c:v>170.03329846153846</c:v>
                </c:pt>
                <c:pt idx="660">
                  <c:v>170.10752153846153</c:v>
                </c:pt>
                <c:pt idx="661">
                  <c:v>170.18174461538462</c:v>
                </c:pt>
                <c:pt idx="662">
                  <c:v>170.25596769230771</c:v>
                </c:pt>
                <c:pt idx="663">
                  <c:v>170.33019076923077</c:v>
                </c:pt>
                <c:pt idx="664">
                  <c:v>170.40441384615386</c:v>
                </c:pt>
                <c:pt idx="665">
                  <c:v>170.47863692307695</c:v>
                </c:pt>
                <c:pt idx="666">
                  <c:v>170.55286000000001</c:v>
                </c:pt>
                <c:pt idx="667">
                  <c:v>170.6270830769231</c:v>
                </c:pt>
                <c:pt idx="668">
                  <c:v>170.70130615384616</c:v>
                </c:pt>
                <c:pt idx="669">
                  <c:v>170.77552923076925</c:v>
                </c:pt>
                <c:pt idx="670">
                  <c:v>170.84975230769231</c:v>
                </c:pt>
                <c:pt idx="671">
                  <c:v>170.9239753846154</c:v>
                </c:pt>
                <c:pt idx="672">
                  <c:v>170.99819846153846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PER!$AT$19</c:f>
              <c:strCache>
                <c:ptCount val="1"/>
                <c:pt idx="0">
                  <c:v>6X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PER!$AT$20:$AT$5005</c:f>
              <c:numCache>
                <c:formatCode>General</c:formatCode>
                <c:ptCount val="4986"/>
                <c:pt idx="0">
                  <c:v>35.753999999999998</c:v>
                </c:pt>
                <c:pt idx="1">
                  <c:v>36.311046923076923</c:v>
                </c:pt>
                <c:pt idx="2">
                  <c:v>36.868093846153847</c:v>
                </c:pt>
                <c:pt idx="3">
                  <c:v>37.425140769230772</c:v>
                </c:pt>
                <c:pt idx="4">
                  <c:v>37.98218769230769</c:v>
                </c:pt>
                <c:pt idx="5">
                  <c:v>38.539234615384615</c:v>
                </c:pt>
                <c:pt idx="6">
                  <c:v>39.09628153846154</c:v>
                </c:pt>
                <c:pt idx="7">
                  <c:v>39.653328461538464</c:v>
                </c:pt>
                <c:pt idx="8">
                  <c:v>40.210375384615382</c:v>
                </c:pt>
                <c:pt idx="9">
                  <c:v>40.767422307692307</c:v>
                </c:pt>
                <c:pt idx="10">
                  <c:v>41.324469230769232</c:v>
                </c:pt>
                <c:pt idx="11">
                  <c:v>41.881516153846157</c:v>
                </c:pt>
                <c:pt idx="12">
                  <c:v>42.438563076923074</c:v>
                </c:pt>
                <c:pt idx="13">
                  <c:v>42.995609999999999</c:v>
                </c:pt>
                <c:pt idx="14">
                  <c:v>43.552656923076917</c:v>
                </c:pt>
                <c:pt idx="15">
                  <c:v>44.109703846153849</c:v>
                </c:pt>
                <c:pt idx="16">
                  <c:v>44.666750769230767</c:v>
                </c:pt>
                <c:pt idx="17">
                  <c:v>45.223797692307691</c:v>
                </c:pt>
                <c:pt idx="18">
                  <c:v>45.780844615384616</c:v>
                </c:pt>
                <c:pt idx="19">
                  <c:v>46.337891538461541</c:v>
                </c:pt>
                <c:pt idx="20">
                  <c:v>46.894938461538466</c:v>
                </c:pt>
                <c:pt idx="21">
                  <c:v>47.451985384615384</c:v>
                </c:pt>
                <c:pt idx="22">
                  <c:v>48.009032307692308</c:v>
                </c:pt>
                <c:pt idx="23">
                  <c:v>48.566079230769226</c:v>
                </c:pt>
                <c:pt idx="24">
                  <c:v>49.123126153846158</c:v>
                </c:pt>
                <c:pt idx="25">
                  <c:v>49.680173076923083</c:v>
                </c:pt>
                <c:pt idx="26">
                  <c:v>50.237219999999994</c:v>
                </c:pt>
                <c:pt idx="27">
                  <c:v>50.794266923076925</c:v>
                </c:pt>
                <c:pt idx="28">
                  <c:v>51.35131384615385</c:v>
                </c:pt>
                <c:pt idx="29">
                  <c:v>51.908360769230768</c:v>
                </c:pt>
                <c:pt idx="30">
                  <c:v>52.465407692307693</c:v>
                </c:pt>
                <c:pt idx="31">
                  <c:v>53.022454615384618</c:v>
                </c:pt>
                <c:pt idx="32">
                  <c:v>53.579501538461543</c:v>
                </c:pt>
                <c:pt idx="33">
                  <c:v>54.13654846153846</c:v>
                </c:pt>
                <c:pt idx="34">
                  <c:v>54.693595384615385</c:v>
                </c:pt>
                <c:pt idx="35">
                  <c:v>55.25064230769231</c:v>
                </c:pt>
                <c:pt idx="36">
                  <c:v>55.807689230769235</c:v>
                </c:pt>
                <c:pt idx="37">
                  <c:v>56.364736153846152</c:v>
                </c:pt>
                <c:pt idx="38">
                  <c:v>56.92178307692307</c:v>
                </c:pt>
                <c:pt idx="39">
                  <c:v>57.478830000000002</c:v>
                </c:pt>
                <c:pt idx="40">
                  <c:v>58.035876923076927</c:v>
                </c:pt>
                <c:pt idx="41">
                  <c:v>58.592923846153838</c:v>
                </c:pt>
                <c:pt idx="42">
                  <c:v>59.149970769230769</c:v>
                </c:pt>
                <c:pt idx="43">
                  <c:v>59.707017692307694</c:v>
                </c:pt>
                <c:pt idx="44">
                  <c:v>60.264064615384612</c:v>
                </c:pt>
                <c:pt idx="45">
                  <c:v>60.821111538461544</c:v>
                </c:pt>
                <c:pt idx="46">
                  <c:v>61.378158461538462</c:v>
                </c:pt>
                <c:pt idx="47">
                  <c:v>61.935205384615386</c:v>
                </c:pt>
                <c:pt idx="48">
                  <c:v>62.492252307692311</c:v>
                </c:pt>
                <c:pt idx="49">
                  <c:v>63.049299230769236</c:v>
                </c:pt>
                <c:pt idx="50">
                  <c:v>63.606346153846154</c:v>
                </c:pt>
                <c:pt idx="51">
                  <c:v>64.163393076923086</c:v>
                </c:pt>
                <c:pt idx="52">
                  <c:v>64.720439999999996</c:v>
                </c:pt>
                <c:pt idx="53">
                  <c:v>64.720439999999996</c:v>
                </c:pt>
                <c:pt idx="54">
                  <c:v>64.357378846153836</c:v>
                </c:pt>
                <c:pt idx="55">
                  <c:v>63.994317692307696</c:v>
                </c:pt>
                <c:pt idx="56">
                  <c:v>63.631256538461543</c:v>
                </c:pt>
                <c:pt idx="57">
                  <c:v>63.268195384615382</c:v>
                </c:pt>
                <c:pt idx="58">
                  <c:v>62.905134230769242</c:v>
                </c:pt>
                <c:pt idx="59">
                  <c:v>62.542073076923074</c:v>
                </c:pt>
                <c:pt idx="60">
                  <c:v>62.179011923076928</c:v>
                </c:pt>
                <c:pt idx="61">
                  <c:v>61.815950769230767</c:v>
                </c:pt>
                <c:pt idx="62">
                  <c:v>61.452889615384613</c:v>
                </c:pt>
                <c:pt idx="63">
                  <c:v>61.08982846153846</c:v>
                </c:pt>
                <c:pt idx="64">
                  <c:v>60.726767307692299</c:v>
                </c:pt>
                <c:pt idx="65">
                  <c:v>60.363706153846159</c:v>
                </c:pt>
                <c:pt idx="66">
                  <c:v>60.000645000000006</c:v>
                </c:pt>
                <c:pt idx="67">
                  <c:v>59.637583846153845</c:v>
                </c:pt>
                <c:pt idx="68">
                  <c:v>59.274522692307684</c:v>
                </c:pt>
                <c:pt idx="69">
                  <c:v>58.911461538461545</c:v>
                </c:pt>
                <c:pt idx="70">
                  <c:v>58.548400384615384</c:v>
                </c:pt>
                <c:pt idx="71">
                  <c:v>58.185339230769223</c:v>
                </c:pt>
                <c:pt idx="72">
                  <c:v>57.822278076923077</c:v>
                </c:pt>
                <c:pt idx="73">
                  <c:v>57.45921692307693</c:v>
                </c:pt>
                <c:pt idx="74">
                  <c:v>57.096155769230769</c:v>
                </c:pt>
                <c:pt idx="75">
                  <c:v>56.733094615384616</c:v>
                </c:pt>
                <c:pt idx="76">
                  <c:v>56.370033461538462</c:v>
                </c:pt>
                <c:pt idx="77">
                  <c:v>56.006972307692301</c:v>
                </c:pt>
                <c:pt idx="78">
                  <c:v>55.643911153846162</c:v>
                </c:pt>
                <c:pt idx="79">
                  <c:v>55.280850000000008</c:v>
                </c:pt>
                <c:pt idx="80">
                  <c:v>54.917788846153847</c:v>
                </c:pt>
                <c:pt idx="81">
                  <c:v>54.554727692307701</c:v>
                </c:pt>
                <c:pt idx="82">
                  <c:v>54.191666538461533</c:v>
                </c:pt>
                <c:pt idx="83">
                  <c:v>53.828605384615386</c:v>
                </c:pt>
                <c:pt idx="84">
                  <c:v>53.465544230769225</c:v>
                </c:pt>
                <c:pt idx="85">
                  <c:v>53.102483076923079</c:v>
                </c:pt>
                <c:pt idx="86">
                  <c:v>52.739421923076925</c:v>
                </c:pt>
                <c:pt idx="87">
                  <c:v>52.376360769230772</c:v>
                </c:pt>
                <c:pt idx="88">
                  <c:v>52.013299615384618</c:v>
                </c:pt>
                <c:pt idx="89">
                  <c:v>51.650238461538464</c:v>
                </c:pt>
                <c:pt idx="90">
                  <c:v>51.287177307692303</c:v>
                </c:pt>
                <c:pt idx="91">
                  <c:v>50.924116153846143</c:v>
                </c:pt>
                <c:pt idx="92">
                  <c:v>50.56105500000001</c:v>
                </c:pt>
                <c:pt idx="93">
                  <c:v>50.19799384615385</c:v>
                </c:pt>
                <c:pt idx="94">
                  <c:v>49.834932692307689</c:v>
                </c:pt>
                <c:pt idx="95">
                  <c:v>49.471871538461535</c:v>
                </c:pt>
                <c:pt idx="96">
                  <c:v>49.108810384615381</c:v>
                </c:pt>
                <c:pt idx="97">
                  <c:v>48.745749230769228</c:v>
                </c:pt>
                <c:pt idx="98">
                  <c:v>48.382688076923074</c:v>
                </c:pt>
                <c:pt idx="99">
                  <c:v>48.019626923076927</c:v>
                </c:pt>
                <c:pt idx="100">
                  <c:v>47.656565769230774</c:v>
                </c:pt>
                <c:pt idx="101">
                  <c:v>47.29350461538462</c:v>
                </c:pt>
                <c:pt idx="102">
                  <c:v>46.930443461538466</c:v>
                </c:pt>
                <c:pt idx="103">
                  <c:v>46.567382307692306</c:v>
                </c:pt>
                <c:pt idx="104">
                  <c:v>46.204321153846145</c:v>
                </c:pt>
                <c:pt idx="105">
                  <c:v>45.841260000000005</c:v>
                </c:pt>
                <c:pt idx="106">
                  <c:v>45.87313846153846</c:v>
                </c:pt>
                <c:pt idx="107">
                  <c:v>45.905016923076921</c:v>
                </c:pt>
                <c:pt idx="108">
                  <c:v>45.936895384615383</c:v>
                </c:pt>
                <c:pt idx="109">
                  <c:v>45.968773846153844</c:v>
                </c:pt>
                <c:pt idx="110">
                  <c:v>46.000652307692306</c:v>
                </c:pt>
                <c:pt idx="111">
                  <c:v>46.032530769230767</c:v>
                </c:pt>
                <c:pt idx="112">
                  <c:v>46.064409230769236</c:v>
                </c:pt>
                <c:pt idx="113">
                  <c:v>46.096287692307691</c:v>
                </c:pt>
                <c:pt idx="114">
                  <c:v>46.128166153846152</c:v>
                </c:pt>
                <c:pt idx="115">
                  <c:v>46.160044615384621</c:v>
                </c:pt>
                <c:pt idx="116">
                  <c:v>46.191923076923075</c:v>
                </c:pt>
                <c:pt idx="117">
                  <c:v>46.223801538461544</c:v>
                </c:pt>
                <c:pt idx="118">
                  <c:v>46.255680000000005</c:v>
                </c:pt>
                <c:pt idx="119">
                  <c:v>46.28755846153846</c:v>
                </c:pt>
                <c:pt idx="120">
                  <c:v>46.319436923076921</c:v>
                </c:pt>
                <c:pt idx="121">
                  <c:v>46.35131538461539</c:v>
                </c:pt>
                <c:pt idx="122">
                  <c:v>46.383193846153851</c:v>
                </c:pt>
                <c:pt idx="123">
                  <c:v>46.415072307692306</c:v>
                </c:pt>
                <c:pt idx="124">
                  <c:v>46.446950769230767</c:v>
                </c:pt>
                <c:pt idx="125">
                  <c:v>46.478829230769229</c:v>
                </c:pt>
                <c:pt idx="126">
                  <c:v>46.510707692307697</c:v>
                </c:pt>
                <c:pt idx="127">
                  <c:v>46.542586153846152</c:v>
                </c:pt>
                <c:pt idx="128">
                  <c:v>46.57446461538462</c:v>
                </c:pt>
                <c:pt idx="129">
                  <c:v>46.606343076923075</c:v>
                </c:pt>
                <c:pt idx="130">
                  <c:v>46.638221538461544</c:v>
                </c:pt>
                <c:pt idx="131">
                  <c:v>46.670100000000005</c:v>
                </c:pt>
                <c:pt idx="132">
                  <c:v>46.701978461538467</c:v>
                </c:pt>
                <c:pt idx="133">
                  <c:v>46.733856923076921</c:v>
                </c:pt>
                <c:pt idx="134">
                  <c:v>46.765735384615382</c:v>
                </c:pt>
                <c:pt idx="135">
                  <c:v>46.797613846153844</c:v>
                </c:pt>
                <c:pt idx="136">
                  <c:v>46.829492307692298</c:v>
                </c:pt>
                <c:pt idx="137">
                  <c:v>46.861370769230774</c:v>
                </c:pt>
                <c:pt idx="138">
                  <c:v>46.893249230769229</c:v>
                </c:pt>
                <c:pt idx="139">
                  <c:v>46.92512769230769</c:v>
                </c:pt>
                <c:pt idx="140">
                  <c:v>46.957006153846159</c:v>
                </c:pt>
                <c:pt idx="141">
                  <c:v>46.98888461538462</c:v>
                </c:pt>
                <c:pt idx="142">
                  <c:v>47.020763076923082</c:v>
                </c:pt>
                <c:pt idx="143">
                  <c:v>47.052641538461536</c:v>
                </c:pt>
                <c:pt idx="144">
                  <c:v>47.084520000000005</c:v>
                </c:pt>
                <c:pt idx="145">
                  <c:v>47.116398461538466</c:v>
                </c:pt>
                <c:pt idx="146">
                  <c:v>47.148276923076921</c:v>
                </c:pt>
                <c:pt idx="147">
                  <c:v>47.180155384615382</c:v>
                </c:pt>
                <c:pt idx="148">
                  <c:v>47.212033846153844</c:v>
                </c:pt>
                <c:pt idx="149">
                  <c:v>47.243912307692305</c:v>
                </c:pt>
                <c:pt idx="150">
                  <c:v>47.275790769230767</c:v>
                </c:pt>
                <c:pt idx="151">
                  <c:v>47.307669230769228</c:v>
                </c:pt>
                <c:pt idx="152">
                  <c:v>47.33954769230769</c:v>
                </c:pt>
                <c:pt idx="153">
                  <c:v>47.371426153846159</c:v>
                </c:pt>
                <c:pt idx="154">
                  <c:v>47.403304615384613</c:v>
                </c:pt>
                <c:pt idx="155">
                  <c:v>47.435183076923074</c:v>
                </c:pt>
                <c:pt idx="156">
                  <c:v>47.467061538461536</c:v>
                </c:pt>
                <c:pt idx="157">
                  <c:v>47.498940000000005</c:v>
                </c:pt>
                <c:pt idx="158">
                  <c:v>47.442231923076918</c:v>
                </c:pt>
                <c:pt idx="159">
                  <c:v>47.385523846153838</c:v>
                </c:pt>
                <c:pt idx="160">
                  <c:v>47.328815769230772</c:v>
                </c:pt>
                <c:pt idx="161">
                  <c:v>47.272107692307692</c:v>
                </c:pt>
                <c:pt idx="162">
                  <c:v>47.215399615384619</c:v>
                </c:pt>
                <c:pt idx="163">
                  <c:v>47.158691538461525</c:v>
                </c:pt>
                <c:pt idx="164">
                  <c:v>47.10198346153846</c:v>
                </c:pt>
                <c:pt idx="165">
                  <c:v>47.045275384615387</c:v>
                </c:pt>
                <c:pt idx="166">
                  <c:v>46.988567307692307</c:v>
                </c:pt>
                <c:pt idx="167">
                  <c:v>46.931859230769234</c:v>
                </c:pt>
                <c:pt idx="168">
                  <c:v>46.875151153846147</c:v>
                </c:pt>
                <c:pt idx="169">
                  <c:v>46.818443076923081</c:v>
                </c:pt>
                <c:pt idx="170">
                  <c:v>46.761735000000002</c:v>
                </c:pt>
                <c:pt idx="171">
                  <c:v>46.705026923076922</c:v>
                </c:pt>
                <c:pt idx="172">
                  <c:v>46.648318846153849</c:v>
                </c:pt>
                <c:pt idx="173">
                  <c:v>46.591610769230769</c:v>
                </c:pt>
                <c:pt idx="174">
                  <c:v>46.534902692307696</c:v>
                </c:pt>
                <c:pt idx="175">
                  <c:v>46.478194615384616</c:v>
                </c:pt>
                <c:pt idx="176">
                  <c:v>46.421486538461536</c:v>
                </c:pt>
                <c:pt idx="177">
                  <c:v>46.364778461538464</c:v>
                </c:pt>
                <c:pt idx="178">
                  <c:v>46.308070384615384</c:v>
                </c:pt>
                <c:pt idx="179">
                  <c:v>46.251362307692311</c:v>
                </c:pt>
                <c:pt idx="180">
                  <c:v>46.194654230769231</c:v>
                </c:pt>
                <c:pt idx="181">
                  <c:v>46.137946153846144</c:v>
                </c:pt>
                <c:pt idx="182">
                  <c:v>46.081238076923078</c:v>
                </c:pt>
                <c:pt idx="183">
                  <c:v>46.024529999999999</c:v>
                </c:pt>
                <c:pt idx="184">
                  <c:v>45.967821923076933</c:v>
                </c:pt>
                <c:pt idx="185">
                  <c:v>45.911113846153853</c:v>
                </c:pt>
                <c:pt idx="186">
                  <c:v>45.854405769230766</c:v>
                </c:pt>
                <c:pt idx="187">
                  <c:v>45.797697692307693</c:v>
                </c:pt>
                <c:pt idx="188">
                  <c:v>45.74098961538462</c:v>
                </c:pt>
                <c:pt idx="189">
                  <c:v>45.684281538461548</c:v>
                </c:pt>
                <c:pt idx="190">
                  <c:v>45.627573461538461</c:v>
                </c:pt>
                <c:pt idx="191">
                  <c:v>45.570865384615381</c:v>
                </c:pt>
                <c:pt idx="192">
                  <c:v>45.514157307692308</c:v>
                </c:pt>
                <c:pt idx="193">
                  <c:v>45.457449230769235</c:v>
                </c:pt>
                <c:pt idx="194">
                  <c:v>45.400741153846162</c:v>
                </c:pt>
                <c:pt idx="195">
                  <c:v>45.344033076923068</c:v>
                </c:pt>
                <c:pt idx="196">
                  <c:v>45.287325000000003</c:v>
                </c:pt>
                <c:pt idx="197">
                  <c:v>45.23061692307693</c:v>
                </c:pt>
                <c:pt idx="198">
                  <c:v>45.17390884615385</c:v>
                </c:pt>
                <c:pt idx="199">
                  <c:v>45.11720076923077</c:v>
                </c:pt>
                <c:pt idx="200">
                  <c:v>45.06049269230769</c:v>
                </c:pt>
                <c:pt idx="201">
                  <c:v>45.003784615384617</c:v>
                </c:pt>
                <c:pt idx="202">
                  <c:v>44.947076538461545</c:v>
                </c:pt>
                <c:pt idx="203">
                  <c:v>44.890368461538458</c:v>
                </c:pt>
                <c:pt idx="204">
                  <c:v>44.833660384615385</c:v>
                </c:pt>
                <c:pt idx="205">
                  <c:v>44.776952307692305</c:v>
                </c:pt>
                <c:pt idx="206">
                  <c:v>44.720244230769232</c:v>
                </c:pt>
                <c:pt idx="207">
                  <c:v>44.663536153846159</c:v>
                </c:pt>
                <c:pt idx="208">
                  <c:v>44.60682807692308</c:v>
                </c:pt>
                <c:pt idx="209">
                  <c:v>44.55012</c:v>
                </c:pt>
                <c:pt idx="210">
                  <c:v>44.330990769230766</c:v>
                </c:pt>
                <c:pt idx="211">
                  <c:v>44.111861538461547</c:v>
                </c:pt>
                <c:pt idx="212">
                  <c:v>43.892732307692306</c:v>
                </c:pt>
                <c:pt idx="213">
                  <c:v>43.673603076923079</c:v>
                </c:pt>
                <c:pt idx="214">
                  <c:v>43.454473846153853</c:v>
                </c:pt>
                <c:pt idx="215">
                  <c:v>43.235344615384619</c:v>
                </c:pt>
                <c:pt idx="216">
                  <c:v>43.016215384615386</c:v>
                </c:pt>
                <c:pt idx="217">
                  <c:v>42.797086153846152</c:v>
                </c:pt>
                <c:pt idx="218">
                  <c:v>42.577956923076925</c:v>
                </c:pt>
                <c:pt idx="219">
                  <c:v>42.358827692307699</c:v>
                </c:pt>
                <c:pt idx="220">
                  <c:v>42.139698461538458</c:v>
                </c:pt>
                <c:pt idx="221">
                  <c:v>41.920569230769239</c:v>
                </c:pt>
                <c:pt idx="222">
                  <c:v>41.701440000000005</c:v>
                </c:pt>
                <c:pt idx="223">
                  <c:v>41.482310769230764</c:v>
                </c:pt>
                <c:pt idx="224">
                  <c:v>41.263181538461538</c:v>
                </c:pt>
                <c:pt idx="225">
                  <c:v>41.044052307692304</c:v>
                </c:pt>
                <c:pt idx="226">
                  <c:v>40.824923076923078</c:v>
                </c:pt>
                <c:pt idx="227">
                  <c:v>40.605793846153851</c:v>
                </c:pt>
                <c:pt idx="228">
                  <c:v>40.38666461538461</c:v>
                </c:pt>
                <c:pt idx="229">
                  <c:v>40.167535384615391</c:v>
                </c:pt>
                <c:pt idx="230">
                  <c:v>39.94840615384615</c:v>
                </c:pt>
                <c:pt idx="231">
                  <c:v>39.729276923076924</c:v>
                </c:pt>
                <c:pt idx="232">
                  <c:v>39.51014769230769</c:v>
                </c:pt>
                <c:pt idx="233">
                  <c:v>39.291018461538464</c:v>
                </c:pt>
                <c:pt idx="234">
                  <c:v>39.071889230769237</c:v>
                </c:pt>
                <c:pt idx="235">
                  <c:v>38.852760000000004</c:v>
                </c:pt>
                <c:pt idx="236">
                  <c:v>38.633630769230777</c:v>
                </c:pt>
                <c:pt idx="237">
                  <c:v>38.414501538461543</c:v>
                </c:pt>
                <c:pt idx="238">
                  <c:v>38.195372307692303</c:v>
                </c:pt>
                <c:pt idx="239">
                  <c:v>37.976243076923076</c:v>
                </c:pt>
                <c:pt idx="240">
                  <c:v>37.75711384615385</c:v>
                </c:pt>
                <c:pt idx="241">
                  <c:v>37.537984615384616</c:v>
                </c:pt>
                <c:pt idx="242">
                  <c:v>37.318855384615382</c:v>
                </c:pt>
                <c:pt idx="243">
                  <c:v>37.099726153846156</c:v>
                </c:pt>
                <c:pt idx="244">
                  <c:v>36.880596923076929</c:v>
                </c:pt>
                <c:pt idx="245">
                  <c:v>36.661467692307689</c:v>
                </c:pt>
                <c:pt idx="246">
                  <c:v>36.442338461538462</c:v>
                </c:pt>
                <c:pt idx="247">
                  <c:v>36.223209230769228</c:v>
                </c:pt>
                <c:pt idx="248">
                  <c:v>36.004079999999995</c:v>
                </c:pt>
                <c:pt idx="249">
                  <c:v>35.784950769230768</c:v>
                </c:pt>
                <c:pt idx="250">
                  <c:v>35.565821538461542</c:v>
                </c:pt>
                <c:pt idx="251">
                  <c:v>35.346692307692315</c:v>
                </c:pt>
                <c:pt idx="252">
                  <c:v>35.127563076923067</c:v>
                </c:pt>
                <c:pt idx="253">
                  <c:v>34.908433846153841</c:v>
                </c:pt>
                <c:pt idx="254">
                  <c:v>34.689304615384614</c:v>
                </c:pt>
                <c:pt idx="255">
                  <c:v>34.470175384615381</c:v>
                </c:pt>
                <c:pt idx="256">
                  <c:v>34.251046153846154</c:v>
                </c:pt>
                <c:pt idx="257">
                  <c:v>34.031916923076921</c:v>
                </c:pt>
                <c:pt idx="258">
                  <c:v>33.812787692307694</c:v>
                </c:pt>
                <c:pt idx="259">
                  <c:v>33.59365846153846</c:v>
                </c:pt>
                <c:pt idx="260">
                  <c:v>33.37452923076922</c:v>
                </c:pt>
                <c:pt idx="261">
                  <c:v>33.155399999999993</c:v>
                </c:pt>
                <c:pt idx="262">
                  <c:v>33.631198846153843</c:v>
                </c:pt>
                <c:pt idx="263">
                  <c:v>34.106997692307701</c:v>
                </c:pt>
                <c:pt idx="264">
                  <c:v>34.582796538461537</c:v>
                </c:pt>
                <c:pt idx="265">
                  <c:v>35.058595384615387</c:v>
                </c:pt>
                <c:pt idx="266">
                  <c:v>35.53439423076923</c:v>
                </c:pt>
                <c:pt idx="267">
                  <c:v>36.010193076923073</c:v>
                </c:pt>
                <c:pt idx="268">
                  <c:v>36.485991923076924</c:v>
                </c:pt>
                <c:pt idx="269">
                  <c:v>36.961790769230767</c:v>
                </c:pt>
                <c:pt idx="270">
                  <c:v>37.43758961538461</c:v>
                </c:pt>
                <c:pt idx="271">
                  <c:v>37.91338846153846</c:v>
                </c:pt>
                <c:pt idx="272">
                  <c:v>38.38918730769231</c:v>
                </c:pt>
                <c:pt idx="273">
                  <c:v>38.864986153846154</c:v>
                </c:pt>
                <c:pt idx="274">
                  <c:v>39.34078499999999</c:v>
                </c:pt>
                <c:pt idx="275">
                  <c:v>39.816583846153847</c:v>
                </c:pt>
                <c:pt idx="276">
                  <c:v>40.29238269230769</c:v>
                </c:pt>
                <c:pt idx="277">
                  <c:v>40.768181538461533</c:v>
                </c:pt>
                <c:pt idx="278">
                  <c:v>41.243980384615384</c:v>
                </c:pt>
                <c:pt idx="279">
                  <c:v>41.719779230769227</c:v>
                </c:pt>
                <c:pt idx="280">
                  <c:v>42.19557807692307</c:v>
                </c:pt>
                <c:pt idx="281">
                  <c:v>42.671376923076927</c:v>
                </c:pt>
                <c:pt idx="282">
                  <c:v>43.147175769230763</c:v>
                </c:pt>
                <c:pt idx="283">
                  <c:v>43.622974615384614</c:v>
                </c:pt>
                <c:pt idx="284">
                  <c:v>44.098773461538464</c:v>
                </c:pt>
                <c:pt idx="285">
                  <c:v>44.5745723076923</c:v>
                </c:pt>
                <c:pt idx="286">
                  <c:v>45.050371153846157</c:v>
                </c:pt>
                <c:pt idx="287">
                  <c:v>45.52617</c:v>
                </c:pt>
                <c:pt idx="288">
                  <c:v>46.001968846153844</c:v>
                </c:pt>
                <c:pt idx="289">
                  <c:v>46.477767692307694</c:v>
                </c:pt>
                <c:pt idx="290">
                  <c:v>46.953566538461537</c:v>
                </c:pt>
                <c:pt idx="291">
                  <c:v>47.42936538461538</c:v>
                </c:pt>
                <c:pt idx="292">
                  <c:v>47.905164230769223</c:v>
                </c:pt>
                <c:pt idx="293">
                  <c:v>48.380963076923074</c:v>
                </c:pt>
                <c:pt idx="294">
                  <c:v>48.856761923076917</c:v>
                </c:pt>
                <c:pt idx="295">
                  <c:v>49.332560769230767</c:v>
                </c:pt>
                <c:pt idx="296">
                  <c:v>49.808359615384617</c:v>
                </c:pt>
                <c:pt idx="297">
                  <c:v>50.28415846153846</c:v>
                </c:pt>
                <c:pt idx="298">
                  <c:v>50.759957307692311</c:v>
                </c:pt>
                <c:pt idx="299">
                  <c:v>51.235756153846154</c:v>
                </c:pt>
                <c:pt idx="300">
                  <c:v>51.711555000000004</c:v>
                </c:pt>
                <c:pt idx="301">
                  <c:v>52.18735384615384</c:v>
                </c:pt>
                <c:pt idx="302">
                  <c:v>52.663152692307698</c:v>
                </c:pt>
                <c:pt idx="303">
                  <c:v>53.138951538461534</c:v>
                </c:pt>
                <c:pt idx="304">
                  <c:v>53.614750384615377</c:v>
                </c:pt>
                <c:pt idx="305">
                  <c:v>54.090549230769234</c:v>
                </c:pt>
                <c:pt idx="306">
                  <c:v>54.566348076923084</c:v>
                </c:pt>
                <c:pt idx="307">
                  <c:v>55.04214692307692</c:v>
                </c:pt>
                <c:pt idx="308">
                  <c:v>55.517945769230778</c:v>
                </c:pt>
                <c:pt idx="309">
                  <c:v>55.993744615384628</c:v>
                </c:pt>
                <c:pt idx="310">
                  <c:v>56.469543461538457</c:v>
                </c:pt>
                <c:pt idx="311">
                  <c:v>56.945342307692307</c:v>
                </c:pt>
                <c:pt idx="312">
                  <c:v>57.42114115384615</c:v>
                </c:pt>
                <c:pt idx="313">
                  <c:v>57.896940000000001</c:v>
                </c:pt>
                <c:pt idx="314">
                  <c:v>57.896940000000001</c:v>
                </c:pt>
                <c:pt idx="315">
                  <c:v>58.606503461538452</c:v>
                </c:pt>
                <c:pt idx="316">
                  <c:v>59.316066923076917</c:v>
                </c:pt>
                <c:pt idx="317">
                  <c:v>60.02563038461539</c:v>
                </c:pt>
                <c:pt idx="318">
                  <c:v>60.735193846153855</c:v>
                </c:pt>
                <c:pt idx="319">
                  <c:v>61.444757307692306</c:v>
                </c:pt>
                <c:pt idx="320">
                  <c:v>62.154320769230765</c:v>
                </c:pt>
                <c:pt idx="321">
                  <c:v>62.863884230769237</c:v>
                </c:pt>
                <c:pt idx="322">
                  <c:v>63.573447692307695</c:v>
                </c:pt>
                <c:pt idx="323">
                  <c:v>64.283011153846147</c:v>
                </c:pt>
                <c:pt idx="324">
                  <c:v>64.992574615384612</c:v>
                </c:pt>
                <c:pt idx="325">
                  <c:v>65.702138076923092</c:v>
                </c:pt>
                <c:pt idx="326">
                  <c:v>66.411701538461543</c:v>
                </c:pt>
                <c:pt idx="327">
                  <c:v>67.121264999999994</c:v>
                </c:pt>
                <c:pt idx="328">
                  <c:v>67.830828461538459</c:v>
                </c:pt>
                <c:pt idx="329">
                  <c:v>68.540391923076925</c:v>
                </c:pt>
                <c:pt idx="330">
                  <c:v>69.24995538461539</c:v>
                </c:pt>
                <c:pt idx="331">
                  <c:v>69.95951884615387</c:v>
                </c:pt>
                <c:pt idx="332">
                  <c:v>70.669082307692307</c:v>
                </c:pt>
                <c:pt idx="333">
                  <c:v>71.378645769230758</c:v>
                </c:pt>
                <c:pt idx="334">
                  <c:v>72.088209230769252</c:v>
                </c:pt>
                <c:pt idx="335">
                  <c:v>72.797772692307703</c:v>
                </c:pt>
                <c:pt idx="336">
                  <c:v>73.50733615384614</c:v>
                </c:pt>
                <c:pt idx="337">
                  <c:v>74.216899615384605</c:v>
                </c:pt>
                <c:pt idx="338">
                  <c:v>74.926463076923085</c:v>
                </c:pt>
                <c:pt idx="339">
                  <c:v>75.636026538461536</c:v>
                </c:pt>
                <c:pt idx="340">
                  <c:v>76.345590000000001</c:v>
                </c:pt>
                <c:pt idx="341">
                  <c:v>77.055153461538467</c:v>
                </c:pt>
                <c:pt idx="342">
                  <c:v>77.764716923076918</c:v>
                </c:pt>
                <c:pt idx="343">
                  <c:v>78.474280384615383</c:v>
                </c:pt>
                <c:pt idx="344">
                  <c:v>79.183843846153849</c:v>
                </c:pt>
                <c:pt idx="345">
                  <c:v>79.893407307692314</c:v>
                </c:pt>
                <c:pt idx="346">
                  <c:v>80.60297076923078</c:v>
                </c:pt>
                <c:pt idx="347">
                  <c:v>81.312534230769231</c:v>
                </c:pt>
                <c:pt idx="348">
                  <c:v>82.022097692307696</c:v>
                </c:pt>
                <c:pt idx="349">
                  <c:v>82.731661153846176</c:v>
                </c:pt>
                <c:pt idx="350">
                  <c:v>83.441224615384627</c:v>
                </c:pt>
                <c:pt idx="351">
                  <c:v>84.150788076923078</c:v>
                </c:pt>
                <c:pt idx="352">
                  <c:v>84.860351538461529</c:v>
                </c:pt>
                <c:pt idx="353">
                  <c:v>85.569915000000009</c:v>
                </c:pt>
                <c:pt idx="354">
                  <c:v>86.279478461538474</c:v>
                </c:pt>
                <c:pt idx="355">
                  <c:v>86.989041923076925</c:v>
                </c:pt>
                <c:pt idx="356">
                  <c:v>87.698605384615391</c:v>
                </c:pt>
                <c:pt idx="357">
                  <c:v>88.408168846153842</c:v>
                </c:pt>
                <c:pt idx="358">
                  <c:v>89.117732307692307</c:v>
                </c:pt>
                <c:pt idx="359">
                  <c:v>89.827295769230787</c:v>
                </c:pt>
                <c:pt idx="360">
                  <c:v>90.536859230769224</c:v>
                </c:pt>
                <c:pt idx="361">
                  <c:v>91.246422692307689</c:v>
                </c:pt>
                <c:pt idx="362">
                  <c:v>91.955986153846169</c:v>
                </c:pt>
                <c:pt idx="363">
                  <c:v>92.66554961538462</c:v>
                </c:pt>
                <c:pt idx="364">
                  <c:v>93.375113076923085</c:v>
                </c:pt>
                <c:pt idx="365">
                  <c:v>94.084676538461537</c:v>
                </c:pt>
                <c:pt idx="366">
                  <c:v>94.794240000000002</c:v>
                </c:pt>
                <c:pt idx="367">
                  <c:v>94.51542576923076</c:v>
                </c:pt>
                <c:pt idx="368">
                  <c:v>94.23661153846156</c:v>
                </c:pt>
                <c:pt idx="369">
                  <c:v>93.957797307692303</c:v>
                </c:pt>
                <c:pt idx="370">
                  <c:v>93.678983076923089</c:v>
                </c:pt>
                <c:pt idx="371">
                  <c:v>93.400168846153861</c:v>
                </c:pt>
                <c:pt idx="372">
                  <c:v>93.121354615384604</c:v>
                </c:pt>
                <c:pt idx="373">
                  <c:v>92.84254038461539</c:v>
                </c:pt>
                <c:pt idx="374">
                  <c:v>92.563726153846162</c:v>
                </c:pt>
                <c:pt idx="375">
                  <c:v>92.284911923076919</c:v>
                </c:pt>
                <c:pt idx="376">
                  <c:v>92.006097692307691</c:v>
                </c:pt>
                <c:pt idx="377">
                  <c:v>91.727283461538462</c:v>
                </c:pt>
                <c:pt idx="378">
                  <c:v>91.448469230769234</c:v>
                </c:pt>
                <c:pt idx="379">
                  <c:v>91.169655000000006</c:v>
                </c:pt>
                <c:pt idx="380">
                  <c:v>90.890840769230763</c:v>
                </c:pt>
                <c:pt idx="381">
                  <c:v>90.612026538461535</c:v>
                </c:pt>
                <c:pt idx="382">
                  <c:v>90.333212307692307</c:v>
                </c:pt>
                <c:pt idx="383">
                  <c:v>90.054398076923079</c:v>
                </c:pt>
                <c:pt idx="384">
                  <c:v>89.775583846153836</c:v>
                </c:pt>
                <c:pt idx="385">
                  <c:v>89.496769615384608</c:v>
                </c:pt>
                <c:pt idx="386">
                  <c:v>89.217955384615408</c:v>
                </c:pt>
                <c:pt idx="387">
                  <c:v>88.939141153846137</c:v>
                </c:pt>
                <c:pt idx="388">
                  <c:v>88.660326923076909</c:v>
                </c:pt>
                <c:pt idx="389">
                  <c:v>88.381512692307709</c:v>
                </c:pt>
                <c:pt idx="390">
                  <c:v>88.102698461538452</c:v>
                </c:pt>
                <c:pt idx="391">
                  <c:v>87.823884230769238</c:v>
                </c:pt>
                <c:pt idx="392">
                  <c:v>87.54507000000001</c:v>
                </c:pt>
                <c:pt idx="393">
                  <c:v>87.266255769230781</c:v>
                </c:pt>
                <c:pt idx="394">
                  <c:v>86.987441538461539</c:v>
                </c:pt>
                <c:pt idx="395">
                  <c:v>86.708627307692311</c:v>
                </c:pt>
                <c:pt idx="396">
                  <c:v>86.429813076923082</c:v>
                </c:pt>
                <c:pt idx="397">
                  <c:v>86.15099884615384</c:v>
                </c:pt>
                <c:pt idx="398">
                  <c:v>85.872184615384626</c:v>
                </c:pt>
                <c:pt idx="399">
                  <c:v>85.593370384615383</c:v>
                </c:pt>
                <c:pt idx="400">
                  <c:v>85.314556153846155</c:v>
                </c:pt>
                <c:pt idx="401">
                  <c:v>85.035741923076927</c:v>
                </c:pt>
                <c:pt idx="402">
                  <c:v>84.756927692307698</c:v>
                </c:pt>
                <c:pt idx="403">
                  <c:v>84.47811346153847</c:v>
                </c:pt>
                <c:pt idx="404">
                  <c:v>84.199299230769228</c:v>
                </c:pt>
                <c:pt idx="405">
                  <c:v>83.920484999999999</c:v>
                </c:pt>
                <c:pt idx="406">
                  <c:v>83.641670769230785</c:v>
                </c:pt>
                <c:pt idx="407">
                  <c:v>83.362856538461557</c:v>
                </c:pt>
                <c:pt idx="408">
                  <c:v>83.084042307692314</c:v>
                </c:pt>
                <c:pt idx="409">
                  <c:v>82.805228076923072</c:v>
                </c:pt>
                <c:pt idx="410">
                  <c:v>82.526413846153858</c:v>
                </c:pt>
                <c:pt idx="411">
                  <c:v>82.247599615384615</c:v>
                </c:pt>
                <c:pt idx="412">
                  <c:v>81.968785384615387</c:v>
                </c:pt>
                <c:pt idx="413">
                  <c:v>81.689971153846159</c:v>
                </c:pt>
                <c:pt idx="414">
                  <c:v>81.411156923076931</c:v>
                </c:pt>
                <c:pt idx="415">
                  <c:v>81.132342692307688</c:v>
                </c:pt>
                <c:pt idx="416">
                  <c:v>80.85352846153846</c:v>
                </c:pt>
                <c:pt idx="417">
                  <c:v>80.574714230769231</c:v>
                </c:pt>
                <c:pt idx="418">
                  <c:v>80.295899999999989</c:v>
                </c:pt>
                <c:pt idx="419">
                  <c:v>81.426984230769222</c:v>
                </c:pt>
                <c:pt idx="420">
                  <c:v>82.558068461538454</c:v>
                </c:pt>
                <c:pt idx="421">
                  <c:v>83.689152692307687</c:v>
                </c:pt>
                <c:pt idx="422">
                  <c:v>84.820236923076919</c:v>
                </c:pt>
                <c:pt idx="423">
                  <c:v>85.951321153846152</c:v>
                </c:pt>
                <c:pt idx="424">
                  <c:v>87.082405384615384</c:v>
                </c:pt>
                <c:pt idx="425">
                  <c:v>88.213489615384617</c:v>
                </c:pt>
                <c:pt idx="426">
                  <c:v>89.34457384615385</c:v>
                </c:pt>
                <c:pt idx="427">
                  <c:v>90.475658076923082</c:v>
                </c:pt>
                <c:pt idx="428">
                  <c:v>91.606742307692301</c:v>
                </c:pt>
                <c:pt idx="429">
                  <c:v>92.737826538461533</c:v>
                </c:pt>
                <c:pt idx="430">
                  <c:v>93.86891076923078</c:v>
                </c:pt>
                <c:pt idx="431">
                  <c:v>94.999994999999998</c:v>
                </c:pt>
                <c:pt idx="432">
                  <c:v>96.131079230769217</c:v>
                </c:pt>
                <c:pt idx="433">
                  <c:v>97.262163461538464</c:v>
                </c:pt>
                <c:pt idx="434">
                  <c:v>98.393247692307696</c:v>
                </c:pt>
                <c:pt idx="435">
                  <c:v>99.524331923076943</c:v>
                </c:pt>
                <c:pt idx="436">
                  <c:v>100.65541615384616</c:v>
                </c:pt>
                <c:pt idx="437">
                  <c:v>101.78650038461538</c:v>
                </c:pt>
                <c:pt idx="438">
                  <c:v>102.91758461538463</c:v>
                </c:pt>
                <c:pt idx="439">
                  <c:v>104.04866884615384</c:v>
                </c:pt>
                <c:pt idx="440">
                  <c:v>105.17975307692306</c:v>
                </c:pt>
                <c:pt idx="441">
                  <c:v>106.3108373076923</c:v>
                </c:pt>
                <c:pt idx="442">
                  <c:v>107.44192153846156</c:v>
                </c:pt>
                <c:pt idx="443">
                  <c:v>108.57300576923078</c:v>
                </c:pt>
                <c:pt idx="444">
                  <c:v>109.70408999999999</c:v>
                </c:pt>
                <c:pt idx="445">
                  <c:v>110.83517423076924</c:v>
                </c:pt>
                <c:pt idx="446">
                  <c:v>111.96625846153847</c:v>
                </c:pt>
                <c:pt idx="447">
                  <c:v>113.09734269230771</c:v>
                </c:pt>
                <c:pt idx="448">
                  <c:v>114.22842692307692</c:v>
                </c:pt>
                <c:pt idx="449">
                  <c:v>115.35951115384616</c:v>
                </c:pt>
                <c:pt idx="450">
                  <c:v>116.49059538461539</c:v>
                </c:pt>
                <c:pt idx="451">
                  <c:v>117.62167961538461</c:v>
                </c:pt>
                <c:pt idx="452">
                  <c:v>118.75276384615385</c:v>
                </c:pt>
                <c:pt idx="453">
                  <c:v>119.88384807692309</c:v>
                </c:pt>
                <c:pt idx="454">
                  <c:v>121.01493230769231</c:v>
                </c:pt>
                <c:pt idx="455">
                  <c:v>122.14601653846155</c:v>
                </c:pt>
                <c:pt idx="456">
                  <c:v>123.27710076923074</c:v>
                </c:pt>
                <c:pt idx="457">
                  <c:v>124.408185</c:v>
                </c:pt>
                <c:pt idx="458">
                  <c:v>125.53926923076924</c:v>
                </c:pt>
                <c:pt idx="459">
                  <c:v>126.67035346153845</c:v>
                </c:pt>
                <c:pt idx="460">
                  <c:v>127.80143769230769</c:v>
                </c:pt>
                <c:pt idx="461">
                  <c:v>128.93252192307691</c:v>
                </c:pt>
                <c:pt idx="462">
                  <c:v>130.06360615384617</c:v>
                </c:pt>
                <c:pt idx="463">
                  <c:v>131.1946903846154</c:v>
                </c:pt>
                <c:pt idx="464">
                  <c:v>132.3257746153846</c:v>
                </c:pt>
                <c:pt idx="465">
                  <c:v>133.45685884615386</c:v>
                </c:pt>
                <c:pt idx="466">
                  <c:v>134.58794307692307</c:v>
                </c:pt>
                <c:pt idx="467">
                  <c:v>135.71902730769233</c:v>
                </c:pt>
                <c:pt idx="468">
                  <c:v>136.85011153846153</c:v>
                </c:pt>
                <c:pt idx="469">
                  <c:v>137.98119576923077</c:v>
                </c:pt>
                <c:pt idx="470">
                  <c:v>139.11228</c:v>
                </c:pt>
                <c:pt idx="471">
                  <c:v>139.87795384615387</c:v>
                </c:pt>
                <c:pt idx="472">
                  <c:v>140.64362769230769</c:v>
                </c:pt>
                <c:pt idx="473">
                  <c:v>141.40930153846156</c:v>
                </c:pt>
                <c:pt idx="474">
                  <c:v>142.17497538461538</c:v>
                </c:pt>
                <c:pt idx="475">
                  <c:v>142.94064923076922</c:v>
                </c:pt>
                <c:pt idx="476">
                  <c:v>143.7063230769231</c:v>
                </c:pt>
                <c:pt idx="477">
                  <c:v>144.47199692307692</c:v>
                </c:pt>
                <c:pt idx="478">
                  <c:v>145.23767076923079</c:v>
                </c:pt>
                <c:pt idx="479">
                  <c:v>146.00334461538461</c:v>
                </c:pt>
                <c:pt idx="480">
                  <c:v>146.76901846153848</c:v>
                </c:pt>
                <c:pt idx="481">
                  <c:v>147.53469230769232</c:v>
                </c:pt>
                <c:pt idx="482">
                  <c:v>148.30036615384614</c:v>
                </c:pt>
                <c:pt idx="483">
                  <c:v>149.06604000000002</c:v>
                </c:pt>
                <c:pt idx="484">
                  <c:v>149.83171384615383</c:v>
                </c:pt>
                <c:pt idx="485">
                  <c:v>150.59738769230771</c:v>
                </c:pt>
                <c:pt idx="486">
                  <c:v>151.36306153846155</c:v>
                </c:pt>
                <c:pt idx="487">
                  <c:v>152.12873538461537</c:v>
                </c:pt>
                <c:pt idx="488">
                  <c:v>152.89440923076927</c:v>
                </c:pt>
                <c:pt idx="489">
                  <c:v>153.66008307692306</c:v>
                </c:pt>
                <c:pt idx="490">
                  <c:v>154.42575692307693</c:v>
                </c:pt>
                <c:pt idx="491">
                  <c:v>155.19143076923081</c:v>
                </c:pt>
                <c:pt idx="492">
                  <c:v>155.95710461538459</c:v>
                </c:pt>
                <c:pt idx="493">
                  <c:v>156.7227784615385</c:v>
                </c:pt>
                <c:pt idx="494">
                  <c:v>157.48845230769231</c:v>
                </c:pt>
                <c:pt idx="495">
                  <c:v>158.25412615384619</c:v>
                </c:pt>
                <c:pt idx="496">
                  <c:v>159.0198</c:v>
                </c:pt>
                <c:pt idx="497">
                  <c:v>159.78547384615385</c:v>
                </c:pt>
                <c:pt idx="498">
                  <c:v>160.55114769230772</c:v>
                </c:pt>
                <c:pt idx="499">
                  <c:v>161.31682153846154</c:v>
                </c:pt>
                <c:pt idx="500">
                  <c:v>162.08249538461538</c:v>
                </c:pt>
                <c:pt idx="501">
                  <c:v>162.84816923076923</c:v>
                </c:pt>
                <c:pt idx="502">
                  <c:v>163.61384307692308</c:v>
                </c:pt>
                <c:pt idx="503">
                  <c:v>164.37951692307695</c:v>
                </c:pt>
                <c:pt idx="504">
                  <c:v>165.14519076923077</c:v>
                </c:pt>
                <c:pt idx="505">
                  <c:v>165.91086461538464</c:v>
                </c:pt>
                <c:pt idx="506">
                  <c:v>166.67653846153846</c:v>
                </c:pt>
                <c:pt idx="507">
                  <c:v>167.44221230769233</c:v>
                </c:pt>
                <c:pt idx="508">
                  <c:v>168.20788615384618</c:v>
                </c:pt>
                <c:pt idx="509">
                  <c:v>168.97355999999999</c:v>
                </c:pt>
                <c:pt idx="510">
                  <c:v>169.73923384615387</c:v>
                </c:pt>
                <c:pt idx="511">
                  <c:v>170.50490769230768</c:v>
                </c:pt>
                <c:pt idx="512">
                  <c:v>171.27058153846156</c:v>
                </c:pt>
                <c:pt idx="513">
                  <c:v>172.0362553846154</c:v>
                </c:pt>
                <c:pt idx="514">
                  <c:v>172.80192923076922</c:v>
                </c:pt>
                <c:pt idx="515">
                  <c:v>173.56760307692309</c:v>
                </c:pt>
                <c:pt idx="516">
                  <c:v>174.33327692307694</c:v>
                </c:pt>
                <c:pt idx="517">
                  <c:v>175.09895076923078</c:v>
                </c:pt>
                <c:pt idx="518">
                  <c:v>175.86462461538463</c:v>
                </c:pt>
                <c:pt idx="519">
                  <c:v>176.63029846153844</c:v>
                </c:pt>
                <c:pt idx="520">
                  <c:v>177.39597230769235</c:v>
                </c:pt>
                <c:pt idx="521">
                  <c:v>178.16164615384616</c:v>
                </c:pt>
                <c:pt idx="522">
                  <c:v>178.92732000000001</c:v>
                </c:pt>
                <c:pt idx="523">
                  <c:v>178.14977538461537</c:v>
                </c:pt>
                <c:pt idx="524">
                  <c:v>177.37223076923078</c:v>
                </c:pt>
                <c:pt idx="525">
                  <c:v>176.59468615384614</c:v>
                </c:pt>
                <c:pt idx="526">
                  <c:v>175.81714153846156</c:v>
                </c:pt>
                <c:pt idx="527">
                  <c:v>175.03959692307691</c:v>
                </c:pt>
                <c:pt idx="528">
                  <c:v>174.26205230769233</c:v>
                </c:pt>
                <c:pt idx="529">
                  <c:v>173.48450769230769</c:v>
                </c:pt>
                <c:pt idx="530">
                  <c:v>172.7069630769231</c:v>
                </c:pt>
                <c:pt idx="531">
                  <c:v>171.92941846153846</c:v>
                </c:pt>
                <c:pt idx="532">
                  <c:v>171.15187384615388</c:v>
                </c:pt>
                <c:pt idx="533">
                  <c:v>170.37432923076921</c:v>
                </c:pt>
                <c:pt idx="534">
                  <c:v>169.59678461538462</c:v>
                </c:pt>
                <c:pt idx="535">
                  <c:v>168.81923999999998</c:v>
                </c:pt>
                <c:pt idx="536">
                  <c:v>168.04169538461539</c:v>
                </c:pt>
                <c:pt idx="537">
                  <c:v>167.26415076923078</c:v>
                </c:pt>
                <c:pt idx="538">
                  <c:v>166.48660615384614</c:v>
                </c:pt>
                <c:pt idx="539">
                  <c:v>165.70906153846153</c:v>
                </c:pt>
                <c:pt idx="540">
                  <c:v>164.93151692307694</c:v>
                </c:pt>
                <c:pt idx="541">
                  <c:v>164.15397230769233</c:v>
                </c:pt>
                <c:pt idx="542">
                  <c:v>163.37642769230769</c:v>
                </c:pt>
                <c:pt idx="543">
                  <c:v>162.59888307692307</c:v>
                </c:pt>
                <c:pt idx="544">
                  <c:v>161.82133846153843</c:v>
                </c:pt>
                <c:pt idx="545">
                  <c:v>161.04379384615382</c:v>
                </c:pt>
                <c:pt idx="546">
                  <c:v>160.26624923076923</c:v>
                </c:pt>
                <c:pt idx="547">
                  <c:v>159.48870461538462</c:v>
                </c:pt>
                <c:pt idx="548">
                  <c:v>158.71116000000001</c:v>
                </c:pt>
                <c:pt idx="549">
                  <c:v>157.93361538461539</c:v>
                </c:pt>
                <c:pt idx="550">
                  <c:v>157.15607076923078</c:v>
                </c:pt>
                <c:pt idx="551">
                  <c:v>156.37852615384617</c:v>
                </c:pt>
                <c:pt idx="552">
                  <c:v>155.60098153846153</c:v>
                </c:pt>
                <c:pt idx="553">
                  <c:v>154.82343692307691</c:v>
                </c:pt>
                <c:pt idx="554">
                  <c:v>154.04589230769233</c:v>
                </c:pt>
                <c:pt idx="555">
                  <c:v>153.26834769230766</c:v>
                </c:pt>
                <c:pt idx="556">
                  <c:v>152.49080307692307</c:v>
                </c:pt>
                <c:pt idx="557">
                  <c:v>151.71325846153846</c:v>
                </c:pt>
                <c:pt idx="558">
                  <c:v>150.93571384615385</c:v>
                </c:pt>
                <c:pt idx="559">
                  <c:v>150.15816923076923</c:v>
                </c:pt>
                <c:pt idx="560">
                  <c:v>149.38062461538462</c:v>
                </c:pt>
                <c:pt idx="561">
                  <c:v>148.60308000000001</c:v>
                </c:pt>
                <c:pt idx="562">
                  <c:v>147.82553538461539</c:v>
                </c:pt>
                <c:pt idx="563">
                  <c:v>147.04799076923075</c:v>
                </c:pt>
                <c:pt idx="564">
                  <c:v>146.27044615384617</c:v>
                </c:pt>
                <c:pt idx="565">
                  <c:v>145.4929015384615</c:v>
                </c:pt>
                <c:pt idx="566">
                  <c:v>144.71535692307691</c:v>
                </c:pt>
                <c:pt idx="567">
                  <c:v>143.9378123076923</c:v>
                </c:pt>
                <c:pt idx="568">
                  <c:v>143.16026769230768</c:v>
                </c:pt>
                <c:pt idx="569">
                  <c:v>142.38272307692307</c:v>
                </c:pt>
                <c:pt idx="570">
                  <c:v>141.60517846153846</c:v>
                </c:pt>
                <c:pt idx="571">
                  <c:v>140.82763384615384</c:v>
                </c:pt>
                <c:pt idx="572">
                  <c:v>140.05008923076926</c:v>
                </c:pt>
                <c:pt idx="573">
                  <c:v>139.27254461538462</c:v>
                </c:pt>
                <c:pt idx="574">
                  <c:v>138.495</c:v>
                </c:pt>
                <c:pt idx="575">
                  <c:v>138.24978115384616</c:v>
                </c:pt>
                <c:pt idx="576">
                  <c:v>138.00456230769231</c:v>
                </c:pt>
                <c:pt idx="577">
                  <c:v>137.75934346153846</c:v>
                </c:pt>
                <c:pt idx="578">
                  <c:v>137.51412461538462</c:v>
                </c:pt>
                <c:pt idx="579">
                  <c:v>137.2689057692308</c:v>
                </c:pt>
                <c:pt idx="580">
                  <c:v>137.02368692307692</c:v>
                </c:pt>
                <c:pt idx="581">
                  <c:v>136.77846807692308</c:v>
                </c:pt>
                <c:pt idx="582">
                  <c:v>136.53324923076923</c:v>
                </c:pt>
                <c:pt idx="583">
                  <c:v>136.28803038461538</c:v>
                </c:pt>
                <c:pt idx="584">
                  <c:v>136.04281153846154</c:v>
                </c:pt>
                <c:pt idx="585">
                  <c:v>135.79759269230769</c:v>
                </c:pt>
                <c:pt idx="586">
                  <c:v>135.55237384615384</c:v>
                </c:pt>
                <c:pt idx="587">
                  <c:v>135.30715499999999</c:v>
                </c:pt>
                <c:pt idx="588">
                  <c:v>135.06193615384615</c:v>
                </c:pt>
                <c:pt idx="589">
                  <c:v>134.8167173076923</c:v>
                </c:pt>
                <c:pt idx="590">
                  <c:v>134.57149846153845</c:v>
                </c:pt>
                <c:pt idx="591">
                  <c:v>134.32627961538464</c:v>
                </c:pt>
                <c:pt idx="592">
                  <c:v>134.08106076923076</c:v>
                </c:pt>
                <c:pt idx="593">
                  <c:v>133.83584192307691</c:v>
                </c:pt>
                <c:pt idx="594">
                  <c:v>133.59062307692307</c:v>
                </c:pt>
                <c:pt idx="595">
                  <c:v>133.34540423076922</c:v>
                </c:pt>
                <c:pt idx="596">
                  <c:v>133.10018538461537</c:v>
                </c:pt>
                <c:pt idx="597">
                  <c:v>132.85496653846155</c:v>
                </c:pt>
                <c:pt idx="598">
                  <c:v>132.60974769230768</c:v>
                </c:pt>
                <c:pt idx="599">
                  <c:v>132.36452884615386</c:v>
                </c:pt>
                <c:pt idx="600">
                  <c:v>132.11930999999998</c:v>
                </c:pt>
                <c:pt idx="601">
                  <c:v>131.87409115384614</c:v>
                </c:pt>
                <c:pt idx="602">
                  <c:v>131.62887230769232</c:v>
                </c:pt>
                <c:pt idx="603">
                  <c:v>131.3836534615385</c:v>
                </c:pt>
                <c:pt idx="604">
                  <c:v>131.13843461538463</c:v>
                </c:pt>
                <c:pt idx="605">
                  <c:v>130.89321576923075</c:v>
                </c:pt>
                <c:pt idx="606">
                  <c:v>130.64799692307693</c:v>
                </c:pt>
                <c:pt idx="607">
                  <c:v>130.40277807692308</c:v>
                </c:pt>
                <c:pt idx="608">
                  <c:v>130.15755923076924</c:v>
                </c:pt>
                <c:pt idx="609">
                  <c:v>129.91234038461539</c:v>
                </c:pt>
                <c:pt idx="610">
                  <c:v>129.66712153846154</c:v>
                </c:pt>
                <c:pt idx="611">
                  <c:v>129.4219026923077</c:v>
                </c:pt>
                <c:pt idx="612">
                  <c:v>129.17668384615385</c:v>
                </c:pt>
                <c:pt idx="613">
                  <c:v>128.931465</c:v>
                </c:pt>
                <c:pt idx="614">
                  <c:v>128.68624615384616</c:v>
                </c:pt>
                <c:pt idx="615">
                  <c:v>128.44102730769231</c:v>
                </c:pt>
                <c:pt idx="616">
                  <c:v>128.19580846153849</c:v>
                </c:pt>
                <c:pt idx="617">
                  <c:v>127.95058961538462</c:v>
                </c:pt>
                <c:pt idx="618">
                  <c:v>127.70537076923078</c:v>
                </c:pt>
                <c:pt idx="619">
                  <c:v>127.46015192307692</c:v>
                </c:pt>
                <c:pt idx="620">
                  <c:v>127.21493307692306</c:v>
                </c:pt>
                <c:pt idx="621">
                  <c:v>126.96971423076923</c:v>
                </c:pt>
                <c:pt idx="622">
                  <c:v>126.72449538461538</c:v>
                </c:pt>
                <c:pt idx="623">
                  <c:v>126.47927653846153</c:v>
                </c:pt>
                <c:pt idx="624">
                  <c:v>126.2340576923077</c:v>
                </c:pt>
                <c:pt idx="625">
                  <c:v>125.98883884615384</c:v>
                </c:pt>
                <c:pt idx="626">
                  <c:v>125.74361999999999</c:v>
                </c:pt>
                <c:pt idx="627">
                  <c:v>125.74361999999999</c:v>
                </c:pt>
                <c:pt idx="628">
                  <c:v>125.79928730769231</c:v>
                </c:pt>
                <c:pt idx="629">
                  <c:v>125.85495461538463</c:v>
                </c:pt>
                <c:pt idx="630">
                  <c:v>125.91062192307693</c:v>
                </c:pt>
                <c:pt idx="631">
                  <c:v>125.96628923076922</c:v>
                </c:pt>
                <c:pt idx="632">
                  <c:v>126.02195653846152</c:v>
                </c:pt>
                <c:pt idx="633">
                  <c:v>126.07762384615384</c:v>
                </c:pt>
                <c:pt idx="634">
                  <c:v>126.13329115384616</c:v>
                </c:pt>
                <c:pt idx="635">
                  <c:v>126.18895846153846</c:v>
                </c:pt>
                <c:pt idx="636">
                  <c:v>126.24462576923075</c:v>
                </c:pt>
                <c:pt idx="637">
                  <c:v>126.30029307692308</c:v>
                </c:pt>
                <c:pt idx="638">
                  <c:v>126.3559603846154</c:v>
                </c:pt>
                <c:pt idx="639">
                  <c:v>126.4116276923077</c:v>
                </c:pt>
                <c:pt idx="640">
                  <c:v>126.46729499999999</c:v>
                </c:pt>
                <c:pt idx="641">
                  <c:v>126.5229623076923</c:v>
                </c:pt>
                <c:pt idx="642">
                  <c:v>126.57862961538461</c:v>
                </c:pt>
                <c:pt idx="643">
                  <c:v>126.63429692307693</c:v>
                </c:pt>
                <c:pt idx="644">
                  <c:v>126.68996423076923</c:v>
                </c:pt>
                <c:pt idx="645">
                  <c:v>126.74563153846152</c:v>
                </c:pt>
                <c:pt idx="646">
                  <c:v>126.80129884615383</c:v>
                </c:pt>
                <c:pt idx="647">
                  <c:v>126.85696615384614</c:v>
                </c:pt>
                <c:pt idx="648">
                  <c:v>126.91263346153848</c:v>
                </c:pt>
                <c:pt idx="649">
                  <c:v>126.96830076923078</c:v>
                </c:pt>
                <c:pt idx="650">
                  <c:v>127.02396807692308</c:v>
                </c:pt>
                <c:pt idx="651">
                  <c:v>127.0796353846154</c:v>
                </c:pt>
                <c:pt idx="652">
                  <c:v>127.13530269230772</c:v>
                </c:pt>
                <c:pt idx="653">
                  <c:v>127.19097000000002</c:v>
                </c:pt>
                <c:pt idx="654">
                  <c:v>127.24663730769232</c:v>
                </c:pt>
                <c:pt idx="655">
                  <c:v>127.30230461538461</c:v>
                </c:pt>
                <c:pt idx="656">
                  <c:v>127.35797192307693</c:v>
                </c:pt>
                <c:pt idx="657">
                  <c:v>127.41363923076922</c:v>
                </c:pt>
                <c:pt idx="658">
                  <c:v>127.46930653846155</c:v>
                </c:pt>
                <c:pt idx="659">
                  <c:v>127.52497384615386</c:v>
                </c:pt>
                <c:pt idx="660">
                  <c:v>127.58064115384614</c:v>
                </c:pt>
                <c:pt idx="661">
                  <c:v>127.63630846153846</c:v>
                </c:pt>
                <c:pt idx="662">
                  <c:v>127.69197576923079</c:v>
                </c:pt>
                <c:pt idx="663">
                  <c:v>127.74764307692308</c:v>
                </c:pt>
                <c:pt idx="664">
                  <c:v>127.80331038461539</c:v>
                </c:pt>
                <c:pt idx="665">
                  <c:v>127.8589776923077</c:v>
                </c:pt>
                <c:pt idx="666">
                  <c:v>127.91464500000002</c:v>
                </c:pt>
                <c:pt idx="667">
                  <c:v>127.97031230769232</c:v>
                </c:pt>
                <c:pt idx="668">
                  <c:v>128.02597961538461</c:v>
                </c:pt>
                <c:pt idx="669">
                  <c:v>128.08164692307693</c:v>
                </c:pt>
                <c:pt idx="670">
                  <c:v>128.13731423076922</c:v>
                </c:pt>
                <c:pt idx="671">
                  <c:v>128.19298153846154</c:v>
                </c:pt>
                <c:pt idx="672">
                  <c:v>128.24864884615386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PER!$AU$19</c:f>
              <c:strCache>
                <c:ptCount val="1"/>
                <c:pt idx="0">
                  <c:v>4X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PER!$AU$20:$AU$5005</c:f>
              <c:numCache>
                <c:formatCode>General</c:formatCode>
                <c:ptCount val="4986"/>
                <c:pt idx="0">
                  <c:v>23.835999999999999</c:v>
                </c:pt>
                <c:pt idx="1">
                  <c:v>24.207364615384613</c:v>
                </c:pt>
                <c:pt idx="2">
                  <c:v>24.57872923076923</c:v>
                </c:pt>
                <c:pt idx="3">
                  <c:v>24.950093846153845</c:v>
                </c:pt>
                <c:pt idx="4">
                  <c:v>25.321458461538462</c:v>
                </c:pt>
                <c:pt idx="5">
                  <c:v>25.692823076923077</c:v>
                </c:pt>
                <c:pt idx="6">
                  <c:v>26.064187692307691</c:v>
                </c:pt>
                <c:pt idx="7">
                  <c:v>26.435552307692305</c:v>
                </c:pt>
                <c:pt idx="8">
                  <c:v>26.806916923076926</c:v>
                </c:pt>
                <c:pt idx="9">
                  <c:v>27.17828153846154</c:v>
                </c:pt>
                <c:pt idx="10">
                  <c:v>27.549646153846155</c:v>
                </c:pt>
                <c:pt idx="11">
                  <c:v>27.921010769230769</c:v>
                </c:pt>
                <c:pt idx="12">
                  <c:v>28.292375384615386</c:v>
                </c:pt>
                <c:pt idx="13">
                  <c:v>28.663739999999997</c:v>
                </c:pt>
                <c:pt idx="14">
                  <c:v>29.035104615384611</c:v>
                </c:pt>
                <c:pt idx="15">
                  <c:v>29.406469230769233</c:v>
                </c:pt>
                <c:pt idx="16">
                  <c:v>29.777833846153843</c:v>
                </c:pt>
                <c:pt idx="17">
                  <c:v>30.149198461538464</c:v>
                </c:pt>
                <c:pt idx="18">
                  <c:v>30.520563076923079</c:v>
                </c:pt>
                <c:pt idx="19">
                  <c:v>30.891927692307689</c:v>
                </c:pt>
                <c:pt idx="20">
                  <c:v>31.263292307692311</c:v>
                </c:pt>
                <c:pt idx="21">
                  <c:v>31.634656923076925</c:v>
                </c:pt>
                <c:pt idx="22">
                  <c:v>32.006021538461539</c:v>
                </c:pt>
                <c:pt idx="23">
                  <c:v>32.377386153846153</c:v>
                </c:pt>
                <c:pt idx="24">
                  <c:v>32.748750769230767</c:v>
                </c:pt>
                <c:pt idx="25">
                  <c:v>33.120115384615389</c:v>
                </c:pt>
                <c:pt idx="26">
                  <c:v>33.491479999999996</c:v>
                </c:pt>
                <c:pt idx="27">
                  <c:v>33.862844615384617</c:v>
                </c:pt>
                <c:pt idx="28">
                  <c:v>34.234209230769231</c:v>
                </c:pt>
                <c:pt idx="29">
                  <c:v>34.605573846153852</c:v>
                </c:pt>
                <c:pt idx="30">
                  <c:v>34.97693846153846</c:v>
                </c:pt>
                <c:pt idx="31">
                  <c:v>35.348303076923074</c:v>
                </c:pt>
                <c:pt idx="32">
                  <c:v>35.719667692307695</c:v>
                </c:pt>
                <c:pt idx="33">
                  <c:v>36.091032307692309</c:v>
                </c:pt>
                <c:pt idx="34">
                  <c:v>36.462396923076923</c:v>
                </c:pt>
                <c:pt idx="35">
                  <c:v>36.833761538461545</c:v>
                </c:pt>
                <c:pt idx="36">
                  <c:v>37.205126153846152</c:v>
                </c:pt>
                <c:pt idx="37">
                  <c:v>37.576490769230766</c:v>
                </c:pt>
                <c:pt idx="38">
                  <c:v>37.94785538461538</c:v>
                </c:pt>
                <c:pt idx="39">
                  <c:v>38.319220000000001</c:v>
                </c:pt>
                <c:pt idx="40">
                  <c:v>38.690584615384616</c:v>
                </c:pt>
                <c:pt idx="41">
                  <c:v>39.06194923076923</c:v>
                </c:pt>
                <c:pt idx="42">
                  <c:v>39.433313846153844</c:v>
                </c:pt>
                <c:pt idx="43">
                  <c:v>39.804678461538458</c:v>
                </c:pt>
                <c:pt idx="44">
                  <c:v>40.176043076923072</c:v>
                </c:pt>
                <c:pt idx="45">
                  <c:v>40.547407692307694</c:v>
                </c:pt>
                <c:pt idx="46">
                  <c:v>40.918772307692308</c:v>
                </c:pt>
                <c:pt idx="47">
                  <c:v>41.290136923076929</c:v>
                </c:pt>
                <c:pt idx="48">
                  <c:v>41.661501538461543</c:v>
                </c:pt>
                <c:pt idx="49">
                  <c:v>42.03286615384615</c:v>
                </c:pt>
                <c:pt idx="50">
                  <c:v>42.404230769230772</c:v>
                </c:pt>
                <c:pt idx="51">
                  <c:v>42.775595384615386</c:v>
                </c:pt>
                <c:pt idx="52">
                  <c:v>43.14696</c:v>
                </c:pt>
                <c:pt idx="53">
                  <c:v>43.14696</c:v>
                </c:pt>
                <c:pt idx="54">
                  <c:v>42.904919230769231</c:v>
                </c:pt>
                <c:pt idx="55">
                  <c:v>42.662878461538462</c:v>
                </c:pt>
                <c:pt idx="56">
                  <c:v>42.420837692307693</c:v>
                </c:pt>
                <c:pt idx="57">
                  <c:v>42.178796923076924</c:v>
                </c:pt>
                <c:pt idx="58">
                  <c:v>41.936756153846162</c:v>
                </c:pt>
                <c:pt idx="59">
                  <c:v>41.694715384615378</c:v>
                </c:pt>
                <c:pt idx="60">
                  <c:v>41.452674615384616</c:v>
                </c:pt>
                <c:pt idx="61">
                  <c:v>41.210633846153847</c:v>
                </c:pt>
                <c:pt idx="62">
                  <c:v>40.968593076923078</c:v>
                </c:pt>
                <c:pt idx="63">
                  <c:v>40.726552307692309</c:v>
                </c:pt>
                <c:pt idx="64">
                  <c:v>40.484511538461533</c:v>
                </c:pt>
                <c:pt idx="65">
                  <c:v>40.242470769230771</c:v>
                </c:pt>
                <c:pt idx="66">
                  <c:v>40.000430000000001</c:v>
                </c:pt>
                <c:pt idx="67">
                  <c:v>39.758389230769232</c:v>
                </c:pt>
                <c:pt idx="68">
                  <c:v>39.516348461538456</c:v>
                </c:pt>
                <c:pt idx="69">
                  <c:v>39.274307692307694</c:v>
                </c:pt>
                <c:pt idx="70">
                  <c:v>39.032266923076925</c:v>
                </c:pt>
                <c:pt idx="71">
                  <c:v>38.790226153846156</c:v>
                </c:pt>
                <c:pt idx="72">
                  <c:v>38.54818538461538</c:v>
                </c:pt>
                <c:pt idx="73">
                  <c:v>38.306144615384618</c:v>
                </c:pt>
                <c:pt idx="74">
                  <c:v>38.064103846153849</c:v>
                </c:pt>
                <c:pt idx="75">
                  <c:v>37.822063076923079</c:v>
                </c:pt>
                <c:pt idx="76">
                  <c:v>37.580022307692303</c:v>
                </c:pt>
                <c:pt idx="77">
                  <c:v>37.337981538461534</c:v>
                </c:pt>
                <c:pt idx="78">
                  <c:v>37.095940769230772</c:v>
                </c:pt>
                <c:pt idx="79">
                  <c:v>36.853900000000003</c:v>
                </c:pt>
                <c:pt idx="80">
                  <c:v>36.611859230769234</c:v>
                </c:pt>
                <c:pt idx="81">
                  <c:v>36.369818461538465</c:v>
                </c:pt>
                <c:pt idx="82">
                  <c:v>36.127777692307689</c:v>
                </c:pt>
                <c:pt idx="83">
                  <c:v>35.885736923076927</c:v>
                </c:pt>
                <c:pt idx="84">
                  <c:v>35.643696153846157</c:v>
                </c:pt>
                <c:pt idx="85">
                  <c:v>35.401655384615381</c:v>
                </c:pt>
                <c:pt idx="86">
                  <c:v>35.159614615384612</c:v>
                </c:pt>
                <c:pt idx="87">
                  <c:v>34.91757384615385</c:v>
                </c:pt>
                <c:pt idx="88">
                  <c:v>34.675533076923081</c:v>
                </c:pt>
                <c:pt idx="89">
                  <c:v>34.433492307692305</c:v>
                </c:pt>
                <c:pt idx="90">
                  <c:v>34.191451538461536</c:v>
                </c:pt>
                <c:pt idx="91">
                  <c:v>33.949410769230767</c:v>
                </c:pt>
                <c:pt idx="92">
                  <c:v>33.707370000000004</c:v>
                </c:pt>
                <c:pt idx="93">
                  <c:v>33.465329230769228</c:v>
                </c:pt>
                <c:pt idx="94">
                  <c:v>33.223288461538459</c:v>
                </c:pt>
                <c:pt idx="95">
                  <c:v>32.98124769230769</c:v>
                </c:pt>
                <c:pt idx="96">
                  <c:v>32.739206923076921</c:v>
                </c:pt>
                <c:pt idx="97">
                  <c:v>32.497166153846159</c:v>
                </c:pt>
                <c:pt idx="98">
                  <c:v>32.255125384615383</c:v>
                </c:pt>
                <c:pt idx="99">
                  <c:v>32.013084615384614</c:v>
                </c:pt>
                <c:pt idx="100">
                  <c:v>31.771043846153848</c:v>
                </c:pt>
                <c:pt idx="101">
                  <c:v>31.529003076923079</c:v>
                </c:pt>
                <c:pt idx="102">
                  <c:v>31.28696230769231</c:v>
                </c:pt>
                <c:pt idx="103">
                  <c:v>31.044921538461537</c:v>
                </c:pt>
                <c:pt idx="104">
                  <c:v>30.802880769230768</c:v>
                </c:pt>
                <c:pt idx="105">
                  <c:v>30.560839999999999</c:v>
                </c:pt>
                <c:pt idx="106">
                  <c:v>30.582092307692307</c:v>
                </c:pt>
                <c:pt idx="107">
                  <c:v>30.603344615384618</c:v>
                </c:pt>
                <c:pt idx="108">
                  <c:v>30.624596923076922</c:v>
                </c:pt>
                <c:pt idx="109">
                  <c:v>30.645849230769233</c:v>
                </c:pt>
                <c:pt idx="110">
                  <c:v>30.667101538461537</c:v>
                </c:pt>
                <c:pt idx="111">
                  <c:v>30.688353846153845</c:v>
                </c:pt>
                <c:pt idx="112">
                  <c:v>30.709606153846156</c:v>
                </c:pt>
                <c:pt idx="113">
                  <c:v>30.73085846153846</c:v>
                </c:pt>
                <c:pt idx="114">
                  <c:v>30.752110769230768</c:v>
                </c:pt>
                <c:pt idx="115">
                  <c:v>30.773363076923079</c:v>
                </c:pt>
                <c:pt idx="116">
                  <c:v>30.794615384615383</c:v>
                </c:pt>
                <c:pt idx="117">
                  <c:v>30.815867692307691</c:v>
                </c:pt>
                <c:pt idx="118">
                  <c:v>30.837120000000002</c:v>
                </c:pt>
                <c:pt idx="119">
                  <c:v>30.858372307692306</c:v>
                </c:pt>
                <c:pt idx="120">
                  <c:v>30.879624615384614</c:v>
                </c:pt>
                <c:pt idx="121">
                  <c:v>30.900876923076925</c:v>
                </c:pt>
                <c:pt idx="122">
                  <c:v>30.922129230769233</c:v>
                </c:pt>
                <c:pt idx="123">
                  <c:v>30.943381538461537</c:v>
                </c:pt>
                <c:pt idx="124">
                  <c:v>30.964633846153848</c:v>
                </c:pt>
                <c:pt idx="125">
                  <c:v>30.985886153846156</c:v>
                </c:pt>
                <c:pt idx="126">
                  <c:v>31.007138461538464</c:v>
                </c:pt>
                <c:pt idx="127">
                  <c:v>31.028390769230768</c:v>
                </c:pt>
                <c:pt idx="128">
                  <c:v>31.049643076923079</c:v>
                </c:pt>
                <c:pt idx="129">
                  <c:v>31.070895384615387</c:v>
                </c:pt>
                <c:pt idx="130">
                  <c:v>31.092147692307691</c:v>
                </c:pt>
                <c:pt idx="131">
                  <c:v>31.113400000000002</c:v>
                </c:pt>
                <c:pt idx="132">
                  <c:v>31.134652307692306</c:v>
                </c:pt>
                <c:pt idx="133">
                  <c:v>31.155904615384614</c:v>
                </c:pt>
                <c:pt idx="134">
                  <c:v>31.177156923076925</c:v>
                </c:pt>
                <c:pt idx="135">
                  <c:v>31.198409230769229</c:v>
                </c:pt>
                <c:pt idx="136">
                  <c:v>31.219661538461537</c:v>
                </c:pt>
                <c:pt idx="137">
                  <c:v>31.240913846153848</c:v>
                </c:pt>
                <c:pt idx="138">
                  <c:v>31.262166153846152</c:v>
                </c:pt>
                <c:pt idx="139">
                  <c:v>31.28341846153846</c:v>
                </c:pt>
                <c:pt idx="140">
                  <c:v>31.304670769230771</c:v>
                </c:pt>
                <c:pt idx="141">
                  <c:v>31.325923076923079</c:v>
                </c:pt>
                <c:pt idx="142">
                  <c:v>31.347175384615387</c:v>
                </c:pt>
                <c:pt idx="143">
                  <c:v>31.368427692307691</c:v>
                </c:pt>
                <c:pt idx="144">
                  <c:v>31.389680000000002</c:v>
                </c:pt>
                <c:pt idx="145">
                  <c:v>31.41093230769231</c:v>
                </c:pt>
                <c:pt idx="146">
                  <c:v>31.432184615384614</c:v>
                </c:pt>
                <c:pt idx="147">
                  <c:v>31.453436923076922</c:v>
                </c:pt>
                <c:pt idx="148">
                  <c:v>31.474689230769229</c:v>
                </c:pt>
                <c:pt idx="149">
                  <c:v>31.495941538461537</c:v>
                </c:pt>
                <c:pt idx="150">
                  <c:v>31.517193846153845</c:v>
                </c:pt>
                <c:pt idx="151">
                  <c:v>31.538446153846152</c:v>
                </c:pt>
                <c:pt idx="152">
                  <c:v>31.55969846153846</c:v>
                </c:pt>
                <c:pt idx="153">
                  <c:v>31.580950769230771</c:v>
                </c:pt>
                <c:pt idx="154">
                  <c:v>31.602203076923075</c:v>
                </c:pt>
                <c:pt idx="155">
                  <c:v>31.623455384615383</c:v>
                </c:pt>
                <c:pt idx="156">
                  <c:v>31.644707692307694</c:v>
                </c:pt>
                <c:pt idx="157">
                  <c:v>31.665959999999998</c:v>
                </c:pt>
                <c:pt idx="158">
                  <c:v>31.628154615384613</c:v>
                </c:pt>
                <c:pt idx="159">
                  <c:v>31.590349230769228</c:v>
                </c:pt>
                <c:pt idx="160">
                  <c:v>31.552543846153846</c:v>
                </c:pt>
                <c:pt idx="161">
                  <c:v>31.51473846153846</c:v>
                </c:pt>
                <c:pt idx="162">
                  <c:v>31.476933076923075</c:v>
                </c:pt>
                <c:pt idx="163">
                  <c:v>31.439127692307686</c:v>
                </c:pt>
                <c:pt idx="164">
                  <c:v>31.401322307692311</c:v>
                </c:pt>
                <c:pt idx="165">
                  <c:v>31.363516923076926</c:v>
                </c:pt>
                <c:pt idx="166">
                  <c:v>31.325711538461537</c:v>
                </c:pt>
                <c:pt idx="167">
                  <c:v>31.287906153846155</c:v>
                </c:pt>
                <c:pt idx="168">
                  <c:v>31.25010076923077</c:v>
                </c:pt>
                <c:pt idx="169">
                  <c:v>31.212295384615388</c:v>
                </c:pt>
                <c:pt idx="170">
                  <c:v>31.174490000000002</c:v>
                </c:pt>
                <c:pt idx="171">
                  <c:v>31.136684615384613</c:v>
                </c:pt>
                <c:pt idx="172">
                  <c:v>31.098879230769235</c:v>
                </c:pt>
                <c:pt idx="173">
                  <c:v>31.061073846153846</c:v>
                </c:pt>
                <c:pt idx="174">
                  <c:v>31.023268461538464</c:v>
                </c:pt>
                <c:pt idx="175">
                  <c:v>30.985463076923075</c:v>
                </c:pt>
                <c:pt idx="176">
                  <c:v>30.94765769230769</c:v>
                </c:pt>
                <c:pt idx="177">
                  <c:v>30.909852307692312</c:v>
                </c:pt>
                <c:pt idx="178">
                  <c:v>30.872046923076923</c:v>
                </c:pt>
                <c:pt idx="179">
                  <c:v>30.834241538461537</c:v>
                </c:pt>
                <c:pt idx="180">
                  <c:v>30.796436153846152</c:v>
                </c:pt>
                <c:pt idx="181">
                  <c:v>30.758630769230766</c:v>
                </c:pt>
                <c:pt idx="182">
                  <c:v>30.720825384615384</c:v>
                </c:pt>
                <c:pt idx="183">
                  <c:v>30.683019999999999</c:v>
                </c:pt>
                <c:pt idx="184">
                  <c:v>30.645214615384617</c:v>
                </c:pt>
                <c:pt idx="185">
                  <c:v>30.607409230769232</c:v>
                </c:pt>
                <c:pt idx="186">
                  <c:v>30.56960384615385</c:v>
                </c:pt>
                <c:pt idx="187">
                  <c:v>30.531798461538465</c:v>
                </c:pt>
                <c:pt idx="188">
                  <c:v>30.493993076923079</c:v>
                </c:pt>
                <c:pt idx="189">
                  <c:v>30.456187692307697</c:v>
                </c:pt>
                <c:pt idx="190">
                  <c:v>30.418382307692308</c:v>
                </c:pt>
                <c:pt idx="191">
                  <c:v>30.380576923076923</c:v>
                </c:pt>
                <c:pt idx="192">
                  <c:v>30.342771538461538</c:v>
                </c:pt>
                <c:pt idx="193">
                  <c:v>30.304966153846156</c:v>
                </c:pt>
                <c:pt idx="194">
                  <c:v>30.267160769230774</c:v>
                </c:pt>
                <c:pt idx="195">
                  <c:v>30.229355384615381</c:v>
                </c:pt>
                <c:pt idx="196">
                  <c:v>30.191550000000003</c:v>
                </c:pt>
                <c:pt idx="197">
                  <c:v>30.153744615384618</c:v>
                </c:pt>
                <c:pt idx="198">
                  <c:v>30.115939230769232</c:v>
                </c:pt>
                <c:pt idx="199">
                  <c:v>30.078133846153847</c:v>
                </c:pt>
                <c:pt idx="200">
                  <c:v>30.040328461538461</c:v>
                </c:pt>
                <c:pt idx="201">
                  <c:v>30.002523076923076</c:v>
                </c:pt>
                <c:pt idx="202">
                  <c:v>29.964717692307694</c:v>
                </c:pt>
                <c:pt idx="203">
                  <c:v>29.926912307692305</c:v>
                </c:pt>
                <c:pt idx="204">
                  <c:v>29.889106923076923</c:v>
                </c:pt>
                <c:pt idx="205">
                  <c:v>29.851301538461538</c:v>
                </c:pt>
                <c:pt idx="206">
                  <c:v>29.813496153846152</c:v>
                </c:pt>
                <c:pt idx="207">
                  <c:v>29.775690769230771</c:v>
                </c:pt>
                <c:pt idx="208">
                  <c:v>29.737885384615382</c:v>
                </c:pt>
                <c:pt idx="209">
                  <c:v>29.700080000000003</c:v>
                </c:pt>
                <c:pt idx="210">
                  <c:v>29.553993846153844</c:v>
                </c:pt>
                <c:pt idx="211">
                  <c:v>29.407907692307699</c:v>
                </c:pt>
                <c:pt idx="212">
                  <c:v>29.26182153846154</c:v>
                </c:pt>
                <c:pt idx="213">
                  <c:v>29.115735384615384</c:v>
                </c:pt>
                <c:pt idx="214">
                  <c:v>28.969649230769232</c:v>
                </c:pt>
                <c:pt idx="215">
                  <c:v>28.823563076923076</c:v>
                </c:pt>
                <c:pt idx="216">
                  <c:v>28.677476923076927</c:v>
                </c:pt>
                <c:pt idx="217">
                  <c:v>28.531390769230768</c:v>
                </c:pt>
                <c:pt idx="218">
                  <c:v>28.385304615384616</c:v>
                </c:pt>
                <c:pt idx="219">
                  <c:v>28.239218461538464</c:v>
                </c:pt>
                <c:pt idx="220">
                  <c:v>28.093132307692308</c:v>
                </c:pt>
                <c:pt idx="221">
                  <c:v>27.947046153846156</c:v>
                </c:pt>
                <c:pt idx="222">
                  <c:v>27.80096</c:v>
                </c:pt>
                <c:pt idx="223">
                  <c:v>27.654873846153844</c:v>
                </c:pt>
                <c:pt idx="224">
                  <c:v>27.508787692307695</c:v>
                </c:pt>
                <c:pt idx="225">
                  <c:v>27.362701538461536</c:v>
                </c:pt>
                <c:pt idx="226">
                  <c:v>27.216615384615384</c:v>
                </c:pt>
                <c:pt idx="227">
                  <c:v>27.070529230769232</c:v>
                </c:pt>
                <c:pt idx="228">
                  <c:v>26.924443076923076</c:v>
                </c:pt>
                <c:pt idx="229">
                  <c:v>26.778356923076927</c:v>
                </c:pt>
                <c:pt idx="230">
                  <c:v>26.632270769230768</c:v>
                </c:pt>
                <c:pt idx="231">
                  <c:v>26.486184615384616</c:v>
                </c:pt>
                <c:pt idx="232">
                  <c:v>26.340098461538464</c:v>
                </c:pt>
                <c:pt idx="233">
                  <c:v>26.194012307692308</c:v>
                </c:pt>
                <c:pt idx="234">
                  <c:v>26.047926153846159</c:v>
                </c:pt>
                <c:pt idx="235">
                  <c:v>25.90184</c:v>
                </c:pt>
                <c:pt idx="236">
                  <c:v>25.755753846153851</c:v>
                </c:pt>
                <c:pt idx="237">
                  <c:v>25.609667692307692</c:v>
                </c:pt>
                <c:pt idx="238">
                  <c:v>25.463581538461536</c:v>
                </c:pt>
                <c:pt idx="239">
                  <c:v>25.317495384615384</c:v>
                </c:pt>
                <c:pt idx="240">
                  <c:v>25.171409230769232</c:v>
                </c:pt>
                <c:pt idx="241">
                  <c:v>25.02532307692308</c:v>
                </c:pt>
                <c:pt idx="242">
                  <c:v>24.879236923076917</c:v>
                </c:pt>
                <c:pt idx="243">
                  <c:v>24.733150769230768</c:v>
                </c:pt>
                <c:pt idx="244">
                  <c:v>24.587064615384616</c:v>
                </c:pt>
                <c:pt idx="245">
                  <c:v>24.440978461538464</c:v>
                </c:pt>
                <c:pt idx="246">
                  <c:v>24.294892307692308</c:v>
                </c:pt>
                <c:pt idx="247">
                  <c:v>24.148806153846152</c:v>
                </c:pt>
                <c:pt idx="248">
                  <c:v>24.002719999999997</c:v>
                </c:pt>
                <c:pt idx="249">
                  <c:v>23.856633846153848</c:v>
                </c:pt>
                <c:pt idx="250">
                  <c:v>23.710547692307692</c:v>
                </c:pt>
                <c:pt idx="251">
                  <c:v>23.56446153846154</c:v>
                </c:pt>
                <c:pt idx="252">
                  <c:v>23.418375384615381</c:v>
                </c:pt>
                <c:pt idx="253">
                  <c:v>23.272289230769232</c:v>
                </c:pt>
                <c:pt idx="254">
                  <c:v>23.126203076923076</c:v>
                </c:pt>
                <c:pt idx="255">
                  <c:v>22.98011692307692</c:v>
                </c:pt>
                <c:pt idx="256">
                  <c:v>22.834030769230768</c:v>
                </c:pt>
                <c:pt idx="257">
                  <c:v>22.687944615384616</c:v>
                </c:pt>
                <c:pt idx="258">
                  <c:v>22.54185846153846</c:v>
                </c:pt>
                <c:pt idx="259">
                  <c:v>22.395772307692308</c:v>
                </c:pt>
                <c:pt idx="260">
                  <c:v>22.249686153846149</c:v>
                </c:pt>
                <c:pt idx="261">
                  <c:v>22.1036</c:v>
                </c:pt>
                <c:pt idx="262">
                  <c:v>22.420799230769227</c:v>
                </c:pt>
                <c:pt idx="263">
                  <c:v>22.737998461538464</c:v>
                </c:pt>
                <c:pt idx="264">
                  <c:v>23.05519769230769</c:v>
                </c:pt>
                <c:pt idx="265">
                  <c:v>23.37239692307692</c:v>
                </c:pt>
                <c:pt idx="266">
                  <c:v>23.689596153846153</c:v>
                </c:pt>
                <c:pt idx="267">
                  <c:v>24.006795384615383</c:v>
                </c:pt>
                <c:pt idx="268">
                  <c:v>24.323994615384613</c:v>
                </c:pt>
                <c:pt idx="269">
                  <c:v>24.641193846153843</c:v>
                </c:pt>
                <c:pt idx="270">
                  <c:v>24.958393076923073</c:v>
                </c:pt>
                <c:pt idx="271">
                  <c:v>25.275592307692307</c:v>
                </c:pt>
                <c:pt idx="272">
                  <c:v>25.592791538461537</c:v>
                </c:pt>
                <c:pt idx="273">
                  <c:v>25.909990769230767</c:v>
                </c:pt>
                <c:pt idx="274">
                  <c:v>26.227189999999997</c:v>
                </c:pt>
                <c:pt idx="275">
                  <c:v>26.54438923076923</c:v>
                </c:pt>
                <c:pt idx="276">
                  <c:v>26.86158846153846</c:v>
                </c:pt>
                <c:pt idx="277">
                  <c:v>27.17878769230769</c:v>
                </c:pt>
                <c:pt idx="278">
                  <c:v>27.49598692307692</c:v>
                </c:pt>
                <c:pt idx="279">
                  <c:v>27.813186153846154</c:v>
                </c:pt>
                <c:pt idx="280">
                  <c:v>28.13038538461538</c:v>
                </c:pt>
                <c:pt idx="281">
                  <c:v>28.447584615384613</c:v>
                </c:pt>
                <c:pt idx="282">
                  <c:v>28.764783846153843</c:v>
                </c:pt>
                <c:pt idx="283">
                  <c:v>29.081983076923077</c:v>
                </c:pt>
                <c:pt idx="284">
                  <c:v>29.399182307692307</c:v>
                </c:pt>
                <c:pt idx="285">
                  <c:v>29.716381538461537</c:v>
                </c:pt>
                <c:pt idx="286">
                  <c:v>30.03358076923077</c:v>
                </c:pt>
                <c:pt idx="287">
                  <c:v>30.35078</c:v>
                </c:pt>
                <c:pt idx="288">
                  <c:v>30.667979230769234</c:v>
                </c:pt>
                <c:pt idx="289">
                  <c:v>30.98517846153846</c:v>
                </c:pt>
                <c:pt idx="290">
                  <c:v>31.30237769230769</c:v>
                </c:pt>
                <c:pt idx="291">
                  <c:v>31.619576923076924</c:v>
                </c:pt>
                <c:pt idx="292">
                  <c:v>31.93677615384615</c:v>
                </c:pt>
                <c:pt idx="293">
                  <c:v>32.25397538461538</c:v>
                </c:pt>
                <c:pt idx="294">
                  <c:v>32.571174615384614</c:v>
                </c:pt>
                <c:pt idx="295">
                  <c:v>32.888373846153847</c:v>
                </c:pt>
                <c:pt idx="296">
                  <c:v>33.205573076923081</c:v>
                </c:pt>
                <c:pt idx="297">
                  <c:v>33.522772307692307</c:v>
                </c:pt>
                <c:pt idx="298">
                  <c:v>33.83997153846154</c:v>
                </c:pt>
                <c:pt idx="299">
                  <c:v>34.157170769230767</c:v>
                </c:pt>
                <c:pt idx="300">
                  <c:v>34.47437</c:v>
                </c:pt>
                <c:pt idx="301">
                  <c:v>34.791569230769227</c:v>
                </c:pt>
                <c:pt idx="302">
                  <c:v>35.108768461538467</c:v>
                </c:pt>
                <c:pt idx="303">
                  <c:v>35.425967692307694</c:v>
                </c:pt>
                <c:pt idx="304">
                  <c:v>35.74316692307692</c:v>
                </c:pt>
                <c:pt idx="305">
                  <c:v>36.060366153846154</c:v>
                </c:pt>
                <c:pt idx="306">
                  <c:v>36.377565384615387</c:v>
                </c:pt>
                <c:pt idx="307">
                  <c:v>36.694764615384614</c:v>
                </c:pt>
                <c:pt idx="308">
                  <c:v>37.011963846153847</c:v>
                </c:pt>
                <c:pt idx="309">
                  <c:v>37.329163076923081</c:v>
                </c:pt>
                <c:pt idx="310">
                  <c:v>37.6463623076923</c:v>
                </c:pt>
                <c:pt idx="311">
                  <c:v>37.963561538461541</c:v>
                </c:pt>
                <c:pt idx="312">
                  <c:v>38.280760769230767</c:v>
                </c:pt>
                <c:pt idx="313">
                  <c:v>38.59796</c:v>
                </c:pt>
                <c:pt idx="314">
                  <c:v>38.59796</c:v>
                </c:pt>
                <c:pt idx="315">
                  <c:v>39.071002307692304</c:v>
                </c:pt>
                <c:pt idx="316">
                  <c:v>39.544044615384614</c:v>
                </c:pt>
                <c:pt idx="317">
                  <c:v>40.017086923076924</c:v>
                </c:pt>
                <c:pt idx="318">
                  <c:v>40.490129230769234</c:v>
                </c:pt>
                <c:pt idx="319">
                  <c:v>40.963171538461538</c:v>
                </c:pt>
                <c:pt idx="320">
                  <c:v>41.436213846153841</c:v>
                </c:pt>
                <c:pt idx="321">
                  <c:v>41.909256153846158</c:v>
                </c:pt>
                <c:pt idx="322">
                  <c:v>42.382298461538461</c:v>
                </c:pt>
                <c:pt idx="323">
                  <c:v>42.855340769230764</c:v>
                </c:pt>
                <c:pt idx="324">
                  <c:v>43.328383076923075</c:v>
                </c:pt>
                <c:pt idx="325">
                  <c:v>43.801425384615385</c:v>
                </c:pt>
                <c:pt idx="326">
                  <c:v>44.274467692307688</c:v>
                </c:pt>
                <c:pt idx="327">
                  <c:v>44.747510000000005</c:v>
                </c:pt>
                <c:pt idx="328">
                  <c:v>45.220552307692309</c:v>
                </c:pt>
                <c:pt idx="329">
                  <c:v>45.693594615384619</c:v>
                </c:pt>
                <c:pt idx="330">
                  <c:v>46.166636923076929</c:v>
                </c:pt>
                <c:pt idx="331">
                  <c:v>46.639679230769239</c:v>
                </c:pt>
                <c:pt idx="332">
                  <c:v>47.112721538461543</c:v>
                </c:pt>
                <c:pt idx="333">
                  <c:v>47.585763846153846</c:v>
                </c:pt>
                <c:pt idx="334">
                  <c:v>48.058806153846163</c:v>
                </c:pt>
                <c:pt idx="335">
                  <c:v>48.531848461538466</c:v>
                </c:pt>
                <c:pt idx="336">
                  <c:v>49.004890769230769</c:v>
                </c:pt>
                <c:pt idx="337">
                  <c:v>49.477933076923073</c:v>
                </c:pt>
                <c:pt idx="338">
                  <c:v>49.95097538461539</c:v>
                </c:pt>
                <c:pt idx="339">
                  <c:v>50.424017692307693</c:v>
                </c:pt>
                <c:pt idx="340">
                  <c:v>50.897059999999996</c:v>
                </c:pt>
                <c:pt idx="341">
                  <c:v>51.370102307692314</c:v>
                </c:pt>
                <c:pt idx="342">
                  <c:v>51.843144615384617</c:v>
                </c:pt>
                <c:pt idx="343">
                  <c:v>52.31618692307692</c:v>
                </c:pt>
                <c:pt idx="344">
                  <c:v>52.789229230769223</c:v>
                </c:pt>
                <c:pt idx="345">
                  <c:v>53.262271538461533</c:v>
                </c:pt>
                <c:pt idx="346">
                  <c:v>53.735313846153858</c:v>
                </c:pt>
                <c:pt idx="347">
                  <c:v>54.208356153846154</c:v>
                </c:pt>
                <c:pt idx="348">
                  <c:v>54.681398461538471</c:v>
                </c:pt>
                <c:pt idx="349">
                  <c:v>55.154440769230781</c:v>
                </c:pt>
                <c:pt idx="350">
                  <c:v>55.627483076923077</c:v>
                </c:pt>
                <c:pt idx="351">
                  <c:v>56.100525384615395</c:v>
                </c:pt>
                <c:pt idx="352">
                  <c:v>56.573567692307691</c:v>
                </c:pt>
                <c:pt idx="353">
                  <c:v>57.046610000000001</c:v>
                </c:pt>
                <c:pt idx="354">
                  <c:v>57.519652307692319</c:v>
                </c:pt>
                <c:pt idx="355">
                  <c:v>57.992694615384615</c:v>
                </c:pt>
                <c:pt idx="356">
                  <c:v>58.465736923076925</c:v>
                </c:pt>
                <c:pt idx="357">
                  <c:v>58.938779230769228</c:v>
                </c:pt>
                <c:pt idx="358">
                  <c:v>59.411821538461538</c:v>
                </c:pt>
                <c:pt idx="359">
                  <c:v>59.884863846153848</c:v>
                </c:pt>
                <c:pt idx="360">
                  <c:v>60.357906153846152</c:v>
                </c:pt>
                <c:pt idx="361">
                  <c:v>60.830948461538462</c:v>
                </c:pt>
                <c:pt idx="362">
                  <c:v>61.303990769230779</c:v>
                </c:pt>
                <c:pt idx="363">
                  <c:v>61.777033076923075</c:v>
                </c:pt>
                <c:pt idx="364">
                  <c:v>62.250075384615393</c:v>
                </c:pt>
                <c:pt idx="365">
                  <c:v>62.723117692307696</c:v>
                </c:pt>
                <c:pt idx="366">
                  <c:v>63.196160000000006</c:v>
                </c:pt>
                <c:pt idx="367">
                  <c:v>63.01028384615384</c:v>
                </c:pt>
                <c:pt idx="368">
                  <c:v>62.824407692307702</c:v>
                </c:pt>
                <c:pt idx="369">
                  <c:v>62.638531538461535</c:v>
                </c:pt>
                <c:pt idx="370">
                  <c:v>62.452655384615397</c:v>
                </c:pt>
                <c:pt idx="371">
                  <c:v>62.266779230769238</c:v>
                </c:pt>
                <c:pt idx="372">
                  <c:v>62.080903076923072</c:v>
                </c:pt>
                <c:pt idx="373">
                  <c:v>61.895026923076934</c:v>
                </c:pt>
                <c:pt idx="374">
                  <c:v>61.709150769230774</c:v>
                </c:pt>
                <c:pt idx="375">
                  <c:v>61.523274615384608</c:v>
                </c:pt>
                <c:pt idx="376">
                  <c:v>61.33739846153847</c:v>
                </c:pt>
                <c:pt idx="377">
                  <c:v>61.151522307692304</c:v>
                </c:pt>
                <c:pt idx="378">
                  <c:v>60.965646153846158</c:v>
                </c:pt>
                <c:pt idx="379">
                  <c:v>60.779770000000006</c:v>
                </c:pt>
                <c:pt idx="380">
                  <c:v>60.59389384615384</c:v>
                </c:pt>
                <c:pt idx="381">
                  <c:v>60.408017692307695</c:v>
                </c:pt>
                <c:pt idx="382">
                  <c:v>60.222141538461543</c:v>
                </c:pt>
                <c:pt idx="383">
                  <c:v>60.03626538461539</c:v>
                </c:pt>
                <c:pt idx="384">
                  <c:v>59.850389230769231</c:v>
                </c:pt>
                <c:pt idx="385">
                  <c:v>59.664513076923072</c:v>
                </c:pt>
                <c:pt idx="386">
                  <c:v>59.478636923076934</c:v>
                </c:pt>
                <c:pt idx="387">
                  <c:v>59.292760769230767</c:v>
                </c:pt>
                <c:pt idx="388">
                  <c:v>59.106884615384608</c:v>
                </c:pt>
                <c:pt idx="389">
                  <c:v>58.92100846153847</c:v>
                </c:pt>
                <c:pt idx="390">
                  <c:v>58.735132307692304</c:v>
                </c:pt>
                <c:pt idx="391">
                  <c:v>58.549256153846159</c:v>
                </c:pt>
                <c:pt idx="392">
                  <c:v>58.363380000000006</c:v>
                </c:pt>
                <c:pt idx="393">
                  <c:v>58.177503846153847</c:v>
                </c:pt>
                <c:pt idx="394">
                  <c:v>57.991627692307695</c:v>
                </c:pt>
                <c:pt idx="395">
                  <c:v>57.805751538461543</c:v>
                </c:pt>
                <c:pt idx="396">
                  <c:v>57.619875384615383</c:v>
                </c:pt>
                <c:pt idx="397">
                  <c:v>57.433999230769231</c:v>
                </c:pt>
                <c:pt idx="398">
                  <c:v>57.248123076923079</c:v>
                </c:pt>
                <c:pt idx="399">
                  <c:v>57.06224692307692</c:v>
                </c:pt>
                <c:pt idx="400">
                  <c:v>56.876370769230768</c:v>
                </c:pt>
                <c:pt idx="401">
                  <c:v>56.690494615384615</c:v>
                </c:pt>
                <c:pt idx="402">
                  <c:v>56.504618461538463</c:v>
                </c:pt>
                <c:pt idx="403">
                  <c:v>56.318742307692311</c:v>
                </c:pt>
                <c:pt idx="404">
                  <c:v>56.132866153846152</c:v>
                </c:pt>
                <c:pt idx="405">
                  <c:v>55.94699</c:v>
                </c:pt>
                <c:pt idx="406">
                  <c:v>55.761113846153847</c:v>
                </c:pt>
                <c:pt idx="407">
                  <c:v>55.575237692307695</c:v>
                </c:pt>
                <c:pt idx="408">
                  <c:v>55.389361538461543</c:v>
                </c:pt>
                <c:pt idx="409">
                  <c:v>55.203485384615377</c:v>
                </c:pt>
                <c:pt idx="410">
                  <c:v>55.017609230769231</c:v>
                </c:pt>
                <c:pt idx="411">
                  <c:v>54.831733076923072</c:v>
                </c:pt>
                <c:pt idx="412">
                  <c:v>54.64585692307692</c:v>
                </c:pt>
                <c:pt idx="413">
                  <c:v>54.459980769230768</c:v>
                </c:pt>
                <c:pt idx="414">
                  <c:v>54.274104615384616</c:v>
                </c:pt>
                <c:pt idx="415">
                  <c:v>54.088228461538463</c:v>
                </c:pt>
                <c:pt idx="416">
                  <c:v>53.902352307692304</c:v>
                </c:pt>
                <c:pt idx="417">
                  <c:v>53.716476153846145</c:v>
                </c:pt>
                <c:pt idx="418">
                  <c:v>53.5306</c:v>
                </c:pt>
                <c:pt idx="419">
                  <c:v>54.284656153846143</c:v>
                </c:pt>
                <c:pt idx="420">
                  <c:v>55.0387123076923</c:v>
                </c:pt>
                <c:pt idx="421">
                  <c:v>55.792768461538465</c:v>
                </c:pt>
                <c:pt idx="422">
                  <c:v>56.546824615384622</c:v>
                </c:pt>
                <c:pt idx="423">
                  <c:v>57.300880769230766</c:v>
                </c:pt>
                <c:pt idx="424">
                  <c:v>58.054936923076923</c:v>
                </c:pt>
                <c:pt idx="425">
                  <c:v>58.80899307692308</c:v>
                </c:pt>
                <c:pt idx="426">
                  <c:v>59.563049230769231</c:v>
                </c:pt>
                <c:pt idx="427">
                  <c:v>60.317105384615381</c:v>
                </c:pt>
                <c:pt idx="428">
                  <c:v>61.071161538461538</c:v>
                </c:pt>
                <c:pt idx="429">
                  <c:v>61.825217692307689</c:v>
                </c:pt>
                <c:pt idx="430">
                  <c:v>62.579273846153853</c:v>
                </c:pt>
                <c:pt idx="431">
                  <c:v>63.333330000000004</c:v>
                </c:pt>
                <c:pt idx="432">
                  <c:v>64.087386153846154</c:v>
                </c:pt>
                <c:pt idx="433">
                  <c:v>64.841442307692319</c:v>
                </c:pt>
                <c:pt idx="434">
                  <c:v>65.595498461538455</c:v>
                </c:pt>
                <c:pt idx="435">
                  <c:v>66.349554615384619</c:v>
                </c:pt>
                <c:pt idx="436">
                  <c:v>67.10361076923077</c:v>
                </c:pt>
                <c:pt idx="437">
                  <c:v>67.85766692307692</c:v>
                </c:pt>
                <c:pt idx="438">
                  <c:v>68.611723076923084</c:v>
                </c:pt>
                <c:pt idx="439">
                  <c:v>69.365779230769235</c:v>
                </c:pt>
                <c:pt idx="440">
                  <c:v>70.119835384615371</c:v>
                </c:pt>
                <c:pt idx="441">
                  <c:v>70.873891538461535</c:v>
                </c:pt>
                <c:pt idx="442">
                  <c:v>71.6279476923077</c:v>
                </c:pt>
                <c:pt idx="443">
                  <c:v>72.38200384615385</c:v>
                </c:pt>
                <c:pt idx="444">
                  <c:v>73.136060000000001</c:v>
                </c:pt>
                <c:pt idx="445">
                  <c:v>73.890116153846165</c:v>
                </c:pt>
                <c:pt idx="446">
                  <c:v>74.644172307692301</c:v>
                </c:pt>
                <c:pt idx="447">
                  <c:v>75.398228461538466</c:v>
                </c:pt>
                <c:pt idx="448">
                  <c:v>76.152284615384616</c:v>
                </c:pt>
                <c:pt idx="449">
                  <c:v>76.906340769230766</c:v>
                </c:pt>
                <c:pt idx="450">
                  <c:v>77.660396923076931</c:v>
                </c:pt>
                <c:pt idx="451">
                  <c:v>78.414453076923081</c:v>
                </c:pt>
                <c:pt idx="452">
                  <c:v>79.168509230769246</c:v>
                </c:pt>
                <c:pt idx="453">
                  <c:v>79.922565384615382</c:v>
                </c:pt>
                <c:pt idx="454">
                  <c:v>80.676621538461532</c:v>
                </c:pt>
                <c:pt idx="455">
                  <c:v>81.430677692307697</c:v>
                </c:pt>
                <c:pt idx="456">
                  <c:v>82.184733846153833</c:v>
                </c:pt>
                <c:pt idx="457">
                  <c:v>82.938789999999997</c:v>
                </c:pt>
                <c:pt idx="458">
                  <c:v>83.692846153846162</c:v>
                </c:pt>
                <c:pt idx="459">
                  <c:v>84.446902307692298</c:v>
                </c:pt>
                <c:pt idx="460">
                  <c:v>85.200958461538463</c:v>
                </c:pt>
                <c:pt idx="461">
                  <c:v>85.955014615384613</c:v>
                </c:pt>
                <c:pt idx="462">
                  <c:v>86.709070769230777</c:v>
                </c:pt>
                <c:pt idx="463">
                  <c:v>87.463126923076928</c:v>
                </c:pt>
                <c:pt idx="464">
                  <c:v>88.217183076923078</c:v>
                </c:pt>
                <c:pt idx="465">
                  <c:v>88.971239230769228</c:v>
                </c:pt>
                <c:pt idx="466">
                  <c:v>89.725295384615393</c:v>
                </c:pt>
                <c:pt idx="467">
                  <c:v>90.479351538461543</c:v>
                </c:pt>
                <c:pt idx="468">
                  <c:v>91.233407692307694</c:v>
                </c:pt>
                <c:pt idx="469">
                  <c:v>91.987463846153844</c:v>
                </c:pt>
                <c:pt idx="470">
                  <c:v>92.741520000000008</c:v>
                </c:pt>
                <c:pt idx="471">
                  <c:v>93.251969230769234</c:v>
                </c:pt>
                <c:pt idx="472">
                  <c:v>93.762418461538473</c:v>
                </c:pt>
                <c:pt idx="473">
                  <c:v>94.272867692307699</c:v>
                </c:pt>
                <c:pt idx="474">
                  <c:v>94.783316923076924</c:v>
                </c:pt>
                <c:pt idx="475">
                  <c:v>95.29376615384615</c:v>
                </c:pt>
                <c:pt idx="476">
                  <c:v>95.804215384615375</c:v>
                </c:pt>
                <c:pt idx="477">
                  <c:v>96.314664615384629</c:v>
                </c:pt>
                <c:pt idx="478">
                  <c:v>96.825113846153855</c:v>
                </c:pt>
                <c:pt idx="479">
                  <c:v>97.33556307692308</c:v>
                </c:pt>
                <c:pt idx="480">
                  <c:v>97.84601230769232</c:v>
                </c:pt>
                <c:pt idx="481">
                  <c:v>98.356461538461531</c:v>
                </c:pt>
                <c:pt idx="482">
                  <c:v>98.86691076923077</c:v>
                </c:pt>
                <c:pt idx="483">
                  <c:v>99.377359999999996</c:v>
                </c:pt>
                <c:pt idx="484">
                  <c:v>99.887809230769221</c:v>
                </c:pt>
                <c:pt idx="485">
                  <c:v>100.39825846153848</c:v>
                </c:pt>
                <c:pt idx="486">
                  <c:v>100.9087076923077</c:v>
                </c:pt>
                <c:pt idx="487">
                  <c:v>101.41915692307693</c:v>
                </c:pt>
                <c:pt idx="488">
                  <c:v>101.92960615384617</c:v>
                </c:pt>
                <c:pt idx="489">
                  <c:v>102.44005538461538</c:v>
                </c:pt>
                <c:pt idx="490">
                  <c:v>102.95050461538462</c:v>
                </c:pt>
                <c:pt idx="491">
                  <c:v>103.46095384615386</c:v>
                </c:pt>
                <c:pt idx="492">
                  <c:v>103.97140307692307</c:v>
                </c:pt>
                <c:pt idx="493">
                  <c:v>104.48185230769232</c:v>
                </c:pt>
                <c:pt idx="494">
                  <c:v>104.99230153846155</c:v>
                </c:pt>
                <c:pt idx="495">
                  <c:v>105.50275076923079</c:v>
                </c:pt>
                <c:pt idx="496">
                  <c:v>106.01320000000001</c:v>
                </c:pt>
                <c:pt idx="497">
                  <c:v>106.52364923076924</c:v>
                </c:pt>
                <c:pt idx="498">
                  <c:v>107.03409846153846</c:v>
                </c:pt>
                <c:pt idx="499">
                  <c:v>107.5445476923077</c:v>
                </c:pt>
                <c:pt idx="500">
                  <c:v>108.05499692307691</c:v>
                </c:pt>
                <c:pt idx="501">
                  <c:v>108.56544615384617</c:v>
                </c:pt>
                <c:pt idx="502">
                  <c:v>109.07589538461539</c:v>
                </c:pt>
                <c:pt idx="503">
                  <c:v>109.58634461538462</c:v>
                </c:pt>
                <c:pt idx="504">
                  <c:v>110.09679384615386</c:v>
                </c:pt>
                <c:pt idx="505">
                  <c:v>110.60724307692308</c:v>
                </c:pt>
                <c:pt idx="506">
                  <c:v>111.11769230769231</c:v>
                </c:pt>
                <c:pt idx="507">
                  <c:v>111.62814153846155</c:v>
                </c:pt>
                <c:pt idx="508">
                  <c:v>112.13859076923076</c:v>
                </c:pt>
                <c:pt idx="509">
                  <c:v>112.64904000000001</c:v>
                </c:pt>
                <c:pt idx="510">
                  <c:v>113.15948923076924</c:v>
                </c:pt>
                <c:pt idx="511">
                  <c:v>113.66993846153846</c:v>
                </c:pt>
                <c:pt idx="512">
                  <c:v>114.1803876923077</c:v>
                </c:pt>
                <c:pt idx="513">
                  <c:v>114.69083692307692</c:v>
                </c:pt>
                <c:pt idx="514">
                  <c:v>115.20128615384616</c:v>
                </c:pt>
                <c:pt idx="515">
                  <c:v>115.71173538461538</c:v>
                </c:pt>
                <c:pt idx="516">
                  <c:v>116.22218461538463</c:v>
                </c:pt>
                <c:pt idx="517">
                  <c:v>116.73263384615386</c:v>
                </c:pt>
                <c:pt idx="518">
                  <c:v>117.24308307692309</c:v>
                </c:pt>
                <c:pt idx="519">
                  <c:v>117.75353230769231</c:v>
                </c:pt>
                <c:pt idx="520">
                  <c:v>118.26398153846155</c:v>
                </c:pt>
                <c:pt idx="521">
                  <c:v>118.77443076923078</c:v>
                </c:pt>
                <c:pt idx="522">
                  <c:v>119.28488</c:v>
                </c:pt>
                <c:pt idx="523">
                  <c:v>118.76651692307692</c:v>
                </c:pt>
                <c:pt idx="524">
                  <c:v>118.24815384615385</c:v>
                </c:pt>
                <c:pt idx="525">
                  <c:v>117.72979076923076</c:v>
                </c:pt>
                <c:pt idx="526">
                  <c:v>117.21142769230769</c:v>
                </c:pt>
                <c:pt idx="527">
                  <c:v>116.69306461538461</c:v>
                </c:pt>
                <c:pt idx="528">
                  <c:v>116.17470153846155</c:v>
                </c:pt>
                <c:pt idx="529">
                  <c:v>115.65633846153845</c:v>
                </c:pt>
                <c:pt idx="530">
                  <c:v>115.13797538461539</c:v>
                </c:pt>
                <c:pt idx="531">
                  <c:v>114.61961230769231</c:v>
                </c:pt>
                <c:pt idx="532">
                  <c:v>114.10124923076924</c:v>
                </c:pt>
                <c:pt idx="533">
                  <c:v>113.58288615384615</c:v>
                </c:pt>
                <c:pt idx="534">
                  <c:v>113.06452307692308</c:v>
                </c:pt>
                <c:pt idx="535">
                  <c:v>112.54616</c:v>
                </c:pt>
                <c:pt idx="536">
                  <c:v>112.02779692307692</c:v>
                </c:pt>
                <c:pt idx="537">
                  <c:v>111.50943384615385</c:v>
                </c:pt>
                <c:pt idx="538">
                  <c:v>110.99107076923076</c:v>
                </c:pt>
                <c:pt idx="539">
                  <c:v>110.47270769230769</c:v>
                </c:pt>
                <c:pt idx="540">
                  <c:v>109.95434461538461</c:v>
                </c:pt>
                <c:pt idx="541">
                  <c:v>109.43598153846155</c:v>
                </c:pt>
                <c:pt idx="542">
                  <c:v>108.91761846153845</c:v>
                </c:pt>
                <c:pt idx="543">
                  <c:v>108.39925538461539</c:v>
                </c:pt>
                <c:pt idx="544">
                  <c:v>107.88089230769229</c:v>
                </c:pt>
                <c:pt idx="545">
                  <c:v>107.36252923076923</c:v>
                </c:pt>
                <c:pt idx="546">
                  <c:v>106.84416615384616</c:v>
                </c:pt>
                <c:pt idx="547">
                  <c:v>106.32580307692308</c:v>
                </c:pt>
                <c:pt idx="548">
                  <c:v>105.80744</c:v>
                </c:pt>
                <c:pt idx="549">
                  <c:v>105.28907692307693</c:v>
                </c:pt>
                <c:pt idx="550">
                  <c:v>104.77071384615384</c:v>
                </c:pt>
                <c:pt idx="551">
                  <c:v>104.25235076923077</c:v>
                </c:pt>
                <c:pt idx="552">
                  <c:v>103.73398769230768</c:v>
                </c:pt>
                <c:pt idx="553">
                  <c:v>103.21562461538461</c:v>
                </c:pt>
                <c:pt idx="554">
                  <c:v>102.69726153846155</c:v>
                </c:pt>
                <c:pt idx="555">
                  <c:v>102.17889846153845</c:v>
                </c:pt>
                <c:pt idx="556">
                  <c:v>101.66053538461539</c:v>
                </c:pt>
                <c:pt idx="557">
                  <c:v>101.14217230769232</c:v>
                </c:pt>
                <c:pt idx="558">
                  <c:v>100.62380923076923</c:v>
                </c:pt>
                <c:pt idx="559">
                  <c:v>100.10544615384616</c:v>
                </c:pt>
                <c:pt idx="560">
                  <c:v>99.587083076923079</c:v>
                </c:pt>
                <c:pt idx="561">
                  <c:v>99.068719999999999</c:v>
                </c:pt>
                <c:pt idx="562">
                  <c:v>98.550356923076919</c:v>
                </c:pt>
                <c:pt idx="563">
                  <c:v>98.031993846153838</c:v>
                </c:pt>
                <c:pt idx="564">
                  <c:v>97.513630769230772</c:v>
                </c:pt>
                <c:pt idx="565">
                  <c:v>96.995267692307678</c:v>
                </c:pt>
                <c:pt idx="566">
                  <c:v>96.476904615384612</c:v>
                </c:pt>
                <c:pt idx="567">
                  <c:v>95.958541538461546</c:v>
                </c:pt>
                <c:pt idx="568">
                  <c:v>95.440178461538451</c:v>
                </c:pt>
                <c:pt idx="569">
                  <c:v>94.921815384615385</c:v>
                </c:pt>
                <c:pt idx="570">
                  <c:v>94.403452307692305</c:v>
                </c:pt>
                <c:pt idx="571">
                  <c:v>93.885089230769239</c:v>
                </c:pt>
                <c:pt idx="572">
                  <c:v>93.366726153846159</c:v>
                </c:pt>
                <c:pt idx="573">
                  <c:v>92.848363076923079</c:v>
                </c:pt>
                <c:pt idx="574">
                  <c:v>92.33</c:v>
                </c:pt>
                <c:pt idx="575">
                  <c:v>92.166520769230772</c:v>
                </c:pt>
                <c:pt idx="576">
                  <c:v>92.003041538461545</c:v>
                </c:pt>
                <c:pt idx="577">
                  <c:v>91.839562307692304</c:v>
                </c:pt>
                <c:pt idx="578">
                  <c:v>91.676083076923078</c:v>
                </c:pt>
                <c:pt idx="579">
                  <c:v>91.512603846153851</c:v>
                </c:pt>
                <c:pt idx="580">
                  <c:v>91.349124615384611</c:v>
                </c:pt>
                <c:pt idx="581">
                  <c:v>91.185645384615384</c:v>
                </c:pt>
                <c:pt idx="582">
                  <c:v>91.022166153846143</c:v>
                </c:pt>
                <c:pt idx="583">
                  <c:v>90.858686923076917</c:v>
                </c:pt>
                <c:pt idx="584">
                  <c:v>90.695207692307676</c:v>
                </c:pt>
                <c:pt idx="585">
                  <c:v>90.531728461538449</c:v>
                </c:pt>
                <c:pt idx="586">
                  <c:v>90.368249230769237</c:v>
                </c:pt>
                <c:pt idx="587">
                  <c:v>90.204770000000011</c:v>
                </c:pt>
                <c:pt idx="588">
                  <c:v>90.041290769230784</c:v>
                </c:pt>
                <c:pt idx="589">
                  <c:v>89.877811538461543</c:v>
                </c:pt>
                <c:pt idx="590">
                  <c:v>89.714332307692302</c:v>
                </c:pt>
                <c:pt idx="591">
                  <c:v>89.55085307692309</c:v>
                </c:pt>
                <c:pt idx="592">
                  <c:v>89.387373846153849</c:v>
                </c:pt>
                <c:pt idx="593">
                  <c:v>89.223894615384623</c:v>
                </c:pt>
                <c:pt idx="594">
                  <c:v>89.060415384615396</c:v>
                </c:pt>
                <c:pt idx="595">
                  <c:v>88.896936153846156</c:v>
                </c:pt>
                <c:pt idx="596">
                  <c:v>88.733456923076915</c:v>
                </c:pt>
                <c:pt idx="597">
                  <c:v>88.569977692307702</c:v>
                </c:pt>
                <c:pt idx="598">
                  <c:v>88.406498461538462</c:v>
                </c:pt>
                <c:pt idx="599">
                  <c:v>88.243019230769249</c:v>
                </c:pt>
                <c:pt idx="600">
                  <c:v>88.079540000000009</c:v>
                </c:pt>
                <c:pt idx="601">
                  <c:v>87.916060769230768</c:v>
                </c:pt>
                <c:pt idx="602">
                  <c:v>87.752581538461541</c:v>
                </c:pt>
                <c:pt idx="603">
                  <c:v>87.589102307692315</c:v>
                </c:pt>
                <c:pt idx="604">
                  <c:v>87.425623076923074</c:v>
                </c:pt>
                <c:pt idx="605">
                  <c:v>87.262143846153833</c:v>
                </c:pt>
                <c:pt idx="606">
                  <c:v>87.098664615384621</c:v>
                </c:pt>
                <c:pt idx="607">
                  <c:v>86.93518538461538</c:v>
                </c:pt>
                <c:pt idx="608">
                  <c:v>86.771706153846154</c:v>
                </c:pt>
                <c:pt idx="609">
                  <c:v>86.608226923076927</c:v>
                </c:pt>
                <c:pt idx="610">
                  <c:v>86.444747692307686</c:v>
                </c:pt>
                <c:pt idx="611">
                  <c:v>86.28126846153846</c:v>
                </c:pt>
                <c:pt idx="612">
                  <c:v>86.117789230769233</c:v>
                </c:pt>
                <c:pt idx="613">
                  <c:v>85.954309999999992</c:v>
                </c:pt>
                <c:pt idx="614">
                  <c:v>85.790830769230766</c:v>
                </c:pt>
                <c:pt idx="615">
                  <c:v>85.627351538461539</c:v>
                </c:pt>
                <c:pt idx="616">
                  <c:v>85.463872307692313</c:v>
                </c:pt>
                <c:pt idx="617">
                  <c:v>85.300393076923086</c:v>
                </c:pt>
                <c:pt idx="618">
                  <c:v>85.13691384615386</c:v>
                </c:pt>
                <c:pt idx="619">
                  <c:v>84.973434615384619</c:v>
                </c:pt>
                <c:pt idx="620">
                  <c:v>84.809955384615378</c:v>
                </c:pt>
                <c:pt idx="621">
                  <c:v>84.646476153846152</c:v>
                </c:pt>
                <c:pt idx="622">
                  <c:v>84.482996923076925</c:v>
                </c:pt>
                <c:pt idx="623">
                  <c:v>84.319517692307699</c:v>
                </c:pt>
                <c:pt idx="624">
                  <c:v>84.156038461538472</c:v>
                </c:pt>
                <c:pt idx="625">
                  <c:v>83.992559230769231</c:v>
                </c:pt>
                <c:pt idx="626">
                  <c:v>83.829080000000005</c:v>
                </c:pt>
                <c:pt idx="627">
                  <c:v>83.829080000000005</c:v>
                </c:pt>
                <c:pt idx="628">
                  <c:v>83.866191538461536</c:v>
                </c:pt>
                <c:pt idx="629">
                  <c:v>83.903303076923081</c:v>
                </c:pt>
                <c:pt idx="630">
                  <c:v>83.940414615384626</c:v>
                </c:pt>
                <c:pt idx="631">
                  <c:v>83.977526153846142</c:v>
                </c:pt>
                <c:pt idx="632">
                  <c:v>84.014637692307687</c:v>
                </c:pt>
                <c:pt idx="633">
                  <c:v>84.051749230769232</c:v>
                </c:pt>
                <c:pt idx="634">
                  <c:v>84.088860769230777</c:v>
                </c:pt>
                <c:pt idx="635">
                  <c:v>84.125972307692308</c:v>
                </c:pt>
                <c:pt idx="636">
                  <c:v>84.163083846153839</c:v>
                </c:pt>
                <c:pt idx="637">
                  <c:v>84.200195384615398</c:v>
                </c:pt>
                <c:pt idx="638">
                  <c:v>84.237306923076929</c:v>
                </c:pt>
                <c:pt idx="639">
                  <c:v>84.274418461538474</c:v>
                </c:pt>
                <c:pt idx="640">
                  <c:v>84.311530000000005</c:v>
                </c:pt>
                <c:pt idx="641">
                  <c:v>84.348641538461536</c:v>
                </c:pt>
                <c:pt idx="642">
                  <c:v>84.385753076923081</c:v>
                </c:pt>
                <c:pt idx="643">
                  <c:v>84.422864615384626</c:v>
                </c:pt>
                <c:pt idx="644">
                  <c:v>84.459976153846156</c:v>
                </c:pt>
                <c:pt idx="645">
                  <c:v>84.497087692307687</c:v>
                </c:pt>
                <c:pt idx="646">
                  <c:v>84.534199230769232</c:v>
                </c:pt>
                <c:pt idx="647">
                  <c:v>84.571310769230763</c:v>
                </c:pt>
                <c:pt idx="648">
                  <c:v>84.608422307692308</c:v>
                </c:pt>
                <c:pt idx="649">
                  <c:v>84.645533846153853</c:v>
                </c:pt>
                <c:pt idx="650">
                  <c:v>84.682645384615384</c:v>
                </c:pt>
                <c:pt idx="651">
                  <c:v>84.719756923076929</c:v>
                </c:pt>
                <c:pt idx="652">
                  <c:v>84.756868461538474</c:v>
                </c:pt>
                <c:pt idx="653">
                  <c:v>84.793980000000005</c:v>
                </c:pt>
                <c:pt idx="654">
                  <c:v>84.83109153846155</c:v>
                </c:pt>
                <c:pt idx="655">
                  <c:v>84.868203076923081</c:v>
                </c:pt>
                <c:pt idx="656">
                  <c:v>84.905314615384611</c:v>
                </c:pt>
                <c:pt idx="657">
                  <c:v>84.942426153846142</c:v>
                </c:pt>
                <c:pt idx="658">
                  <c:v>84.979537692307701</c:v>
                </c:pt>
                <c:pt idx="659">
                  <c:v>85.016649230769232</c:v>
                </c:pt>
                <c:pt idx="660">
                  <c:v>85.053760769230763</c:v>
                </c:pt>
                <c:pt idx="661">
                  <c:v>85.090872307692308</c:v>
                </c:pt>
                <c:pt idx="662">
                  <c:v>85.127983846153853</c:v>
                </c:pt>
                <c:pt idx="663">
                  <c:v>85.165095384615384</c:v>
                </c:pt>
                <c:pt idx="664">
                  <c:v>85.202206923076929</c:v>
                </c:pt>
                <c:pt idx="665">
                  <c:v>85.239318461538474</c:v>
                </c:pt>
                <c:pt idx="666">
                  <c:v>85.276430000000005</c:v>
                </c:pt>
                <c:pt idx="667">
                  <c:v>85.31354153846155</c:v>
                </c:pt>
                <c:pt idx="668">
                  <c:v>85.350653076923081</c:v>
                </c:pt>
                <c:pt idx="669">
                  <c:v>85.387764615384626</c:v>
                </c:pt>
                <c:pt idx="670">
                  <c:v>85.424876153846157</c:v>
                </c:pt>
                <c:pt idx="671">
                  <c:v>85.461987692307702</c:v>
                </c:pt>
                <c:pt idx="672">
                  <c:v>85.499099230769232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2658944"/>
        <c:axId val="182660480"/>
      </c:lineChart>
      <c:dateAx>
        <c:axId val="18265894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crossAx val="182660480"/>
        <c:crosses val="autoZero"/>
        <c:auto val="1"/>
        <c:lblOffset val="100"/>
        <c:baseTimeUnit val="days"/>
        <c:majorUnit val="1"/>
        <c:majorTimeUnit val="years"/>
      </c:dateAx>
      <c:valAx>
        <c:axId val="182660480"/>
        <c:scaling>
          <c:orientation val="minMax"/>
          <c:min val="0"/>
        </c:scaling>
        <c:delete val="0"/>
        <c:axPos val="l"/>
        <c:numFmt formatCode="#,##0.0_ ;[Red]\-#,##0.0\ " sourceLinked="0"/>
        <c:majorTickMark val="out"/>
        <c:minorTickMark val="none"/>
        <c:tickLblPos val="nextTo"/>
        <c:crossAx val="18265894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085107075440992"/>
          <c:y val="0.27042839506172839"/>
          <c:w val="0.13704542307092615"/>
          <c:h val="0.53128138888888887"/>
        </c:manualLayout>
      </c:layout>
      <c:overlay val="0"/>
    </c:legend>
    <c:plotVisOnly val="1"/>
    <c:dispBlanksAs val="gap"/>
    <c:showDLblsOverMax val="0"/>
  </c:chart>
  <c:spPr>
    <a:noFill/>
    <a:ln>
      <a:noFill/>
    </a:ln>
  </c:spPr>
  <c:txPr>
    <a:bodyPr/>
    <a:lstStyle/>
    <a:p>
      <a:pPr>
        <a:defRPr sz="1000">
          <a:latin typeface="Arial Narrow" panose="020B060602020203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1"/>
    </mc:Choice>
    <mc:Fallback>
      <c:style val="1"/>
    </mc:Fallback>
  </mc:AlternateContent>
  <c:chart>
    <c:autoTitleDeleted val="0"/>
    <c:plotArea>
      <c:layout>
        <c:manualLayout>
          <c:layoutTarget val="inner"/>
          <c:xMode val="edge"/>
          <c:yMode val="edge"/>
          <c:x val="5.1849085465078437E-2"/>
          <c:y val="0.10031473310764114"/>
          <c:w val="0.7866660157521318"/>
          <c:h val="0.82909611111111114"/>
        </c:manualLayout>
      </c:layout>
      <c:lineChart>
        <c:grouping val="standard"/>
        <c:varyColors val="0"/>
        <c:ser>
          <c:idx val="0"/>
          <c:order val="0"/>
          <c:tx>
            <c:strRef>
              <c:f>PER!$BI$19</c:f>
              <c:strCache>
                <c:ptCount val="1"/>
                <c:pt idx="0">
                  <c:v>삼성전자</c:v>
                </c:pt>
              </c:strCache>
            </c:strRef>
          </c:tx>
          <c:spPr>
            <a:ln w="25400">
              <a:solidFill>
                <a:schemeClr val="tx2">
                  <a:lumMod val="60000"/>
                  <a:lumOff val="40000"/>
                </a:schemeClr>
              </a:solidFill>
            </a:ln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PER!$BI$20:$BI$5005</c:f>
              <c:numCache>
                <c:formatCode>0_);[Red]\(0\)</c:formatCode>
                <c:ptCount val="4986"/>
                <c:pt idx="0">
                  <c:v>67.73308999999999</c:v>
                </c:pt>
                <c:pt idx="1">
                  <c:v>76.63342999999999</c:v>
                </c:pt>
                <c:pt idx="2">
                  <c:v>76.471210000000013</c:v>
                </c:pt>
                <c:pt idx="3">
                  <c:v>79.49378999999999</c:v>
                </c:pt>
                <c:pt idx="4">
                  <c:v>79.22666000000001</c:v>
                </c:pt>
                <c:pt idx="5">
                  <c:v>79.738919999999993</c:v>
                </c:pt>
                <c:pt idx="6">
                  <c:v>82.782509999999988</c:v>
                </c:pt>
                <c:pt idx="7">
                  <c:v>81.887570000000011</c:v>
                </c:pt>
                <c:pt idx="8">
                  <c:v>81.290940000000006</c:v>
                </c:pt>
                <c:pt idx="9">
                  <c:v>84.124929999999992</c:v>
                </c:pt>
                <c:pt idx="10">
                  <c:v>78.158619999999999</c:v>
                </c:pt>
                <c:pt idx="11">
                  <c:v>82.782509999999988</c:v>
                </c:pt>
                <c:pt idx="12">
                  <c:v>81.290940000000006</c:v>
                </c:pt>
                <c:pt idx="13">
                  <c:v>84.274090000000001</c:v>
                </c:pt>
                <c:pt idx="14">
                  <c:v>88.748820000000009</c:v>
                </c:pt>
                <c:pt idx="15">
                  <c:v>88.59966</c:v>
                </c:pt>
                <c:pt idx="16">
                  <c:v>95.013440000000003</c:v>
                </c:pt>
                <c:pt idx="17">
                  <c:v>83.080830000000006</c:v>
                </c:pt>
                <c:pt idx="18">
                  <c:v>80.545149999999992</c:v>
                </c:pt>
                <c:pt idx="19">
                  <c:v>73.311000000000007</c:v>
                </c:pt>
                <c:pt idx="20">
                  <c:v>73.341039999999992</c:v>
                </c:pt>
                <c:pt idx="21">
                  <c:v>75.970789999999994</c:v>
                </c:pt>
                <c:pt idx="22">
                  <c:v>70.27297999999999</c:v>
                </c:pt>
                <c:pt idx="23">
                  <c:v>63.771639999999998</c:v>
                </c:pt>
                <c:pt idx="24">
                  <c:v>63.625540000000001</c:v>
                </c:pt>
                <c:pt idx="25">
                  <c:v>70.419080000000008</c:v>
                </c:pt>
                <c:pt idx="26">
                  <c:v>64.867370000000008</c:v>
                </c:pt>
                <c:pt idx="27">
                  <c:v>61.945419999999999</c:v>
                </c:pt>
                <c:pt idx="28">
                  <c:v>61.799320000000002</c:v>
                </c:pt>
                <c:pt idx="29">
                  <c:v>61.068829999999998</c:v>
                </c:pt>
                <c:pt idx="30">
                  <c:v>60.922730000000001</c:v>
                </c:pt>
                <c:pt idx="31">
                  <c:v>61.287980000000005</c:v>
                </c:pt>
                <c:pt idx="32">
                  <c:v>63.990780000000001</c:v>
                </c:pt>
                <c:pt idx="33">
                  <c:v>63.406390000000002</c:v>
                </c:pt>
                <c:pt idx="34">
                  <c:v>67.536749999999998</c:v>
                </c:pt>
                <c:pt idx="35">
                  <c:v>64.29616</c:v>
                </c:pt>
                <c:pt idx="36">
                  <c:v>67.389449999999997</c:v>
                </c:pt>
                <c:pt idx="37">
                  <c:v>69.157039999999995</c:v>
                </c:pt>
                <c:pt idx="38">
                  <c:v>67.610399999999998</c:v>
                </c:pt>
                <c:pt idx="39">
                  <c:v>67.904990000000012</c:v>
                </c:pt>
                <c:pt idx="40">
                  <c:v>70.188130000000001</c:v>
                </c:pt>
                <c:pt idx="41">
                  <c:v>64.369810000000001</c:v>
                </c:pt>
                <c:pt idx="42">
                  <c:v>64.443460000000002</c:v>
                </c:pt>
                <c:pt idx="43">
                  <c:v>64.738060000000004</c:v>
                </c:pt>
                <c:pt idx="44">
                  <c:v>66.652950000000004</c:v>
                </c:pt>
                <c:pt idx="45">
                  <c:v>66.063749999999999</c:v>
                </c:pt>
                <c:pt idx="46">
                  <c:v>66.873899999999992</c:v>
                </c:pt>
                <c:pt idx="47">
                  <c:v>63.780610000000003</c:v>
                </c:pt>
                <c:pt idx="48">
                  <c:v>62.749519999999997</c:v>
                </c:pt>
                <c:pt idx="49">
                  <c:v>59.803530000000002</c:v>
                </c:pt>
                <c:pt idx="50">
                  <c:v>65.40091000000001</c:v>
                </c:pt>
                <c:pt idx="51">
                  <c:v>63.780610000000003</c:v>
                </c:pt>
                <c:pt idx="52">
                  <c:v>66.358350000000002</c:v>
                </c:pt>
                <c:pt idx="53">
                  <c:v>64.885360000000006</c:v>
                </c:pt>
                <c:pt idx="54">
                  <c:v>69.451639999999998</c:v>
                </c:pt>
                <c:pt idx="55">
                  <c:v>71.587479999999999</c:v>
                </c:pt>
                <c:pt idx="56">
                  <c:v>72.029380000000003</c:v>
                </c:pt>
                <c:pt idx="57">
                  <c:v>72.986820000000009</c:v>
                </c:pt>
                <c:pt idx="58">
                  <c:v>74.533460000000005</c:v>
                </c:pt>
                <c:pt idx="59">
                  <c:v>77.626750000000001</c:v>
                </c:pt>
                <c:pt idx="60">
                  <c:v>76.890249999999995</c:v>
                </c:pt>
                <c:pt idx="61">
                  <c:v>75.12266000000001</c:v>
                </c:pt>
                <c:pt idx="62">
                  <c:v>76.448359999999994</c:v>
                </c:pt>
                <c:pt idx="63">
                  <c:v>72.913169999999994</c:v>
                </c:pt>
                <c:pt idx="64">
                  <c:v>74.386169999999993</c:v>
                </c:pt>
                <c:pt idx="65">
                  <c:v>75.417259999999999</c:v>
                </c:pt>
                <c:pt idx="66">
                  <c:v>76.890249999999995</c:v>
                </c:pt>
                <c:pt idx="67">
                  <c:v>72.397619999999989</c:v>
                </c:pt>
                <c:pt idx="68">
                  <c:v>68.788789999999992</c:v>
                </c:pt>
                <c:pt idx="69">
                  <c:v>66.579300000000003</c:v>
                </c:pt>
                <c:pt idx="70">
                  <c:v>69.819890000000001</c:v>
                </c:pt>
                <c:pt idx="71">
                  <c:v>70.924630000000008</c:v>
                </c:pt>
                <c:pt idx="72">
                  <c:v>73.428719999999998</c:v>
                </c:pt>
                <c:pt idx="73">
                  <c:v>72.17667999999999</c:v>
                </c:pt>
                <c:pt idx="74">
                  <c:v>71.882080000000002</c:v>
                </c:pt>
                <c:pt idx="75">
                  <c:v>72.397619999999989</c:v>
                </c:pt>
                <c:pt idx="76">
                  <c:v>72.692220000000006</c:v>
                </c:pt>
                <c:pt idx="77">
                  <c:v>72.323970000000003</c:v>
                </c:pt>
                <c:pt idx="78">
                  <c:v>73.796970000000002</c:v>
                </c:pt>
                <c:pt idx="79">
                  <c:v>76.006460000000004</c:v>
                </c:pt>
                <c:pt idx="80">
                  <c:v>79.836240000000004</c:v>
                </c:pt>
                <c:pt idx="81">
                  <c:v>81.309229999999999</c:v>
                </c:pt>
                <c:pt idx="82">
                  <c:v>83.224130000000002</c:v>
                </c:pt>
                <c:pt idx="83">
                  <c:v>81.456530000000001</c:v>
                </c:pt>
                <c:pt idx="84">
                  <c:v>85.139020000000002</c:v>
                </c:pt>
                <c:pt idx="85">
                  <c:v>81.456530000000001</c:v>
                </c:pt>
                <c:pt idx="86">
                  <c:v>80.867339999999999</c:v>
                </c:pt>
                <c:pt idx="87">
                  <c:v>81.603830000000002</c:v>
                </c:pt>
                <c:pt idx="88">
                  <c:v>86.759309999999999</c:v>
                </c:pt>
                <c:pt idx="89">
                  <c:v>87.34850999999999</c:v>
                </c:pt>
                <c:pt idx="90">
                  <c:v>86.170109999999994</c:v>
                </c:pt>
                <c:pt idx="91">
                  <c:v>86.612009999999998</c:v>
                </c:pt>
                <c:pt idx="92">
                  <c:v>85.580910000000003</c:v>
                </c:pt>
                <c:pt idx="93">
                  <c:v>82.782229999999998</c:v>
                </c:pt>
                <c:pt idx="94">
                  <c:v>83.076830000000001</c:v>
                </c:pt>
                <c:pt idx="95">
                  <c:v>80.425440000000009</c:v>
                </c:pt>
                <c:pt idx="96">
                  <c:v>88.232300000000009</c:v>
                </c:pt>
                <c:pt idx="97">
                  <c:v>91.030990000000003</c:v>
                </c:pt>
                <c:pt idx="98">
                  <c:v>92.356679999999997</c:v>
                </c:pt>
                <c:pt idx="99">
                  <c:v>88.379600000000011</c:v>
                </c:pt>
                <c:pt idx="100">
                  <c:v>90.883690000000001</c:v>
                </c:pt>
                <c:pt idx="101">
                  <c:v>91.620190000000008</c:v>
                </c:pt>
                <c:pt idx="102">
                  <c:v>88.674199999999999</c:v>
                </c:pt>
                <c:pt idx="103">
                  <c:v>95.008070000000004</c:v>
                </c:pt>
                <c:pt idx="104">
                  <c:v>97.07025999999999</c:v>
                </c:pt>
                <c:pt idx="105">
                  <c:v>101.19463999999999</c:v>
                </c:pt>
                <c:pt idx="106">
                  <c:v>102.22574</c:v>
                </c:pt>
                <c:pt idx="107">
                  <c:v>101.19463999999999</c:v>
                </c:pt>
                <c:pt idx="108">
                  <c:v>106.05552</c:v>
                </c:pt>
                <c:pt idx="109">
                  <c:v>103.69873</c:v>
                </c:pt>
                <c:pt idx="110">
                  <c:v>101.19463999999999</c:v>
                </c:pt>
                <c:pt idx="111">
                  <c:v>99.132449999999992</c:v>
                </c:pt>
                <c:pt idx="112">
                  <c:v>100.31085</c:v>
                </c:pt>
                <c:pt idx="113">
                  <c:v>96.039169999999999</c:v>
                </c:pt>
                <c:pt idx="114">
                  <c:v>91.325589999999991</c:v>
                </c:pt>
                <c:pt idx="115">
                  <c:v>93.829679999999996</c:v>
                </c:pt>
                <c:pt idx="116">
                  <c:v>89.705300000000008</c:v>
                </c:pt>
                <c:pt idx="117">
                  <c:v>92.798580000000001</c:v>
                </c:pt>
                <c:pt idx="118">
                  <c:v>96.333770000000001</c:v>
                </c:pt>
                <c:pt idx="119">
                  <c:v>96.481070000000003</c:v>
                </c:pt>
                <c:pt idx="120">
                  <c:v>101.63654</c:v>
                </c:pt>
                <c:pt idx="121">
                  <c:v>94.860770000000002</c:v>
                </c:pt>
                <c:pt idx="122">
                  <c:v>95.008070000000004</c:v>
                </c:pt>
                <c:pt idx="123">
                  <c:v>96.481070000000003</c:v>
                </c:pt>
                <c:pt idx="124">
                  <c:v>93.976979999999998</c:v>
                </c:pt>
                <c:pt idx="125">
                  <c:v>91.325589999999991</c:v>
                </c:pt>
                <c:pt idx="126">
                  <c:v>90.441789999999997</c:v>
                </c:pt>
                <c:pt idx="127">
                  <c:v>84.697119999999998</c:v>
                </c:pt>
                <c:pt idx="128">
                  <c:v>84.107919999999993</c:v>
                </c:pt>
                <c:pt idx="129">
                  <c:v>83.666020000000003</c:v>
                </c:pt>
                <c:pt idx="130">
                  <c:v>88.8215</c:v>
                </c:pt>
                <c:pt idx="131">
                  <c:v>88.526899999999998</c:v>
                </c:pt>
                <c:pt idx="132">
                  <c:v>86.022809999999993</c:v>
                </c:pt>
                <c:pt idx="133">
                  <c:v>87.937699999999992</c:v>
                </c:pt>
                <c:pt idx="134">
                  <c:v>88.379600000000011</c:v>
                </c:pt>
                <c:pt idx="135">
                  <c:v>90.589089999999999</c:v>
                </c:pt>
                <c:pt idx="136">
                  <c:v>89.410699999999991</c:v>
                </c:pt>
                <c:pt idx="137">
                  <c:v>96.922960000000003</c:v>
                </c:pt>
                <c:pt idx="138">
                  <c:v>95.155369999999991</c:v>
                </c:pt>
                <c:pt idx="139">
                  <c:v>96.18647</c:v>
                </c:pt>
                <c:pt idx="140">
                  <c:v>95.302669999999992</c:v>
                </c:pt>
                <c:pt idx="141">
                  <c:v>96.62836999999999</c:v>
                </c:pt>
                <c:pt idx="142">
                  <c:v>96.333770000000001</c:v>
                </c:pt>
                <c:pt idx="143">
                  <c:v>97.806759999999997</c:v>
                </c:pt>
                <c:pt idx="144">
                  <c:v>95.449970000000008</c:v>
                </c:pt>
                <c:pt idx="145">
                  <c:v>94.860770000000002</c:v>
                </c:pt>
                <c:pt idx="146">
                  <c:v>92.945880000000002</c:v>
                </c:pt>
                <c:pt idx="147">
                  <c:v>91.325589999999991</c:v>
                </c:pt>
                <c:pt idx="148">
                  <c:v>89.999889999999994</c:v>
                </c:pt>
                <c:pt idx="149">
                  <c:v>92.65128</c:v>
                </c:pt>
                <c:pt idx="150">
                  <c:v>96.333770000000001</c:v>
                </c:pt>
                <c:pt idx="151">
                  <c:v>96.039169999999999</c:v>
                </c:pt>
                <c:pt idx="152">
                  <c:v>94.27158</c:v>
                </c:pt>
                <c:pt idx="153">
                  <c:v>89.999889999999994</c:v>
                </c:pt>
                <c:pt idx="154">
                  <c:v>89.558000000000007</c:v>
                </c:pt>
                <c:pt idx="155">
                  <c:v>89.85260000000001</c:v>
                </c:pt>
                <c:pt idx="156">
                  <c:v>90.29449000000001</c:v>
                </c:pt>
                <c:pt idx="157">
                  <c:v>87.643110000000007</c:v>
                </c:pt>
                <c:pt idx="158">
                  <c:v>88.8215</c:v>
                </c:pt>
                <c:pt idx="159">
                  <c:v>86.170109999999994</c:v>
                </c:pt>
                <c:pt idx="160">
                  <c:v>86.464710000000011</c:v>
                </c:pt>
                <c:pt idx="161">
                  <c:v>86.464710000000011</c:v>
                </c:pt>
                <c:pt idx="162">
                  <c:v>86.170109999999994</c:v>
                </c:pt>
                <c:pt idx="163">
                  <c:v>86.906610000000001</c:v>
                </c:pt>
                <c:pt idx="164">
                  <c:v>87.34850999999999</c:v>
                </c:pt>
                <c:pt idx="165">
                  <c:v>83.371420000000001</c:v>
                </c:pt>
                <c:pt idx="166">
                  <c:v>86.31741000000001</c:v>
                </c:pt>
                <c:pt idx="167">
                  <c:v>86.759309999999999</c:v>
                </c:pt>
                <c:pt idx="168">
                  <c:v>85.433619999999991</c:v>
                </c:pt>
                <c:pt idx="169">
                  <c:v>82.92953</c:v>
                </c:pt>
                <c:pt idx="170">
                  <c:v>86.464710000000011</c:v>
                </c:pt>
                <c:pt idx="171">
                  <c:v>88.526899999999998</c:v>
                </c:pt>
                <c:pt idx="172">
                  <c:v>84.40252000000001</c:v>
                </c:pt>
                <c:pt idx="173">
                  <c:v>85.433619999999991</c:v>
                </c:pt>
                <c:pt idx="174">
                  <c:v>84.84442</c:v>
                </c:pt>
                <c:pt idx="175">
                  <c:v>84.40252000000001</c:v>
                </c:pt>
                <c:pt idx="176">
                  <c:v>81.603830000000002</c:v>
                </c:pt>
                <c:pt idx="177">
                  <c:v>81.309229999999999</c:v>
                </c:pt>
                <c:pt idx="178">
                  <c:v>81.898429999999991</c:v>
                </c:pt>
                <c:pt idx="179">
                  <c:v>84.255219999999994</c:v>
                </c:pt>
                <c:pt idx="180">
                  <c:v>84.549820000000011</c:v>
                </c:pt>
                <c:pt idx="181">
                  <c:v>87.053910000000002</c:v>
                </c:pt>
                <c:pt idx="182">
                  <c:v>83.371420000000001</c:v>
                </c:pt>
                <c:pt idx="183">
                  <c:v>92.356679999999997</c:v>
                </c:pt>
                <c:pt idx="184">
                  <c:v>101.19463999999999</c:v>
                </c:pt>
                <c:pt idx="185">
                  <c:v>97.364860000000007</c:v>
                </c:pt>
                <c:pt idx="186">
                  <c:v>87.790399999999991</c:v>
                </c:pt>
                <c:pt idx="187">
                  <c:v>86.906610000000001</c:v>
                </c:pt>
                <c:pt idx="188">
                  <c:v>88.8215</c:v>
                </c:pt>
                <c:pt idx="189">
                  <c:v>84.255219999999994</c:v>
                </c:pt>
                <c:pt idx="190">
                  <c:v>86.31741000000001</c:v>
                </c:pt>
                <c:pt idx="191">
                  <c:v>87.053910000000002</c:v>
                </c:pt>
                <c:pt idx="192">
                  <c:v>84.697119999999998</c:v>
                </c:pt>
                <c:pt idx="193">
                  <c:v>81.898429999999991</c:v>
                </c:pt>
                <c:pt idx="194">
                  <c:v>78.65785000000001</c:v>
                </c:pt>
                <c:pt idx="195">
                  <c:v>84.697119999999998</c:v>
                </c:pt>
                <c:pt idx="196">
                  <c:v>81.456530000000001</c:v>
                </c:pt>
                <c:pt idx="197">
                  <c:v>82.045729999999992</c:v>
                </c:pt>
                <c:pt idx="198">
                  <c:v>79.541640000000001</c:v>
                </c:pt>
                <c:pt idx="199">
                  <c:v>78.363249999999994</c:v>
                </c:pt>
                <c:pt idx="200">
                  <c:v>79.541640000000001</c:v>
                </c:pt>
                <c:pt idx="201">
                  <c:v>79.541640000000001</c:v>
                </c:pt>
                <c:pt idx="202">
                  <c:v>82.045729999999992</c:v>
                </c:pt>
                <c:pt idx="203">
                  <c:v>82.045729999999992</c:v>
                </c:pt>
                <c:pt idx="204">
                  <c:v>83.224130000000002</c:v>
                </c:pt>
                <c:pt idx="205">
                  <c:v>89.558000000000007</c:v>
                </c:pt>
                <c:pt idx="206">
                  <c:v>85.580910000000003</c:v>
                </c:pt>
                <c:pt idx="207">
                  <c:v>82.48763000000001</c:v>
                </c:pt>
                <c:pt idx="208">
                  <c:v>81.898429999999991</c:v>
                </c:pt>
                <c:pt idx="209">
                  <c:v>79.39434</c:v>
                </c:pt>
                <c:pt idx="210">
                  <c:v>76.006460000000004</c:v>
                </c:pt>
                <c:pt idx="211">
                  <c:v>83.518720000000002</c:v>
                </c:pt>
                <c:pt idx="212">
                  <c:v>82.634929999999997</c:v>
                </c:pt>
                <c:pt idx="213">
                  <c:v>86.31741000000001</c:v>
                </c:pt>
                <c:pt idx="214">
                  <c:v>90.29449000000001</c:v>
                </c:pt>
                <c:pt idx="215">
                  <c:v>86.31741000000001</c:v>
                </c:pt>
                <c:pt idx="216">
                  <c:v>85.728210000000004</c:v>
                </c:pt>
                <c:pt idx="217">
                  <c:v>82.48763000000001</c:v>
                </c:pt>
                <c:pt idx="218">
                  <c:v>81.01464</c:v>
                </c:pt>
                <c:pt idx="219">
                  <c:v>80.57274000000001</c:v>
                </c:pt>
                <c:pt idx="220">
                  <c:v>89.410699999999991</c:v>
                </c:pt>
                <c:pt idx="221">
                  <c:v>90.29449000000001</c:v>
                </c:pt>
                <c:pt idx="222">
                  <c:v>95.74457000000001</c:v>
                </c:pt>
                <c:pt idx="223">
                  <c:v>100.16355</c:v>
                </c:pt>
                <c:pt idx="224">
                  <c:v>97.954059999999998</c:v>
                </c:pt>
                <c:pt idx="225">
                  <c:v>101.63654</c:v>
                </c:pt>
                <c:pt idx="226">
                  <c:v>107.67582</c:v>
                </c:pt>
                <c:pt idx="227">
                  <c:v>104.43522999999999</c:v>
                </c:pt>
                <c:pt idx="228">
                  <c:v>111.94750000000001</c:v>
                </c:pt>
                <c:pt idx="229">
                  <c:v>104.14063</c:v>
                </c:pt>
                <c:pt idx="230">
                  <c:v>109.14881</c:v>
                </c:pt>
                <c:pt idx="231">
                  <c:v>104.43522999999999</c:v>
                </c:pt>
                <c:pt idx="232">
                  <c:v>99.279750000000007</c:v>
                </c:pt>
                <c:pt idx="233">
                  <c:v>98.395960000000002</c:v>
                </c:pt>
                <c:pt idx="234">
                  <c:v>94.713470000000001</c:v>
                </c:pt>
                <c:pt idx="235">
                  <c:v>90.73639</c:v>
                </c:pt>
                <c:pt idx="236">
                  <c:v>83.666020000000003</c:v>
                </c:pt>
                <c:pt idx="237">
                  <c:v>85.728210000000004</c:v>
                </c:pt>
                <c:pt idx="238">
                  <c:v>84.84442</c:v>
                </c:pt>
                <c:pt idx="239">
                  <c:v>83.224130000000002</c:v>
                </c:pt>
                <c:pt idx="240">
                  <c:v>84.40252000000001</c:v>
                </c:pt>
                <c:pt idx="241">
                  <c:v>85.433619999999991</c:v>
                </c:pt>
                <c:pt idx="242">
                  <c:v>82.045729999999992</c:v>
                </c:pt>
                <c:pt idx="243">
                  <c:v>76.006460000000004</c:v>
                </c:pt>
                <c:pt idx="244">
                  <c:v>76.595660000000009</c:v>
                </c:pt>
                <c:pt idx="245">
                  <c:v>79.983539999999991</c:v>
                </c:pt>
                <c:pt idx="246">
                  <c:v>82.193029999999993</c:v>
                </c:pt>
                <c:pt idx="247">
                  <c:v>81.456530000000001</c:v>
                </c:pt>
                <c:pt idx="248">
                  <c:v>77.774050000000003</c:v>
                </c:pt>
                <c:pt idx="249">
                  <c:v>76.742949999999993</c:v>
                </c:pt>
                <c:pt idx="250">
                  <c:v>74.386169999999993</c:v>
                </c:pt>
                <c:pt idx="251">
                  <c:v>60.024480000000004</c:v>
                </c:pt>
                <c:pt idx="252">
                  <c:v>78.805149999999998</c:v>
                </c:pt>
                <c:pt idx="253">
                  <c:v>72.103030000000004</c:v>
                </c:pt>
                <c:pt idx="254">
                  <c:v>68.494190000000003</c:v>
                </c:pt>
                <c:pt idx="255">
                  <c:v>65.106309999999993</c:v>
                </c:pt>
                <c:pt idx="256">
                  <c:v>71.587479999999999</c:v>
                </c:pt>
                <c:pt idx="257">
                  <c:v>62.896819999999998</c:v>
                </c:pt>
                <c:pt idx="258">
                  <c:v>68.494190000000003</c:v>
                </c:pt>
                <c:pt idx="259">
                  <c:v>72.103030000000004</c:v>
                </c:pt>
                <c:pt idx="260">
                  <c:v>67.168499999999995</c:v>
                </c:pt>
                <c:pt idx="261">
                  <c:v>69.230689999999996</c:v>
                </c:pt>
                <c:pt idx="262">
                  <c:v>72.618570000000005</c:v>
                </c:pt>
                <c:pt idx="263">
                  <c:v>69.083389999999994</c:v>
                </c:pt>
                <c:pt idx="264">
                  <c:v>65.106309999999993</c:v>
                </c:pt>
                <c:pt idx="265">
                  <c:v>71.882080000000002</c:v>
                </c:pt>
                <c:pt idx="266">
                  <c:v>80.278139999999993</c:v>
                </c:pt>
                <c:pt idx="267">
                  <c:v>75.269960000000012</c:v>
                </c:pt>
                <c:pt idx="268">
                  <c:v>68.862440000000007</c:v>
                </c:pt>
                <c:pt idx="269">
                  <c:v>70.261780000000002</c:v>
                </c:pt>
                <c:pt idx="270">
                  <c:v>74.091570000000004</c:v>
                </c:pt>
                <c:pt idx="271">
                  <c:v>77.774050000000003</c:v>
                </c:pt>
                <c:pt idx="272">
                  <c:v>79.836240000000004</c:v>
                </c:pt>
                <c:pt idx="273">
                  <c:v>86.022809999999993</c:v>
                </c:pt>
                <c:pt idx="274">
                  <c:v>87.34850999999999</c:v>
                </c:pt>
                <c:pt idx="275">
                  <c:v>88.8215</c:v>
                </c:pt>
                <c:pt idx="276">
                  <c:v>87.937699999999992</c:v>
                </c:pt>
                <c:pt idx="277">
                  <c:v>87.201210000000003</c:v>
                </c:pt>
                <c:pt idx="278">
                  <c:v>87.201210000000003</c:v>
                </c:pt>
                <c:pt idx="279">
                  <c:v>83.813320000000004</c:v>
                </c:pt>
                <c:pt idx="280">
                  <c:v>81.751130000000003</c:v>
                </c:pt>
                <c:pt idx="281">
                  <c:v>81.01464</c:v>
                </c:pt>
                <c:pt idx="282">
                  <c:v>82.193029999999993</c:v>
                </c:pt>
                <c:pt idx="283">
                  <c:v>83.813320000000004</c:v>
                </c:pt>
                <c:pt idx="284">
                  <c:v>86.022809999999993</c:v>
                </c:pt>
                <c:pt idx="285">
                  <c:v>82.782229999999998</c:v>
                </c:pt>
                <c:pt idx="286">
                  <c:v>87.790399999999991</c:v>
                </c:pt>
                <c:pt idx="287">
                  <c:v>88.526899999999998</c:v>
                </c:pt>
                <c:pt idx="288">
                  <c:v>95.008070000000004</c:v>
                </c:pt>
                <c:pt idx="289">
                  <c:v>98.690559999999991</c:v>
                </c:pt>
                <c:pt idx="290">
                  <c:v>100.60544999999999</c:v>
                </c:pt>
                <c:pt idx="291">
                  <c:v>106.64472000000001</c:v>
                </c:pt>
                <c:pt idx="292">
                  <c:v>105.46633</c:v>
                </c:pt>
                <c:pt idx="293">
                  <c:v>107.67582</c:v>
                </c:pt>
                <c:pt idx="294">
                  <c:v>111.5056</c:v>
                </c:pt>
                <c:pt idx="295">
                  <c:v>112.53669000000001</c:v>
                </c:pt>
                <c:pt idx="296">
                  <c:v>112.97859</c:v>
                </c:pt>
                <c:pt idx="297">
                  <c:v>116.80837</c:v>
                </c:pt>
                <c:pt idx="298">
                  <c:v>118.72327</c:v>
                </c:pt>
                <c:pt idx="299">
                  <c:v>117.10297</c:v>
                </c:pt>
                <c:pt idx="300">
                  <c:v>116.66107000000001</c:v>
                </c:pt>
                <c:pt idx="301">
                  <c:v>111.211</c:v>
                </c:pt>
                <c:pt idx="302">
                  <c:v>109.88531</c:v>
                </c:pt>
                <c:pt idx="303">
                  <c:v>109.73800999999999</c:v>
                </c:pt>
                <c:pt idx="304">
                  <c:v>106.49742000000001</c:v>
                </c:pt>
                <c:pt idx="305">
                  <c:v>106.35011999999999</c:v>
                </c:pt>
                <c:pt idx="306">
                  <c:v>105.17173</c:v>
                </c:pt>
                <c:pt idx="307">
                  <c:v>111.211</c:v>
                </c:pt>
                <c:pt idx="308">
                  <c:v>104.87713000000001</c:v>
                </c:pt>
                <c:pt idx="309">
                  <c:v>112.24208999999999</c:v>
                </c:pt>
                <c:pt idx="310">
                  <c:v>115.62997999999999</c:v>
                </c:pt>
                <c:pt idx="311">
                  <c:v>113.86239</c:v>
                </c:pt>
                <c:pt idx="312">
                  <c:v>116.36648</c:v>
                </c:pt>
                <c:pt idx="313">
                  <c:v>117.69217</c:v>
                </c:pt>
                <c:pt idx="314">
                  <c:v>120.93276</c:v>
                </c:pt>
                <c:pt idx="315">
                  <c:v>124.02603999999999</c:v>
                </c:pt>
                <c:pt idx="316">
                  <c:v>121.52195</c:v>
                </c:pt>
                <c:pt idx="317">
                  <c:v>115.48267999999999</c:v>
                </c:pt>
                <c:pt idx="318">
                  <c:v>110.47450000000001</c:v>
                </c:pt>
                <c:pt idx="319">
                  <c:v>110.47450000000001</c:v>
                </c:pt>
                <c:pt idx="320">
                  <c:v>111.94750000000001</c:v>
                </c:pt>
                <c:pt idx="321">
                  <c:v>109.59071</c:v>
                </c:pt>
                <c:pt idx="322">
                  <c:v>114.15699000000001</c:v>
                </c:pt>
                <c:pt idx="323">
                  <c:v>114.59888000000001</c:v>
                </c:pt>
                <c:pt idx="324">
                  <c:v>118.42867</c:v>
                </c:pt>
                <c:pt idx="325">
                  <c:v>120.78546</c:v>
                </c:pt>
                <c:pt idx="326">
                  <c:v>126.23553</c:v>
                </c:pt>
                <c:pt idx="327">
                  <c:v>126.08823</c:v>
                </c:pt>
                <c:pt idx="328">
                  <c:v>124.90984</c:v>
                </c:pt>
                <c:pt idx="329">
                  <c:v>122.25845</c:v>
                </c:pt>
                <c:pt idx="330">
                  <c:v>125.05714</c:v>
                </c:pt>
                <c:pt idx="331">
                  <c:v>116.95567</c:v>
                </c:pt>
                <c:pt idx="332">
                  <c:v>119.31246</c:v>
                </c:pt>
                <c:pt idx="333">
                  <c:v>111.3583</c:v>
                </c:pt>
                <c:pt idx="334">
                  <c:v>114.59888000000001</c:v>
                </c:pt>
                <c:pt idx="335">
                  <c:v>116.80837</c:v>
                </c:pt>
                <c:pt idx="336">
                  <c:v>117.39757</c:v>
                </c:pt>
                <c:pt idx="337">
                  <c:v>121.08006</c:v>
                </c:pt>
                <c:pt idx="338">
                  <c:v>118.57597</c:v>
                </c:pt>
                <c:pt idx="339">
                  <c:v>112.97859</c:v>
                </c:pt>
                <c:pt idx="340">
                  <c:v>117.25027</c:v>
                </c:pt>
                <c:pt idx="341">
                  <c:v>118.13407000000001</c:v>
                </c:pt>
                <c:pt idx="342">
                  <c:v>119.45975999999999</c:v>
                </c:pt>
                <c:pt idx="343">
                  <c:v>119.31246</c:v>
                </c:pt>
                <c:pt idx="344">
                  <c:v>117.98677000000001</c:v>
                </c:pt>
                <c:pt idx="345">
                  <c:v>115.04078</c:v>
                </c:pt>
                <c:pt idx="346">
                  <c:v>115.48267999999999</c:v>
                </c:pt>
                <c:pt idx="347">
                  <c:v>112.83129</c:v>
                </c:pt>
                <c:pt idx="348">
                  <c:v>112.09480000000001</c:v>
                </c:pt>
                <c:pt idx="349">
                  <c:v>112.83129</c:v>
                </c:pt>
                <c:pt idx="350">
                  <c:v>113.86239</c:v>
                </c:pt>
                <c:pt idx="351">
                  <c:v>112.24208999999999</c:v>
                </c:pt>
                <c:pt idx="352">
                  <c:v>114.45158000000001</c:v>
                </c:pt>
                <c:pt idx="353">
                  <c:v>111.65289999999999</c:v>
                </c:pt>
                <c:pt idx="354">
                  <c:v>111.0637</c:v>
                </c:pt>
                <c:pt idx="355">
                  <c:v>114.45158000000001</c:v>
                </c:pt>
                <c:pt idx="356">
                  <c:v>109.73800999999999</c:v>
                </c:pt>
                <c:pt idx="357">
                  <c:v>114.30428999999999</c:v>
                </c:pt>
                <c:pt idx="358">
                  <c:v>114.59888000000001</c:v>
                </c:pt>
                <c:pt idx="359">
                  <c:v>120.49086</c:v>
                </c:pt>
                <c:pt idx="360">
                  <c:v>123.28955000000001</c:v>
                </c:pt>
                <c:pt idx="361">
                  <c:v>131.68561</c:v>
                </c:pt>
                <c:pt idx="362">
                  <c:v>135.36809</c:v>
                </c:pt>
                <c:pt idx="363">
                  <c:v>136.39919</c:v>
                </c:pt>
                <c:pt idx="364">
                  <c:v>136.25189</c:v>
                </c:pt>
                <c:pt idx="365">
                  <c:v>139.78707</c:v>
                </c:pt>
                <c:pt idx="366">
                  <c:v>135.66269</c:v>
                </c:pt>
                <c:pt idx="367">
                  <c:v>137.43028000000001</c:v>
                </c:pt>
                <c:pt idx="368">
                  <c:v>143.02766</c:v>
                </c:pt>
                <c:pt idx="369">
                  <c:v>148.77232999999998</c:v>
                </c:pt>
                <c:pt idx="370">
                  <c:v>144.79525000000001</c:v>
                </c:pt>
                <c:pt idx="371">
                  <c:v>134.77889000000002</c:v>
                </c:pt>
                <c:pt idx="372">
                  <c:v>141.40735999999998</c:v>
                </c:pt>
                <c:pt idx="373">
                  <c:v>136.39919</c:v>
                </c:pt>
                <c:pt idx="374">
                  <c:v>139.19786999999999</c:v>
                </c:pt>
                <c:pt idx="375">
                  <c:v>126.97203</c:v>
                </c:pt>
                <c:pt idx="376">
                  <c:v>131.24370999999999</c:v>
                </c:pt>
                <c:pt idx="377">
                  <c:v>134.04239999999999</c:v>
                </c:pt>
                <c:pt idx="378">
                  <c:v>138.46137999999999</c:v>
                </c:pt>
                <c:pt idx="379">
                  <c:v>132.2748</c:v>
                </c:pt>
                <c:pt idx="380">
                  <c:v>130.80180999999999</c:v>
                </c:pt>
                <c:pt idx="381">
                  <c:v>133.15860000000001</c:v>
                </c:pt>
                <c:pt idx="382">
                  <c:v>131.53831</c:v>
                </c:pt>
                <c:pt idx="383">
                  <c:v>132.4221</c:v>
                </c:pt>
                <c:pt idx="384">
                  <c:v>134.92618999999999</c:v>
                </c:pt>
                <c:pt idx="385">
                  <c:v>129.91802000000001</c:v>
                </c:pt>
                <c:pt idx="386">
                  <c:v>131.24370999999999</c:v>
                </c:pt>
                <c:pt idx="387">
                  <c:v>130.35991000000001</c:v>
                </c:pt>
                <c:pt idx="388">
                  <c:v>125.35174000000001</c:v>
                </c:pt>
                <c:pt idx="389">
                  <c:v>120.63816</c:v>
                </c:pt>
                <c:pt idx="390">
                  <c:v>125.49903999999999</c:v>
                </c:pt>
                <c:pt idx="391">
                  <c:v>125.94092999999999</c:v>
                </c:pt>
                <c:pt idx="392">
                  <c:v>130.35991000000001</c:v>
                </c:pt>
                <c:pt idx="393">
                  <c:v>122.55305</c:v>
                </c:pt>
                <c:pt idx="394">
                  <c:v>125.20444000000001</c:v>
                </c:pt>
                <c:pt idx="395">
                  <c:v>124.32064</c:v>
                </c:pt>
                <c:pt idx="396">
                  <c:v>116.21917999999999</c:v>
                </c:pt>
                <c:pt idx="397">
                  <c:v>104.14063</c:v>
                </c:pt>
                <c:pt idx="398">
                  <c:v>100.16355</c:v>
                </c:pt>
                <c:pt idx="399">
                  <c:v>106.93932000000001</c:v>
                </c:pt>
                <c:pt idx="400">
                  <c:v>113.27319</c:v>
                </c:pt>
                <c:pt idx="401">
                  <c:v>114.89348</c:v>
                </c:pt>
                <c:pt idx="402">
                  <c:v>117.54486999999999</c:v>
                </c:pt>
                <c:pt idx="403">
                  <c:v>111.65289999999999</c:v>
                </c:pt>
                <c:pt idx="404">
                  <c:v>123.73144000000001</c:v>
                </c:pt>
                <c:pt idx="405">
                  <c:v>126.67742999999999</c:v>
                </c:pt>
                <c:pt idx="406">
                  <c:v>130.50721000000001</c:v>
                </c:pt>
                <c:pt idx="407">
                  <c:v>135.07348999999999</c:v>
                </c:pt>
                <c:pt idx="408">
                  <c:v>139.19786999999999</c:v>
                </c:pt>
                <c:pt idx="409">
                  <c:v>148.03582999999998</c:v>
                </c:pt>
                <c:pt idx="410">
                  <c:v>144.79525000000001</c:v>
                </c:pt>
                <c:pt idx="411">
                  <c:v>141.84926000000002</c:v>
                </c:pt>
                <c:pt idx="412">
                  <c:v>139.49247</c:v>
                </c:pt>
                <c:pt idx="413">
                  <c:v>154.6643</c:v>
                </c:pt>
                <c:pt idx="414">
                  <c:v>155.1062</c:v>
                </c:pt>
                <c:pt idx="415">
                  <c:v>153.92780999999999</c:v>
                </c:pt>
                <c:pt idx="416">
                  <c:v>157.31568999999999</c:v>
                </c:pt>
                <c:pt idx="417">
                  <c:v>155.84270000000001</c:v>
                </c:pt>
                <c:pt idx="418">
                  <c:v>153.19130999999999</c:v>
                </c:pt>
                <c:pt idx="419">
                  <c:v>154.07511</c:v>
                </c:pt>
                <c:pt idx="420">
                  <c:v>162.76577</c:v>
                </c:pt>
                <c:pt idx="421">
                  <c:v>165.71174999999999</c:v>
                </c:pt>
                <c:pt idx="422">
                  <c:v>157.02108999999999</c:v>
                </c:pt>
                <c:pt idx="423">
                  <c:v>156.43189999999998</c:v>
                </c:pt>
                <c:pt idx="424">
                  <c:v>173.22402</c:v>
                </c:pt>
                <c:pt idx="425">
                  <c:v>173.81322</c:v>
                </c:pt>
                <c:pt idx="426">
                  <c:v>174.10782</c:v>
                </c:pt>
                <c:pt idx="427">
                  <c:v>181.17818</c:v>
                </c:pt>
                <c:pt idx="428">
                  <c:v>182.35657999999998</c:v>
                </c:pt>
                <c:pt idx="429">
                  <c:v>185.74446</c:v>
                </c:pt>
                <c:pt idx="430">
                  <c:v>187.80664999999999</c:v>
                </c:pt>
                <c:pt idx="431">
                  <c:v>196.20272</c:v>
                </c:pt>
                <c:pt idx="432">
                  <c:v>186.77555999999998</c:v>
                </c:pt>
                <c:pt idx="433">
                  <c:v>188.83775</c:v>
                </c:pt>
                <c:pt idx="434">
                  <c:v>202.38929000000002</c:v>
                </c:pt>
                <c:pt idx="435">
                  <c:v>200.3271</c:v>
                </c:pt>
                <c:pt idx="436">
                  <c:v>191.93104</c:v>
                </c:pt>
                <c:pt idx="437">
                  <c:v>171.75102999999999</c:v>
                </c:pt>
                <c:pt idx="438">
                  <c:v>180.44168999999999</c:v>
                </c:pt>
                <c:pt idx="439">
                  <c:v>181.62007999999997</c:v>
                </c:pt>
                <c:pt idx="440">
                  <c:v>183.68226999999999</c:v>
                </c:pt>
                <c:pt idx="441">
                  <c:v>179.26329000000001</c:v>
                </c:pt>
                <c:pt idx="442">
                  <c:v>174.10782</c:v>
                </c:pt>
                <c:pt idx="443">
                  <c:v>176.90649999999999</c:v>
                </c:pt>
                <c:pt idx="444">
                  <c:v>171.01453000000001</c:v>
                </c:pt>
                <c:pt idx="445">
                  <c:v>167.77394000000001</c:v>
                </c:pt>
                <c:pt idx="446">
                  <c:v>175.43351000000001</c:v>
                </c:pt>
                <c:pt idx="447">
                  <c:v>181.62007999999997</c:v>
                </c:pt>
                <c:pt idx="448">
                  <c:v>183.09307999999999</c:v>
                </c:pt>
                <c:pt idx="449">
                  <c:v>198.55951000000002</c:v>
                </c:pt>
                <c:pt idx="450">
                  <c:v>190.75264000000001</c:v>
                </c:pt>
                <c:pt idx="451">
                  <c:v>187.80664999999999</c:v>
                </c:pt>
                <c:pt idx="452">
                  <c:v>181.62007999999997</c:v>
                </c:pt>
                <c:pt idx="453">
                  <c:v>184.12417000000002</c:v>
                </c:pt>
                <c:pt idx="454">
                  <c:v>196.79191</c:v>
                </c:pt>
                <c:pt idx="455">
                  <c:v>191.78373999999999</c:v>
                </c:pt>
                <c:pt idx="456">
                  <c:v>198.26491000000001</c:v>
                </c:pt>
                <c:pt idx="457">
                  <c:v>201.80008999999998</c:v>
                </c:pt>
                <c:pt idx="458">
                  <c:v>190.89994000000002</c:v>
                </c:pt>
                <c:pt idx="459">
                  <c:v>191.78373999999999</c:v>
                </c:pt>
                <c:pt idx="460">
                  <c:v>189.57425000000001</c:v>
                </c:pt>
                <c:pt idx="461">
                  <c:v>195.46621999999999</c:v>
                </c:pt>
                <c:pt idx="462">
                  <c:v>197.52841000000001</c:v>
                </c:pt>
                <c:pt idx="463">
                  <c:v>192.52023</c:v>
                </c:pt>
                <c:pt idx="464">
                  <c:v>211.66915</c:v>
                </c:pt>
                <c:pt idx="465">
                  <c:v>207.10287</c:v>
                </c:pt>
                <c:pt idx="466">
                  <c:v>218.00301999999999</c:v>
                </c:pt>
                <c:pt idx="467">
                  <c:v>223.1585</c:v>
                </c:pt>
                <c:pt idx="468">
                  <c:v>212.40564000000001</c:v>
                </c:pt>
                <c:pt idx="469">
                  <c:v>224.18959000000001</c:v>
                </c:pt>
                <c:pt idx="470">
                  <c:v>224.63148999999999</c:v>
                </c:pt>
                <c:pt idx="471">
                  <c:v>225.80987999999999</c:v>
                </c:pt>
                <c:pt idx="472">
                  <c:v>218.00301999999999</c:v>
                </c:pt>
                <c:pt idx="473">
                  <c:v>208.72316000000001</c:v>
                </c:pt>
                <c:pt idx="474">
                  <c:v>212.25834</c:v>
                </c:pt>
                <c:pt idx="475">
                  <c:v>215.35163</c:v>
                </c:pt>
                <c:pt idx="476">
                  <c:v>220.65441000000001</c:v>
                </c:pt>
                <c:pt idx="477">
                  <c:v>225.36798999999999</c:v>
                </c:pt>
                <c:pt idx="478">
                  <c:v>227.43018000000001</c:v>
                </c:pt>
                <c:pt idx="479">
                  <c:v>220.80170999999999</c:v>
                </c:pt>
                <c:pt idx="480">
                  <c:v>218.00301999999999</c:v>
                </c:pt>
                <c:pt idx="481">
                  <c:v>214.32053999999999</c:v>
                </c:pt>
                <c:pt idx="482">
                  <c:v>224.92608999999999</c:v>
                </c:pt>
                <c:pt idx="483">
                  <c:v>221.68549999999999</c:v>
                </c:pt>
                <c:pt idx="484">
                  <c:v>223.45309</c:v>
                </c:pt>
                <c:pt idx="485">
                  <c:v>217.26651999999999</c:v>
                </c:pt>
                <c:pt idx="486">
                  <c:v>218.88681</c:v>
                </c:pt>
                <c:pt idx="487">
                  <c:v>226.10448000000002</c:v>
                </c:pt>
                <c:pt idx="488">
                  <c:v>217.41382000000002</c:v>
                </c:pt>
                <c:pt idx="489">
                  <c:v>222.12739999999999</c:v>
                </c:pt>
                <c:pt idx="490">
                  <c:v>218.88681</c:v>
                </c:pt>
                <c:pt idx="491">
                  <c:v>226.54638</c:v>
                </c:pt>
                <c:pt idx="492">
                  <c:v>210.19614999999999</c:v>
                </c:pt>
                <c:pt idx="493">
                  <c:v>201.65279000000001</c:v>
                </c:pt>
                <c:pt idx="494">
                  <c:v>195.17161999999999</c:v>
                </c:pt>
                <c:pt idx="495">
                  <c:v>197.67570999999998</c:v>
                </c:pt>
                <c:pt idx="496">
                  <c:v>186.62826000000001</c:v>
                </c:pt>
                <c:pt idx="497">
                  <c:v>193.25673</c:v>
                </c:pt>
                <c:pt idx="498">
                  <c:v>187.51205999999999</c:v>
                </c:pt>
                <c:pt idx="499">
                  <c:v>191.93104</c:v>
                </c:pt>
                <c:pt idx="500">
                  <c:v>189.42695000000001</c:v>
                </c:pt>
                <c:pt idx="501">
                  <c:v>181.17818</c:v>
                </c:pt>
                <c:pt idx="502">
                  <c:v>190.75264000000001</c:v>
                </c:pt>
                <c:pt idx="503">
                  <c:v>190.75264000000001</c:v>
                </c:pt>
                <c:pt idx="504">
                  <c:v>201.50548999999998</c:v>
                </c:pt>
                <c:pt idx="505">
                  <c:v>201.65279000000001</c:v>
                </c:pt>
                <c:pt idx="506">
                  <c:v>207.10287</c:v>
                </c:pt>
                <c:pt idx="507">
                  <c:v>204.15688</c:v>
                </c:pt>
                <c:pt idx="508">
                  <c:v>201.21089000000001</c:v>
                </c:pt>
                <c:pt idx="509">
                  <c:v>208.87045999999998</c:v>
                </c:pt>
                <c:pt idx="510">
                  <c:v>212.55294000000001</c:v>
                </c:pt>
                <c:pt idx="511">
                  <c:v>216.82461999999998</c:v>
                </c:pt>
                <c:pt idx="512">
                  <c:v>213.43673999999999</c:v>
                </c:pt>
                <c:pt idx="513">
                  <c:v>220.94901000000002</c:v>
                </c:pt>
                <c:pt idx="514">
                  <c:v>207.69207</c:v>
                </c:pt>
                <c:pt idx="515">
                  <c:v>215.35163</c:v>
                </c:pt>
                <c:pt idx="516">
                  <c:v>213.58404000000002</c:v>
                </c:pt>
                <c:pt idx="517">
                  <c:v>220.06520999999998</c:v>
                </c:pt>
                <c:pt idx="518">
                  <c:v>210.34345000000002</c:v>
                </c:pt>
                <c:pt idx="519">
                  <c:v>204.74607999999998</c:v>
                </c:pt>
                <c:pt idx="520">
                  <c:v>210.19614999999999</c:v>
                </c:pt>
                <c:pt idx="521">
                  <c:v>205.62986999999998</c:v>
                </c:pt>
                <c:pt idx="522">
                  <c:v>190.89994000000002</c:v>
                </c:pt>
                <c:pt idx="523">
                  <c:v>187.36476000000002</c:v>
                </c:pt>
                <c:pt idx="524">
                  <c:v>190.31073999999998</c:v>
                </c:pt>
                <c:pt idx="525">
                  <c:v>192.52023</c:v>
                </c:pt>
                <c:pt idx="526">
                  <c:v>188.54315</c:v>
                </c:pt>
                <c:pt idx="527">
                  <c:v>187.80664999999999</c:v>
                </c:pt>
                <c:pt idx="528">
                  <c:v>191.63643999999999</c:v>
                </c:pt>
                <c:pt idx="529">
                  <c:v>195.90812</c:v>
                </c:pt>
                <c:pt idx="530">
                  <c:v>198.70680999999999</c:v>
                </c:pt>
                <c:pt idx="531">
                  <c:v>197.23381000000001</c:v>
                </c:pt>
                <c:pt idx="532">
                  <c:v>187.80664999999999</c:v>
                </c:pt>
                <c:pt idx="533">
                  <c:v>187.51205999999999</c:v>
                </c:pt>
                <c:pt idx="534">
                  <c:v>196.64461</c:v>
                </c:pt>
                <c:pt idx="535">
                  <c:v>203.27309</c:v>
                </c:pt>
                <c:pt idx="536">
                  <c:v>201.06360000000001</c:v>
                </c:pt>
                <c:pt idx="537">
                  <c:v>202.97848999999999</c:v>
                </c:pt>
                <c:pt idx="538">
                  <c:v>206.07176999999999</c:v>
                </c:pt>
                <c:pt idx="539">
                  <c:v>198.26491000000001</c:v>
                </c:pt>
                <c:pt idx="540">
                  <c:v>196.64461</c:v>
                </c:pt>
                <c:pt idx="541">
                  <c:v>210.34345000000002</c:v>
                </c:pt>
                <c:pt idx="542">
                  <c:v>210.34345000000002</c:v>
                </c:pt>
                <c:pt idx="543">
                  <c:v>212.55294000000001</c:v>
                </c:pt>
                <c:pt idx="544">
                  <c:v>214.61512999999999</c:v>
                </c:pt>
                <c:pt idx="545">
                  <c:v>201.35819000000001</c:v>
                </c:pt>
                <c:pt idx="546">
                  <c:v>191.63643999999999</c:v>
                </c:pt>
                <c:pt idx="547">
                  <c:v>193.10943</c:v>
                </c:pt>
                <c:pt idx="548">
                  <c:v>192.37293</c:v>
                </c:pt>
                <c:pt idx="549">
                  <c:v>189.13235</c:v>
                </c:pt>
                <c:pt idx="550">
                  <c:v>197.82301000000001</c:v>
                </c:pt>
                <c:pt idx="551">
                  <c:v>199.59059999999999</c:v>
                </c:pt>
                <c:pt idx="552">
                  <c:v>190.31073999999998</c:v>
                </c:pt>
                <c:pt idx="553">
                  <c:v>184.12417000000002</c:v>
                </c:pt>
                <c:pt idx="554">
                  <c:v>185.74446</c:v>
                </c:pt>
                <c:pt idx="555">
                  <c:v>183.68226999999999</c:v>
                </c:pt>
                <c:pt idx="556">
                  <c:v>181.76738</c:v>
                </c:pt>
                <c:pt idx="557">
                  <c:v>176.90649999999999</c:v>
                </c:pt>
                <c:pt idx="558">
                  <c:v>176.90649999999999</c:v>
                </c:pt>
                <c:pt idx="559">
                  <c:v>178.23220000000001</c:v>
                </c:pt>
                <c:pt idx="560">
                  <c:v>174.54971</c:v>
                </c:pt>
                <c:pt idx="561">
                  <c:v>168.06854000000001</c:v>
                </c:pt>
                <c:pt idx="562">
                  <c:v>162.76577</c:v>
                </c:pt>
                <c:pt idx="563">
                  <c:v>160.40898000000001</c:v>
                </c:pt>
                <c:pt idx="564">
                  <c:v>163.79685999999998</c:v>
                </c:pt>
                <c:pt idx="565">
                  <c:v>183.24038000000002</c:v>
                </c:pt>
                <c:pt idx="566">
                  <c:v>177.643</c:v>
                </c:pt>
                <c:pt idx="567">
                  <c:v>175.87541000000002</c:v>
                </c:pt>
                <c:pt idx="568">
                  <c:v>180.14708999999999</c:v>
                </c:pt>
                <c:pt idx="569">
                  <c:v>189.57425000000001</c:v>
                </c:pt>
                <c:pt idx="570">
                  <c:v>191.78373999999999</c:v>
                </c:pt>
                <c:pt idx="571">
                  <c:v>189.42695000000001</c:v>
                </c:pt>
                <c:pt idx="572">
                  <c:v>195.61351999999999</c:v>
                </c:pt>
                <c:pt idx="573">
                  <c:v>199.14870000000002</c:v>
                </c:pt>
                <c:pt idx="574">
                  <c:v>195.90812</c:v>
                </c:pt>
                <c:pt idx="575">
                  <c:v>193.55132999999998</c:v>
                </c:pt>
                <c:pt idx="576">
                  <c:v>193.84592999999998</c:v>
                </c:pt>
                <c:pt idx="577">
                  <c:v>204.15688</c:v>
                </c:pt>
                <c:pt idx="578">
                  <c:v>201.06360000000001</c:v>
                </c:pt>
                <c:pt idx="579">
                  <c:v>202.09469000000001</c:v>
                </c:pt>
                <c:pt idx="580">
                  <c:v>200.4744</c:v>
                </c:pt>
                <c:pt idx="581">
                  <c:v>202.83118999999999</c:v>
                </c:pt>
                <c:pt idx="582">
                  <c:v>199.8852</c:v>
                </c:pt>
                <c:pt idx="583">
                  <c:v>212.40564000000001</c:v>
                </c:pt>
                <c:pt idx="584">
                  <c:v>214.61512999999999</c:v>
                </c:pt>
                <c:pt idx="585">
                  <c:v>215.64623</c:v>
                </c:pt>
                <c:pt idx="586">
                  <c:v>209.31235999999998</c:v>
                </c:pt>
                <c:pt idx="587">
                  <c:v>211.22725</c:v>
                </c:pt>
                <c:pt idx="588">
                  <c:v>219.47601</c:v>
                </c:pt>
                <c:pt idx="589">
                  <c:v>213.58404000000002</c:v>
                </c:pt>
                <c:pt idx="590">
                  <c:v>207.69207</c:v>
                </c:pt>
                <c:pt idx="591">
                  <c:v>207.69207</c:v>
                </c:pt>
                <c:pt idx="592">
                  <c:v>197.08651</c:v>
                </c:pt>
                <c:pt idx="593">
                  <c:v>195.31892000000002</c:v>
                </c:pt>
                <c:pt idx="594">
                  <c:v>198.85410000000002</c:v>
                </c:pt>
                <c:pt idx="595">
                  <c:v>192.52023</c:v>
                </c:pt>
                <c:pt idx="596">
                  <c:v>197.52841000000001</c:v>
                </c:pt>
                <c:pt idx="597">
                  <c:v>188.10124999999999</c:v>
                </c:pt>
                <c:pt idx="598">
                  <c:v>186.48095999999998</c:v>
                </c:pt>
                <c:pt idx="599">
                  <c:v>188.24854999999999</c:v>
                </c:pt>
                <c:pt idx="600">
                  <c:v>186.77555999999998</c:v>
                </c:pt>
                <c:pt idx="601">
                  <c:v>185.44987</c:v>
                </c:pt>
                <c:pt idx="602">
                  <c:v>192.22563</c:v>
                </c:pt>
                <c:pt idx="603">
                  <c:v>181.03089000000003</c:v>
                </c:pt>
                <c:pt idx="604">
                  <c:v>174.54971</c:v>
                </c:pt>
                <c:pt idx="605">
                  <c:v>167.33204999999998</c:v>
                </c:pt>
                <c:pt idx="606">
                  <c:v>167.92123999999998</c:v>
                </c:pt>
                <c:pt idx="607">
                  <c:v>162.17657</c:v>
                </c:pt>
                <c:pt idx="608">
                  <c:v>159.23057999999997</c:v>
                </c:pt>
                <c:pt idx="609">
                  <c:v>166.30095</c:v>
                </c:pt>
                <c:pt idx="610">
                  <c:v>164.23876000000001</c:v>
                </c:pt>
                <c:pt idx="611">
                  <c:v>175.28620999999998</c:v>
                </c:pt>
                <c:pt idx="612">
                  <c:v>163.79685999999998</c:v>
                </c:pt>
                <c:pt idx="613">
                  <c:v>164.82795999999999</c:v>
                </c:pt>
                <c:pt idx="614">
                  <c:v>187.07016000000002</c:v>
                </c:pt>
                <c:pt idx="615">
                  <c:v>186.33366000000001</c:v>
                </c:pt>
                <c:pt idx="616">
                  <c:v>189.86885000000001</c:v>
                </c:pt>
                <c:pt idx="617">
                  <c:v>202.09469000000001</c:v>
                </c:pt>
                <c:pt idx="618">
                  <c:v>197.08651</c:v>
                </c:pt>
                <c:pt idx="619">
                  <c:v>191.48914000000002</c:v>
                </c:pt>
                <c:pt idx="620">
                  <c:v>189.27965</c:v>
                </c:pt>
                <c:pt idx="621">
                  <c:v>195.46621999999999</c:v>
                </c:pt>
                <c:pt idx="622">
                  <c:v>186.92285999999999</c:v>
                </c:pt>
                <c:pt idx="623">
                  <c:v>189.13235</c:v>
                </c:pt>
                <c:pt idx="624">
                  <c:v>188.24854999999999</c:v>
                </c:pt>
                <c:pt idx="625">
                  <c:v>189.27965</c:v>
                </c:pt>
                <c:pt idx="626">
                  <c:v>185.59716</c:v>
                </c:pt>
                <c:pt idx="627">
                  <c:v>172.48751999999999</c:v>
                </c:pt>
                <c:pt idx="628">
                  <c:v>166.74285</c:v>
                </c:pt>
                <c:pt idx="629">
                  <c:v>172.04563000000002</c:v>
                </c:pt>
                <c:pt idx="630">
                  <c:v>166.82973999999999</c:v>
                </c:pt>
                <c:pt idx="631">
                  <c:v>168.86070999999998</c:v>
                </c:pt>
                <c:pt idx="632">
                  <c:v>163.92834999999999</c:v>
                </c:pt>
                <c:pt idx="633">
                  <c:v>172.63251</c:v>
                </c:pt>
                <c:pt idx="634">
                  <c:v>170.02126000000001</c:v>
                </c:pt>
                <c:pt idx="635">
                  <c:v>176.25923999999998</c:v>
                </c:pt>
                <c:pt idx="636">
                  <c:v>181.19159999999999</c:v>
                </c:pt>
                <c:pt idx="637">
                  <c:v>184.67327</c:v>
                </c:pt>
                <c:pt idx="638">
                  <c:v>186.84931</c:v>
                </c:pt>
                <c:pt idx="639">
                  <c:v>185.54367999999999</c:v>
                </c:pt>
                <c:pt idx="640">
                  <c:v>180.75639000000001</c:v>
                </c:pt>
                <c:pt idx="641">
                  <c:v>188.59014000000002</c:v>
                </c:pt>
                <c:pt idx="642">
                  <c:v>185.68875</c:v>
                </c:pt>
                <c:pt idx="643">
                  <c:v>180.61132000000001</c:v>
                </c:pt>
                <c:pt idx="644">
                  <c:v>184.43044</c:v>
                </c:pt>
                <c:pt idx="645">
                  <c:v>179.14058</c:v>
                </c:pt>
                <c:pt idx="646">
                  <c:v>181.42809</c:v>
                </c:pt>
                <c:pt idx="647">
                  <c:v>183.28668999999999</c:v>
                </c:pt>
                <c:pt idx="648">
                  <c:v>196.86877999999999</c:v>
                </c:pt>
                <c:pt idx="649">
                  <c:v>201.01489000000001</c:v>
                </c:pt>
                <c:pt idx="650">
                  <c:v>203.87427</c:v>
                </c:pt>
                <c:pt idx="651">
                  <c:v>200.15707</c:v>
                </c:pt>
                <c:pt idx="652">
                  <c:v>209.59304999999998</c:v>
                </c:pt>
                <c:pt idx="653">
                  <c:v>208.73523</c:v>
                </c:pt>
                <c:pt idx="654">
                  <c:v>217.02745000000002</c:v>
                </c:pt>
                <c:pt idx="655">
                  <c:v>216.74151000000001</c:v>
                </c:pt>
                <c:pt idx="656">
                  <c:v>218.02910999999997</c:v>
                </c:pt>
                <c:pt idx="657">
                  <c:v>221.14583999999999</c:v>
                </c:pt>
                <c:pt idx="658">
                  <c:v>218.87913</c:v>
                </c:pt>
                <c:pt idx="659">
                  <c:v>237.29614000000001</c:v>
                </c:pt>
                <c:pt idx="660">
                  <c:v>228.37097</c:v>
                </c:pt>
                <c:pt idx="661">
                  <c:v>226.24592999999999</c:v>
                </c:pt>
                <c:pt idx="662">
                  <c:v>223.12921</c:v>
                </c:pt>
                <c:pt idx="663">
                  <c:v>216.32907999999998</c:v>
                </c:pt>
                <c:pt idx="664">
                  <c:v>222.56253000000001</c:v>
                </c:pt>
                <c:pt idx="665">
                  <c:v>226.38759999999999</c:v>
                </c:pt>
                <c:pt idx="666">
                  <c:v>241.68789000000001</c:v>
                </c:pt>
                <c:pt idx="667">
                  <c:v>221.85130999999998</c:v>
                </c:pt>
                <c:pt idx="668">
                  <c:v>223.53946999999999</c:v>
                </c:pt>
                <c:pt idx="669">
                  <c:v>227.05645000000001</c:v>
                </c:pt>
                <c:pt idx="670">
                  <c:v>228.88527999999999</c:v>
                </c:pt>
                <c:pt idx="671">
                  <c:v>224.80557999999999</c:v>
                </c:pt>
                <c:pt idx="672">
                  <c:v>220.58520000000001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PER!$BJ$19</c:f>
              <c:strCache>
                <c:ptCount val="1"/>
                <c:pt idx="0">
                  <c:v>13X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PER!$BJ$20:$BJ$5005</c:f>
              <c:numCache>
                <c:formatCode>0_);[Red]\(0\)</c:formatCode>
                <c:ptCount val="4986"/>
                <c:pt idx="0">
                  <c:v>140.22762</c:v>
                </c:pt>
                <c:pt idx="1">
                  <c:v>139.44098749999998</c:v>
                </c:pt>
                <c:pt idx="2">
                  <c:v>138.65435500000001</c:v>
                </c:pt>
                <c:pt idx="3">
                  <c:v>137.86772250000001</c:v>
                </c:pt>
                <c:pt idx="4">
                  <c:v>137.08108999999999</c:v>
                </c:pt>
                <c:pt idx="5">
                  <c:v>136.29445750000002</c:v>
                </c:pt>
                <c:pt idx="6">
                  <c:v>135.50782499999997</c:v>
                </c:pt>
                <c:pt idx="7">
                  <c:v>134.7211925</c:v>
                </c:pt>
                <c:pt idx="8">
                  <c:v>133.93456</c:v>
                </c:pt>
                <c:pt idx="9">
                  <c:v>133.14792749999998</c:v>
                </c:pt>
                <c:pt idx="10">
                  <c:v>132.36129499999998</c:v>
                </c:pt>
                <c:pt idx="11">
                  <c:v>131.57466249999999</c:v>
                </c:pt>
                <c:pt idx="12">
                  <c:v>130.78802999999999</c:v>
                </c:pt>
                <c:pt idx="13">
                  <c:v>130.0013975</c:v>
                </c:pt>
                <c:pt idx="14">
                  <c:v>129.214765</c:v>
                </c:pt>
                <c:pt idx="15">
                  <c:v>128.4281325</c:v>
                </c:pt>
                <c:pt idx="16">
                  <c:v>127.64150000000001</c:v>
                </c:pt>
                <c:pt idx="17">
                  <c:v>126.85486750000001</c:v>
                </c:pt>
                <c:pt idx="18">
                  <c:v>126.068235</c:v>
                </c:pt>
                <c:pt idx="19">
                  <c:v>125.28160249999999</c:v>
                </c:pt>
                <c:pt idx="20">
                  <c:v>124.49497000000001</c:v>
                </c:pt>
                <c:pt idx="21">
                  <c:v>123.70833750000001</c:v>
                </c:pt>
                <c:pt idx="22">
                  <c:v>122.921705</c:v>
                </c:pt>
                <c:pt idx="23">
                  <c:v>122.13507249999999</c:v>
                </c:pt>
                <c:pt idx="24">
                  <c:v>121.34843999999998</c:v>
                </c:pt>
                <c:pt idx="25">
                  <c:v>120.56180750000001</c:v>
                </c:pt>
                <c:pt idx="26">
                  <c:v>119.775175</c:v>
                </c:pt>
                <c:pt idx="27">
                  <c:v>118.98854249999999</c:v>
                </c:pt>
                <c:pt idx="28">
                  <c:v>118.20191000000001</c:v>
                </c:pt>
                <c:pt idx="29">
                  <c:v>117.4152775</c:v>
                </c:pt>
                <c:pt idx="30">
                  <c:v>116.62864500000001</c:v>
                </c:pt>
                <c:pt idx="31">
                  <c:v>115.8420125</c:v>
                </c:pt>
                <c:pt idx="32">
                  <c:v>115.05538</c:v>
                </c:pt>
                <c:pt idx="33">
                  <c:v>114.2687475</c:v>
                </c:pt>
                <c:pt idx="34">
                  <c:v>113.48211500000001</c:v>
                </c:pt>
                <c:pt idx="35">
                  <c:v>112.69548250000001</c:v>
                </c:pt>
                <c:pt idx="36">
                  <c:v>111.90885</c:v>
                </c:pt>
                <c:pt idx="37">
                  <c:v>111.1222175</c:v>
                </c:pt>
                <c:pt idx="38">
                  <c:v>110.33558499999999</c:v>
                </c:pt>
                <c:pt idx="39">
                  <c:v>109.54895250000001</c:v>
                </c:pt>
                <c:pt idx="40">
                  <c:v>108.76232</c:v>
                </c:pt>
                <c:pt idx="41">
                  <c:v>107.97568750000001</c:v>
                </c:pt>
                <c:pt idx="42">
                  <c:v>107.189055</c:v>
                </c:pt>
                <c:pt idx="43">
                  <c:v>106.4024225</c:v>
                </c:pt>
                <c:pt idx="44">
                  <c:v>105.61579</c:v>
                </c:pt>
                <c:pt idx="45">
                  <c:v>104.82915750000001</c:v>
                </c:pt>
                <c:pt idx="46">
                  <c:v>104.042525</c:v>
                </c:pt>
                <c:pt idx="47">
                  <c:v>103.2558925</c:v>
                </c:pt>
                <c:pt idx="48">
                  <c:v>102.46926000000001</c:v>
                </c:pt>
                <c:pt idx="49">
                  <c:v>101.6826275</c:v>
                </c:pt>
                <c:pt idx="50">
                  <c:v>100.895995</c:v>
                </c:pt>
                <c:pt idx="51">
                  <c:v>100.10936249999999</c:v>
                </c:pt>
                <c:pt idx="52">
                  <c:v>99.322729999999993</c:v>
                </c:pt>
                <c:pt idx="53">
                  <c:v>99.322729999999993</c:v>
                </c:pt>
                <c:pt idx="54">
                  <c:v>99.391799999999989</c:v>
                </c:pt>
                <c:pt idx="55">
                  <c:v>99.46087</c:v>
                </c:pt>
                <c:pt idx="56">
                  <c:v>99.529939999999996</c:v>
                </c:pt>
                <c:pt idx="57">
                  <c:v>99.599010000000007</c:v>
                </c:pt>
                <c:pt idx="58">
                  <c:v>99.668080000000003</c:v>
                </c:pt>
                <c:pt idx="59">
                  <c:v>99.73715</c:v>
                </c:pt>
                <c:pt idx="60">
                  <c:v>99.806219999999996</c:v>
                </c:pt>
                <c:pt idx="61">
                  <c:v>99.875289999999993</c:v>
                </c:pt>
                <c:pt idx="62">
                  <c:v>99.944359999999989</c:v>
                </c:pt>
                <c:pt idx="63">
                  <c:v>100.01343000000001</c:v>
                </c:pt>
                <c:pt idx="64">
                  <c:v>100.0825</c:v>
                </c:pt>
                <c:pt idx="65">
                  <c:v>100.15157000000001</c:v>
                </c:pt>
                <c:pt idx="66">
                  <c:v>100.22064000000002</c:v>
                </c:pt>
                <c:pt idx="67">
                  <c:v>100.28970999999999</c:v>
                </c:pt>
                <c:pt idx="68">
                  <c:v>100.35878</c:v>
                </c:pt>
                <c:pt idx="69">
                  <c:v>100.42785000000001</c:v>
                </c:pt>
                <c:pt idx="70">
                  <c:v>100.49692000000002</c:v>
                </c:pt>
                <c:pt idx="71">
                  <c:v>100.56598999999999</c:v>
                </c:pt>
                <c:pt idx="72">
                  <c:v>100.63506</c:v>
                </c:pt>
                <c:pt idx="73">
                  <c:v>100.70413000000001</c:v>
                </c:pt>
                <c:pt idx="74">
                  <c:v>100.77320000000002</c:v>
                </c:pt>
                <c:pt idx="75">
                  <c:v>100.84227</c:v>
                </c:pt>
                <c:pt idx="76">
                  <c:v>100.91134000000001</c:v>
                </c:pt>
                <c:pt idx="77">
                  <c:v>100.98041000000001</c:v>
                </c:pt>
                <c:pt idx="78">
                  <c:v>101.04948</c:v>
                </c:pt>
                <c:pt idx="79">
                  <c:v>101.11855</c:v>
                </c:pt>
                <c:pt idx="80">
                  <c:v>101.18762</c:v>
                </c:pt>
                <c:pt idx="81">
                  <c:v>101.25669000000001</c:v>
                </c:pt>
                <c:pt idx="82">
                  <c:v>101.32576</c:v>
                </c:pt>
                <c:pt idx="83">
                  <c:v>101.39483</c:v>
                </c:pt>
                <c:pt idx="84">
                  <c:v>101.4639</c:v>
                </c:pt>
                <c:pt idx="85">
                  <c:v>101.53297000000002</c:v>
                </c:pt>
                <c:pt idx="86">
                  <c:v>101.60203999999999</c:v>
                </c:pt>
                <c:pt idx="87">
                  <c:v>101.67110999999998</c:v>
                </c:pt>
                <c:pt idx="88">
                  <c:v>101.74018000000001</c:v>
                </c:pt>
                <c:pt idx="89">
                  <c:v>101.80925000000001</c:v>
                </c:pt>
                <c:pt idx="90">
                  <c:v>101.87832</c:v>
                </c:pt>
                <c:pt idx="91">
                  <c:v>101.94739</c:v>
                </c:pt>
                <c:pt idx="92">
                  <c:v>102.01646000000001</c:v>
                </c:pt>
                <c:pt idx="93">
                  <c:v>102.08553000000002</c:v>
                </c:pt>
                <c:pt idx="94">
                  <c:v>102.15459999999999</c:v>
                </c:pt>
                <c:pt idx="95">
                  <c:v>102.22367</c:v>
                </c:pt>
                <c:pt idx="96">
                  <c:v>102.29273999999999</c:v>
                </c:pt>
                <c:pt idx="97">
                  <c:v>102.36180999999999</c:v>
                </c:pt>
                <c:pt idx="98">
                  <c:v>102.43087999999999</c:v>
                </c:pt>
                <c:pt idx="99">
                  <c:v>102.49995</c:v>
                </c:pt>
                <c:pt idx="100">
                  <c:v>102.56902000000001</c:v>
                </c:pt>
                <c:pt idx="101">
                  <c:v>102.63809000000001</c:v>
                </c:pt>
                <c:pt idx="102">
                  <c:v>102.70716</c:v>
                </c:pt>
                <c:pt idx="103">
                  <c:v>102.77623</c:v>
                </c:pt>
                <c:pt idx="104">
                  <c:v>102.84530000000001</c:v>
                </c:pt>
                <c:pt idx="105">
                  <c:v>102.91436999999999</c:v>
                </c:pt>
                <c:pt idx="106">
                  <c:v>102.79150250000001</c:v>
                </c:pt>
                <c:pt idx="107">
                  <c:v>102.66863499999999</c:v>
                </c:pt>
                <c:pt idx="108">
                  <c:v>102.5457675</c:v>
                </c:pt>
                <c:pt idx="109">
                  <c:v>102.4229</c:v>
                </c:pt>
                <c:pt idx="110">
                  <c:v>102.3000325</c:v>
                </c:pt>
                <c:pt idx="111">
                  <c:v>102.17716499999997</c:v>
                </c:pt>
                <c:pt idx="112">
                  <c:v>102.0542975</c:v>
                </c:pt>
                <c:pt idx="113">
                  <c:v>101.93143000000001</c:v>
                </c:pt>
                <c:pt idx="114">
                  <c:v>101.80856249999998</c:v>
                </c:pt>
                <c:pt idx="115">
                  <c:v>101.68569500000001</c:v>
                </c:pt>
                <c:pt idx="116">
                  <c:v>101.5628275</c:v>
                </c:pt>
                <c:pt idx="117">
                  <c:v>101.43996000000001</c:v>
                </c:pt>
                <c:pt idx="118">
                  <c:v>101.3170925</c:v>
                </c:pt>
                <c:pt idx="119">
                  <c:v>101.19422499999999</c:v>
                </c:pt>
                <c:pt idx="120">
                  <c:v>101.07135750000002</c:v>
                </c:pt>
                <c:pt idx="121">
                  <c:v>100.94849000000001</c:v>
                </c:pt>
                <c:pt idx="122">
                  <c:v>100.82562250000001</c:v>
                </c:pt>
                <c:pt idx="123">
                  <c:v>100.702755</c:v>
                </c:pt>
                <c:pt idx="124">
                  <c:v>100.5798875</c:v>
                </c:pt>
                <c:pt idx="125">
                  <c:v>100.45702000000001</c:v>
                </c:pt>
                <c:pt idx="126">
                  <c:v>100.3341525</c:v>
                </c:pt>
                <c:pt idx="127">
                  <c:v>100.211285</c:v>
                </c:pt>
                <c:pt idx="128">
                  <c:v>100.08841749999999</c:v>
                </c:pt>
                <c:pt idx="129">
                  <c:v>99.965549999999993</c:v>
                </c:pt>
                <c:pt idx="130">
                  <c:v>99.842682500000009</c:v>
                </c:pt>
                <c:pt idx="131">
                  <c:v>99.719814999999997</c:v>
                </c:pt>
                <c:pt idx="132">
                  <c:v>99.596947500000013</c:v>
                </c:pt>
                <c:pt idx="133">
                  <c:v>99.474080000000015</c:v>
                </c:pt>
                <c:pt idx="134">
                  <c:v>99.351212500000003</c:v>
                </c:pt>
                <c:pt idx="135">
                  <c:v>99.228345000000004</c:v>
                </c:pt>
                <c:pt idx="136">
                  <c:v>99.105477500000006</c:v>
                </c:pt>
                <c:pt idx="137">
                  <c:v>98.982610000000008</c:v>
                </c:pt>
                <c:pt idx="138">
                  <c:v>98.859742499999996</c:v>
                </c:pt>
                <c:pt idx="139">
                  <c:v>98.736874999999998</c:v>
                </c:pt>
                <c:pt idx="140">
                  <c:v>98.614007499999985</c:v>
                </c:pt>
                <c:pt idx="141">
                  <c:v>98.491140000000001</c:v>
                </c:pt>
                <c:pt idx="142">
                  <c:v>98.368272500000018</c:v>
                </c:pt>
                <c:pt idx="143">
                  <c:v>98.245404999999991</c:v>
                </c:pt>
                <c:pt idx="144">
                  <c:v>98.122537500000007</c:v>
                </c:pt>
                <c:pt idx="145">
                  <c:v>97.999670000000009</c:v>
                </c:pt>
                <c:pt idx="146">
                  <c:v>97.876802500000011</c:v>
                </c:pt>
                <c:pt idx="147">
                  <c:v>97.753934999999998</c:v>
                </c:pt>
                <c:pt idx="148">
                  <c:v>97.6310675</c:v>
                </c:pt>
                <c:pt idx="149">
                  <c:v>97.508200000000002</c:v>
                </c:pt>
                <c:pt idx="150">
                  <c:v>97.385332500000004</c:v>
                </c:pt>
                <c:pt idx="151">
                  <c:v>97.262464999999992</c:v>
                </c:pt>
                <c:pt idx="152">
                  <c:v>97.139597500000008</c:v>
                </c:pt>
                <c:pt idx="153">
                  <c:v>97.016729999999995</c:v>
                </c:pt>
                <c:pt idx="154">
                  <c:v>96.893862499999997</c:v>
                </c:pt>
                <c:pt idx="155">
                  <c:v>96.770995000000013</c:v>
                </c:pt>
                <c:pt idx="156">
                  <c:v>96.648127500000001</c:v>
                </c:pt>
                <c:pt idx="157">
                  <c:v>96.525260000000003</c:v>
                </c:pt>
                <c:pt idx="158">
                  <c:v>96.050479999999993</c:v>
                </c:pt>
                <c:pt idx="159">
                  <c:v>95.575700000000012</c:v>
                </c:pt>
                <c:pt idx="160">
                  <c:v>95.100920000000002</c:v>
                </c:pt>
                <c:pt idx="161">
                  <c:v>94.626139999999992</c:v>
                </c:pt>
                <c:pt idx="162">
                  <c:v>94.151359999999997</c:v>
                </c:pt>
                <c:pt idx="163">
                  <c:v>93.676580000000001</c:v>
                </c:pt>
                <c:pt idx="164">
                  <c:v>93.20180000000002</c:v>
                </c:pt>
                <c:pt idx="165">
                  <c:v>92.72702000000001</c:v>
                </c:pt>
                <c:pt idx="166">
                  <c:v>92.25224</c:v>
                </c:pt>
                <c:pt idx="167">
                  <c:v>91.777460000000005</c:v>
                </c:pt>
                <c:pt idx="168">
                  <c:v>91.302679999999995</c:v>
                </c:pt>
                <c:pt idx="169">
                  <c:v>90.827900000000014</c:v>
                </c:pt>
                <c:pt idx="170">
                  <c:v>90.35311999999999</c:v>
                </c:pt>
                <c:pt idx="171">
                  <c:v>89.878339999999994</c:v>
                </c:pt>
                <c:pt idx="172">
                  <c:v>89.403560000000013</c:v>
                </c:pt>
                <c:pt idx="173">
                  <c:v>88.928780000000003</c:v>
                </c:pt>
                <c:pt idx="174">
                  <c:v>88.453999999999994</c:v>
                </c:pt>
                <c:pt idx="175">
                  <c:v>87.979219999999998</c:v>
                </c:pt>
                <c:pt idx="176">
                  <c:v>87.504439999999988</c:v>
                </c:pt>
                <c:pt idx="177">
                  <c:v>87.029660000000021</c:v>
                </c:pt>
                <c:pt idx="178">
                  <c:v>86.554879999999997</c:v>
                </c:pt>
                <c:pt idx="179">
                  <c:v>86.080100000000002</c:v>
                </c:pt>
                <c:pt idx="180">
                  <c:v>85.605320000000006</c:v>
                </c:pt>
                <c:pt idx="181">
                  <c:v>85.130540000000011</c:v>
                </c:pt>
                <c:pt idx="182">
                  <c:v>84.655760000000015</c:v>
                </c:pt>
                <c:pt idx="183">
                  <c:v>84.180979999999991</c:v>
                </c:pt>
                <c:pt idx="184">
                  <c:v>83.70620000000001</c:v>
                </c:pt>
                <c:pt idx="185">
                  <c:v>83.23142</c:v>
                </c:pt>
                <c:pt idx="186">
                  <c:v>82.756640000000004</c:v>
                </c:pt>
                <c:pt idx="187">
                  <c:v>82.281859999999995</c:v>
                </c:pt>
                <c:pt idx="188">
                  <c:v>81.807080000000013</c:v>
                </c:pt>
                <c:pt idx="189">
                  <c:v>81.332300000000004</c:v>
                </c:pt>
                <c:pt idx="190">
                  <c:v>80.857519999999994</c:v>
                </c:pt>
                <c:pt idx="191">
                  <c:v>80.382739999999984</c:v>
                </c:pt>
                <c:pt idx="192">
                  <c:v>79.907960000000003</c:v>
                </c:pt>
                <c:pt idx="193">
                  <c:v>79.433180000000007</c:v>
                </c:pt>
                <c:pt idx="194">
                  <c:v>78.958400000000012</c:v>
                </c:pt>
                <c:pt idx="195">
                  <c:v>78.483620000000002</c:v>
                </c:pt>
                <c:pt idx="196">
                  <c:v>78.008839999999992</c:v>
                </c:pt>
                <c:pt idx="197">
                  <c:v>77.534059999999997</c:v>
                </c:pt>
                <c:pt idx="198">
                  <c:v>77.059280000000001</c:v>
                </c:pt>
                <c:pt idx="199">
                  <c:v>76.584500000000006</c:v>
                </c:pt>
                <c:pt idx="200">
                  <c:v>76.109719999999982</c:v>
                </c:pt>
                <c:pt idx="201">
                  <c:v>75.63494</c:v>
                </c:pt>
                <c:pt idx="202">
                  <c:v>75.160160000000005</c:v>
                </c:pt>
                <c:pt idx="203">
                  <c:v>74.685379999999995</c:v>
                </c:pt>
                <c:pt idx="204">
                  <c:v>74.210599999999999</c:v>
                </c:pt>
                <c:pt idx="205">
                  <c:v>73.73581999999999</c:v>
                </c:pt>
                <c:pt idx="206">
                  <c:v>73.261039999999994</c:v>
                </c:pt>
                <c:pt idx="207">
                  <c:v>72.786259999999999</c:v>
                </c:pt>
                <c:pt idx="208">
                  <c:v>72.311479999999975</c:v>
                </c:pt>
                <c:pt idx="209">
                  <c:v>71.836699999999993</c:v>
                </c:pt>
                <c:pt idx="210">
                  <c:v>72.867597499999988</c:v>
                </c:pt>
                <c:pt idx="211">
                  <c:v>73.898495000000011</c:v>
                </c:pt>
                <c:pt idx="212">
                  <c:v>74.929392500000006</c:v>
                </c:pt>
                <c:pt idx="213">
                  <c:v>75.960290000000001</c:v>
                </c:pt>
                <c:pt idx="214">
                  <c:v>76.991187499999995</c:v>
                </c:pt>
                <c:pt idx="215">
                  <c:v>78.02208499999999</c:v>
                </c:pt>
                <c:pt idx="216">
                  <c:v>79.052982499999999</c:v>
                </c:pt>
                <c:pt idx="217">
                  <c:v>80.083879999999994</c:v>
                </c:pt>
                <c:pt idx="218">
                  <c:v>81.114777499999988</c:v>
                </c:pt>
                <c:pt idx="219">
                  <c:v>82.145674999999983</c:v>
                </c:pt>
                <c:pt idx="220">
                  <c:v>83.176572499999992</c:v>
                </c:pt>
                <c:pt idx="221">
                  <c:v>84.207470000000001</c:v>
                </c:pt>
                <c:pt idx="222">
                  <c:v>85.238367499999981</c:v>
                </c:pt>
                <c:pt idx="223">
                  <c:v>86.269265000000004</c:v>
                </c:pt>
                <c:pt idx="224">
                  <c:v>87.300162499999985</c:v>
                </c:pt>
                <c:pt idx="225">
                  <c:v>88.331059999999994</c:v>
                </c:pt>
                <c:pt idx="226">
                  <c:v>89.361957499999988</c:v>
                </c:pt>
                <c:pt idx="227">
                  <c:v>90.392854999999997</c:v>
                </c:pt>
                <c:pt idx="228">
                  <c:v>91.423752499999992</c:v>
                </c:pt>
                <c:pt idx="229">
                  <c:v>92.454650000000001</c:v>
                </c:pt>
                <c:pt idx="230">
                  <c:v>93.485547499999996</c:v>
                </c:pt>
                <c:pt idx="231">
                  <c:v>94.51644499999999</c:v>
                </c:pt>
                <c:pt idx="232">
                  <c:v>95.547342499999999</c:v>
                </c:pt>
                <c:pt idx="233">
                  <c:v>96.578239999999994</c:v>
                </c:pt>
                <c:pt idx="234">
                  <c:v>97.609137500000017</c:v>
                </c:pt>
                <c:pt idx="235">
                  <c:v>98.640034999999997</c:v>
                </c:pt>
                <c:pt idx="236">
                  <c:v>99.670932500000006</c:v>
                </c:pt>
                <c:pt idx="237">
                  <c:v>100.70183</c:v>
                </c:pt>
                <c:pt idx="238">
                  <c:v>101.7327275</c:v>
                </c:pt>
                <c:pt idx="239">
                  <c:v>102.763625</c:v>
                </c:pt>
                <c:pt idx="240">
                  <c:v>103.79452249999999</c:v>
                </c:pt>
                <c:pt idx="241">
                  <c:v>104.82541999999999</c:v>
                </c:pt>
                <c:pt idx="242">
                  <c:v>105.85631749999999</c:v>
                </c:pt>
                <c:pt idx="243">
                  <c:v>106.887215</c:v>
                </c:pt>
                <c:pt idx="244">
                  <c:v>107.91811250000001</c:v>
                </c:pt>
                <c:pt idx="245">
                  <c:v>108.94901</c:v>
                </c:pt>
                <c:pt idx="246">
                  <c:v>109.9799075</c:v>
                </c:pt>
                <c:pt idx="247">
                  <c:v>111.01080499999999</c:v>
                </c:pt>
                <c:pt idx="248">
                  <c:v>112.04170250000001</c:v>
                </c:pt>
                <c:pt idx="249">
                  <c:v>113.07259999999999</c:v>
                </c:pt>
                <c:pt idx="250">
                  <c:v>114.10349750000002</c:v>
                </c:pt>
                <c:pt idx="251">
                  <c:v>115.13439499999998</c:v>
                </c:pt>
                <c:pt idx="252">
                  <c:v>116.16529249999998</c:v>
                </c:pt>
                <c:pt idx="253">
                  <c:v>117.19619</c:v>
                </c:pt>
                <c:pt idx="254">
                  <c:v>118.22708750000001</c:v>
                </c:pt>
                <c:pt idx="255">
                  <c:v>119.25798500000001</c:v>
                </c:pt>
                <c:pt idx="256">
                  <c:v>120.28888250000001</c:v>
                </c:pt>
                <c:pt idx="257">
                  <c:v>121.31978000000002</c:v>
                </c:pt>
                <c:pt idx="258">
                  <c:v>122.35067749999999</c:v>
                </c:pt>
                <c:pt idx="259">
                  <c:v>123.381575</c:v>
                </c:pt>
                <c:pt idx="260">
                  <c:v>124.41247249999999</c:v>
                </c:pt>
                <c:pt idx="261">
                  <c:v>125.44337</c:v>
                </c:pt>
                <c:pt idx="262">
                  <c:v>126.98075749999998</c:v>
                </c:pt>
                <c:pt idx="263">
                  <c:v>128.51814499999998</c:v>
                </c:pt>
                <c:pt idx="264">
                  <c:v>130.0555325</c:v>
                </c:pt>
                <c:pt idx="265">
                  <c:v>131.59292000000002</c:v>
                </c:pt>
                <c:pt idx="266">
                  <c:v>133.13030749999999</c:v>
                </c:pt>
                <c:pt idx="267">
                  <c:v>134.66769499999998</c:v>
                </c:pt>
                <c:pt idx="268">
                  <c:v>136.20508250000003</c:v>
                </c:pt>
                <c:pt idx="269">
                  <c:v>137.74247</c:v>
                </c:pt>
                <c:pt idx="270">
                  <c:v>139.27985749999999</c:v>
                </c:pt>
                <c:pt idx="271">
                  <c:v>140.81724499999999</c:v>
                </c:pt>
                <c:pt idx="272">
                  <c:v>142.35463250000001</c:v>
                </c:pt>
                <c:pt idx="273">
                  <c:v>143.89202</c:v>
                </c:pt>
                <c:pt idx="274">
                  <c:v>145.4294075</c:v>
                </c:pt>
                <c:pt idx="275">
                  <c:v>146.96679499999999</c:v>
                </c:pt>
                <c:pt idx="276">
                  <c:v>148.50418249999998</c:v>
                </c:pt>
                <c:pt idx="277">
                  <c:v>150.04157000000001</c:v>
                </c:pt>
                <c:pt idx="278">
                  <c:v>151.57895750000003</c:v>
                </c:pt>
                <c:pt idx="279">
                  <c:v>153.116345</c:v>
                </c:pt>
                <c:pt idx="280">
                  <c:v>154.65373249999999</c:v>
                </c:pt>
                <c:pt idx="281">
                  <c:v>156.19112000000001</c:v>
                </c:pt>
                <c:pt idx="282">
                  <c:v>157.72850750000001</c:v>
                </c:pt>
                <c:pt idx="283">
                  <c:v>159.265895</c:v>
                </c:pt>
                <c:pt idx="284">
                  <c:v>160.80328249999997</c:v>
                </c:pt>
                <c:pt idx="285">
                  <c:v>162.34067000000002</c:v>
                </c:pt>
                <c:pt idx="286">
                  <c:v>163.87805749999998</c:v>
                </c:pt>
                <c:pt idx="287">
                  <c:v>165.41544500000001</c:v>
                </c:pt>
                <c:pt idx="288">
                  <c:v>166.95283250000003</c:v>
                </c:pt>
                <c:pt idx="289">
                  <c:v>168.49021999999999</c:v>
                </c:pt>
                <c:pt idx="290">
                  <c:v>170.02760749999999</c:v>
                </c:pt>
                <c:pt idx="291">
                  <c:v>171.56499499999998</c:v>
                </c:pt>
                <c:pt idx="292">
                  <c:v>173.1023825</c:v>
                </c:pt>
                <c:pt idx="293">
                  <c:v>174.63977000000003</c:v>
                </c:pt>
                <c:pt idx="294">
                  <c:v>176.17715749999999</c:v>
                </c:pt>
                <c:pt idx="295">
                  <c:v>177.71454500000002</c:v>
                </c:pt>
                <c:pt idx="296">
                  <c:v>179.25193250000004</c:v>
                </c:pt>
                <c:pt idx="297">
                  <c:v>180.78932</c:v>
                </c:pt>
                <c:pt idx="298">
                  <c:v>182.32670750000003</c:v>
                </c:pt>
                <c:pt idx="299">
                  <c:v>183.86409499999999</c:v>
                </c:pt>
                <c:pt idx="300">
                  <c:v>185.40148250000001</c:v>
                </c:pt>
                <c:pt idx="301">
                  <c:v>186.93887000000004</c:v>
                </c:pt>
                <c:pt idx="302">
                  <c:v>188.4762575</c:v>
                </c:pt>
                <c:pt idx="303">
                  <c:v>190.01364500000003</c:v>
                </c:pt>
                <c:pt idx="304">
                  <c:v>191.55103249999999</c:v>
                </c:pt>
                <c:pt idx="305">
                  <c:v>193.08842000000001</c:v>
                </c:pt>
                <c:pt idx="306">
                  <c:v>194.62580750000004</c:v>
                </c:pt>
                <c:pt idx="307">
                  <c:v>196.163195</c:v>
                </c:pt>
                <c:pt idx="308">
                  <c:v>197.70058250000002</c:v>
                </c:pt>
                <c:pt idx="309">
                  <c:v>199.23797000000002</c:v>
                </c:pt>
                <c:pt idx="310">
                  <c:v>200.77535750000001</c:v>
                </c:pt>
                <c:pt idx="311">
                  <c:v>202.31274500000004</c:v>
                </c:pt>
                <c:pt idx="312">
                  <c:v>203.8501325</c:v>
                </c:pt>
                <c:pt idx="313">
                  <c:v>205.38752000000002</c:v>
                </c:pt>
                <c:pt idx="314">
                  <c:v>205.38752000000002</c:v>
                </c:pt>
                <c:pt idx="315">
                  <c:v>204.78342249999997</c:v>
                </c:pt>
                <c:pt idx="316">
                  <c:v>204.17932500000003</c:v>
                </c:pt>
                <c:pt idx="317">
                  <c:v>203.57522750000001</c:v>
                </c:pt>
                <c:pt idx="318">
                  <c:v>202.97113000000004</c:v>
                </c:pt>
                <c:pt idx="319">
                  <c:v>202.36703250000002</c:v>
                </c:pt>
                <c:pt idx="320">
                  <c:v>201.762935</c:v>
                </c:pt>
                <c:pt idx="321">
                  <c:v>201.15883750000003</c:v>
                </c:pt>
                <c:pt idx="322">
                  <c:v>200.55474000000001</c:v>
                </c:pt>
                <c:pt idx="323">
                  <c:v>199.95064249999999</c:v>
                </c:pt>
                <c:pt idx="324">
                  <c:v>199.34654500000002</c:v>
                </c:pt>
                <c:pt idx="325">
                  <c:v>198.7424475</c:v>
                </c:pt>
                <c:pt idx="326">
                  <c:v>198.13835</c:v>
                </c:pt>
                <c:pt idx="327">
                  <c:v>197.53425250000001</c:v>
                </c:pt>
                <c:pt idx="328">
                  <c:v>196.93015499999998</c:v>
                </c:pt>
                <c:pt idx="329">
                  <c:v>196.32605749999999</c:v>
                </c:pt>
                <c:pt idx="330">
                  <c:v>195.72196</c:v>
                </c:pt>
                <c:pt idx="331">
                  <c:v>195.11786250000003</c:v>
                </c:pt>
                <c:pt idx="332">
                  <c:v>194.51376499999998</c:v>
                </c:pt>
                <c:pt idx="333">
                  <c:v>193.90966749999998</c:v>
                </c:pt>
                <c:pt idx="334">
                  <c:v>193.30557000000005</c:v>
                </c:pt>
                <c:pt idx="335">
                  <c:v>192.70147249999997</c:v>
                </c:pt>
                <c:pt idx="336">
                  <c:v>192.09737499999997</c:v>
                </c:pt>
                <c:pt idx="337">
                  <c:v>191.49327750000003</c:v>
                </c:pt>
                <c:pt idx="338">
                  <c:v>190.88917999999998</c:v>
                </c:pt>
                <c:pt idx="339">
                  <c:v>190.28508250000002</c:v>
                </c:pt>
                <c:pt idx="340">
                  <c:v>189.68098500000002</c:v>
                </c:pt>
                <c:pt idx="341">
                  <c:v>189.0768875</c:v>
                </c:pt>
                <c:pt idx="342">
                  <c:v>188.47279</c:v>
                </c:pt>
                <c:pt idx="343">
                  <c:v>187.86869250000001</c:v>
                </c:pt>
                <c:pt idx="344">
                  <c:v>187.26459500000001</c:v>
                </c:pt>
                <c:pt idx="345">
                  <c:v>186.66049749999999</c:v>
                </c:pt>
                <c:pt idx="346">
                  <c:v>186.05640000000002</c:v>
                </c:pt>
                <c:pt idx="347">
                  <c:v>185.4523025</c:v>
                </c:pt>
                <c:pt idx="348">
                  <c:v>184.84820499999998</c:v>
                </c:pt>
                <c:pt idx="349">
                  <c:v>184.24410750000001</c:v>
                </c:pt>
                <c:pt idx="350">
                  <c:v>183.64001000000002</c:v>
                </c:pt>
                <c:pt idx="351">
                  <c:v>183.03591249999999</c:v>
                </c:pt>
                <c:pt idx="352">
                  <c:v>182.431815</c:v>
                </c:pt>
                <c:pt idx="353">
                  <c:v>181.82771750000001</c:v>
                </c:pt>
                <c:pt idx="354">
                  <c:v>181.22362000000001</c:v>
                </c:pt>
                <c:pt idx="355">
                  <c:v>180.61952250000002</c:v>
                </c:pt>
                <c:pt idx="356">
                  <c:v>180.01542500000002</c:v>
                </c:pt>
                <c:pt idx="357">
                  <c:v>179.4113275</c:v>
                </c:pt>
                <c:pt idx="358">
                  <c:v>178.80723</c:v>
                </c:pt>
                <c:pt idx="359">
                  <c:v>178.20313250000001</c:v>
                </c:pt>
                <c:pt idx="360">
                  <c:v>177.59903500000001</c:v>
                </c:pt>
                <c:pt idx="361">
                  <c:v>176.99493749999999</c:v>
                </c:pt>
                <c:pt idx="362">
                  <c:v>176.39084</c:v>
                </c:pt>
                <c:pt idx="363">
                  <c:v>175.7867425</c:v>
                </c:pt>
                <c:pt idx="364">
                  <c:v>175.18264499999998</c:v>
                </c:pt>
                <c:pt idx="365">
                  <c:v>174.57854749999998</c:v>
                </c:pt>
                <c:pt idx="366">
                  <c:v>173.97444999999999</c:v>
                </c:pt>
                <c:pt idx="367">
                  <c:v>176.42513249999999</c:v>
                </c:pt>
                <c:pt idx="368">
                  <c:v>178.87581499999996</c:v>
                </c:pt>
                <c:pt idx="369">
                  <c:v>181.32649749999999</c:v>
                </c:pt>
                <c:pt idx="370">
                  <c:v>183.77718000000002</c:v>
                </c:pt>
                <c:pt idx="371">
                  <c:v>186.22786249999999</c:v>
                </c:pt>
                <c:pt idx="372">
                  <c:v>188.67854499999999</c:v>
                </c:pt>
                <c:pt idx="373">
                  <c:v>191.12922750000001</c:v>
                </c:pt>
                <c:pt idx="374">
                  <c:v>193.57991000000001</c:v>
                </c:pt>
                <c:pt idx="375">
                  <c:v>196.03059250000001</c:v>
                </c:pt>
                <c:pt idx="376">
                  <c:v>198.48127499999998</c:v>
                </c:pt>
                <c:pt idx="377">
                  <c:v>200.93195749999998</c:v>
                </c:pt>
                <c:pt idx="378">
                  <c:v>203.38264000000001</c:v>
                </c:pt>
                <c:pt idx="379">
                  <c:v>205.83332250000001</c:v>
                </c:pt>
                <c:pt idx="380">
                  <c:v>208.28400499999998</c:v>
                </c:pt>
                <c:pt idx="381">
                  <c:v>210.73468750000001</c:v>
                </c:pt>
                <c:pt idx="382">
                  <c:v>213.18537000000001</c:v>
                </c:pt>
                <c:pt idx="383">
                  <c:v>215.63605250000003</c:v>
                </c:pt>
                <c:pt idx="384">
                  <c:v>218.086735</c:v>
                </c:pt>
                <c:pt idx="385">
                  <c:v>220.53741749999998</c:v>
                </c:pt>
                <c:pt idx="386">
                  <c:v>222.9881</c:v>
                </c:pt>
                <c:pt idx="387">
                  <c:v>225.4387825</c:v>
                </c:pt>
                <c:pt idx="388">
                  <c:v>227.88946499999997</c:v>
                </c:pt>
                <c:pt idx="389">
                  <c:v>230.3401475</c:v>
                </c:pt>
                <c:pt idx="390">
                  <c:v>232.79083000000003</c:v>
                </c:pt>
                <c:pt idx="391">
                  <c:v>235.2415125</c:v>
                </c:pt>
                <c:pt idx="392">
                  <c:v>237.692195</c:v>
                </c:pt>
                <c:pt idx="393">
                  <c:v>240.14287750000003</c:v>
                </c:pt>
                <c:pt idx="394">
                  <c:v>242.59356</c:v>
                </c:pt>
                <c:pt idx="395">
                  <c:v>245.04424250000002</c:v>
                </c:pt>
                <c:pt idx="396">
                  <c:v>247.49492500000002</c:v>
                </c:pt>
                <c:pt idx="397">
                  <c:v>249.94560749999999</c:v>
                </c:pt>
                <c:pt idx="398">
                  <c:v>252.39629000000002</c:v>
                </c:pt>
                <c:pt idx="399">
                  <c:v>254.84697249999999</c:v>
                </c:pt>
                <c:pt idx="400">
                  <c:v>257.29765500000002</c:v>
                </c:pt>
                <c:pt idx="401">
                  <c:v>259.74833750000005</c:v>
                </c:pt>
                <c:pt idx="402">
                  <c:v>262.19902000000002</c:v>
                </c:pt>
                <c:pt idx="403">
                  <c:v>264.64970249999999</c:v>
                </c:pt>
                <c:pt idx="404">
                  <c:v>267.10038499999996</c:v>
                </c:pt>
                <c:pt idx="405">
                  <c:v>269.55106749999999</c:v>
                </c:pt>
                <c:pt idx="406">
                  <c:v>272.00175000000002</c:v>
                </c:pt>
                <c:pt idx="407">
                  <c:v>274.45243249999999</c:v>
                </c:pt>
                <c:pt idx="408">
                  <c:v>276.90311500000001</c:v>
                </c:pt>
                <c:pt idx="409">
                  <c:v>279.35379749999998</c:v>
                </c:pt>
                <c:pt idx="410">
                  <c:v>281.80448000000001</c:v>
                </c:pt>
                <c:pt idx="411">
                  <c:v>284.25516249999998</c:v>
                </c:pt>
                <c:pt idx="412">
                  <c:v>286.70584499999995</c:v>
                </c:pt>
                <c:pt idx="413">
                  <c:v>289.15652750000004</c:v>
                </c:pt>
                <c:pt idx="414">
                  <c:v>291.60721000000001</c:v>
                </c:pt>
                <c:pt idx="415">
                  <c:v>294.05789250000004</c:v>
                </c:pt>
                <c:pt idx="416">
                  <c:v>296.50857500000001</c:v>
                </c:pt>
                <c:pt idx="417">
                  <c:v>298.95925750000004</c:v>
                </c:pt>
                <c:pt idx="418">
                  <c:v>301.40994000000001</c:v>
                </c:pt>
                <c:pt idx="419">
                  <c:v>303.06890000000004</c:v>
                </c:pt>
                <c:pt idx="420">
                  <c:v>304.72786000000002</c:v>
                </c:pt>
                <c:pt idx="421">
                  <c:v>306.38682</c:v>
                </c:pt>
                <c:pt idx="422">
                  <c:v>308.04578000000004</c:v>
                </c:pt>
                <c:pt idx="423">
                  <c:v>309.70474000000002</c:v>
                </c:pt>
                <c:pt idx="424">
                  <c:v>311.36369999999999</c:v>
                </c:pt>
                <c:pt idx="425">
                  <c:v>313.02266000000003</c:v>
                </c:pt>
                <c:pt idx="426">
                  <c:v>314.68162000000001</c:v>
                </c:pt>
                <c:pt idx="427">
                  <c:v>316.34057999999999</c:v>
                </c:pt>
                <c:pt idx="428">
                  <c:v>317.99954000000002</c:v>
                </c:pt>
                <c:pt idx="429">
                  <c:v>319.6585</c:v>
                </c:pt>
                <c:pt idx="430">
                  <c:v>321.31746000000004</c:v>
                </c:pt>
                <c:pt idx="431">
                  <c:v>322.97641999999996</c:v>
                </c:pt>
                <c:pt idx="432">
                  <c:v>324.63538</c:v>
                </c:pt>
                <c:pt idx="433">
                  <c:v>326.29434000000003</c:v>
                </c:pt>
                <c:pt idx="434">
                  <c:v>327.95330000000001</c:v>
                </c:pt>
                <c:pt idx="435">
                  <c:v>329.61225999999999</c:v>
                </c:pt>
                <c:pt idx="436">
                  <c:v>331.27122000000003</c:v>
                </c:pt>
                <c:pt idx="437">
                  <c:v>332.93018000000001</c:v>
                </c:pt>
                <c:pt idx="438">
                  <c:v>334.58913999999999</c:v>
                </c:pt>
                <c:pt idx="439">
                  <c:v>336.24810000000002</c:v>
                </c:pt>
                <c:pt idx="440">
                  <c:v>337.90706</c:v>
                </c:pt>
                <c:pt idx="441">
                  <c:v>339.56602000000004</c:v>
                </c:pt>
                <c:pt idx="442">
                  <c:v>341.22498000000002</c:v>
                </c:pt>
                <c:pt idx="443">
                  <c:v>342.88394000000005</c:v>
                </c:pt>
                <c:pt idx="444">
                  <c:v>344.54290000000003</c:v>
                </c:pt>
                <c:pt idx="445">
                  <c:v>346.20186000000007</c:v>
                </c:pt>
                <c:pt idx="446">
                  <c:v>347.86081999999999</c:v>
                </c:pt>
                <c:pt idx="447">
                  <c:v>349.51978000000003</c:v>
                </c:pt>
                <c:pt idx="448">
                  <c:v>351.17874</c:v>
                </c:pt>
                <c:pt idx="449">
                  <c:v>352.83769999999998</c:v>
                </c:pt>
                <c:pt idx="450">
                  <c:v>354.49666000000002</c:v>
                </c:pt>
                <c:pt idx="451">
                  <c:v>356.15562</c:v>
                </c:pt>
                <c:pt idx="452">
                  <c:v>357.81458000000003</c:v>
                </c:pt>
                <c:pt idx="453">
                  <c:v>359.47354000000001</c:v>
                </c:pt>
                <c:pt idx="454">
                  <c:v>361.13249999999999</c:v>
                </c:pt>
                <c:pt idx="455">
                  <c:v>362.79146000000009</c:v>
                </c:pt>
                <c:pt idx="456">
                  <c:v>364.45042000000001</c:v>
                </c:pt>
                <c:pt idx="457">
                  <c:v>366.10937999999999</c:v>
                </c:pt>
                <c:pt idx="458">
                  <c:v>367.76834000000002</c:v>
                </c:pt>
                <c:pt idx="459">
                  <c:v>369.4273</c:v>
                </c:pt>
                <c:pt idx="460">
                  <c:v>371.08625999999998</c:v>
                </c:pt>
                <c:pt idx="461">
                  <c:v>372.74521999999996</c:v>
                </c:pt>
                <c:pt idx="462">
                  <c:v>374.40418</c:v>
                </c:pt>
                <c:pt idx="463">
                  <c:v>376.06314000000003</c:v>
                </c:pt>
                <c:pt idx="464">
                  <c:v>377.72210000000001</c:v>
                </c:pt>
                <c:pt idx="465">
                  <c:v>379.38106000000005</c:v>
                </c:pt>
                <c:pt idx="466">
                  <c:v>381.04002000000003</c:v>
                </c:pt>
                <c:pt idx="467">
                  <c:v>382.69898000000001</c:v>
                </c:pt>
                <c:pt idx="468">
                  <c:v>384.35794000000004</c:v>
                </c:pt>
                <c:pt idx="469">
                  <c:v>386.01690000000002</c:v>
                </c:pt>
                <c:pt idx="470">
                  <c:v>387.67586</c:v>
                </c:pt>
                <c:pt idx="471">
                  <c:v>385.99117999999999</c:v>
                </c:pt>
                <c:pt idx="472">
                  <c:v>384.30650000000009</c:v>
                </c:pt>
                <c:pt idx="473">
                  <c:v>382.62182000000001</c:v>
                </c:pt>
                <c:pt idx="474">
                  <c:v>380.93714</c:v>
                </c:pt>
                <c:pt idx="475">
                  <c:v>379.25246000000004</c:v>
                </c:pt>
                <c:pt idx="476">
                  <c:v>377.56778000000003</c:v>
                </c:pt>
                <c:pt idx="477">
                  <c:v>375.88309999999996</c:v>
                </c:pt>
                <c:pt idx="478">
                  <c:v>374.19842000000006</c:v>
                </c:pt>
                <c:pt idx="479">
                  <c:v>372.51373999999998</c:v>
                </c:pt>
                <c:pt idx="480">
                  <c:v>370.82906000000008</c:v>
                </c:pt>
                <c:pt idx="481">
                  <c:v>369.14438000000001</c:v>
                </c:pt>
                <c:pt idx="482">
                  <c:v>367.4597</c:v>
                </c:pt>
                <c:pt idx="483">
                  <c:v>365.77502000000004</c:v>
                </c:pt>
                <c:pt idx="484">
                  <c:v>364.09034000000003</c:v>
                </c:pt>
                <c:pt idx="485">
                  <c:v>362.40566000000001</c:v>
                </c:pt>
                <c:pt idx="486">
                  <c:v>360.72098</c:v>
                </c:pt>
                <c:pt idx="487">
                  <c:v>359.03629999999998</c:v>
                </c:pt>
                <c:pt idx="488">
                  <c:v>357.35161999999997</c:v>
                </c:pt>
                <c:pt idx="489">
                  <c:v>355.66694000000007</c:v>
                </c:pt>
                <c:pt idx="490">
                  <c:v>353.98226</c:v>
                </c:pt>
                <c:pt idx="491">
                  <c:v>352.29758000000004</c:v>
                </c:pt>
                <c:pt idx="492">
                  <c:v>350.61289999999997</c:v>
                </c:pt>
                <c:pt idx="493">
                  <c:v>348.92821999999995</c:v>
                </c:pt>
                <c:pt idx="494">
                  <c:v>347.24354000000005</c:v>
                </c:pt>
                <c:pt idx="495">
                  <c:v>345.55886000000004</c:v>
                </c:pt>
                <c:pt idx="496">
                  <c:v>343.87417999999997</c:v>
                </c:pt>
                <c:pt idx="497">
                  <c:v>342.18950000000007</c:v>
                </c:pt>
                <c:pt idx="498">
                  <c:v>340.50482</c:v>
                </c:pt>
                <c:pt idx="499">
                  <c:v>338.82014000000004</c:v>
                </c:pt>
                <c:pt idx="500">
                  <c:v>337.13545999999997</c:v>
                </c:pt>
                <c:pt idx="501">
                  <c:v>335.45078000000001</c:v>
                </c:pt>
                <c:pt idx="502">
                  <c:v>333.76610000000005</c:v>
                </c:pt>
                <c:pt idx="503">
                  <c:v>332.08141999999998</c:v>
                </c:pt>
                <c:pt idx="504">
                  <c:v>330.39673999999997</c:v>
                </c:pt>
                <c:pt idx="505">
                  <c:v>328.71206000000006</c:v>
                </c:pt>
                <c:pt idx="506">
                  <c:v>327.02737999999999</c:v>
                </c:pt>
                <c:pt idx="507">
                  <c:v>325.34270000000004</c:v>
                </c:pt>
                <c:pt idx="508">
                  <c:v>323.65802000000002</c:v>
                </c:pt>
                <c:pt idx="509">
                  <c:v>321.97334000000001</c:v>
                </c:pt>
                <c:pt idx="510">
                  <c:v>320.28865999999999</c:v>
                </c:pt>
                <c:pt idx="511">
                  <c:v>318.60397999999998</c:v>
                </c:pt>
                <c:pt idx="512">
                  <c:v>316.91930000000002</c:v>
                </c:pt>
                <c:pt idx="513">
                  <c:v>315.23461999999995</c:v>
                </c:pt>
                <c:pt idx="514">
                  <c:v>313.54993999999999</c:v>
                </c:pt>
                <c:pt idx="515">
                  <c:v>311.86526000000003</c:v>
                </c:pt>
                <c:pt idx="516">
                  <c:v>310.18057999999996</c:v>
                </c:pt>
                <c:pt idx="517">
                  <c:v>308.49590000000001</c:v>
                </c:pt>
                <c:pt idx="518">
                  <c:v>306.81121999999999</c:v>
                </c:pt>
                <c:pt idx="519">
                  <c:v>305.12654000000003</c:v>
                </c:pt>
                <c:pt idx="520">
                  <c:v>303.44186000000002</c:v>
                </c:pt>
                <c:pt idx="521">
                  <c:v>301.75718000000001</c:v>
                </c:pt>
                <c:pt idx="522">
                  <c:v>300.07249999999999</c:v>
                </c:pt>
                <c:pt idx="523">
                  <c:v>299.54119250000002</c:v>
                </c:pt>
                <c:pt idx="524">
                  <c:v>299.009885</c:v>
                </c:pt>
                <c:pt idx="525">
                  <c:v>298.47857750000003</c:v>
                </c:pt>
                <c:pt idx="526">
                  <c:v>297.94727</c:v>
                </c:pt>
                <c:pt idx="527">
                  <c:v>297.41596250000003</c:v>
                </c:pt>
                <c:pt idx="528">
                  <c:v>296.88465500000001</c:v>
                </c:pt>
                <c:pt idx="529">
                  <c:v>296.35334750000004</c:v>
                </c:pt>
                <c:pt idx="530">
                  <c:v>295.82203999999996</c:v>
                </c:pt>
                <c:pt idx="531">
                  <c:v>295.29073249999999</c:v>
                </c:pt>
                <c:pt idx="532">
                  <c:v>294.75942499999996</c:v>
                </c:pt>
                <c:pt idx="533">
                  <c:v>294.2281175</c:v>
                </c:pt>
                <c:pt idx="534">
                  <c:v>293.69680999999997</c:v>
                </c:pt>
                <c:pt idx="535">
                  <c:v>293.1655025</c:v>
                </c:pt>
                <c:pt idx="536">
                  <c:v>292.63419500000003</c:v>
                </c:pt>
                <c:pt idx="537">
                  <c:v>292.10288750000001</c:v>
                </c:pt>
                <c:pt idx="538">
                  <c:v>291.57157999999998</c:v>
                </c:pt>
                <c:pt idx="539">
                  <c:v>291.04027250000001</c:v>
                </c:pt>
                <c:pt idx="540">
                  <c:v>290.50896499999999</c:v>
                </c:pt>
                <c:pt idx="541">
                  <c:v>289.97765750000002</c:v>
                </c:pt>
                <c:pt idx="542">
                  <c:v>289.44635000000005</c:v>
                </c:pt>
                <c:pt idx="543">
                  <c:v>288.91504249999997</c:v>
                </c:pt>
                <c:pt idx="544">
                  <c:v>288.383735</c:v>
                </c:pt>
                <c:pt idx="545">
                  <c:v>287.85242750000003</c:v>
                </c:pt>
                <c:pt idx="546">
                  <c:v>287.32112000000001</c:v>
                </c:pt>
                <c:pt idx="547">
                  <c:v>286.78981250000004</c:v>
                </c:pt>
                <c:pt idx="548">
                  <c:v>286.25850500000001</c:v>
                </c:pt>
                <c:pt idx="549">
                  <c:v>285.72719749999999</c:v>
                </c:pt>
                <c:pt idx="550">
                  <c:v>285.19589000000002</c:v>
                </c:pt>
                <c:pt idx="551">
                  <c:v>284.66458249999999</c:v>
                </c:pt>
                <c:pt idx="552">
                  <c:v>284.13327500000003</c:v>
                </c:pt>
                <c:pt idx="553">
                  <c:v>283.60196749999994</c:v>
                </c:pt>
                <c:pt idx="554">
                  <c:v>283.07066000000003</c:v>
                </c:pt>
                <c:pt idx="555">
                  <c:v>282.53935250000001</c:v>
                </c:pt>
                <c:pt idx="556">
                  <c:v>282.00804499999998</c:v>
                </c:pt>
                <c:pt idx="557">
                  <c:v>281.47673750000007</c:v>
                </c:pt>
                <c:pt idx="558">
                  <c:v>280.94542999999999</c:v>
                </c:pt>
                <c:pt idx="559">
                  <c:v>280.41412250000002</c:v>
                </c:pt>
                <c:pt idx="560">
                  <c:v>279.88281499999999</c:v>
                </c:pt>
                <c:pt idx="561">
                  <c:v>279.35150750000003</c:v>
                </c:pt>
                <c:pt idx="562">
                  <c:v>278.8202</c:v>
                </c:pt>
                <c:pt idx="563">
                  <c:v>278.28889250000003</c:v>
                </c:pt>
                <c:pt idx="564">
                  <c:v>277.75758500000001</c:v>
                </c:pt>
                <c:pt idx="565">
                  <c:v>277.22627750000004</c:v>
                </c:pt>
                <c:pt idx="566">
                  <c:v>276.69497000000001</c:v>
                </c:pt>
                <c:pt idx="567">
                  <c:v>276.16366249999999</c:v>
                </c:pt>
                <c:pt idx="568">
                  <c:v>275.63235499999996</c:v>
                </c:pt>
                <c:pt idx="569">
                  <c:v>275.10104749999999</c:v>
                </c:pt>
                <c:pt idx="570">
                  <c:v>274.56973999999997</c:v>
                </c:pt>
                <c:pt idx="571">
                  <c:v>274.0384325</c:v>
                </c:pt>
                <c:pt idx="572">
                  <c:v>273.50712499999997</c:v>
                </c:pt>
                <c:pt idx="573">
                  <c:v>272.97581750000001</c:v>
                </c:pt>
                <c:pt idx="574">
                  <c:v>272.44451000000004</c:v>
                </c:pt>
                <c:pt idx="575">
                  <c:v>272.56512249999997</c:v>
                </c:pt>
                <c:pt idx="576">
                  <c:v>272.68573500000002</c:v>
                </c:pt>
                <c:pt idx="577">
                  <c:v>272.80634750000002</c:v>
                </c:pt>
                <c:pt idx="578">
                  <c:v>272.92695999999995</c:v>
                </c:pt>
                <c:pt idx="579">
                  <c:v>273.0475725</c:v>
                </c:pt>
                <c:pt idx="580">
                  <c:v>273.16818499999999</c:v>
                </c:pt>
                <c:pt idx="581">
                  <c:v>273.28879749999999</c:v>
                </c:pt>
                <c:pt idx="582">
                  <c:v>273.40941000000004</c:v>
                </c:pt>
                <c:pt idx="583">
                  <c:v>273.53002249999997</c:v>
                </c:pt>
                <c:pt idx="584">
                  <c:v>273.65063500000002</c:v>
                </c:pt>
                <c:pt idx="585">
                  <c:v>273.77124750000007</c:v>
                </c:pt>
                <c:pt idx="586">
                  <c:v>273.89186000000007</c:v>
                </c:pt>
                <c:pt idx="587">
                  <c:v>274.0124725</c:v>
                </c:pt>
                <c:pt idx="588">
                  <c:v>274.13308499999999</c:v>
                </c:pt>
                <c:pt idx="589">
                  <c:v>274.25369749999999</c:v>
                </c:pt>
                <c:pt idx="590">
                  <c:v>274.37430999999998</c:v>
                </c:pt>
                <c:pt idx="591">
                  <c:v>274.49492250000003</c:v>
                </c:pt>
                <c:pt idx="592">
                  <c:v>274.61553499999997</c:v>
                </c:pt>
                <c:pt idx="593">
                  <c:v>274.73614749999996</c:v>
                </c:pt>
                <c:pt idx="594">
                  <c:v>274.85676000000001</c:v>
                </c:pt>
                <c:pt idx="595">
                  <c:v>274.9773725</c:v>
                </c:pt>
                <c:pt idx="596">
                  <c:v>275.09798499999999</c:v>
                </c:pt>
                <c:pt idx="597">
                  <c:v>275.21859750000004</c:v>
                </c:pt>
                <c:pt idx="598">
                  <c:v>275.33921000000004</c:v>
                </c:pt>
                <c:pt idx="599">
                  <c:v>275.45982250000003</c:v>
                </c:pt>
                <c:pt idx="600">
                  <c:v>275.58043500000008</c:v>
                </c:pt>
                <c:pt idx="601">
                  <c:v>275.70104750000007</c:v>
                </c:pt>
                <c:pt idx="602">
                  <c:v>275.82165999999995</c:v>
                </c:pt>
                <c:pt idx="603">
                  <c:v>275.9422725</c:v>
                </c:pt>
                <c:pt idx="604">
                  <c:v>276.06288499999994</c:v>
                </c:pt>
                <c:pt idx="605">
                  <c:v>276.18349749999999</c:v>
                </c:pt>
                <c:pt idx="606">
                  <c:v>276.30411000000004</c:v>
                </c:pt>
                <c:pt idx="607">
                  <c:v>276.42472249999997</c:v>
                </c:pt>
                <c:pt idx="608">
                  <c:v>276.54533499999997</c:v>
                </c:pt>
                <c:pt idx="609">
                  <c:v>276.66594750000007</c:v>
                </c:pt>
                <c:pt idx="610">
                  <c:v>276.78656000000001</c:v>
                </c:pt>
                <c:pt idx="611">
                  <c:v>276.9071725</c:v>
                </c:pt>
                <c:pt idx="612">
                  <c:v>277.02778500000005</c:v>
                </c:pt>
                <c:pt idx="613">
                  <c:v>277.14839750000004</c:v>
                </c:pt>
                <c:pt idx="614">
                  <c:v>277.26901000000004</c:v>
                </c:pt>
                <c:pt idx="615">
                  <c:v>277.38962249999997</c:v>
                </c:pt>
                <c:pt idx="616">
                  <c:v>277.51023500000002</c:v>
                </c:pt>
                <c:pt idx="617">
                  <c:v>277.63084750000002</c:v>
                </c:pt>
                <c:pt idx="618">
                  <c:v>277.75146000000001</c:v>
                </c:pt>
                <c:pt idx="619">
                  <c:v>277.8720725</c:v>
                </c:pt>
                <c:pt idx="620">
                  <c:v>277.99268499999999</c:v>
                </c:pt>
                <c:pt idx="621">
                  <c:v>278.11329750000004</c:v>
                </c:pt>
                <c:pt idx="622">
                  <c:v>278.23391000000004</c:v>
                </c:pt>
                <c:pt idx="623">
                  <c:v>278.35452250000003</c:v>
                </c:pt>
                <c:pt idx="624">
                  <c:v>278.47513500000002</c:v>
                </c:pt>
                <c:pt idx="625">
                  <c:v>278.59574750000002</c:v>
                </c:pt>
                <c:pt idx="626">
                  <c:v>278.71636000000001</c:v>
                </c:pt>
                <c:pt idx="627">
                  <c:v>278.71636000000001</c:v>
                </c:pt>
                <c:pt idx="628">
                  <c:v>279.78367500000002</c:v>
                </c:pt>
                <c:pt idx="629">
                  <c:v>280.85098999999997</c:v>
                </c:pt>
                <c:pt idx="630">
                  <c:v>281.91830499999998</c:v>
                </c:pt>
                <c:pt idx="631">
                  <c:v>282.98562000000004</c:v>
                </c:pt>
                <c:pt idx="632">
                  <c:v>284.05293500000005</c:v>
                </c:pt>
                <c:pt idx="633">
                  <c:v>285.12025</c:v>
                </c:pt>
                <c:pt idx="634">
                  <c:v>286.18756500000001</c:v>
                </c:pt>
                <c:pt idx="635">
                  <c:v>287.25488000000001</c:v>
                </c:pt>
                <c:pt idx="636">
                  <c:v>288.32219499999997</c:v>
                </c:pt>
                <c:pt idx="637">
                  <c:v>289.38951000000003</c:v>
                </c:pt>
                <c:pt idx="638">
                  <c:v>290.45682500000004</c:v>
                </c:pt>
                <c:pt idx="639">
                  <c:v>291.52414000000005</c:v>
                </c:pt>
                <c:pt idx="640">
                  <c:v>292.591455</c:v>
                </c:pt>
                <c:pt idx="641">
                  <c:v>293.65877</c:v>
                </c:pt>
                <c:pt idx="642">
                  <c:v>294.72608500000001</c:v>
                </c:pt>
                <c:pt idx="643">
                  <c:v>295.79340000000002</c:v>
                </c:pt>
                <c:pt idx="644">
                  <c:v>296.86071500000003</c:v>
                </c:pt>
                <c:pt idx="645">
                  <c:v>297.92803000000004</c:v>
                </c:pt>
                <c:pt idx="646">
                  <c:v>298.99534500000004</c:v>
                </c:pt>
                <c:pt idx="647">
                  <c:v>300.06266000000005</c:v>
                </c:pt>
                <c:pt idx="648">
                  <c:v>301.129975</c:v>
                </c:pt>
                <c:pt idx="649">
                  <c:v>302.19728999999995</c:v>
                </c:pt>
                <c:pt idx="650">
                  <c:v>303.26460499999996</c:v>
                </c:pt>
                <c:pt idx="651">
                  <c:v>304.33191999999997</c:v>
                </c:pt>
                <c:pt idx="652">
                  <c:v>305.39923500000003</c:v>
                </c:pt>
                <c:pt idx="653">
                  <c:v>306.46654999999998</c:v>
                </c:pt>
                <c:pt idx="654">
                  <c:v>307.53386500000005</c:v>
                </c:pt>
                <c:pt idx="655">
                  <c:v>308.60118</c:v>
                </c:pt>
                <c:pt idx="656">
                  <c:v>309.66849500000001</c:v>
                </c:pt>
                <c:pt idx="657">
                  <c:v>310.73580999999996</c:v>
                </c:pt>
                <c:pt idx="658">
                  <c:v>311.80312500000002</c:v>
                </c:pt>
                <c:pt idx="659">
                  <c:v>312.87044000000009</c:v>
                </c:pt>
                <c:pt idx="660">
                  <c:v>313.93775499999992</c:v>
                </c:pt>
                <c:pt idx="661">
                  <c:v>315.00506999999999</c:v>
                </c:pt>
                <c:pt idx="662">
                  <c:v>316.072385</c:v>
                </c:pt>
                <c:pt idx="663">
                  <c:v>317.13969999999995</c:v>
                </c:pt>
                <c:pt idx="664">
                  <c:v>318.20701500000001</c:v>
                </c:pt>
                <c:pt idx="665">
                  <c:v>319.27433000000002</c:v>
                </c:pt>
                <c:pt idx="666">
                  <c:v>320.34164500000003</c:v>
                </c:pt>
                <c:pt idx="667">
                  <c:v>321.40896000000004</c:v>
                </c:pt>
                <c:pt idx="668">
                  <c:v>322.47627500000004</c:v>
                </c:pt>
                <c:pt idx="669">
                  <c:v>323.54358999999999</c:v>
                </c:pt>
                <c:pt idx="670">
                  <c:v>324.61090499999995</c:v>
                </c:pt>
                <c:pt idx="671">
                  <c:v>325.67821999999995</c:v>
                </c:pt>
                <c:pt idx="672">
                  <c:v>326.74553499999996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PER!$BK$19</c:f>
              <c:strCache>
                <c:ptCount val="1"/>
                <c:pt idx="0">
                  <c:v>11X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PER!$BK$20:$BK$5005</c:f>
              <c:numCache>
                <c:formatCode>0_);[Red]\(0\)</c:formatCode>
                <c:ptCount val="4986"/>
                <c:pt idx="0">
                  <c:v>118.65414</c:v>
                </c:pt>
                <c:pt idx="1">
                  <c:v>117.98852788461538</c:v>
                </c:pt>
                <c:pt idx="2">
                  <c:v>117.32291576923078</c:v>
                </c:pt>
                <c:pt idx="3">
                  <c:v>116.65730365384616</c:v>
                </c:pt>
                <c:pt idx="4">
                  <c:v>115.99169153846154</c:v>
                </c:pt>
                <c:pt idx="5">
                  <c:v>115.32607942307693</c:v>
                </c:pt>
                <c:pt idx="6">
                  <c:v>114.6604673076923</c:v>
                </c:pt>
                <c:pt idx="7">
                  <c:v>113.9948551923077</c:v>
                </c:pt>
                <c:pt idx="8">
                  <c:v>113.32924307692309</c:v>
                </c:pt>
                <c:pt idx="9">
                  <c:v>112.66363096153847</c:v>
                </c:pt>
                <c:pt idx="10">
                  <c:v>111.99801884615384</c:v>
                </c:pt>
                <c:pt idx="11">
                  <c:v>111.33240673076922</c:v>
                </c:pt>
                <c:pt idx="12">
                  <c:v>110.66679461538463</c:v>
                </c:pt>
                <c:pt idx="13">
                  <c:v>110.0011825</c:v>
                </c:pt>
                <c:pt idx="14">
                  <c:v>109.33557038461538</c:v>
                </c:pt>
                <c:pt idx="15">
                  <c:v>108.66995826923076</c:v>
                </c:pt>
                <c:pt idx="16">
                  <c:v>108.00434615384616</c:v>
                </c:pt>
                <c:pt idx="17">
                  <c:v>107.33873403846154</c:v>
                </c:pt>
                <c:pt idx="18">
                  <c:v>106.67312192307692</c:v>
                </c:pt>
                <c:pt idx="19">
                  <c:v>106.0075098076923</c:v>
                </c:pt>
                <c:pt idx="20">
                  <c:v>105.3418976923077</c:v>
                </c:pt>
                <c:pt idx="21">
                  <c:v>104.67628557692308</c:v>
                </c:pt>
                <c:pt idx="22">
                  <c:v>104.01067346153846</c:v>
                </c:pt>
                <c:pt idx="23">
                  <c:v>103.34506134615384</c:v>
                </c:pt>
                <c:pt idx="24">
                  <c:v>102.67944923076922</c:v>
                </c:pt>
                <c:pt idx="25">
                  <c:v>102.01383711538462</c:v>
                </c:pt>
                <c:pt idx="26">
                  <c:v>101.348225</c:v>
                </c:pt>
                <c:pt idx="27">
                  <c:v>100.68261288461539</c:v>
                </c:pt>
                <c:pt idx="28">
                  <c:v>100.01700076923079</c:v>
                </c:pt>
                <c:pt idx="29">
                  <c:v>99.351388653846143</c:v>
                </c:pt>
                <c:pt idx="30">
                  <c:v>98.685776538461553</c:v>
                </c:pt>
                <c:pt idx="31">
                  <c:v>98.020164423076935</c:v>
                </c:pt>
                <c:pt idx="32">
                  <c:v>97.354552307692302</c:v>
                </c:pt>
                <c:pt idx="33">
                  <c:v>96.688940192307683</c:v>
                </c:pt>
                <c:pt idx="34">
                  <c:v>96.023328076923093</c:v>
                </c:pt>
                <c:pt idx="35">
                  <c:v>95.35771596153846</c:v>
                </c:pt>
                <c:pt idx="36">
                  <c:v>94.692103846153842</c:v>
                </c:pt>
                <c:pt idx="37">
                  <c:v>94.026491730769223</c:v>
                </c:pt>
                <c:pt idx="38">
                  <c:v>93.360879615384604</c:v>
                </c:pt>
                <c:pt idx="39">
                  <c:v>92.6952675</c:v>
                </c:pt>
                <c:pt idx="40">
                  <c:v>92.029655384615381</c:v>
                </c:pt>
                <c:pt idx="41">
                  <c:v>91.364043269230763</c:v>
                </c:pt>
                <c:pt idx="42">
                  <c:v>90.698431153846144</c:v>
                </c:pt>
                <c:pt idx="43">
                  <c:v>90.03281903846154</c:v>
                </c:pt>
                <c:pt idx="44">
                  <c:v>89.367206923076921</c:v>
                </c:pt>
                <c:pt idx="45">
                  <c:v>88.701594807692302</c:v>
                </c:pt>
                <c:pt idx="46">
                  <c:v>88.035982692307684</c:v>
                </c:pt>
                <c:pt idx="47">
                  <c:v>87.370370576923079</c:v>
                </c:pt>
                <c:pt idx="48">
                  <c:v>86.704758461538475</c:v>
                </c:pt>
                <c:pt idx="49">
                  <c:v>86.039146346153856</c:v>
                </c:pt>
                <c:pt idx="50">
                  <c:v>85.373534230769238</c:v>
                </c:pt>
                <c:pt idx="51">
                  <c:v>84.707922115384619</c:v>
                </c:pt>
                <c:pt idx="52">
                  <c:v>84.042310000000001</c:v>
                </c:pt>
                <c:pt idx="53">
                  <c:v>84.042310000000001</c:v>
                </c:pt>
                <c:pt idx="54">
                  <c:v>84.10075384615385</c:v>
                </c:pt>
                <c:pt idx="55">
                  <c:v>84.1591976923077</c:v>
                </c:pt>
                <c:pt idx="56">
                  <c:v>84.217641538461535</c:v>
                </c:pt>
                <c:pt idx="57">
                  <c:v>84.276085384615385</c:v>
                </c:pt>
                <c:pt idx="58">
                  <c:v>84.334529230769235</c:v>
                </c:pt>
                <c:pt idx="59">
                  <c:v>84.39297307692307</c:v>
                </c:pt>
                <c:pt idx="60">
                  <c:v>84.45141692307692</c:v>
                </c:pt>
                <c:pt idx="61">
                  <c:v>84.50986076923077</c:v>
                </c:pt>
                <c:pt idx="62">
                  <c:v>84.568304615384605</c:v>
                </c:pt>
                <c:pt idx="63">
                  <c:v>84.626748461538469</c:v>
                </c:pt>
                <c:pt idx="64">
                  <c:v>84.685192307692304</c:v>
                </c:pt>
                <c:pt idx="65">
                  <c:v>84.743636153846154</c:v>
                </c:pt>
                <c:pt idx="66">
                  <c:v>84.802080000000004</c:v>
                </c:pt>
                <c:pt idx="67">
                  <c:v>84.860523846153839</c:v>
                </c:pt>
                <c:pt idx="68">
                  <c:v>84.918967692307689</c:v>
                </c:pt>
                <c:pt idx="69">
                  <c:v>84.977411538461538</c:v>
                </c:pt>
                <c:pt idx="70">
                  <c:v>85.035855384615402</c:v>
                </c:pt>
                <c:pt idx="71">
                  <c:v>85.094299230769238</c:v>
                </c:pt>
                <c:pt idx="72">
                  <c:v>85.152743076923088</c:v>
                </c:pt>
                <c:pt idx="73">
                  <c:v>85.211186923076937</c:v>
                </c:pt>
                <c:pt idx="74">
                  <c:v>85.269630769230773</c:v>
                </c:pt>
                <c:pt idx="75">
                  <c:v>85.328074615384608</c:v>
                </c:pt>
                <c:pt idx="76">
                  <c:v>85.386518461538458</c:v>
                </c:pt>
                <c:pt idx="77">
                  <c:v>85.444962307692322</c:v>
                </c:pt>
                <c:pt idx="78">
                  <c:v>85.503406153846157</c:v>
                </c:pt>
                <c:pt idx="79">
                  <c:v>85.561850000000007</c:v>
                </c:pt>
                <c:pt idx="80">
                  <c:v>85.620293846153842</c:v>
                </c:pt>
                <c:pt idx="81">
                  <c:v>85.678737692307678</c:v>
                </c:pt>
                <c:pt idx="82">
                  <c:v>85.737181538461527</c:v>
                </c:pt>
                <c:pt idx="83">
                  <c:v>85.795625384615391</c:v>
                </c:pt>
                <c:pt idx="84">
                  <c:v>85.854069230769227</c:v>
                </c:pt>
                <c:pt idx="85">
                  <c:v>85.912513076923091</c:v>
                </c:pt>
                <c:pt idx="86">
                  <c:v>85.970956923076912</c:v>
                </c:pt>
                <c:pt idx="87">
                  <c:v>86.029400769230762</c:v>
                </c:pt>
                <c:pt idx="88">
                  <c:v>86.087844615384611</c:v>
                </c:pt>
                <c:pt idx="89">
                  <c:v>86.146288461538475</c:v>
                </c:pt>
                <c:pt idx="90">
                  <c:v>86.204732307692325</c:v>
                </c:pt>
                <c:pt idx="91">
                  <c:v>86.263176153846146</c:v>
                </c:pt>
                <c:pt idx="92">
                  <c:v>86.321619999999996</c:v>
                </c:pt>
                <c:pt idx="93">
                  <c:v>86.380063846153845</c:v>
                </c:pt>
                <c:pt idx="94">
                  <c:v>86.438507692307681</c:v>
                </c:pt>
                <c:pt idx="95">
                  <c:v>86.496951538461531</c:v>
                </c:pt>
                <c:pt idx="96">
                  <c:v>86.55539538461538</c:v>
                </c:pt>
                <c:pt idx="97">
                  <c:v>86.61383923076923</c:v>
                </c:pt>
                <c:pt idx="98">
                  <c:v>86.67228307692308</c:v>
                </c:pt>
                <c:pt idx="99">
                  <c:v>86.730726923076915</c:v>
                </c:pt>
                <c:pt idx="100">
                  <c:v>86.789170769230765</c:v>
                </c:pt>
                <c:pt idx="101">
                  <c:v>86.847614615384614</c:v>
                </c:pt>
                <c:pt idx="102">
                  <c:v>86.906058461538464</c:v>
                </c:pt>
                <c:pt idx="103">
                  <c:v>86.964502307692314</c:v>
                </c:pt>
                <c:pt idx="104">
                  <c:v>87.022946153846163</c:v>
                </c:pt>
                <c:pt idx="105">
                  <c:v>87.081389999999999</c:v>
                </c:pt>
                <c:pt idx="106">
                  <c:v>86.977425192307678</c:v>
                </c:pt>
                <c:pt idx="107">
                  <c:v>86.87346038461537</c:v>
                </c:pt>
                <c:pt idx="108">
                  <c:v>86.769495576923077</c:v>
                </c:pt>
                <c:pt idx="109">
                  <c:v>86.66553076923077</c:v>
                </c:pt>
                <c:pt idx="110">
                  <c:v>86.561565961538463</c:v>
                </c:pt>
                <c:pt idx="111">
                  <c:v>86.457601153846142</c:v>
                </c:pt>
                <c:pt idx="112">
                  <c:v>86.353636346153863</c:v>
                </c:pt>
                <c:pt idx="113">
                  <c:v>86.249671538461541</c:v>
                </c:pt>
                <c:pt idx="114">
                  <c:v>86.14570673076922</c:v>
                </c:pt>
                <c:pt idx="115">
                  <c:v>86.041741923076913</c:v>
                </c:pt>
                <c:pt idx="116">
                  <c:v>85.937777115384606</c:v>
                </c:pt>
                <c:pt idx="117">
                  <c:v>85.833812307692313</c:v>
                </c:pt>
                <c:pt idx="118">
                  <c:v>85.729847500000005</c:v>
                </c:pt>
                <c:pt idx="119">
                  <c:v>85.625882692307684</c:v>
                </c:pt>
                <c:pt idx="120">
                  <c:v>85.521917884615391</c:v>
                </c:pt>
                <c:pt idx="121">
                  <c:v>85.417953076923084</c:v>
                </c:pt>
                <c:pt idx="122">
                  <c:v>85.313988269230776</c:v>
                </c:pt>
                <c:pt idx="123">
                  <c:v>85.210023461538455</c:v>
                </c:pt>
                <c:pt idx="124">
                  <c:v>85.106058653846148</c:v>
                </c:pt>
                <c:pt idx="125">
                  <c:v>85.002093846153855</c:v>
                </c:pt>
                <c:pt idx="126">
                  <c:v>84.898129038461548</c:v>
                </c:pt>
                <c:pt idx="127">
                  <c:v>84.794164230769226</c:v>
                </c:pt>
                <c:pt idx="128">
                  <c:v>84.690199423076919</c:v>
                </c:pt>
                <c:pt idx="129">
                  <c:v>84.586234615384612</c:v>
                </c:pt>
                <c:pt idx="130">
                  <c:v>84.482269807692305</c:v>
                </c:pt>
                <c:pt idx="131">
                  <c:v>84.378305000000012</c:v>
                </c:pt>
                <c:pt idx="132">
                  <c:v>84.274340192307704</c:v>
                </c:pt>
                <c:pt idx="133">
                  <c:v>84.170375384615383</c:v>
                </c:pt>
                <c:pt idx="134">
                  <c:v>84.066410576923076</c:v>
                </c:pt>
                <c:pt idx="135">
                  <c:v>83.962445769230783</c:v>
                </c:pt>
                <c:pt idx="136">
                  <c:v>83.858480961538461</c:v>
                </c:pt>
                <c:pt idx="137">
                  <c:v>83.754516153846168</c:v>
                </c:pt>
                <c:pt idx="138">
                  <c:v>83.650551346153847</c:v>
                </c:pt>
                <c:pt idx="139">
                  <c:v>83.546586538461526</c:v>
                </c:pt>
                <c:pt idx="140">
                  <c:v>83.442621730769233</c:v>
                </c:pt>
                <c:pt idx="141">
                  <c:v>83.338656923076925</c:v>
                </c:pt>
                <c:pt idx="142">
                  <c:v>83.234692115384618</c:v>
                </c:pt>
                <c:pt idx="143">
                  <c:v>83.130727307692297</c:v>
                </c:pt>
                <c:pt idx="144">
                  <c:v>83.026762500000018</c:v>
                </c:pt>
                <c:pt idx="145">
                  <c:v>82.922797692307697</c:v>
                </c:pt>
                <c:pt idx="146">
                  <c:v>82.818832884615389</c:v>
                </c:pt>
                <c:pt idx="147">
                  <c:v>82.714868076923082</c:v>
                </c:pt>
                <c:pt idx="148">
                  <c:v>82.610903269230761</c:v>
                </c:pt>
                <c:pt idx="149">
                  <c:v>82.506938461538468</c:v>
                </c:pt>
                <c:pt idx="150">
                  <c:v>82.402973653846161</c:v>
                </c:pt>
                <c:pt idx="151">
                  <c:v>82.299008846153839</c:v>
                </c:pt>
                <c:pt idx="152">
                  <c:v>82.195044038461532</c:v>
                </c:pt>
                <c:pt idx="153">
                  <c:v>82.091079230769225</c:v>
                </c:pt>
                <c:pt idx="154">
                  <c:v>81.987114423076932</c:v>
                </c:pt>
                <c:pt idx="155">
                  <c:v>81.883149615384625</c:v>
                </c:pt>
                <c:pt idx="156">
                  <c:v>81.779184807692303</c:v>
                </c:pt>
                <c:pt idx="157">
                  <c:v>81.675219999999996</c:v>
                </c:pt>
                <c:pt idx="158">
                  <c:v>81.273483076923071</c:v>
                </c:pt>
                <c:pt idx="159">
                  <c:v>80.871746153846161</c:v>
                </c:pt>
                <c:pt idx="160">
                  <c:v>80.470009230769236</c:v>
                </c:pt>
                <c:pt idx="161">
                  <c:v>80.068272307692311</c:v>
                </c:pt>
                <c:pt idx="162">
                  <c:v>79.666535384615386</c:v>
                </c:pt>
                <c:pt idx="163">
                  <c:v>79.264798461538462</c:v>
                </c:pt>
                <c:pt idx="164">
                  <c:v>78.863061538461551</c:v>
                </c:pt>
                <c:pt idx="165">
                  <c:v>78.461324615384612</c:v>
                </c:pt>
                <c:pt idx="166">
                  <c:v>78.059587692307687</c:v>
                </c:pt>
                <c:pt idx="167">
                  <c:v>77.657850769230777</c:v>
                </c:pt>
                <c:pt idx="168">
                  <c:v>77.256113846153852</c:v>
                </c:pt>
                <c:pt idx="169">
                  <c:v>76.854376923076927</c:v>
                </c:pt>
                <c:pt idx="170">
                  <c:v>76.452640000000002</c:v>
                </c:pt>
                <c:pt idx="171">
                  <c:v>76.050903076923078</c:v>
                </c:pt>
                <c:pt idx="172">
                  <c:v>75.649166153846167</c:v>
                </c:pt>
                <c:pt idx="173">
                  <c:v>75.247429230769228</c:v>
                </c:pt>
                <c:pt idx="174">
                  <c:v>74.845692307692303</c:v>
                </c:pt>
                <c:pt idx="175">
                  <c:v>74.443955384615393</c:v>
                </c:pt>
                <c:pt idx="176">
                  <c:v>74.042218461538468</c:v>
                </c:pt>
                <c:pt idx="177">
                  <c:v>73.640481538461557</c:v>
                </c:pt>
                <c:pt idx="178">
                  <c:v>73.238744615384604</c:v>
                </c:pt>
                <c:pt idx="179">
                  <c:v>72.837007692307694</c:v>
                </c:pt>
                <c:pt idx="180">
                  <c:v>72.435270769230769</c:v>
                </c:pt>
                <c:pt idx="181">
                  <c:v>72.033533846153844</c:v>
                </c:pt>
                <c:pt idx="182">
                  <c:v>71.631796923076934</c:v>
                </c:pt>
                <c:pt idx="183">
                  <c:v>71.230059999999995</c:v>
                </c:pt>
                <c:pt idx="184">
                  <c:v>70.828323076923084</c:v>
                </c:pt>
                <c:pt idx="185">
                  <c:v>70.426586153846145</c:v>
                </c:pt>
                <c:pt idx="186">
                  <c:v>70.024849230769235</c:v>
                </c:pt>
                <c:pt idx="187">
                  <c:v>69.62311230769231</c:v>
                </c:pt>
                <c:pt idx="188">
                  <c:v>69.221375384615385</c:v>
                </c:pt>
                <c:pt idx="189">
                  <c:v>68.819638461538474</c:v>
                </c:pt>
                <c:pt idx="190">
                  <c:v>68.417901538461521</c:v>
                </c:pt>
                <c:pt idx="191">
                  <c:v>68.016164615384611</c:v>
                </c:pt>
                <c:pt idx="192">
                  <c:v>67.6144276923077</c:v>
                </c:pt>
                <c:pt idx="193">
                  <c:v>67.212690769230775</c:v>
                </c:pt>
                <c:pt idx="194">
                  <c:v>66.810953846153851</c:v>
                </c:pt>
                <c:pt idx="195">
                  <c:v>66.409216923076926</c:v>
                </c:pt>
                <c:pt idx="196">
                  <c:v>66.007480000000001</c:v>
                </c:pt>
                <c:pt idx="197">
                  <c:v>65.60574307692309</c:v>
                </c:pt>
                <c:pt idx="198">
                  <c:v>65.204006153846166</c:v>
                </c:pt>
                <c:pt idx="199">
                  <c:v>64.802269230769241</c:v>
                </c:pt>
                <c:pt idx="200">
                  <c:v>64.400532307692302</c:v>
                </c:pt>
                <c:pt idx="201">
                  <c:v>63.998795384615384</c:v>
                </c:pt>
                <c:pt idx="202">
                  <c:v>63.59705846153846</c:v>
                </c:pt>
                <c:pt idx="203">
                  <c:v>63.195321538461528</c:v>
                </c:pt>
                <c:pt idx="204">
                  <c:v>62.793584615384617</c:v>
                </c:pt>
                <c:pt idx="205">
                  <c:v>62.391847692307685</c:v>
                </c:pt>
                <c:pt idx="206">
                  <c:v>61.990110769230768</c:v>
                </c:pt>
                <c:pt idx="207">
                  <c:v>61.588373846153843</c:v>
                </c:pt>
                <c:pt idx="208">
                  <c:v>61.186636923076911</c:v>
                </c:pt>
                <c:pt idx="209">
                  <c:v>60.784899999999993</c:v>
                </c:pt>
                <c:pt idx="210">
                  <c:v>61.657197884615371</c:v>
                </c:pt>
                <c:pt idx="211">
                  <c:v>62.52949576923077</c:v>
                </c:pt>
                <c:pt idx="212">
                  <c:v>63.401793653846148</c:v>
                </c:pt>
                <c:pt idx="213">
                  <c:v>64.274091538461533</c:v>
                </c:pt>
                <c:pt idx="214">
                  <c:v>65.146389423076926</c:v>
                </c:pt>
                <c:pt idx="215">
                  <c:v>66.018687307692304</c:v>
                </c:pt>
                <c:pt idx="216">
                  <c:v>66.890985192307696</c:v>
                </c:pt>
                <c:pt idx="217">
                  <c:v>67.763283076923074</c:v>
                </c:pt>
                <c:pt idx="218">
                  <c:v>68.635580961538452</c:v>
                </c:pt>
                <c:pt idx="219">
                  <c:v>69.507878846153844</c:v>
                </c:pt>
                <c:pt idx="220">
                  <c:v>70.380176730769222</c:v>
                </c:pt>
                <c:pt idx="221">
                  <c:v>71.2524746153846</c:v>
                </c:pt>
                <c:pt idx="222">
                  <c:v>72.124772499999992</c:v>
                </c:pt>
                <c:pt idx="223">
                  <c:v>72.997070384615384</c:v>
                </c:pt>
                <c:pt idx="224">
                  <c:v>73.869368269230762</c:v>
                </c:pt>
                <c:pt idx="225">
                  <c:v>74.741666153846154</c:v>
                </c:pt>
                <c:pt idx="226">
                  <c:v>75.613964038461532</c:v>
                </c:pt>
                <c:pt idx="227">
                  <c:v>76.486261923076924</c:v>
                </c:pt>
                <c:pt idx="228">
                  <c:v>77.358559807692288</c:v>
                </c:pt>
                <c:pt idx="229">
                  <c:v>78.230857692307694</c:v>
                </c:pt>
                <c:pt idx="230">
                  <c:v>79.103155576923072</c:v>
                </c:pt>
                <c:pt idx="231">
                  <c:v>79.975453461538464</c:v>
                </c:pt>
                <c:pt idx="232">
                  <c:v>80.847751346153842</c:v>
                </c:pt>
                <c:pt idx="233">
                  <c:v>81.720049230769234</c:v>
                </c:pt>
                <c:pt idx="234">
                  <c:v>82.592347115384612</c:v>
                </c:pt>
                <c:pt idx="235">
                  <c:v>83.46464499999999</c:v>
                </c:pt>
                <c:pt idx="236">
                  <c:v>84.336942884615397</c:v>
                </c:pt>
                <c:pt idx="237">
                  <c:v>85.20924076923076</c:v>
                </c:pt>
                <c:pt idx="238">
                  <c:v>86.081538653846152</c:v>
                </c:pt>
                <c:pt idx="239">
                  <c:v>86.95383653846153</c:v>
                </c:pt>
                <c:pt idx="240">
                  <c:v>87.826134423076908</c:v>
                </c:pt>
                <c:pt idx="241">
                  <c:v>88.6984323076923</c:v>
                </c:pt>
                <c:pt idx="242">
                  <c:v>89.570730192307693</c:v>
                </c:pt>
                <c:pt idx="243">
                  <c:v>90.443028076923071</c:v>
                </c:pt>
                <c:pt idx="244">
                  <c:v>91.315325961538477</c:v>
                </c:pt>
                <c:pt idx="245">
                  <c:v>92.187623846153841</c:v>
                </c:pt>
                <c:pt idx="246">
                  <c:v>93.059921730769247</c:v>
                </c:pt>
                <c:pt idx="247">
                  <c:v>93.932219615384611</c:v>
                </c:pt>
                <c:pt idx="248">
                  <c:v>94.804517500000003</c:v>
                </c:pt>
                <c:pt idx="249">
                  <c:v>95.676815384615381</c:v>
                </c:pt>
                <c:pt idx="250">
                  <c:v>96.549113269230773</c:v>
                </c:pt>
                <c:pt idx="251">
                  <c:v>97.421411153846165</c:v>
                </c:pt>
                <c:pt idx="252">
                  <c:v>98.293709038461529</c:v>
                </c:pt>
                <c:pt idx="253">
                  <c:v>99.166006923076921</c:v>
                </c:pt>
                <c:pt idx="254">
                  <c:v>100.03830480769231</c:v>
                </c:pt>
                <c:pt idx="255">
                  <c:v>100.91060269230769</c:v>
                </c:pt>
                <c:pt idx="256">
                  <c:v>101.78290057692308</c:v>
                </c:pt>
                <c:pt idx="257">
                  <c:v>102.65519846153848</c:v>
                </c:pt>
                <c:pt idx="258">
                  <c:v>103.52749634615382</c:v>
                </c:pt>
                <c:pt idx="259">
                  <c:v>104.39979423076923</c:v>
                </c:pt>
                <c:pt idx="260">
                  <c:v>105.27209211538459</c:v>
                </c:pt>
                <c:pt idx="261">
                  <c:v>106.14439</c:v>
                </c:pt>
                <c:pt idx="262">
                  <c:v>107.44525634615384</c:v>
                </c:pt>
                <c:pt idx="263">
                  <c:v>108.74612269230769</c:v>
                </c:pt>
                <c:pt idx="264">
                  <c:v>110.04698903846155</c:v>
                </c:pt>
                <c:pt idx="265">
                  <c:v>111.3478553846154</c:v>
                </c:pt>
                <c:pt idx="266">
                  <c:v>112.64872173076924</c:v>
                </c:pt>
                <c:pt idx="267">
                  <c:v>113.94958807692308</c:v>
                </c:pt>
                <c:pt idx="268">
                  <c:v>115.25045442307695</c:v>
                </c:pt>
                <c:pt idx="269">
                  <c:v>116.55132076923077</c:v>
                </c:pt>
                <c:pt idx="270">
                  <c:v>117.85218711538461</c:v>
                </c:pt>
                <c:pt idx="271">
                  <c:v>119.15305346153846</c:v>
                </c:pt>
                <c:pt idx="272">
                  <c:v>120.45391980769232</c:v>
                </c:pt>
                <c:pt idx="273">
                  <c:v>121.75478615384615</c:v>
                </c:pt>
                <c:pt idx="274">
                  <c:v>123.05565250000001</c:v>
                </c:pt>
                <c:pt idx="275">
                  <c:v>124.35651884615383</c:v>
                </c:pt>
                <c:pt idx="276">
                  <c:v>125.6573851923077</c:v>
                </c:pt>
                <c:pt idx="277">
                  <c:v>126.95825153846155</c:v>
                </c:pt>
                <c:pt idx="278">
                  <c:v>128.25911788461542</c:v>
                </c:pt>
                <c:pt idx="279">
                  <c:v>129.55998423076923</c:v>
                </c:pt>
                <c:pt idx="280">
                  <c:v>130.86085057692307</c:v>
                </c:pt>
                <c:pt idx="281">
                  <c:v>132.16171692307694</c:v>
                </c:pt>
                <c:pt idx="282">
                  <c:v>133.46258326923078</c:v>
                </c:pt>
                <c:pt idx="283">
                  <c:v>134.76344961538462</c:v>
                </c:pt>
                <c:pt idx="284">
                  <c:v>136.06431596153845</c:v>
                </c:pt>
                <c:pt idx="285">
                  <c:v>137.36518230769232</c:v>
                </c:pt>
                <c:pt idx="286">
                  <c:v>138.66604865384616</c:v>
                </c:pt>
                <c:pt idx="287">
                  <c:v>139.96691499999997</c:v>
                </c:pt>
                <c:pt idx="288">
                  <c:v>141.26778134615387</c:v>
                </c:pt>
                <c:pt idx="289">
                  <c:v>142.56864769230771</c:v>
                </c:pt>
                <c:pt idx="290">
                  <c:v>143.86951403846155</c:v>
                </c:pt>
                <c:pt idx="291">
                  <c:v>145.17038038461536</c:v>
                </c:pt>
                <c:pt idx="292">
                  <c:v>146.47124673076922</c:v>
                </c:pt>
                <c:pt idx="293">
                  <c:v>147.77211307692309</c:v>
                </c:pt>
                <c:pt idx="294">
                  <c:v>149.0729794230769</c:v>
                </c:pt>
                <c:pt idx="295">
                  <c:v>150.3738457692308</c:v>
                </c:pt>
                <c:pt idx="296">
                  <c:v>151.67471211538464</c:v>
                </c:pt>
                <c:pt idx="297">
                  <c:v>152.97557846153845</c:v>
                </c:pt>
                <c:pt idx="298">
                  <c:v>154.27644480769234</c:v>
                </c:pt>
                <c:pt idx="299">
                  <c:v>155.57731115384615</c:v>
                </c:pt>
                <c:pt idx="300">
                  <c:v>156.87817749999999</c:v>
                </c:pt>
                <c:pt idx="301">
                  <c:v>158.17904384615389</c:v>
                </c:pt>
                <c:pt idx="302">
                  <c:v>159.4799101923077</c:v>
                </c:pt>
                <c:pt idx="303">
                  <c:v>160.78077653846154</c:v>
                </c:pt>
                <c:pt idx="304">
                  <c:v>162.08164288461538</c:v>
                </c:pt>
                <c:pt idx="305">
                  <c:v>163.38250923076924</c:v>
                </c:pt>
                <c:pt idx="306">
                  <c:v>164.68337557692308</c:v>
                </c:pt>
                <c:pt idx="307">
                  <c:v>165.98424192307692</c:v>
                </c:pt>
                <c:pt idx="308">
                  <c:v>167.28510826923079</c:v>
                </c:pt>
                <c:pt idx="309">
                  <c:v>168.58597461538466</c:v>
                </c:pt>
                <c:pt idx="310">
                  <c:v>169.88684096153847</c:v>
                </c:pt>
                <c:pt idx="311">
                  <c:v>171.18770730769234</c:v>
                </c:pt>
                <c:pt idx="312">
                  <c:v>172.48857365384617</c:v>
                </c:pt>
                <c:pt idx="313">
                  <c:v>173.78944000000001</c:v>
                </c:pt>
                <c:pt idx="314">
                  <c:v>173.78944000000001</c:v>
                </c:pt>
                <c:pt idx="315">
                  <c:v>173.27828057692307</c:v>
                </c:pt>
                <c:pt idx="316">
                  <c:v>172.76712115384618</c:v>
                </c:pt>
                <c:pt idx="317">
                  <c:v>172.25596173076923</c:v>
                </c:pt>
                <c:pt idx="318">
                  <c:v>171.74480230769237</c:v>
                </c:pt>
                <c:pt idx="319">
                  <c:v>171.23364288461539</c:v>
                </c:pt>
                <c:pt idx="320">
                  <c:v>170.72248346153845</c:v>
                </c:pt>
                <c:pt idx="321">
                  <c:v>170.21132403846158</c:v>
                </c:pt>
                <c:pt idx="322">
                  <c:v>169.70016461538464</c:v>
                </c:pt>
                <c:pt idx="323">
                  <c:v>169.18900519230766</c:v>
                </c:pt>
                <c:pt idx="324">
                  <c:v>168.6778457692308</c:v>
                </c:pt>
                <c:pt idx="325">
                  <c:v>168.16668634615385</c:v>
                </c:pt>
                <c:pt idx="326">
                  <c:v>167.65552692307693</c:v>
                </c:pt>
                <c:pt idx="327">
                  <c:v>167.14436750000002</c:v>
                </c:pt>
                <c:pt idx="328">
                  <c:v>166.63320807692307</c:v>
                </c:pt>
                <c:pt idx="329">
                  <c:v>166.12204865384618</c:v>
                </c:pt>
                <c:pt idx="330">
                  <c:v>165.61088923076923</c:v>
                </c:pt>
                <c:pt idx="331">
                  <c:v>165.09972980769231</c:v>
                </c:pt>
                <c:pt idx="332">
                  <c:v>164.58857038461539</c:v>
                </c:pt>
                <c:pt idx="333">
                  <c:v>164.07741096153848</c:v>
                </c:pt>
                <c:pt idx="334">
                  <c:v>163.56625153846156</c:v>
                </c:pt>
                <c:pt idx="335">
                  <c:v>163.05509211538461</c:v>
                </c:pt>
                <c:pt idx="336">
                  <c:v>162.54393269230769</c:v>
                </c:pt>
                <c:pt idx="337">
                  <c:v>162.0327732692308</c:v>
                </c:pt>
                <c:pt idx="338">
                  <c:v>161.52161384615383</c:v>
                </c:pt>
                <c:pt idx="339">
                  <c:v>161.01045442307694</c:v>
                </c:pt>
                <c:pt idx="340">
                  <c:v>160.49929500000002</c:v>
                </c:pt>
                <c:pt idx="341">
                  <c:v>159.9881355769231</c:v>
                </c:pt>
                <c:pt idx="342">
                  <c:v>159.47697615384615</c:v>
                </c:pt>
                <c:pt idx="343">
                  <c:v>158.96581673076923</c:v>
                </c:pt>
                <c:pt idx="344">
                  <c:v>158.45465730769232</c:v>
                </c:pt>
                <c:pt idx="345">
                  <c:v>157.9434978846154</c:v>
                </c:pt>
                <c:pt idx="346">
                  <c:v>157.43233846153848</c:v>
                </c:pt>
                <c:pt idx="347">
                  <c:v>156.92117903846153</c:v>
                </c:pt>
                <c:pt idx="348">
                  <c:v>156.41001961538461</c:v>
                </c:pt>
                <c:pt idx="349">
                  <c:v>155.89886019230769</c:v>
                </c:pt>
                <c:pt idx="350">
                  <c:v>155.38770076923078</c:v>
                </c:pt>
                <c:pt idx="351">
                  <c:v>154.87654134615386</c:v>
                </c:pt>
                <c:pt idx="352">
                  <c:v>154.36538192307694</c:v>
                </c:pt>
                <c:pt idx="353">
                  <c:v>153.85422249999999</c:v>
                </c:pt>
                <c:pt idx="354">
                  <c:v>153.34306307692307</c:v>
                </c:pt>
                <c:pt idx="355">
                  <c:v>152.83190365384615</c:v>
                </c:pt>
                <c:pt idx="356">
                  <c:v>152.32074423076924</c:v>
                </c:pt>
                <c:pt idx="357">
                  <c:v>151.80958480769229</c:v>
                </c:pt>
                <c:pt idx="358">
                  <c:v>151.29842538461537</c:v>
                </c:pt>
                <c:pt idx="359">
                  <c:v>150.78726596153845</c:v>
                </c:pt>
                <c:pt idx="360">
                  <c:v>150.27610653846153</c:v>
                </c:pt>
                <c:pt idx="361">
                  <c:v>149.76494711538459</c:v>
                </c:pt>
                <c:pt idx="362">
                  <c:v>149.2537876923077</c:v>
                </c:pt>
                <c:pt idx="363">
                  <c:v>148.74262826923078</c:v>
                </c:pt>
                <c:pt idx="364">
                  <c:v>148.23146884615383</c:v>
                </c:pt>
                <c:pt idx="365">
                  <c:v>147.72030942307688</c:v>
                </c:pt>
                <c:pt idx="366">
                  <c:v>147.20914999999999</c:v>
                </c:pt>
                <c:pt idx="367">
                  <c:v>149.28280442307693</c:v>
                </c:pt>
                <c:pt idx="368">
                  <c:v>151.35645884615383</c:v>
                </c:pt>
                <c:pt idx="369">
                  <c:v>153.43011326923079</c:v>
                </c:pt>
                <c:pt idx="370">
                  <c:v>155.50376769230772</c:v>
                </c:pt>
                <c:pt idx="371">
                  <c:v>157.57742211538459</c:v>
                </c:pt>
                <c:pt idx="372">
                  <c:v>159.65107653846155</c:v>
                </c:pt>
                <c:pt idx="373">
                  <c:v>161.72473096153848</c:v>
                </c:pt>
                <c:pt idx="374">
                  <c:v>163.79838538461539</c:v>
                </c:pt>
                <c:pt idx="375">
                  <c:v>165.87203980769229</c:v>
                </c:pt>
                <c:pt idx="376">
                  <c:v>167.94569423076925</c:v>
                </c:pt>
                <c:pt idx="377">
                  <c:v>170.01934865384615</c:v>
                </c:pt>
                <c:pt idx="378">
                  <c:v>172.09300307692311</c:v>
                </c:pt>
                <c:pt idx="379">
                  <c:v>174.16665750000001</c:v>
                </c:pt>
                <c:pt idx="380">
                  <c:v>176.24031192307692</c:v>
                </c:pt>
                <c:pt idx="381">
                  <c:v>178.31396634615388</c:v>
                </c:pt>
                <c:pt idx="382">
                  <c:v>180.38762076923078</c:v>
                </c:pt>
                <c:pt idx="383">
                  <c:v>182.46127519230771</c:v>
                </c:pt>
                <c:pt idx="384">
                  <c:v>184.53492961538461</c:v>
                </c:pt>
                <c:pt idx="385">
                  <c:v>186.60858403846152</c:v>
                </c:pt>
                <c:pt idx="386">
                  <c:v>188.68223846153847</c:v>
                </c:pt>
                <c:pt idx="387">
                  <c:v>190.75589288461538</c:v>
                </c:pt>
                <c:pt idx="388">
                  <c:v>192.82954730769228</c:v>
                </c:pt>
                <c:pt idx="389">
                  <c:v>194.90320173076924</c:v>
                </c:pt>
                <c:pt idx="390">
                  <c:v>196.9768561538462</c:v>
                </c:pt>
                <c:pt idx="391">
                  <c:v>199.05051057692307</c:v>
                </c:pt>
                <c:pt idx="392">
                  <c:v>201.12416499999998</c:v>
                </c:pt>
                <c:pt idx="393">
                  <c:v>203.19781942307694</c:v>
                </c:pt>
                <c:pt idx="394">
                  <c:v>205.27147384615384</c:v>
                </c:pt>
                <c:pt idx="395">
                  <c:v>207.3451282692308</c:v>
                </c:pt>
                <c:pt idx="396">
                  <c:v>209.4187826923077</c:v>
                </c:pt>
                <c:pt idx="397">
                  <c:v>211.4924371153846</c:v>
                </c:pt>
                <c:pt idx="398">
                  <c:v>213.56609153846156</c:v>
                </c:pt>
                <c:pt idx="399">
                  <c:v>215.63974596153847</c:v>
                </c:pt>
                <c:pt idx="400">
                  <c:v>217.7134003846154</c:v>
                </c:pt>
                <c:pt idx="401">
                  <c:v>219.7870548076923</c:v>
                </c:pt>
                <c:pt idx="402">
                  <c:v>221.86070923076923</c:v>
                </c:pt>
                <c:pt idx="403">
                  <c:v>223.93436365384616</c:v>
                </c:pt>
                <c:pt idx="404">
                  <c:v>226.00801807692304</c:v>
                </c:pt>
                <c:pt idx="405">
                  <c:v>228.0816725</c:v>
                </c:pt>
                <c:pt idx="406">
                  <c:v>230.15532692307693</c:v>
                </c:pt>
                <c:pt idx="407">
                  <c:v>232.22898134615383</c:v>
                </c:pt>
                <c:pt idx="408">
                  <c:v>234.30263576923079</c:v>
                </c:pt>
                <c:pt idx="409">
                  <c:v>236.37629019230769</c:v>
                </c:pt>
                <c:pt idx="410">
                  <c:v>238.44994461538462</c:v>
                </c:pt>
                <c:pt idx="411">
                  <c:v>240.52359903846155</c:v>
                </c:pt>
                <c:pt idx="412">
                  <c:v>242.59725346153846</c:v>
                </c:pt>
                <c:pt idx="413">
                  <c:v>244.67090788461539</c:v>
                </c:pt>
                <c:pt idx="414">
                  <c:v>246.74456230769235</c:v>
                </c:pt>
                <c:pt idx="415">
                  <c:v>248.81821673076925</c:v>
                </c:pt>
                <c:pt idx="416">
                  <c:v>250.89187115384615</c:v>
                </c:pt>
                <c:pt idx="417">
                  <c:v>252.96552557692308</c:v>
                </c:pt>
                <c:pt idx="418">
                  <c:v>255.03918000000002</c:v>
                </c:pt>
                <c:pt idx="419">
                  <c:v>256.44291538461539</c:v>
                </c:pt>
                <c:pt idx="420">
                  <c:v>257.84665076923079</c:v>
                </c:pt>
                <c:pt idx="421">
                  <c:v>259.25038615384614</c:v>
                </c:pt>
                <c:pt idx="422">
                  <c:v>260.65412153846154</c:v>
                </c:pt>
                <c:pt idx="423">
                  <c:v>262.05785692307694</c:v>
                </c:pt>
                <c:pt idx="424">
                  <c:v>263.46159230769229</c:v>
                </c:pt>
                <c:pt idx="425">
                  <c:v>264.86532769230769</c:v>
                </c:pt>
                <c:pt idx="426">
                  <c:v>266.26906307692309</c:v>
                </c:pt>
                <c:pt idx="427">
                  <c:v>267.67279846153843</c:v>
                </c:pt>
                <c:pt idx="428">
                  <c:v>269.07653384615389</c:v>
                </c:pt>
                <c:pt idx="429">
                  <c:v>270.48026923076918</c:v>
                </c:pt>
                <c:pt idx="430">
                  <c:v>271.88400461538464</c:v>
                </c:pt>
                <c:pt idx="431">
                  <c:v>273.28773999999999</c:v>
                </c:pt>
                <c:pt idx="432">
                  <c:v>274.69147538461539</c:v>
                </c:pt>
                <c:pt idx="433">
                  <c:v>276.09521076923079</c:v>
                </c:pt>
                <c:pt idx="434">
                  <c:v>277.49894615384613</c:v>
                </c:pt>
                <c:pt idx="435">
                  <c:v>278.90268153846154</c:v>
                </c:pt>
                <c:pt idx="436">
                  <c:v>280.30641692307694</c:v>
                </c:pt>
                <c:pt idx="437">
                  <c:v>281.71015230769228</c:v>
                </c:pt>
                <c:pt idx="438">
                  <c:v>283.11388769230769</c:v>
                </c:pt>
                <c:pt idx="439">
                  <c:v>284.51762307692314</c:v>
                </c:pt>
                <c:pt idx="440">
                  <c:v>285.92135846153843</c:v>
                </c:pt>
                <c:pt idx="441">
                  <c:v>287.32509384615389</c:v>
                </c:pt>
                <c:pt idx="442">
                  <c:v>288.72882923076924</c:v>
                </c:pt>
                <c:pt idx="443">
                  <c:v>290.13256461538469</c:v>
                </c:pt>
                <c:pt idx="444">
                  <c:v>291.53630000000004</c:v>
                </c:pt>
                <c:pt idx="445">
                  <c:v>292.94003538461544</c:v>
                </c:pt>
                <c:pt idx="446">
                  <c:v>294.34377076923079</c:v>
                </c:pt>
                <c:pt idx="447">
                  <c:v>295.74750615384625</c:v>
                </c:pt>
                <c:pt idx="448">
                  <c:v>297.15124153846153</c:v>
                </c:pt>
                <c:pt idx="449">
                  <c:v>298.55497692307694</c:v>
                </c:pt>
                <c:pt idx="450">
                  <c:v>299.95871230769234</c:v>
                </c:pt>
                <c:pt idx="451">
                  <c:v>301.36244769230768</c:v>
                </c:pt>
                <c:pt idx="452">
                  <c:v>302.76618307692314</c:v>
                </c:pt>
                <c:pt idx="453">
                  <c:v>304.16991846153849</c:v>
                </c:pt>
                <c:pt idx="454">
                  <c:v>305.57365384615389</c:v>
                </c:pt>
                <c:pt idx="455">
                  <c:v>306.97738923076923</c:v>
                </c:pt>
                <c:pt idx="456">
                  <c:v>308.38112461538464</c:v>
                </c:pt>
                <c:pt idx="457">
                  <c:v>309.78486000000004</c:v>
                </c:pt>
                <c:pt idx="458">
                  <c:v>311.18859538461544</c:v>
                </c:pt>
                <c:pt idx="459">
                  <c:v>312.59233076923078</c:v>
                </c:pt>
                <c:pt idx="460">
                  <c:v>313.99606615384624</c:v>
                </c:pt>
                <c:pt idx="461">
                  <c:v>315.39980153846153</c:v>
                </c:pt>
                <c:pt idx="462">
                  <c:v>316.80353692307693</c:v>
                </c:pt>
                <c:pt idx="463">
                  <c:v>318.20727230769234</c:v>
                </c:pt>
                <c:pt idx="464">
                  <c:v>319.61100769230768</c:v>
                </c:pt>
                <c:pt idx="465">
                  <c:v>321.01474307692308</c:v>
                </c:pt>
                <c:pt idx="466">
                  <c:v>322.41847846153848</c:v>
                </c:pt>
                <c:pt idx="467">
                  <c:v>323.82221384615389</c:v>
                </c:pt>
                <c:pt idx="468">
                  <c:v>325.22594923076923</c:v>
                </c:pt>
                <c:pt idx="469">
                  <c:v>326.62968461538463</c:v>
                </c:pt>
                <c:pt idx="470">
                  <c:v>328.03342000000004</c:v>
                </c:pt>
                <c:pt idx="471">
                  <c:v>326.60792153846154</c:v>
                </c:pt>
                <c:pt idx="472">
                  <c:v>325.1824230769231</c:v>
                </c:pt>
                <c:pt idx="473">
                  <c:v>323.75692461538461</c:v>
                </c:pt>
                <c:pt idx="474">
                  <c:v>322.33142615384617</c:v>
                </c:pt>
                <c:pt idx="475">
                  <c:v>320.90592769230767</c:v>
                </c:pt>
                <c:pt idx="476">
                  <c:v>319.48042923076929</c:v>
                </c:pt>
                <c:pt idx="477">
                  <c:v>318.05493076923074</c:v>
                </c:pt>
                <c:pt idx="478">
                  <c:v>316.6294323076923</c:v>
                </c:pt>
                <c:pt idx="479">
                  <c:v>315.20393384615386</c:v>
                </c:pt>
                <c:pt idx="480">
                  <c:v>313.77843538461542</c:v>
                </c:pt>
                <c:pt idx="481">
                  <c:v>312.35293692307692</c:v>
                </c:pt>
                <c:pt idx="482">
                  <c:v>310.92743846153849</c:v>
                </c:pt>
                <c:pt idx="483">
                  <c:v>309.50193999999999</c:v>
                </c:pt>
                <c:pt idx="484">
                  <c:v>308.07644153846155</c:v>
                </c:pt>
                <c:pt idx="485">
                  <c:v>306.65094307692306</c:v>
                </c:pt>
                <c:pt idx="486">
                  <c:v>305.22544461538462</c:v>
                </c:pt>
                <c:pt idx="487">
                  <c:v>303.79994615384618</c:v>
                </c:pt>
                <c:pt idx="488">
                  <c:v>302.37444769230768</c:v>
                </c:pt>
                <c:pt idx="489">
                  <c:v>300.94894923076924</c:v>
                </c:pt>
                <c:pt idx="490">
                  <c:v>299.52345076923075</c:v>
                </c:pt>
                <c:pt idx="491">
                  <c:v>298.09795230769231</c:v>
                </c:pt>
                <c:pt idx="492">
                  <c:v>296.67245384615381</c:v>
                </c:pt>
                <c:pt idx="493">
                  <c:v>295.24695538461538</c:v>
                </c:pt>
                <c:pt idx="494">
                  <c:v>293.82145692307694</c:v>
                </c:pt>
                <c:pt idx="495">
                  <c:v>292.3959584615385</c:v>
                </c:pt>
                <c:pt idx="496">
                  <c:v>290.97046</c:v>
                </c:pt>
                <c:pt idx="497">
                  <c:v>289.54496153846156</c:v>
                </c:pt>
                <c:pt idx="498">
                  <c:v>288.11946307692307</c:v>
                </c:pt>
                <c:pt idx="499">
                  <c:v>286.69396461538463</c:v>
                </c:pt>
                <c:pt idx="500">
                  <c:v>285.26846615384613</c:v>
                </c:pt>
                <c:pt idx="501">
                  <c:v>283.84296769230764</c:v>
                </c:pt>
                <c:pt idx="502">
                  <c:v>282.41746923076926</c:v>
                </c:pt>
                <c:pt idx="503">
                  <c:v>280.99197076923076</c:v>
                </c:pt>
                <c:pt idx="504">
                  <c:v>279.56647230769232</c:v>
                </c:pt>
                <c:pt idx="505">
                  <c:v>278.14097384615388</c:v>
                </c:pt>
                <c:pt idx="506">
                  <c:v>276.71547538461539</c:v>
                </c:pt>
                <c:pt idx="507">
                  <c:v>275.28997692307695</c:v>
                </c:pt>
                <c:pt idx="508">
                  <c:v>273.86447846153851</c:v>
                </c:pt>
                <c:pt idx="509">
                  <c:v>272.43897999999996</c:v>
                </c:pt>
                <c:pt idx="510">
                  <c:v>271.01348153846152</c:v>
                </c:pt>
                <c:pt idx="511">
                  <c:v>269.58798307692308</c:v>
                </c:pt>
                <c:pt idx="512">
                  <c:v>268.16248461538459</c:v>
                </c:pt>
                <c:pt idx="513">
                  <c:v>266.73698615384615</c:v>
                </c:pt>
                <c:pt idx="514">
                  <c:v>265.31148769230771</c:v>
                </c:pt>
                <c:pt idx="515">
                  <c:v>263.88598923076927</c:v>
                </c:pt>
                <c:pt idx="516">
                  <c:v>262.46049076923077</c:v>
                </c:pt>
                <c:pt idx="517">
                  <c:v>261.03499230769228</c:v>
                </c:pt>
                <c:pt idx="518">
                  <c:v>259.60949384615384</c:v>
                </c:pt>
                <c:pt idx="519">
                  <c:v>258.1839953846154</c:v>
                </c:pt>
                <c:pt idx="520">
                  <c:v>256.75849692307696</c:v>
                </c:pt>
                <c:pt idx="521">
                  <c:v>255.33299846153847</c:v>
                </c:pt>
                <c:pt idx="522">
                  <c:v>253.9075</c:v>
                </c:pt>
                <c:pt idx="523">
                  <c:v>253.45793211538464</c:v>
                </c:pt>
                <c:pt idx="524">
                  <c:v>253.00836423076925</c:v>
                </c:pt>
                <c:pt idx="525">
                  <c:v>252.55879634615383</c:v>
                </c:pt>
                <c:pt idx="526">
                  <c:v>252.10922846153846</c:v>
                </c:pt>
                <c:pt idx="527">
                  <c:v>251.6596605769231</c:v>
                </c:pt>
                <c:pt idx="528">
                  <c:v>251.21009269230768</c:v>
                </c:pt>
                <c:pt idx="529">
                  <c:v>250.76052480769232</c:v>
                </c:pt>
                <c:pt idx="530">
                  <c:v>250.3109569230769</c:v>
                </c:pt>
                <c:pt idx="531">
                  <c:v>249.86138903846154</c:v>
                </c:pt>
                <c:pt idx="532">
                  <c:v>249.41182115384612</c:v>
                </c:pt>
                <c:pt idx="533">
                  <c:v>248.96225326923076</c:v>
                </c:pt>
                <c:pt idx="534">
                  <c:v>248.51268538461539</c:v>
                </c:pt>
                <c:pt idx="535">
                  <c:v>248.06311750000003</c:v>
                </c:pt>
                <c:pt idx="536">
                  <c:v>247.61354961538464</c:v>
                </c:pt>
                <c:pt idx="537">
                  <c:v>247.16398173076922</c:v>
                </c:pt>
                <c:pt idx="538">
                  <c:v>246.71441384615383</c:v>
                </c:pt>
                <c:pt idx="539">
                  <c:v>246.2648459615385</c:v>
                </c:pt>
                <c:pt idx="540">
                  <c:v>245.81527807692308</c:v>
                </c:pt>
                <c:pt idx="541">
                  <c:v>245.36571019230772</c:v>
                </c:pt>
                <c:pt idx="542">
                  <c:v>244.91614230769233</c:v>
                </c:pt>
                <c:pt idx="543">
                  <c:v>244.46657442307693</c:v>
                </c:pt>
                <c:pt idx="544">
                  <c:v>244.01700653846152</c:v>
                </c:pt>
                <c:pt idx="545">
                  <c:v>243.56743865384618</c:v>
                </c:pt>
                <c:pt idx="546">
                  <c:v>243.11787076923076</c:v>
                </c:pt>
                <c:pt idx="547">
                  <c:v>242.66830288461543</c:v>
                </c:pt>
                <c:pt idx="548">
                  <c:v>242.21873500000001</c:v>
                </c:pt>
                <c:pt idx="549">
                  <c:v>241.76916711538459</c:v>
                </c:pt>
                <c:pt idx="550">
                  <c:v>241.31959923076923</c:v>
                </c:pt>
                <c:pt idx="551">
                  <c:v>240.87003134615387</c:v>
                </c:pt>
                <c:pt idx="552">
                  <c:v>240.42046346153845</c:v>
                </c:pt>
                <c:pt idx="553">
                  <c:v>239.97089557692303</c:v>
                </c:pt>
                <c:pt idx="554">
                  <c:v>239.52132769230769</c:v>
                </c:pt>
                <c:pt idx="555">
                  <c:v>239.07175980769233</c:v>
                </c:pt>
                <c:pt idx="556">
                  <c:v>238.62219192307694</c:v>
                </c:pt>
                <c:pt idx="557">
                  <c:v>238.17262403846158</c:v>
                </c:pt>
                <c:pt idx="558">
                  <c:v>237.72305615384616</c:v>
                </c:pt>
                <c:pt idx="559">
                  <c:v>237.2734882692308</c:v>
                </c:pt>
                <c:pt idx="560">
                  <c:v>236.82392038461541</c:v>
                </c:pt>
                <c:pt idx="561">
                  <c:v>236.37435249999999</c:v>
                </c:pt>
                <c:pt idx="562">
                  <c:v>235.92478461538462</c:v>
                </c:pt>
                <c:pt idx="563">
                  <c:v>235.47521673076926</c:v>
                </c:pt>
                <c:pt idx="564">
                  <c:v>235.02564884615387</c:v>
                </c:pt>
                <c:pt idx="565">
                  <c:v>234.57608096153848</c:v>
                </c:pt>
                <c:pt idx="566">
                  <c:v>234.12651307692309</c:v>
                </c:pt>
                <c:pt idx="567">
                  <c:v>233.6769451923077</c:v>
                </c:pt>
                <c:pt idx="568">
                  <c:v>233.22737730769228</c:v>
                </c:pt>
                <c:pt idx="569">
                  <c:v>232.77780942307689</c:v>
                </c:pt>
                <c:pt idx="570">
                  <c:v>232.32824153846153</c:v>
                </c:pt>
                <c:pt idx="571">
                  <c:v>231.87867365384616</c:v>
                </c:pt>
                <c:pt idx="572">
                  <c:v>231.42910576923077</c:v>
                </c:pt>
                <c:pt idx="573">
                  <c:v>230.97953788461535</c:v>
                </c:pt>
                <c:pt idx="574">
                  <c:v>230.52996999999999</c:v>
                </c:pt>
                <c:pt idx="575">
                  <c:v>230.63202673076927</c:v>
                </c:pt>
                <c:pt idx="576">
                  <c:v>230.73408346153849</c:v>
                </c:pt>
                <c:pt idx="577">
                  <c:v>230.83614019230771</c:v>
                </c:pt>
                <c:pt idx="578">
                  <c:v>230.9381969230769</c:v>
                </c:pt>
                <c:pt idx="579">
                  <c:v>231.04025365384615</c:v>
                </c:pt>
                <c:pt idx="580">
                  <c:v>231.14231038461537</c:v>
                </c:pt>
                <c:pt idx="581">
                  <c:v>231.24436711538462</c:v>
                </c:pt>
                <c:pt idx="582">
                  <c:v>231.34642384615387</c:v>
                </c:pt>
                <c:pt idx="583">
                  <c:v>231.44848057692306</c:v>
                </c:pt>
                <c:pt idx="584">
                  <c:v>231.55053730769234</c:v>
                </c:pt>
                <c:pt idx="585">
                  <c:v>231.65259403846156</c:v>
                </c:pt>
                <c:pt idx="586">
                  <c:v>231.75465076923081</c:v>
                </c:pt>
                <c:pt idx="587">
                  <c:v>231.8567075</c:v>
                </c:pt>
                <c:pt idx="588">
                  <c:v>231.95876423076925</c:v>
                </c:pt>
                <c:pt idx="589">
                  <c:v>232.06082096153847</c:v>
                </c:pt>
                <c:pt idx="590">
                  <c:v>232.16287769230769</c:v>
                </c:pt>
                <c:pt idx="591">
                  <c:v>232.26493442307694</c:v>
                </c:pt>
                <c:pt idx="592">
                  <c:v>232.36699115384616</c:v>
                </c:pt>
                <c:pt idx="593">
                  <c:v>232.46904788461538</c:v>
                </c:pt>
                <c:pt idx="594">
                  <c:v>232.5711046153846</c:v>
                </c:pt>
                <c:pt idx="595">
                  <c:v>232.67316134615385</c:v>
                </c:pt>
                <c:pt idx="596">
                  <c:v>232.77521807692307</c:v>
                </c:pt>
                <c:pt idx="597">
                  <c:v>232.87727480769234</c:v>
                </c:pt>
                <c:pt idx="598">
                  <c:v>232.97933153846157</c:v>
                </c:pt>
                <c:pt idx="599">
                  <c:v>233.08138826923079</c:v>
                </c:pt>
                <c:pt idx="600">
                  <c:v>233.18344500000003</c:v>
                </c:pt>
                <c:pt idx="601">
                  <c:v>233.28550173076925</c:v>
                </c:pt>
                <c:pt idx="602">
                  <c:v>233.38755846153845</c:v>
                </c:pt>
                <c:pt idx="603">
                  <c:v>233.4896151923077</c:v>
                </c:pt>
                <c:pt idx="604">
                  <c:v>233.59167192307692</c:v>
                </c:pt>
                <c:pt idx="605">
                  <c:v>233.69372865384616</c:v>
                </c:pt>
                <c:pt idx="606">
                  <c:v>233.79578538461541</c:v>
                </c:pt>
                <c:pt idx="607">
                  <c:v>233.89784211538461</c:v>
                </c:pt>
                <c:pt idx="608">
                  <c:v>233.99989884615383</c:v>
                </c:pt>
                <c:pt idx="609">
                  <c:v>234.10195557692313</c:v>
                </c:pt>
                <c:pt idx="610">
                  <c:v>234.20401230769232</c:v>
                </c:pt>
                <c:pt idx="611">
                  <c:v>234.30606903846154</c:v>
                </c:pt>
                <c:pt idx="612">
                  <c:v>234.40812576923076</c:v>
                </c:pt>
                <c:pt idx="613">
                  <c:v>234.51018250000001</c:v>
                </c:pt>
                <c:pt idx="614">
                  <c:v>234.61223923076926</c:v>
                </c:pt>
                <c:pt idx="615">
                  <c:v>234.71429596153845</c:v>
                </c:pt>
                <c:pt idx="616">
                  <c:v>234.81635269230773</c:v>
                </c:pt>
                <c:pt idx="617">
                  <c:v>234.91840942307692</c:v>
                </c:pt>
                <c:pt idx="618">
                  <c:v>235.02046615384614</c:v>
                </c:pt>
                <c:pt idx="619">
                  <c:v>235.12252288461539</c:v>
                </c:pt>
                <c:pt idx="620">
                  <c:v>235.22457961538461</c:v>
                </c:pt>
                <c:pt idx="621">
                  <c:v>235.32663634615386</c:v>
                </c:pt>
                <c:pt idx="622">
                  <c:v>235.42869307692311</c:v>
                </c:pt>
                <c:pt idx="623">
                  <c:v>235.5307498076923</c:v>
                </c:pt>
                <c:pt idx="624">
                  <c:v>235.63280653846152</c:v>
                </c:pt>
                <c:pt idx="625">
                  <c:v>235.7348632692308</c:v>
                </c:pt>
                <c:pt idx="626">
                  <c:v>235.83692000000002</c:v>
                </c:pt>
                <c:pt idx="627">
                  <c:v>235.83692000000002</c:v>
                </c:pt>
                <c:pt idx="628">
                  <c:v>236.74003269230769</c:v>
                </c:pt>
                <c:pt idx="629">
                  <c:v>237.64314538461539</c:v>
                </c:pt>
                <c:pt idx="630">
                  <c:v>238.5462580769231</c:v>
                </c:pt>
                <c:pt idx="631">
                  <c:v>239.4493707692308</c:v>
                </c:pt>
                <c:pt idx="632">
                  <c:v>240.3524834615385</c:v>
                </c:pt>
                <c:pt idx="633">
                  <c:v>241.25559615384611</c:v>
                </c:pt>
                <c:pt idx="634">
                  <c:v>242.15870884615387</c:v>
                </c:pt>
                <c:pt idx="635">
                  <c:v>243.06182153846154</c:v>
                </c:pt>
                <c:pt idx="636">
                  <c:v>243.96493423076919</c:v>
                </c:pt>
                <c:pt idx="637">
                  <c:v>244.86804692307695</c:v>
                </c:pt>
                <c:pt idx="638">
                  <c:v>245.77115961538462</c:v>
                </c:pt>
                <c:pt idx="639">
                  <c:v>246.67427230769235</c:v>
                </c:pt>
                <c:pt idx="640">
                  <c:v>247.57738500000002</c:v>
                </c:pt>
                <c:pt idx="641">
                  <c:v>248.48049769230769</c:v>
                </c:pt>
                <c:pt idx="642">
                  <c:v>249.38361038461542</c:v>
                </c:pt>
                <c:pt idx="643">
                  <c:v>250.28672307692312</c:v>
                </c:pt>
                <c:pt idx="644">
                  <c:v>251.1898357692308</c:v>
                </c:pt>
                <c:pt idx="645">
                  <c:v>252.09294846153847</c:v>
                </c:pt>
                <c:pt idx="646">
                  <c:v>252.99606115384614</c:v>
                </c:pt>
                <c:pt idx="647">
                  <c:v>253.89917384615387</c:v>
                </c:pt>
                <c:pt idx="648">
                  <c:v>254.80228653846154</c:v>
                </c:pt>
                <c:pt idx="649">
                  <c:v>255.70539923076922</c:v>
                </c:pt>
                <c:pt idx="650">
                  <c:v>256.60851192307695</c:v>
                </c:pt>
                <c:pt idx="651">
                  <c:v>257.51162461538462</c:v>
                </c:pt>
                <c:pt idx="652">
                  <c:v>258.41473730769235</c:v>
                </c:pt>
                <c:pt idx="653">
                  <c:v>259.31784999999996</c:v>
                </c:pt>
                <c:pt idx="654">
                  <c:v>260.22096269230769</c:v>
                </c:pt>
                <c:pt idx="655">
                  <c:v>261.12407538461537</c:v>
                </c:pt>
                <c:pt idx="656">
                  <c:v>262.0271880769231</c:v>
                </c:pt>
                <c:pt idx="657">
                  <c:v>262.93030076923077</c:v>
                </c:pt>
                <c:pt idx="658">
                  <c:v>263.83341346153844</c:v>
                </c:pt>
                <c:pt idx="659">
                  <c:v>264.73652615384617</c:v>
                </c:pt>
                <c:pt idx="660">
                  <c:v>265.63963884615379</c:v>
                </c:pt>
                <c:pt idx="661">
                  <c:v>266.54275153846152</c:v>
                </c:pt>
                <c:pt idx="662">
                  <c:v>267.4458642307693</c:v>
                </c:pt>
                <c:pt idx="663">
                  <c:v>268.34897692307692</c:v>
                </c:pt>
                <c:pt idx="664">
                  <c:v>269.25208961538465</c:v>
                </c:pt>
                <c:pt idx="665">
                  <c:v>270.15520230769232</c:v>
                </c:pt>
                <c:pt idx="666">
                  <c:v>271.05831499999999</c:v>
                </c:pt>
                <c:pt idx="667">
                  <c:v>271.96142769230767</c:v>
                </c:pt>
                <c:pt idx="668">
                  <c:v>272.86454038461534</c:v>
                </c:pt>
                <c:pt idx="669">
                  <c:v>273.76765307692312</c:v>
                </c:pt>
                <c:pt idx="670">
                  <c:v>274.6707657692308</c:v>
                </c:pt>
                <c:pt idx="671">
                  <c:v>275.57387846153847</c:v>
                </c:pt>
                <c:pt idx="672">
                  <c:v>276.47699115384614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PER!$BL$19</c:f>
              <c:strCache>
                <c:ptCount val="1"/>
                <c:pt idx="0">
                  <c:v>9X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PER!$BL$20:$BL$5005</c:f>
              <c:numCache>
                <c:formatCode>0_);[Red]\(0\)</c:formatCode>
                <c:ptCount val="4986"/>
                <c:pt idx="0">
                  <c:v>97.080660000000009</c:v>
                </c:pt>
                <c:pt idx="1">
                  <c:v>96.536068269230753</c:v>
                </c:pt>
                <c:pt idx="2">
                  <c:v>95.991476538461541</c:v>
                </c:pt>
                <c:pt idx="3">
                  <c:v>95.446884807692314</c:v>
                </c:pt>
                <c:pt idx="4">
                  <c:v>94.902293076923073</c:v>
                </c:pt>
                <c:pt idx="5">
                  <c:v>94.35770134615386</c:v>
                </c:pt>
                <c:pt idx="6">
                  <c:v>93.813109615384604</c:v>
                </c:pt>
                <c:pt idx="7">
                  <c:v>93.268517884615392</c:v>
                </c:pt>
                <c:pt idx="8">
                  <c:v>92.723926153846165</c:v>
                </c:pt>
                <c:pt idx="9">
                  <c:v>92.179334423076909</c:v>
                </c:pt>
                <c:pt idx="10">
                  <c:v>91.634742692307682</c:v>
                </c:pt>
                <c:pt idx="11">
                  <c:v>91.090150961538455</c:v>
                </c:pt>
                <c:pt idx="12">
                  <c:v>90.545559230769229</c:v>
                </c:pt>
                <c:pt idx="13">
                  <c:v>90.000967500000002</c:v>
                </c:pt>
                <c:pt idx="14">
                  <c:v>89.456375769230775</c:v>
                </c:pt>
                <c:pt idx="15">
                  <c:v>88.911784038461533</c:v>
                </c:pt>
                <c:pt idx="16">
                  <c:v>88.367192307692306</c:v>
                </c:pt>
                <c:pt idx="17">
                  <c:v>87.82260057692308</c:v>
                </c:pt>
                <c:pt idx="18">
                  <c:v>87.278008846153838</c:v>
                </c:pt>
                <c:pt idx="19">
                  <c:v>86.733417115384611</c:v>
                </c:pt>
                <c:pt idx="20">
                  <c:v>86.188825384615399</c:v>
                </c:pt>
                <c:pt idx="21">
                  <c:v>85.644233653846157</c:v>
                </c:pt>
                <c:pt idx="22">
                  <c:v>85.099641923076931</c:v>
                </c:pt>
                <c:pt idx="23">
                  <c:v>84.555050192307689</c:v>
                </c:pt>
                <c:pt idx="24">
                  <c:v>84.010458461538448</c:v>
                </c:pt>
                <c:pt idx="25">
                  <c:v>83.465866730769235</c:v>
                </c:pt>
                <c:pt idx="26">
                  <c:v>82.921275000000009</c:v>
                </c:pt>
                <c:pt idx="27">
                  <c:v>82.376683269230767</c:v>
                </c:pt>
                <c:pt idx="28">
                  <c:v>81.832091538461555</c:v>
                </c:pt>
                <c:pt idx="29">
                  <c:v>81.287499807692313</c:v>
                </c:pt>
                <c:pt idx="30">
                  <c:v>80.742908076923072</c:v>
                </c:pt>
                <c:pt idx="31">
                  <c:v>80.198316346153845</c:v>
                </c:pt>
                <c:pt idx="32">
                  <c:v>79.653724615384618</c:v>
                </c:pt>
                <c:pt idx="33">
                  <c:v>79.109132884615377</c:v>
                </c:pt>
                <c:pt idx="34">
                  <c:v>78.564541153846164</c:v>
                </c:pt>
                <c:pt idx="35">
                  <c:v>78.019949423076937</c:v>
                </c:pt>
                <c:pt idx="36">
                  <c:v>77.475357692307696</c:v>
                </c:pt>
                <c:pt idx="37">
                  <c:v>76.930765961538455</c:v>
                </c:pt>
                <c:pt idx="38">
                  <c:v>76.386174230769214</c:v>
                </c:pt>
                <c:pt idx="39">
                  <c:v>75.841582500000001</c:v>
                </c:pt>
                <c:pt idx="40">
                  <c:v>75.296990769230774</c:v>
                </c:pt>
                <c:pt idx="41">
                  <c:v>74.752399038461533</c:v>
                </c:pt>
                <c:pt idx="42">
                  <c:v>74.207807307692306</c:v>
                </c:pt>
                <c:pt idx="43">
                  <c:v>73.663215576923079</c:v>
                </c:pt>
                <c:pt idx="44">
                  <c:v>73.118623846153838</c:v>
                </c:pt>
                <c:pt idx="45">
                  <c:v>72.574032115384611</c:v>
                </c:pt>
                <c:pt idx="46">
                  <c:v>72.029440384615384</c:v>
                </c:pt>
                <c:pt idx="47">
                  <c:v>71.484848653846157</c:v>
                </c:pt>
                <c:pt idx="48">
                  <c:v>70.94025692307693</c:v>
                </c:pt>
                <c:pt idx="49">
                  <c:v>70.395665192307703</c:v>
                </c:pt>
                <c:pt idx="50">
                  <c:v>69.851073461538462</c:v>
                </c:pt>
                <c:pt idx="51">
                  <c:v>69.306481730769235</c:v>
                </c:pt>
                <c:pt idx="52">
                  <c:v>68.761889999999994</c:v>
                </c:pt>
                <c:pt idx="53">
                  <c:v>68.761889999999994</c:v>
                </c:pt>
                <c:pt idx="54">
                  <c:v>68.809707692307683</c:v>
                </c:pt>
                <c:pt idx="55">
                  <c:v>68.857525384615386</c:v>
                </c:pt>
                <c:pt idx="56">
                  <c:v>68.905343076923074</c:v>
                </c:pt>
                <c:pt idx="57">
                  <c:v>68.953160769230777</c:v>
                </c:pt>
                <c:pt idx="58">
                  <c:v>69.000978461538452</c:v>
                </c:pt>
                <c:pt idx="59">
                  <c:v>69.048796153846155</c:v>
                </c:pt>
                <c:pt idx="60">
                  <c:v>69.096613846153843</c:v>
                </c:pt>
                <c:pt idx="61">
                  <c:v>69.144431538461532</c:v>
                </c:pt>
                <c:pt idx="62">
                  <c:v>69.192249230769235</c:v>
                </c:pt>
                <c:pt idx="63">
                  <c:v>69.240066923076924</c:v>
                </c:pt>
                <c:pt idx="64">
                  <c:v>69.287884615384613</c:v>
                </c:pt>
                <c:pt idx="65">
                  <c:v>69.335702307692301</c:v>
                </c:pt>
                <c:pt idx="66">
                  <c:v>69.383520000000004</c:v>
                </c:pt>
                <c:pt idx="67">
                  <c:v>69.431337692307693</c:v>
                </c:pt>
                <c:pt idx="68">
                  <c:v>69.479155384615382</c:v>
                </c:pt>
                <c:pt idx="69">
                  <c:v>69.526973076923085</c:v>
                </c:pt>
                <c:pt idx="70">
                  <c:v>69.574790769230773</c:v>
                </c:pt>
                <c:pt idx="71">
                  <c:v>69.622608461538462</c:v>
                </c:pt>
                <c:pt idx="72">
                  <c:v>69.670426153846151</c:v>
                </c:pt>
                <c:pt idx="73">
                  <c:v>69.718243846153854</c:v>
                </c:pt>
                <c:pt idx="74">
                  <c:v>69.766061538461543</c:v>
                </c:pt>
                <c:pt idx="75">
                  <c:v>69.813879230769231</c:v>
                </c:pt>
                <c:pt idx="76">
                  <c:v>69.861696923076934</c:v>
                </c:pt>
                <c:pt idx="77">
                  <c:v>69.909514615384609</c:v>
                </c:pt>
                <c:pt idx="78">
                  <c:v>69.957332307692312</c:v>
                </c:pt>
                <c:pt idx="79">
                  <c:v>70.005150000000015</c:v>
                </c:pt>
                <c:pt idx="80">
                  <c:v>70.052967692307689</c:v>
                </c:pt>
                <c:pt idx="81">
                  <c:v>70.100785384615392</c:v>
                </c:pt>
                <c:pt idx="82">
                  <c:v>70.148603076923081</c:v>
                </c:pt>
                <c:pt idx="83">
                  <c:v>70.19642076923077</c:v>
                </c:pt>
                <c:pt idx="84">
                  <c:v>70.244238461538444</c:v>
                </c:pt>
                <c:pt idx="85">
                  <c:v>70.292056153846161</c:v>
                </c:pt>
                <c:pt idx="86">
                  <c:v>70.33987384615385</c:v>
                </c:pt>
                <c:pt idx="87">
                  <c:v>70.387691538461524</c:v>
                </c:pt>
                <c:pt idx="88">
                  <c:v>70.435509230769242</c:v>
                </c:pt>
                <c:pt idx="89">
                  <c:v>70.483326923076916</c:v>
                </c:pt>
                <c:pt idx="90">
                  <c:v>70.531144615384619</c:v>
                </c:pt>
                <c:pt idx="91">
                  <c:v>70.578962307692308</c:v>
                </c:pt>
                <c:pt idx="92">
                  <c:v>70.626779999999997</c:v>
                </c:pt>
                <c:pt idx="93">
                  <c:v>70.6745976923077</c:v>
                </c:pt>
                <c:pt idx="94">
                  <c:v>70.722415384615374</c:v>
                </c:pt>
                <c:pt idx="95">
                  <c:v>70.770233076923077</c:v>
                </c:pt>
                <c:pt idx="96">
                  <c:v>70.818050769230751</c:v>
                </c:pt>
                <c:pt idx="97">
                  <c:v>70.865868461538454</c:v>
                </c:pt>
                <c:pt idx="98">
                  <c:v>70.913686153846157</c:v>
                </c:pt>
                <c:pt idx="99">
                  <c:v>70.961503846153832</c:v>
                </c:pt>
                <c:pt idx="100">
                  <c:v>71.009321538461535</c:v>
                </c:pt>
                <c:pt idx="101">
                  <c:v>71.057139230769224</c:v>
                </c:pt>
                <c:pt idx="102">
                  <c:v>71.104956923076927</c:v>
                </c:pt>
                <c:pt idx="103">
                  <c:v>71.152774615384615</c:v>
                </c:pt>
                <c:pt idx="104">
                  <c:v>71.200592307692304</c:v>
                </c:pt>
                <c:pt idx="105">
                  <c:v>71.248410000000007</c:v>
                </c:pt>
                <c:pt idx="106">
                  <c:v>71.163347884615391</c:v>
                </c:pt>
                <c:pt idx="107">
                  <c:v>71.07828576923076</c:v>
                </c:pt>
                <c:pt idx="108">
                  <c:v>70.993223653846158</c:v>
                </c:pt>
                <c:pt idx="109">
                  <c:v>70.908161538461542</c:v>
                </c:pt>
                <c:pt idx="110">
                  <c:v>70.823099423076926</c:v>
                </c:pt>
                <c:pt idx="111">
                  <c:v>70.738037307692295</c:v>
                </c:pt>
                <c:pt idx="112">
                  <c:v>70.652975192307693</c:v>
                </c:pt>
                <c:pt idx="113">
                  <c:v>70.567913076923077</c:v>
                </c:pt>
                <c:pt idx="114">
                  <c:v>70.48285096153846</c:v>
                </c:pt>
                <c:pt idx="115">
                  <c:v>70.397788846153858</c:v>
                </c:pt>
                <c:pt idx="116">
                  <c:v>70.312726730769228</c:v>
                </c:pt>
                <c:pt idx="117">
                  <c:v>70.227664615384626</c:v>
                </c:pt>
                <c:pt idx="118">
                  <c:v>70.14260250000001</c:v>
                </c:pt>
                <c:pt idx="119">
                  <c:v>70.057540384615379</c:v>
                </c:pt>
                <c:pt idx="120">
                  <c:v>69.972478269230777</c:v>
                </c:pt>
                <c:pt idx="121">
                  <c:v>69.887416153846146</c:v>
                </c:pt>
                <c:pt idx="122">
                  <c:v>69.802354038461544</c:v>
                </c:pt>
                <c:pt idx="123">
                  <c:v>69.717291923076914</c:v>
                </c:pt>
                <c:pt idx="124">
                  <c:v>69.632229807692298</c:v>
                </c:pt>
                <c:pt idx="125">
                  <c:v>69.54716769230771</c:v>
                </c:pt>
                <c:pt idx="126">
                  <c:v>69.462105576923079</c:v>
                </c:pt>
                <c:pt idx="127">
                  <c:v>69.377043461538463</c:v>
                </c:pt>
                <c:pt idx="128">
                  <c:v>69.291981346153847</c:v>
                </c:pt>
                <c:pt idx="129">
                  <c:v>69.20691923076923</c:v>
                </c:pt>
                <c:pt idx="130">
                  <c:v>69.121857115384614</c:v>
                </c:pt>
                <c:pt idx="131">
                  <c:v>69.036794999999998</c:v>
                </c:pt>
                <c:pt idx="132">
                  <c:v>68.951732884615396</c:v>
                </c:pt>
                <c:pt idx="133">
                  <c:v>68.86667076923078</c:v>
                </c:pt>
                <c:pt idx="134">
                  <c:v>68.781608653846149</c:v>
                </c:pt>
                <c:pt idx="135">
                  <c:v>68.696546538461533</c:v>
                </c:pt>
                <c:pt idx="136">
                  <c:v>68.611484423076917</c:v>
                </c:pt>
                <c:pt idx="137">
                  <c:v>68.526422307692329</c:v>
                </c:pt>
                <c:pt idx="138">
                  <c:v>68.441360192307698</c:v>
                </c:pt>
                <c:pt idx="139">
                  <c:v>68.356298076923082</c:v>
                </c:pt>
                <c:pt idx="140">
                  <c:v>68.271235961538466</c:v>
                </c:pt>
                <c:pt idx="141">
                  <c:v>68.186173846153849</c:v>
                </c:pt>
                <c:pt idx="142">
                  <c:v>68.101111730769247</c:v>
                </c:pt>
                <c:pt idx="143">
                  <c:v>68.016049615384603</c:v>
                </c:pt>
                <c:pt idx="144">
                  <c:v>67.930987500000001</c:v>
                </c:pt>
                <c:pt idx="145">
                  <c:v>67.845925384615384</c:v>
                </c:pt>
                <c:pt idx="146">
                  <c:v>67.760863269230768</c:v>
                </c:pt>
                <c:pt idx="147">
                  <c:v>67.675801153846152</c:v>
                </c:pt>
                <c:pt idx="148">
                  <c:v>67.59073903846155</c:v>
                </c:pt>
                <c:pt idx="149">
                  <c:v>67.505676923076933</c:v>
                </c:pt>
                <c:pt idx="150">
                  <c:v>67.420614807692317</c:v>
                </c:pt>
                <c:pt idx="151">
                  <c:v>67.335552692307687</c:v>
                </c:pt>
                <c:pt idx="152">
                  <c:v>67.250490576923085</c:v>
                </c:pt>
                <c:pt idx="153">
                  <c:v>67.165428461538468</c:v>
                </c:pt>
                <c:pt idx="154">
                  <c:v>67.080366346153852</c:v>
                </c:pt>
                <c:pt idx="155">
                  <c:v>66.995304230769236</c:v>
                </c:pt>
                <c:pt idx="156">
                  <c:v>66.910242115384605</c:v>
                </c:pt>
                <c:pt idx="157">
                  <c:v>66.825180000000003</c:v>
                </c:pt>
                <c:pt idx="158">
                  <c:v>66.496486153846149</c:v>
                </c:pt>
                <c:pt idx="159">
                  <c:v>66.167792307692324</c:v>
                </c:pt>
                <c:pt idx="160">
                  <c:v>65.83909846153847</c:v>
                </c:pt>
                <c:pt idx="161">
                  <c:v>65.510404615384616</c:v>
                </c:pt>
                <c:pt idx="162">
                  <c:v>65.181710769230776</c:v>
                </c:pt>
                <c:pt idx="163">
                  <c:v>64.853016923076922</c:v>
                </c:pt>
                <c:pt idx="164">
                  <c:v>64.524323076923082</c:v>
                </c:pt>
                <c:pt idx="165">
                  <c:v>64.195629230769228</c:v>
                </c:pt>
                <c:pt idx="166">
                  <c:v>63.866935384615381</c:v>
                </c:pt>
                <c:pt idx="167">
                  <c:v>63.538241538461548</c:v>
                </c:pt>
                <c:pt idx="168">
                  <c:v>63.209547692307694</c:v>
                </c:pt>
                <c:pt idx="169">
                  <c:v>62.880853846153855</c:v>
                </c:pt>
                <c:pt idx="170">
                  <c:v>62.552159999999994</c:v>
                </c:pt>
                <c:pt idx="171">
                  <c:v>62.223466153846154</c:v>
                </c:pt>
                <c:pt idx="172">
                  <c:v>61.894772307692314</c:v>
                </c:pt>
                <c:pt idx="173">
                  <c:v>61.56607846153846</c:v>
                </c:pt>
                <c:pt idx="174">
                  <c:v>61.237384615384613</c:v>
                </c:pt>
                <c:pt idx="175">
                  <c:v>60.908690769230773</c:v>
                </c:pt>
                <c:pt idx="176">
                  <c:v>60.579996923076919</c:v>
                </c:pt>
                <c:pt idx="177">
                  <c:v>60.251303076923087</c:v>
                </c:pt>
                <c:pt idx="178">
                  <c:v>59.922609230769226</c:v>
                </c:pt>
                <c:pt idx="179">
                  <c:v>59.593915384615386</c:v>
                </c:pt>
                <c:pt idx="180">
                  <c:v>59.265221538461539</c:v>
                </c:pt>
                <c:pt idx="181">
                  <c:v>58.936527692307699</c:v>
                </c:pt>
                <c:pt idx="182">
                  <c:v>58.607833846153852</c:v>
                </c:pt>
                <c:pt idx="183">
                  <c:v>58.279139999999998</c:v>
                </c:pt>
                <c:pt idx="184">
                  <c:v>57.950446153846158</c:v>
                </c:pt>
                <c:pt idx="185">
                  <c:v>57.621752307692311</c:v>
                </c:pt>
                <c:pt idx="186">
                  <c:v>57.293058461538457</c:v>
                </c:pt>
                <c:pt idx="187">
                  <c:v>56.964364615384611</c:v>
                </c:pt>
                <c:pt idx="188">
                  <c:v>56.635670769230778</c:v>
                </c:pt>
                <c:pt idx="189">
                  <c:v>56.306976923076931</c:v>
                </c:pt>
                <c:pt idx="190">
                  <c:v>55.978283076923063</c:v>
                </c:pt>
                <c:pt idx="191">
                  <c:v>55.649589230769223</c:v>
                </c:pt>
                <c:pt idx="192">
                  <c:v>55.32089538461539</c:v>
                </c:pt>
                <c:pt idx="193">
                  <c:v>54.992201538461543</c:v>
                </c:pt>
                <c:pt idx="194">
                  <c:v>54.663507692307697</c:v>
                </c:pt>
                <c:pt idx="195">
                  <c:v>54.334813846153843</c:v>
                </c:pt>
                <c:pt idx="196">
                  <c:v>54.006119999999996</c:v>
                </c:pt>
                <c:pt idx="197">
                  <c:v>53.677426153846156</c:v>
                </c:pt>
                <c:pt idx="198">
                  <c:v>53.348732307692309</c:v>
                </c:pt>
                <c:pt idx="199">
                  <c:v>53.020038461538462</c:v>
                </c:pt>
                <c:pt idx="200">
                  <c:v>52.691344615384608</c:v>
                </c:pt>
                <c:pt idx="201">
                  <c:v>52.362650769230768</c:v>
                </c:pt>
                <c:pt idx="202">
                  <c:v>52.033956923076929</c:v>
                </c:pt>
                <c:pt idx="203">
                  <c:v>51.705263076923067</c:v>
                </c:pt>
                <c:pt idx="204">
                  <c:v>51.376569230769228</c:v>
                </c:pt>
                <c:pt idx="205">
                  <c:v>51.047875384615388</c:v>
                </c:pt>
                <c:pt idx="206">
                  <c:v>50.719181538461534</c:v>
                </c:pt>
                <c:pt idx="207">
                  <c:v>50.390487692307687</c:v>
                </c:pt>
                <c:pt idx="208">
                  <c:v>50.061793846153833</c:v>
                </c:pt>
                <c:pt idx="209">
                  <c:v>49.7331</c:v>
                </c:pt>
                <c:pt idx="210">
                  <c:v>50.446798269230754</c:v>
                </c:pt>
                <c:pt idx="211">
                  <c:v>51.160496538461544</c:v>
                </c:pt>
                <c:pt idx="212">
                  <c:v>51.874194807692305</c:v>
                </c:pt>
                <c:pt idx="213">
                  <c:v>52.587893076923073</c:v>
                </c:pt>
                <c:pt idx="214">
                  <c:v>53.301591346153842</c:v>
                </c:pt>
                <c:pt idx="215">
                  <c:v>54.01528961538461</c:v>
                </c:pt>
                <c:pt idx="216">
                  <c:v>54.728987884615378</c:v>
                </c:pt>
                <c:pt idx="217">
                  <c:v>55.442686153846154</c:v>
                </c:pt>
                <c:pt idx="218">
                  <c:v>56.156384423076908</c:v>
                </c:pt>
                <c:pt idx="219">
                  <c:v>56.87008269230769</c:v>
                </c:pt>
                <c:pt idx="220">
                  <c:v>57.583780961538459</c:v>
                </c:pt>
                <c:pt idx="221">
                  <c:v>58.297479230769227</c:v>
                </c:pt>
                <c:pt idx="222">
                  <c:v>59.011177499999988</c:v>
                </c:pt>
                <c:pt idx="223">
                  <c:v>59.724875769230771</c:v>
                </c:pt>
                <c:pt idx="224">
                  <c:v>60.438574038461532</c:v>
                </c:pt>
                <c:pt idx="225">
                  <c:v>61.152272307692307</c:v>
                </c:pt>
                <c:pt idx="226">
                  <c:v>61.865970576923068</c:v>
                </c:pt>
                <c:pt idx="227">
                  <c:v>62.579668846153844</c:v>
                </c:pt>
                <c:pt idx="228">
                  <c:v>63.293367115384605</c:v>
                </c:pt>
                <c:pt idx="229">
                  <c:v>64.007065384615373</c:v>
                </c:pt>
                <c:pt idx="230">
                  <c:v>64.720763653846149</c:v>
                </c:pt>
                <c:pt idx="231">
                  <c:v>65.43446192307691</c:v>
                </c:pt>
                <c:pt idx="232">
                  <c:v>66.148160192307699</c:v>
                </c:pt>
                <c:pt idx="233">
                  <c:v>66.861858461538461</c:v>
                </c:pt>
                <c:pt idx="234">
                  <c:v>67.575556730769236</c:v>
                </c:pt>
                <c:pt idx="235">
                  <c:v>68.289255000000011</c:v>
                </c:pt>
                <c:pt idx="236">
                  <c:v>69.002953269230773</c:v>
                </c:pt>
                <c:pt idx="237">
                  <c:v>69.716651538461534</c:v>
                </c:pt>
                <c:pt idx="238">
                  <c:v>70.430349807692295</c:v>
                </c:pt>
                <c:pt idx="239">
                  <c:v>71.144048076923085</c:v>
                </c:pt>
                <c:pt idx="240">
                  <c:v>71.857746346153846</c:v>
                </c:pt>
                <c:pt idx="241">
                  <c:v>72.571444615384607</c:v>
                </c:pt>
                <c:pt idx="242">
                  <c:v>73.285142884615382</c:v>
                </c:pt>
                <c:pt idx="243">
                  <c:v>73.998841153846158</c:v>
                </c:pt>
                <c:pt idx="244">
                  <c:v>74.712539423076933</c:v>
                </c:pt>
                <c:pt idx="245">
                  <c:v>75.426237692307694</c:v>
                </c:pt>
                <c:pt idx="246">
                  <c:v>76.139935961538455</c:v>
                </c:pt>
                <c:pt idx="247">
                  <c:v>76.853634230769231</c:v>
                </c:pt>
                <c:pt idx="248">
                  <c:v>77.567332500000006</c:v>
                </c:pt>
                <c:pt idx="249">
                  <c:v>78.281030769230767</c:v>
                </c:pt>
                <c:pt idx="250">
                  <c:v>78.994729038461543</c:v>
                </c:pt>
                <c:pt idx="251">
                  <c:v>79.708427307692304</c:v>
                </c:pt>
                <c:pt idx="252">
                  <c:v>80.422125576923065</c:v>
                </c:pt>
                <c:pt idx="253">
                  <c:v>81.135823846153841</c:v>
                </c:pt>
                <c:pt idx="254">
                  <c:v>81.849522115384616</c:v>
                </c:pt>
                <c:pt idx="255">
                  <c:v>82.563220384615391</c:v>
                </c:pt>
                <c:pt idx="256">
                  <c:v>83.276918653846167</c:v>
                </c:pt>
                <c:pt idx="257">
                  <c:v>83.990616923076942</c:v>
                </c:pt>
                <c:pt idx="258">
                  <c:v>84.704315192307675</c:v>
                </c:pt>
                <c:pt idx="259">
                  <c:v>85.418013461538465</c:v>
                </c:pt>
                <c:pt idx="260">
                  <c:v>86.131711730769226</c:v>
                </c:pt>
                <c:pt idx="261">
                  <c:v>86.845410000000001</c:v>
                </c:pt>
                <c:pt idx="262">
                  <c:v>87.909755192307685</c:v>
                </c:pt>
                <c:pt idx="263">
                  <c:v>88.974100384615383</c:v>
                </c:pt>
                <c:pt idx="264">
                  <c:v>90.038445576923081</c:v>
                </c:pt>
                <c:pt idx="265">
                  <c:v>91.102790769230779</c:v>
                </c:pt>
                <c:pt idx="266">
                  <c:v>92.167135961538463</c:v>
                </c:pt>
                <c:pt idx="267">
                  <c:v>93.231481153846133</c:v>
                </c:pt>
                <c:pt idx="268">
                  <c:v>94.295826346153859</c:v>
                </c:pt>
                <c:pt idx="269">
                  <c:v>95.360171538461543</c:v>
                </c:pt>
                <c:pt idx="270">
                  <c:v>96.424516730769213</c:v>
                </c:pt>
                <c:pt idx="271">
                  <c:v>97.488861923076925</c:v>
                </c:pt>
                <c:pt idx="272">
                  <c:v>98.553207115384623</c:v>
                </c:pt>
                <c:pt idx="273">
                  <c:v>99.617552307692293</c:v>
                </c:pt>
                <c:pt idx="274">
                  <c:v>100.68189750000001</c:v>
                </c:pt>
                <c:pt idx="275">
                  <c:v>101.74624269230769</c:v>
                </c:pt>
                <c:pt idx="276">
                  <c:v>102.81058788461537</c:v>
                </c:pt>
                <c:pt idx="277">
                  <c:v>103.87493307692309</c:v>
                </c:pt>
                <c:pt idx="278">
                  <c:v>104.93927826923078</c:v>
                </c:pt>
                <c:pt idx="279">
                  <c:v>106.00362346153847</c:v>
                </c:pt>
                <c:pt idx="280">
                  <c:v>107.06796865384615</c:v>
                </c:pt>
                <c:pt idx="281">
                  <c:v>108.13231384615386</c:v>
                </c:pt>
                <c:pt idx="282">
                  <c:v>109.19665903846155</c:v>
                </c:pt>
                <c:pt idx="283">
                  <c:v>110.26100423076923</c:v>
                </c:pt>
                <c:pt idx="284">
                  <c:v>111.32534942307691</c:v>
                </c:pt>
                <c:pt idx="285">
                  <c:v>112.38969461538463</c:v>
                </c:pt>
                <c:pt idx="286">
                  <c:v>113.45403980769231</c:v>
                </c:pt>
                <c:pt idx="287">
                  <c:v>114.51838499999999</c:v>
                </c:pt>
                <c:pt idx="288">
                  <c:v>115.58273019230771</c:v>
                </c:pt>
                <c:pt idx="289">
                  <c:v>116.64707538461539</c:v>
                </c:pt>
                <c:pt idx="290">
                  <c:v>117.71142057692308</c:v>
                </c:pt>
                <c:pt idx="291">
                  <c:v>118.77576576923076</c:v>
                </c:pt>
                <c:pt idx="292">
                  <c:v>119.84011096153846</c:v>
                </c:pt>
                <c:pt idx="293">
                  <c:v>120.90445615384617</c:v>
                </c:pt>
                <c:pt idx="294">
                  <c:v>121.96880134615384</c:v>
                </c:pt>
                <c:pt idx="295">
                  <c:v>123.03314653846157</c:v>
                </c:pt>
                <c:pt idx="296">
                  <c:v>124.09749173076925</c:v>
                </c:pt>
                <c:pt idx="297">
                  <c:v>125.16183692307692</c:v>
                </c:pt>
                <c:pt idx="298">
                  <c:v>126.22618211538465</c:v>
                </c:pt>
                <c:pt idx="299">
                  <c:v>127.2905273076923</c:v>
                </c:pt>
                <c:pt idx="300">
                  <c:v>128.3548725</c:v>
                </c:pt>
                <c:pt idx="301">
                  <c:v>129.41921769230771</c:v>
                </c:pt>
                <c:pt idx="302">
                  <c:v>130.4835628846154</c:v>
                </c:pt>
                <c:pt idx="303">
                  <c:v>131.54790807692308</c:v>
                </c:pt>
                <c:pt idx="304">
                  <c:v>132.61225326923076</c:v>
                </c:pt>
                <c:pt idx="305">
                  <c:v>133.67659846153848</c:v>
                </c:pt>
                <c:pt idx="306">
                  <c:v>134.74094365384616</c:v>
                </c:pt>
                <c:pt idx="307">
                  <c:v>135.80528884615384</c:v>
                </c:pt>
                <c:pt idx="308">
                  <c:v>136.86963403846156</c:v>
                </c:pt>
                <c:pt idx="309">
                  <c:v>137.93397923076927</c:v>
                </c:pt>
                <c:pt idx="310">
                  <c:v>138.99832442307692</c:v>
                </c:pt>
                <c:pt idx="311">
                  <c:v>140.06266961538464</c:v>
                </c:pt>
                <c:pt idx="312">
                  <c:v>141.12701480769232</c:v>
                </c:pt>
                <c:pt idx="313">
                  <c:v>142.19136</c:v>
                </c:pt>
                <c:pt idx="314">
                  <c:v>142.19136</c:v>
                </c:pt>
                <c:pt idx="315">
                  <c:v>141.77313865384613</c:v>
                </c:pt>
                <c:pt idx="316">
                  <c:v>141.35491730769232</c:v>
                </c:pt>
                <c:pt idx="317">
                  <c:v>140.93669596153848</c:v>
                </c:pt>
                <c:pt idx="318">
                  <c:v>140.51847461538466</c:v>
                </c:pt>
                <c:pt idx="319">
                  <c:v>140.10025326923076</c:v>
                </c:pt>
                <c:pt idx="320">
                  <c:v>139.68203192307692</c:v>
                </c:pt>
                <c:pt idx="321">
                  <c:v>139.26381057692311</c:v>
                </c:pt>
                <c:pt idx="322">
                  <c:v>138.84558923076924</c:v>
                </c:pt>
                <c:pt idx="323">
                  <c:v>138.42736788461536</c:v>
                </c:pt>
                <c:pt idx="324">
                  <c:v>138.00914653846155</c:v>
                </c:pt>
                <c:pt idx="325">
                  <c:v>137.59092519230768</c:v>
                </c:pt>
                <c:pt idx="326">
                  <c:v>137.17270384615387</c:v>
                </c:pt>
                <c:pt idx="327">
                  <c:v>136.75448250000002</c:v>
                </c:pt>
                <c:pt idx="328">
                  <c:v>136.33626115384612</c:v>
                </c:pt>
                <c:pt idx="329">
                  <c:v>135.91803980769231</c:v>
                </c:pt>
                <c:pt idx="330">
                  <c:v>135.49981846153847</c:v>
                </c:pt>
                <c:pt idx="331">
                  <c:v>135.08159711538462</c:v>
                </c:pt>
                <c:pt idx="332">
                  <c:v>134.66337576923078</c:v>
                </c:pt>
                <c:pt idx="333">
                  <c:v>134.24515442307691</c:v>
                </c:pt>
                <c:pt idx="334">
                  <c:v>133.8269330769231</c:v>
                </c:pt>
                <c:pt idx="335">
                  <c:v>133.40871173076923</c:v>
                </c:pt>
                <c:pt idx="336">
                  <c:v>132.99049038461538</c:v>
                </c:pt>
                <c:pt idx="337">
                  <c:v>132.57226903846157</c:v>
                </c:pt>
                <c:pt idx="338">
                  <c:v>132.15404769230767</c:v>
                </c:pt>
                <c:pt idx="339">
                  <c:v>131.73582634615386</c:v>
                </c:pt>
                <c:pt idx="340">
                  <c:v>131.31760500000001</c:v>
                </c:pt>
                <c:pt idx="341">
                  <c:v>130.89938365384617</c:v>
                </c:pt>
                <c:pt idx="342">
                  <c:v>130.4811623076923</c:v>
                </c:pt>
                <c:pt idx="343">
                  <c:v>130.06294096153846</c:v>
                </c:pt>
                <c:pt idx="344">
                  <c:v>129.64471961538462</c:v>
                </c:pt>
                <c:pt idx="345">
                  <c:v>129.22649826923077</c:v>
                </c:pt>
                <c:pt idx="346">
                  <c:v>128.80827692307693</c:v>
                </c:pt>
                <c:pt idx="347">
                  <c:v>128.39005557692306</c:v>
                </c:pt>
                <c:pt idx="348">
                  <c:v>127.97183423076922</c:v>
                </c:pt>
                <c:pt idx="349">
                  <c:v>127.55361288461539</c:v>
                </c:pt>
                <c:pt idx="350">
                  <c:v>127.13539153846153</c:v>
                </c:pt>
                <c:pt idx="351">
                  <c:v>126.71717019230769</c:v>
                </c:pt>
                <c:pt idx="352">
                  <c:v>126.29894884615385</c:v>
                </c:pt>
                <c:pt idx="353">
                  <c:v>125.88072749999999</c:v>
                </c:pt>
                <c:pt idx="354">
                  <c:v>125.46250615384616</c:v>
                </c:pt>
                <c:pt idx="355">
                  <c:v>125.04428480769231</c:v>
                </c:pt>
                <c:pt idx="356">
                  <c:v>124.62606346153846</c:v>
                </c:pt>
                <c:pt idx="357">
                  <c:v>124.20784211538459</c:v>
                </c:pt>
                <c:pt idx="358">
                  <c:v>123.78962076923077</c:v>
                </c:pt>
                <c:pt idx="359">
                  <c:v>123.37139942307692</c:v>
                </c:pt>
                <c:pt idx="360">
                  <c:v>122.95317807692307</c:v>
                </c:pt>
                <c:pt idx="361">
                  <c:v>122.53495673076922</c:v>
                </c:pt>
                <c:pt idx="362">
                  <c:v>122.11673538461538</c:v>
                </c:pt>
                <c:pt idx="363">
                  <c:v>121.69851403846154</c:v>
                </c:pt>
                <c:pt idx="364">
                  <c:v>121.28029269230767</c:v>
                </c:pt>
                <c:pt idx="365">
                  <c:v>120.86207134615383</c:v>
                </c:pt>
                <c:pt idx="366">
                  <c:v>120.44385</c:v>
                </c:pt>
                <c:pt idx="367">
                  <c:v>122.14047634615382</c:v>
                </c:pt>
                <c:pt idx="368">
                  <c:v>123.83710269230767</c:v>
                </c:pt>
                <c:pt idx="369">
                  <c:v>125.53372903846154</c:v>
                </c:pt>
                <c:pt idx="370">
                  <c:v>127.23035538461539</c:v>
                </c:pt>
                <c:pt idx="371">
                  <c:v>128.92698173076923</c:v>
                </c:pt>
                <c:pt idx="372">
                  <c:v>130.62360807692306</c:v>
                </c:pt>
                <c:pt idx="373">
                  <c:v>132.32023442307693</c:v>
                </c:pt>
                <c:pt idx="374">
                  <c:v>134.01686076923079</c:v>
                </c:pt>
                <c:pt idx="375">
                  <c:v>135.71348711538459</c:v>
                </c:pt>
                <c:pt idx="376">
                  <c:v>137.41011346153846</c:v>
                </c:pt>
                <c:pt idx="377">
                  <c:v>139.10673980769229</c:v>
                </c:pt>
                <c:pt idx="378">
                  <c:v>140.80336615384618</c:v>
                </c:pt>
                <c:pt idx="379">
                  <c:v>142.49999249999999</c:v>
                </c:pt>
                <c:pt idx="380">
                  <c:v>144.19661884615385</c:v>
                </c:pt>
                <c:pt idx="381">
                  <c:v>145.89324519230769</c:v>
                </c:pt>
                <c:pt idx="382">
                  <c:v>147.58987153846152</c:v>
                </c:pt>
                <c:pt idx="383">
                  <c:v>149.28649788461541</c:v>
                </c:pt>
                <c:pt idx="384">
                  <c:v>150.98312423076922</c:v>
                </c:pt>
                <c:pt idx="385">
                  <c:v>152.67975057692308</c:v>
                </c:pt>
                <c:pt idx="386">
                  <c:v>154.37637692307692</c:v>
                </c:pt>
                <c:pt idx="387">
                  <c:v>156.07300326923078</c:v>
                </c:pt>
                <c:pt idx="388">
                  <c:v>157.76962961538459</c:v>
                </c:pt>
                <c:pt idx="389">
                  <c:v>159.46625596153848</c:v>
                </c:pt>
                <c:pt idx="390">
                  <c:v>161.16288230769231</c:v>
                </c:pt>
                <c:pt idx="391">
                  <c:v>162.85950865384615</c:v>
                </c:pt>
                <c:pt idx="392">
                  <c:v>164.55613500000001</c:v>
                </c:pt>
                <c:pt idx="393">
                  <c:v>166.25276134615385</c:v>
                </c:pt>
                <c:pt idx="394">
                  <c:v>167.94938769230771</c:v>
                </c:pt>
                <c:pt idx="395">
                  <c:v>169.64601403846154</c:v>
                </c:pt>
                <c:pt idx="396">
                  <c:v>171.34264038461541</c:v>
                </c:pt>
                <c:pt idx="397">
                  <c:v>173.03926673076921</c:v>
                </c:pt>
                <c:pt idx="398">
                  <c:v>174.73589307692311</c:v>
                </c:pt>
                <c:pt idx="399">
                  <c:v>176.43251942307691</c:v>
                </c:pt>
                <c:pt idx="400">
                  <c:v>178.12914576923077</c:v>
                </c:pt>
                <c:pt idx="401">
                  <c:v>179.82577211538464</c:v>
                </c:pt>
                <c:pt idx="402">
                  <c:v>181.52239846153844</c:v>
                </c:pt>
                <c:pt idx="403">
                  <c:v>183.21902480769234</c:v>
                </c:pt>
                <c:pt idx="404">
                  <c:v>184.91565115384611</c:v>
                </c:pt>
                <c:pt idx="405">
                  <c:v>186.6122775</c:v>
                </c:pt>
                <c:pt idx="406">
                  <c:v>188.30890384615384</c:v>
                </c:pt>
                <c:pt idx="407">
                  <c:v>190.0055301923077</c:v>
                </c:pt>
                <c:pt idx="408">
                  <c:v>191.70215653846154</c:v>
                </c:pt>
                <c:pt idx="409">
                  <c:v>193.3987828846154</c:v>
                </c:pt>
                <c:pt idx="410">
                  <c:v>195.09540923076926</c:v>
                </c:pt>
                <c:pt idx="411">
                  <c:v>196.79203557692307</c:v>
                </c:pt>
                <c:pt idx="412">
                  <c:v>198.4886619230769</c:v>
                </c:pt>
                <c:pt idx="413">
                  <c:v>200.18528826923077</c:v>
                </c:pt>
                <c:pt idx="414">
                  <c:v>201.88191461538466</c:v>
                </c:pt>
                <c:pt idx="415">
                  <c:v>203.57854096153847</c:v>
                </c:pt>
                <c:pt idx="416">
                  <c:v>205.27516730769233</c:v>
                </c:pt>
                <c:pt idx="417">
                  <c:v>206.97179365384613</c:v>
                </c:pt>
                <c:pt idx="418">
                  <c:v>208.66842000000003</c:v>
                </c:pt>
                <c:pt idx="419">
                  <c:v>209.81693076923077</c:v>
                </c:pt>
                <c:pt idx="420">
                  <c:v>210.96544153846156</c:v>
                </c:pt>
                <c:pt idx="421">
                  <c:v>212.11395230769233</c:v>
                </c:pt>
                <c:pt idx="422">
                  <c:v>213.2624630769231</c:v>
                </c:pt>
                <c:pt idx="423">
                  <c:v>214.41097384615384</c:v>
                </c:pt>
                <c:pt idx="424">
                  <c:v>215.5594846153846</c:v>
                </c:pt>
                <c:pt idx="425">
                  <c:v>216.7079953846154</c:v>
                </c:pt>
                <c:pt idx="426">
                  <c:v>217.85650615384617</c:v>
                </c:pt>
                <c:pt idx="427">
                  <c:v>219.00501692307694</c:v>
                </c:pt>
                <c:pt idx="428">
                  <c:v>220.1535276923077</c:v>
                </c:pt>
                <c:pt idx="429">
                  <c:v>221.30203846153844</c:v>
                </c:pt>
                <c:pt idx="430">
                  <c:v>222.45054923076924</c:v>
                </c:pt>
                <c:pt idx="431">
                  <c:v>223.59906000000001</c:v>
                </c:pt>
                <c:pt idx="432">
                  <c:v>224.74757076923078</c:v>
                </c:pt>
                <c:pt idx="433">
                  <c:v>225.89608153846154</c:v>
                </c:pt>
                <c:pt idx="434">
                  <c:v>227.04459230769231</c:v>
                </c:pt>
                <c:pt idx="435">
                  <c:v>228.19310307692308</c:v>
                </c:pt>
                <c:pt idx="436">
                  <c:v>229.34161384615388</c:v>
                </c:pt>
                <c:pt idx="437">
                  <c:v>230.49012461538462</c:v>
                </c:pt>
                <c:pt idx="438">
                  <c:v>231.63863538461538</c:v>
                </c:pt>
                <c:pt idx="439">
                  <c:v>232.78714615384618</c:v>
                </c:pt>
                <c:pt idx="440">
                  <c:v>233.93565692307692</c:v>
                </c:pt>
                <c:pt idx="441">
                  <c:v>235.08416769230772</c:v>
                </c:pt>
                <c:pt idx="442">
                  <c:v>236.23267846153848</c:v>
                </c:pt>
                <c:pt idx="443">
                  <c:v>237.38118923076925</c:v>
                </c:pt>
                <c:pt idx="444">
                  <c:v>238.52970000000002</c:v>
                </c:pt>
                <c:pt idx="445">
                  <c:v>239.67821076923079</c:v>
                </c:pt>
                <c:pt idx="446">
                  <c:v>240.82672153846153</c:v>
                </c:pt>
                <c:pt idx="447">
                  <c:v>241.97523230769235</c:v>
                </c:pt>
                <c:pt idx="448">
                  <c:v>243.12374307692306</c:v>
                </c:pt>
                <c:pt idx="449">
                  <c:v>244.27225384615386</c:v>
                </c:pt>
                <c:pt idx="450">
                  <c:v>245.42076461538463</c:v>
                </c:pt>
                <c:pt idx="451">
                  <c:v>246.56927538461537</c:v>
                </c:pt>
                <c:pt idx="452">
                  <c:v>247.71778615384619</c:v>
                </c:pt>
                <c:pt idx="453">
                  <c:v>248.86629692307693</c:v>
                </c:pt>
                <c:pt idx="454">
                  <c:v>250.0148076923077</c:v>
                </c:pt>
                <c:pt idx="455">
                  <c:v>251.16331846153849</c:v>
                </c:pt>
                <c:pt idx="456">
                  <c:v>252.31182923076921</c:v>
                </c:pt>
                <c:pt idx="457">
                  <c:v>253.46034000000003</c:v>
                </c:pt>
                <c:pt idx="458">
                  <c:v>254.60885076923077</c:v>
                </c:pt>
                <c:pt idx="459">
                  <c:v>255.75736153846154</c:v>
                </c:pt>
                <c:pt idx="460">
                  <c:v>256.90587230769233</c:v>
                </c:pt>
                <c:pt idx="461">
                  <c:v>258.05438307692305</c:v>
                </c:pt>
                <c:pt idx="462">
                  <c:v>259.20289384615387</c:v>
                </c:pt>
                <c:pt idx="463">
                  <c:v>260.35140461538464</c:v>
                </c:pt>
                <c:pt idx="464">
                  <c:v>261.49991538461541</c:v>
                </c:pt>
                <c:pt idx="465">
                  <c:v>262.64842615384617</c:v>
                </c:pt>
                <c:pt idx="466">
                  <c:v>263.79693692307694</c:v>
                </c:pt>
                <c:pt idx="467">
                  <c:v>264.94544769230771</c:v>
                </c:pt>
                <c:pt idx="468">
                  <c:v>266.09395846153848</c:v>
                </c:pt>
                <c:pt idx="469">
                  <c:v>267.24246923076925</c:v>
                </c:pt>
                <c:pt idx="470">
                  <c:v>268.39097999999996</c:v>
                </c:pt>
                <c:pt idx="471">
                  <c:v>267.22466307692304</c:v>
                </c:pt>
                <c:pt idx="472">
                  <c:v>266.05834615384617</c:v>
                </c:pt>
                <c:pt idx="473">
                  <c:v>264.8920292307692</c:v>
                </c:pt>
                <c:pt idx="474">
                  <c:v>263.72571230769233</c:v>
                </c:pt>
                <c:pt idx="475">
                  <c:v>262.55939538461541</c:v>
                </c:pt>
                <c:pt idx="476">
                  <c:v>261.39307846153849</c:v>
                </c:pt>
                <c:pt idx="477">
                  <c:v>260.22676153846152</c:v>
                </c:pt>
                <c:pt idx="478">
                  <c:v>259.0604446153846</c:v>
                </c:pt>
                <c:pt idx="479">
                  <c:v>257.89412769230768</c:v>
                </c:pt>
                <c:pt idx="480">
                  <c:v>256.72781076923081</c:v>
                </c:pt>
                <c:pt idx="481">
                  <c:v>255.56149384615384</c:v>
                </c:pt>
                <c:pt idx="482">
                  <c:v>254.39517692307695</c:v>
                </c:pt>
                <c:pt idx="483">
                  <c:v>253.22886000000003</c:v>
                </c:pt>
                <c:pt idx="484">
                  <c:v>252.06254307692308</c:v>
                </c:pt>
                <c:pt idx="485">
                  <c:v>250.89622615384619</c:v>
                </c:pt>
                <c:pt idx="486">
                  <c:v>249.72990923076921</c:v>
                </c:pt>
                <c:pt idx="487">
                  <c:v>248.56359230769232</c:v>
                </c:pt>
                <c:pt idx="488">
                  <c:v>247.39727538461537</c:v>
                </c:pt>
                <c:pt idx="489">
                  <c:v>246.23095846153848</c:v>
                </c:pt>
                <c:pt idx="490">
                  <c:v>245.06464153846153</c:v>
                </c:pt>
                <c:pt idx="491">
                  <c:v>243.89832461538464</c:v>
                </c:pt>
                <c:pt idx="492">
                  <c:v>242.73200769230766</c:v>
                </c:pt>
                <c:pt idx="493">
                  <c:v>241.56569076923077</c:v>
                </c:pt>
                <c:pt idx="494">
                  <c:v>240.39937384615388</c:v>
                </c:pt>
                <c:pt idx="495">
                  <c:v>239.23305692307696</c:v>
                </c:pt>
                <c:pt idx="496">
                  <c:v>238.06673999999998</c:v>
                </c:pt>
                <c:pt idx="497">
                  <c:v>236.90042307692312</c:v>
                </c:pt>
                <c:pt idx="498">
                  <c:v>235.73410615384614</c:v>
                </c:pt>
                <c:pt idx="499">
                  <c:v>234.56778923076925</c:v>
                </c:pt>
                <c:pt idx="500">
                  <c:v>233.40147230769227</c:v>
                </c:pt>
                <c:pt idx="501">
                  <c:v>232.23515538461538</c:v>
                </c:pt>
                <c:pt idx="502">
                  <c:v>231.06883846153849</c:v>
                </c:pt>
                <c:pt idx="503">
                  <c:v>229.90252153846154</c:v>
                </c:pt>
                <c:pt idx="504">
                  <c:v>228.73620461538462</c:v>
                </c:pt>
                <c:pt idx="505">
                  <c:v>227.56988769230773</c:v>
                </c:pt>
                <c:pt idx="506">
                  <c:v>226.40357076923078</c:v>
                </c:pt>
                <c:pt idx="507">
                  <c:v>225.23725384615386</c:v>
                </c:pt>
                <c:pt idx="508">
                  <c:v>224.07093692307691</c:v>
                </c:pt>
                <c:pt idx="509">
                  <c:v>222.90461999999999</c:v>
                </c:pt>
                <c:pt idx="510">
                  <c:v>221.73830307692307</c:v>
                </c:pt>
                <c:pt idx="511">
                  <c:v>220.57198615384615</c:v>
                </c:pt>
                <c:pt idx="512">
                  <c:v>219.40566923076923</c:v>
                </c:pt>
                <c:pt idx="513">
                  <c:v>218.23935230769229</c:v>
                </c:pt>
                <c:pt idx="514">
                  <c:v>217.07303538461539</c:v>
                </c:pt>
                <c:pt idx="515">
                  <c:v>215.9067184615385</c:v>
                </c:pt>
                <c:pt idx="516">
                  <c:v>214.7404015384615</c:v>
                </c:pt>
                <c:pt idx="517">
                  <c:v>213.57408461538463</c:v>
                </c:pt>
                <c:pt idx="518">
                  <c:v>212.40776769230769</c:v>
                </c:pt>
                <c:pt idx="519">
                  <c:v>211.2414507692308</c:v>
                </c:pt>
                <c:pt idx="520">
                  <c:v>210.07513384615385</c:v>
                </c:pt>
                <c:pt idx="521">
                  <c:v>208.90881692307693</c:v>
                </c:pt>
                <c:pt idx="522">
                  <c:v>207.74250000000001</c:v>
                </c:pt>
                <c:pt idx="523">
                  <c:v>207.37467173076925</c:v>
                </c:pt>
                <c:pt idx="524">
                  <c:v>207.00684346153849</c:v>
                </c:pt>
                <c:pt idx="525">
                  <c:v>206.63901519230771</c:v>
                </c:pt>
                <c:pt idx="526">
                  <c:v>206.27118692307693</c:v>
                </c:pt>
                <c:pt idx="527">
                  <c:v>205.90335865384617</c:v>
                </c:pt>
                <c:pt idx="528">
                  <c:v>205.53553038461538</c:v>
                </c:pt>
                <c:pt idx="529">
                  <c:v>205.16770211538463</c:v>
                </c:pt>
                <c:pt idx="530">
                  <c:v>204.79987384615384</c:v>
                </c:pt>
                <c:pt idx="531">
                  <c:v>204.43204557692306</c:v>
                </c:pt>
                <c:pt idx="532">
                  <c:v>204.06421730769227</c:v>
                </c:pt>
                <c:pt idx="533">
                  <c:v>203.69638903846152</c:v>
                </c:pt>
                <c:pt idx="534">
                  <c:v>203.32856076923076</c:v>
                </c:pt>
                <c:pt idx="535">
                  <c:v>202.96073250000001</c:v>
                </c:pt>
                <c:pt idx="536">
                  <c:v>202.59290423076925</c:v>
                </c:pt>
                <c:pt idx="537">
                  <c:v>202.22507596153847</c:v>
                </c:pt>
                <c:pt idx="538">
                  <c:v>201.85724769230765</c:v>
                </c:pt>
                <c:pt idx="539">
                  <c:v>201.48941942307692</c:v>
                </c:pt>
                <c:pt idx="540">
                  <c:v>201.12159115384614</c:v>
                </c:pt>
                <c:pt idx="541">
                  <c:v>200.75376288461538</c:v>
                </c:pt>
                <c:pt idx="542">
                  <c:v>200.38593461538466</c:v>
                </c:pt>
                <c:pt idx="543">
                  <c:v>200.01810634615384</c:v>
                </c:pt>
                <c:pt idx="544">
                  <c:v>199.65027807692306</c:v>
                </c:pt>
                <c:pt idx="545">
                  <c:v>199.28244980769233</c:v>
                </c:pt>
                <c:pt idx="546">
                  <c:v>198.91462153846155</c:v>
                </c:pt>
                <c:pt idx="547">
                  <c:v>198.54679326923082</c:v>
                </c:pt>
                <c:pt idx="548">
                  <c:v>198.17896500000003</c:v>
                </c:pt>
                <c:pt idx="549">
                  <c:v>197.81113673076925</c:v>
                </c:pt>
                <c:pt idx="550">
                  <c:v>197.44330846153846</c:v>
                </c:pt>
                <c:pt idx="551">
                  <c:v>197.07548019230771</c:v>
                </c:pt>
                <c:pt idx="552">
                  <c:v>196.70765192307692</c:v>
                </c:pt>
                <c:pt idx="553">
                  <c:v>196.33982365384614</c:v>
                </c:pt>
                <c:pt idx="554">
                  <c:v>195.97199538461541</c:v>
                </c:pt>
                <c:pt idx="555">
                  <c:v>195.6041671153846</c:v>
                </c:pt>
                <c:pt idx="556">
                  <c:v>195.23633884615384</c:v>
                </c:pt>
                <c:pt idx="557">
                  <c:v>194.86851057692309</c:v>
                </c:pt>
                <c:pt idx="558">
                  <c:v>194.5006823076923</c:v>
                </c:pt>
                <c:pt idx="559">
                  <c:v>194.13285403846155</c:v>
                </c:pt>
                <c:pt idx="560">
                  <c:v>193.76502576923079</c:v>
                </c:pt>
                <c:pt idx="561">
                  <c:v>193.3971975</c:v>
                </c:pt>
                <c:pt idx="562">
                  <c:v>193.02936923076922</c:v>
                </c:pt>
                <c:pt idx="563">
                  <c:v>192.66154096153846</c:v>
                </c:pt>
                <c:pt idx="564">
                  <c:v>192.29371269230771</c:v>
                </c:pt>
                <c:pt idx="565">
                  <c:v>191.92588442307692</c:v>
                </c:pt>
                <c:pt idx="566">
                  <c:v>191.55805615384617</c:v>
                </c:pt>
                <c:pt idx="567">
                  <c:v>191.19022788461535</c:v>
                </c:pt>
                <c:pt idx="568">
                  <c:v>190.82239961538457</c:v>
                </c:pt>
                <c:pt idx="569">
                  <c:v>190.45457134615381</c:v>
                </c:pt>
                <c:pt idx="570">
                  <c:v>190.08674307692306</c:v>
                </c:pt>
                <c:pt idx="571">
                  <c:v>189.71891480769233</c:v>
                </c:pt>
                <c:pt idx="572">
                  <c:v>189.35108653846157</c:v>
                </c:pt>
                <c:pt idx="573">
                  <c:v>188.98325826923079</c:v>
                </c:pt>
                <c:pt idx="574">
                  <c:v>188.61543</c:v>
                </c:pt>
                <c:pt idx="575">
                  <c:v>188.69893096153845</c:v>
                </c:pt>
                <c:pt idx="576">
                  <c:v>188.78243192307696</c:v>
                </c:pt>
                <c:pt idx="577">
                  <c:v>188.8659328846154</c:v>
                </c:pt>
                <c:pt idx="578">
                  <c:v>188.94943384615385</c:v>
                </c:pt>
                <c:pt idx="579">
                  <c:v>189.0329348076923</c:v>
                </c:pt>
                <c:pt idx="580">
                  <c:v>189.11643576923078</c:v>
                </c:pt>
                <c:pt idx="581">
                  <c:v>189.19993673076922</c:v>
                </c:pt>
                <c:pt idx="582">
                  <c:v>189.2834376923077</c:v>
                </c:pt>
                <c:pt idx="583">
                  <c:v>189.36693865384612</c:v>
                </c:pt>
                <c:pt idx="584">
                  <c:v>189.45043961538462</c:v>
                </c:pt>
                <c:pt idx="585">
                  <c:v>189.5339405769231</c:v>
                </c:pt>
                <c:pt idx="586">
                  <c:v>189.61744153846158</c:v>
                </c:pt>
                <c:pt idx="587">
                  <c:v>189.7009425</c:v>
                </c:pt>
                <c:pt idx="588">
                  <c:v>189.78444346153847</c:v>
                </c:pt>
                <c:pt idx="589">
                  <c:v>189.86794442307692</c:v>
                </c:pt>
                <c:pt idx="590">
                  <c:v>189.9514453846154</c:v>
                </c:pt>
                <c:pt idx="591">
                  <c:v>190.03494634615384</c:v>
                </c:pt>
                <c:pt idx="592">
                  <c:v>190.11844730769229</c:v>
                </c:pt>
                <c:pt idx="593">
                  <c:v>190.20194826923074</c:v>
                </c:pt>
                <c:pt idx="594">
                  <c:v>190.28544923076925</c:v>
                </c:pt>
                <c:pt idx="595">
                  <c:v>190.36895019230769</c:v>
                </c:pt>
                <c:pt idx="596">
                  <c:v>190.45245115384617</c:v>
                </c:pt>
                <c:pt idx="597">
                  <c:v>190.53595211538462</c:v>
                </c:pt>
                <c:pt idx="598">
                  <c:v>190.61945307692309</c:v>
                </c:pt>
                <c:pt idx="599">
                  <c:v>190.70295403846154</c:v>
                </c:pt>
                <c:pt idx="600">
                  <c:v>190.78645500000002</c:v>
                </c:pt>
                <c:pt idx="601">
                  <c:v>190.86995596153847</c:v>
                </c:pt>
                <c:pt idx="602">
                  <c:v>190.95345692307691</c:v>
                </c:pt>
                <c:pt idx="603">
                  <c:v>191.03695788461539</c:v>
                </c:pt>
                <c:pt idx="604">
                  <c:v>191.12045884615381</c:v>
                </c:pt>
                <c:pt idx="605">
                  <c:v>191.20395980769234</c:v>
                </c:pt>
                <c:pt idx="606">
                  <c:v>191.28746076923079</c:v>
                </c:pt>
                <c:pt idx="607">
                  <c:v>191.37096173076924</c:v>
                </c:pt>
                <c:pt idx="608">
                  <c:v>191.45446269230769</c:v>
                </c:pt>
                <c:pt idx="609">
                  <c:v>191.53796365384619</c:v>
                </c:pt>
                <c:pt idx="610">
                  <c:v>191.62146461538461</c:v>
                </c:pt>
                <c:pt idx="611">
                  <c:v>191.70496557692309</c:v>
                </c:pt>
                <c:pt idx="612">
                  <c:v>191.78846653846156</c:v>
                </c:pt>
                <c:pt idx="613">
                  <c:v>191.87196750000004</c:v>
                </c:pt>
                <c:pt idx="614">
                  <c:v>191.95546846153849</c:v>
                </c:pt>
                <c:pt idx="615">
                  <c:v>192.03896942307694</c:v>
                </c:pt>
                <c:pt idx="616">
                  <c:v>192.12247038461541</c:v>
                </c:pt>
                <c:pt idx="617">
                  <c:v>192.20597134615386</c:v>
                </c:pt>
                <c:pt idx="618">
                  <c:v>192.28947230769231</c:v>
                </c:pt>
                <c:pt idx="619">
                  <c:v>192.37297326923078</c:v>
                </c:pt>
                <c:pt idx="620">
                  <c:v>192.4564742307692</c:v>
                </c:pt>
                <c:pt idx="621">
                  <c:v>192.53997519230774</c:v>
                </c:pt>
                <c:pt idx="622">
                  <c:v>192.62347615384618</c:v>
                </c:pt>
                <c:pt idx="623">
                  <c:v>192.70697711538463</c:v>
                </c:pt>
                <c:pt idx="624">
                  <c:v>192.79047807692308</c:v>
                </c:pt>
                <c:pt idx="625">
                  <c:v>192.87397903846156</c:v>
                </c:pt>
                <c:pt idx="626">
                  <c:v>192.95748</c:v>
                </c:pt>
                <c:pt idx="627">
                  <c:v>192.95748</c:v>
                </c:pt>
                <c:pt idx="628">
                  <c:v>193.6963903846154</c:v>
                </c:pt>
                <c:pt idx="629">
                  <c:v>194.43530076923076</c:v>
                </c:pt>
                <c:pt idx="630">
                  <c:v>195.17421115384616</c:v>
                </c:pt>
                <c:pt idx="631">
                  <c:v>195.91312153846155</c:v>
                </c:pt>
                <c:pt idx="632">
                  <c:v>196.65203192307695</c:v>
                </c:pt>
                <c:pt idx="633">
                  <c:v>197.39094230769231</c:v>
                </c:pt>
                <c:pt idx="634">
                  <c:v>198.12985269230771</c:v>
                </c:pt>
                <c:pt idx="635">
                  <c:v>198.8687630769231</c:v>
                </c:pt>
                <c:pt idx="636">
                  <c:v>199.60767346153844</c:v>
                </c:pt>
                <c:pt idx="637">
                  <c:v>200.34658384615386</c:v>
                </c:pt>
                <c:pt idx="638">
                  <c:v>201.08549423076923</c:v>
                </c:pt>
                <c:pt idx="639">
                  <c:v>201.82440461538465</c:v>
                </c:pt>
                <c:pt idx="640">
                  <c:v>202.56331499999999</c:v>
                </c:pt>
                <c:pt idx="641">
                  <c:v>203.30222538461538</c:v>
                </c:pt>
                <c:pt idx="642">
                  <c:v>204.04113576923078</c:v>
                </c:pt>
                <c:pt idx="643">
                  <c:v>204.78004615384617</c:v>
                </c:pt>
                <c:pt idx="644">
                  <c:v>205.51895653846157</c:v>
                </c:pt>
                <c:pt idx="645">
                  <c:v>206.25786692307693</c:v>
                </c:pt>
                <c:pt idx="646">
                  <c:v>206.99677730769233</c:v>
                </c:pt>
                <c:pt idx="647">
                  <c:v>207.73568769230769</c:v>
                </c:pt>
                <c:pt idx="648">
                  <c:v>208.47459807692309</c:v>
                </c:pt>
                <c:pt idx="649">
                  <c:v>209.21350846153848</c:v>
                </c:pt>
                <c:pt idx="650">
                  <c:v>209.95241884615382</c:v>
                </c:pt>
                <c:pt idx="651">
                  <c:v>210.69132923076921</c:v>
                </c:pt>
                <c:pt idx="652">
                  <c:v>211.43023961538464</c:v>
                </c:pt>
                <c:pt idx="653">
                  <c:v>212.16915</c:v>
                </c:pt>
                <c:pt idx="654">
                  <c:v>212.90806038461542</c:v>
                </c:pt>
                <c:pt idx="655">
                  <c:v>213.64697076923073</c:v>
                </c:pt>
                <c:pt idx="656">
                  <c:v>214.38588115384616</c:v>
                </c:pt>
                <c:pt idx="657">
                  <c:v>215.12479153846152</c:v>
                </c:pt>
                <c:pt idx="658">
                  <c:v>215.86370192307695</c:v>
                </c:pt>
                <c:pt idx="659">
                  <c:v>216.60261230769237</c:v>
                </c:pt>
                <c:pt idx="660">
                  <c:v>217.34152269230765</c:v>
                </c:pt>
                <c:pt idx="661">
                  <c:v>218.08043307692307</c:v>
                </c:pt>
                <c:pt idx="662">
                  <c:v>218.81934346153849</c:v>
                </c:pt>
                <c:pt idx="663">
                  <c:v>219.55825384615383</c:v>
                </c:pt>
                <c:pt idx="664">
                  <c:v>220.29716423076923</c:v>
                </c:pt>
                <c:pt idx="665">
                  <c:v>221.03607461538462</c:v>
                </c:pt>
                <c:pt idx="666">
                  <c:v>221.77498500000002</c:v>
                </c:pt>
                <c:pt idx="667">
                  <c:v>222.51389538461541</c:v>
                </c:pt>
                <c:pt idx="668">
                  <c:v>223.25280576923078</c:v>
                </c:pt>
                <c:pt idx="669">
                  <c:v>223.99171615384614</c:v>
                </c:pt>
                <c:pt idx="670">
                  <c:v>224.73062653846154</c:v>
                </c:pt>
                <c:pt idx="671">
                  <c:v>225.4695369230769</c:v>
                </c:pt>
                <c:pt idx="672">
                  <c:v>226.2084473076923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PER!$BM$19</c:f>
              <c:strCache>
                <c:ptCount val="1"/>
                <c:pt idx="0">
                  <c:v>7X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PER!$BM$20:$BM$5005</c:f>
              <c:numCache>
                <c:formatCode>0_);[Red]\(0\)</c:formatCode>
                <c:ptCount val="4986"/>
                <c:pt idx="0">
                  <c:v>75.507179999999991</c:v>
                </c:pt>
                <c:pt idx="1">
                  <c:v>75.083608653846156</c:v>
                </c:pt>
                <c:pt idx="2">
                  <c:v>74.660037307692306</c:v>
                </c:pt>
                <c:pt idx="3">
                  <c:v>74.236465961538457</c:v>
                </c:pt>
                <c:pt idx="4">
                  <c:v>73.812894615384621</c:v>
                </c:pt>
                <c:pt idx="5">
                  <c:v>73.389323269230786</c:v>
                </c:pt>
                <c:pt idx="6">
                  <c:v>72.965751923076922</c:v>
                </c:pt>
                <c:pt idx="7">
                  <c:v>72.542180576923087</c:v>
                </c:pt>
                <c:pt idx="8">
                  <c:v>72.118609230769238</c:v>
                </c:pt>
                <c:pt idx="9">
                  <c:v>71.695037884615388</c:v>
                </c:pt>
                <c:pt idx="10">
                  <c:v>71.271466538461539</c:v>
                </c:pt>
                <c:pt idx="11">
                  <c:v>70.847895192307675</c:v>
                </c:pt>
                <c:pt idx="12">
                  <c:v>70.424323846153854</c:v>
                </c:pt>
                <c:pt idx="13">
                  <c:v>70.000752500000004</c:v>
                </c:pt>
                <c:pt idx="14">
                  <c:v>69.577181153846155</c:v>
                </c:pt>
                <c:pt idx="15">
                  <c:v>69.153609807692305</c:v>
                </c:pt>
                <c:pt idx="16">
                  <c:v>68.73003846153847</c:v>
                </c:pt>
                <c:pt idx="17">
                  <c:v>68.306467115384621</c:v>
                </c:pt>
                <c:pt idx="18">
                  <c:v>67.882895769230771</c:v>
                </c:pt>
                <c:pt idx="19">
                  <c:v>67.459324423076922</c:v>
                </c:pt>
                <c:pt idx="20">
                  <c:v>67.035753076923086</c:v>
                </c:pt>
                <c:pt idx="21">
                  <c:v>66.612181730769237</c:v>
                </c:pt>
                <c:pt idx="22">
                  <c:v>66.188610384615387</c:v>
                </c:pt>
                <c:pt idx="23">
                  <c:v>65.765039038461538</c:v>
                </c:pt>
                <c:pt idx="24">
                  <c:v>65.341467692307688</c:v>
                </c:pt>
                <c:pt idx="25">
                  <c:v>64.917896346153853</c:v>
                </c:pt>
                <c:pt idx="26">
                  <c:v>64.494325000000003</c:v>
                </c:pt>
                <c:pt idx="27">
                  <c:v>64.070753653846154</c:v>
                </c:pt>
                <c:pt idx="28">
                  <c:v>63.647182307692319</c:v>
                </c:pt>
                <c:pt idx="29">
                  <c:v>63.223610961538455</c:v>
                </c:pt>
                <c:pt idx="30">
                  <c:v>62.80003961538462</c:v>
                </c:pt>
                <c:pt idx="31">
                  <c:v>62.37646826923077</c:v>
                </c:pt>
                <c:pt idx="32">
                  <c:v>61.952896923076921</c:v>
                </c:pt>
                <c:pt idx="33">
                  <c:v>61.529325576923071</c:v>
                </c:pt>
                <c:pt idx="34">
                  <c:v>61.105754230769236</c:v>
                </c:pt>
                <c:pt idx="35">
                  <c:v>60.682182884615386</c:v>
                </c:pt>
                <c:pt idx="36">
                  <c:v>60.258611538461544</c:v>
                </c:pt>
                <c:pt idx="37">
                  <c:v>59.835040192307687</c:v>
                </c:pt>
                <c:pt idx="38">
                  <c:v>59.411468846153838</c:v>
                </c:pt>
                <c:pt idx="39">
                  <c:v>58.98789750000001</c:v>
                </c:pt>
                <c:pt idx="40">
                  <c:v>58.564326153846153</c:v>
                </c:pt>
                <c:pt idx="41">
                  <c:v>58.140754807692304</c:v>
                </c:pt>
                <c:pt idx="42">
                  <c:v>57.717183461538461</c:v>
                </c:pt>
                <c:pt idx="43">
                  <c:v>57.293612115384619</c:v>
                </c:pt>
                <c:pt idx="44">
                  <c:v>56.870040769230769</c:v>
                </c:pt>
                <c:pt idx="45">
                  <c:v>56.446469423076927</c:v>
                </c:pt>
                <c:pt idx="46">
                  <c:v>56.022898076923077</c:v>
                </c:pt>
                <c:pt idx="47">
                  <c:v>55.599326730769228</c:v>
                </c:pt>
                <c:pt idx="48">
                  <c:v>55.175755384615393</c:v>
                </c:pt>
                <c:pt idx="49">
                  <c:v>54.752184038461543</c:v>
                </c:pt>
                <c:pt idx="50">
                  <c:v>54.328612692307694</c:v>
                </c:pt>
                <c:pt idx="51">
                  <c:v>53.905041346153844</c:v>
                </c:pt>
                <c:pt idx="52">
                  <c:v>53.481470000000002</c:v>
                </c:pt>
                <c:pt idx="53">
                  <c:v>53.481470000000002</c:v>
                </c:pt>
                <c:pt idx="54">
                  <c:v>53.518661538461537</c:v>
                </c:pt>
                <c:pt idx="55">
                  <c:v>53.555853076923079</c:v>
                </c:pt>
                <c:pt idx="56">
                  <c:v>53.593044615384613</c:v>
                </c:pt>
                <c:pt idx="57">
                  <c:v>53.630236153846155</c:v>
                </c:pt>
                <c:pt idx="58">
                  <c:v>53.66742769230769</c:v>
                </c:pt>
                <c:pt idx="59">
                  <c:v>53.704619230769225</c:v>
                </c:pt>
                <c:pt idx="60">
                  <c:v>53.741810769230767</c:v>
                </c:pt>
                <c:pt idx="61">
                  <c:v>53.779002307692309</c:v>
                </c:pt>
                <c:pt idx="62">
                  <c:v>53.816193846153844</c:v>
                </c:pt>
                <c:pt idx="63">
                  <c:v>53.853385384615393</c:v>
                </c:pt>
                <c:pt idx="64">
                  <c:v>53.890576923076921</c:v>
                </c:pt>
                <c:pt idx="65">
                  <c:v>53.927768461538463</c:v>
                </c:pt>
                <c:pt idx="66">
                  <c:v>53.964960000000005</c:v>
                </c:pt>
                <c:pt idx="67">
                  <c:v>54.002151538461533</c:v>
                </c:pt>
                <c:pt idx="68">
                  <c:v>54.039343076923075</c:v>
                </c:pt>
                <c:pt idx="69">
                  <c:v>54.076534615384617</c:v>
                </c:pt>
                <c:pt idx="70">
                  <c:v>54.113726153846159</c:v>
                </c:pt>
                <c:pt idx="71">
                  <c:v>54.150917692307686</c:v>
                </c:pt>
                <c:pt idx="72">
                  <c:v>54.188109230769228</c:v>
                </c:pt>
                <c:pt idx="73">
                  <c:v>54.22530076923077</c:v>
                </c:pt>
                <c:pt idx="74">
                  <c:v>54.262492307692305</c:v>
                </c:pt>
                <c:pt idx="75">
                  <c:v>54.29968384615384</c:v>
                </c:pt>
                <c:pt idx="76">
                  <c:v>54.336875384615382</c:v>
                </c:pt>
                <c:pt idx="77">
                  <c:v>54.374066923076924</c:v>
                </c:pt>
                <c:pt idx="78">
                  <c:v>54.411258461538459</c:v>
                </c:pt>
                <c:pt idx="79">
                  <c:v>54.448450000000001</c:v>
                </c:pt>
                <c:pt idx="80">
                  <c:v>54.485641538461536</c:v>
                </c:pt>
                <c:pt idx="81">
                  <c:v>54.522833076923071</c:v>
                </c:pt>
                <c:pt idx="82">
                  <c:v>54.56002461538462</c:v>
                </c:pt>
                <c:pt idx="83">
                  <c:v>54.597216153846155</c:v>
                </c:pt>
                <c:pt idx="84">
                  <c:v>54.63440769230769</c:v>
                </c:pt>
                <c:pt idx="85">
                  <c:v>54.671599230769239</c:v>
                </c:pt>
                <c:pt idx="86">
                  <c:v>54.708790769230767</c:v>
                </c:pt>
                <c:pt idx="87">
                  <c:v>54.745982307692309</c:v>
                </c:pt>
                <c:pt idx="88">
                  <c:v>54.783173846153851</c:v>
                </c:pt>
                <c:pt idx="89">
                  <c:v>54.820365384615393</c:v>
                </c:pt>
                <c:pt idx="90">
                  <c:v>54.857556923076935</c:v>
                </c:pt>
                <c:pt idx="91">
                  <c:v>54.894748461538462</c:v>
                </c:pt>
                <c:pt idx="92">
                  <c:v>54.931940000000004</c:v>
                </c:pt>
                <c:pt idx="93">
                  <c:v>54.969131538461546</c:v>
                </c:pt>
                <c:pt idx="94">
                  <c:v>55.006323076923074</c:v>
                </c:pt>
                <c:pt idx="95">
                  <c:v>55.043514615384616</c:v>
                </c:pt>
                <c:pt idx="96">
                  <c:v>55.080706153846151</c:v>
                </c:pt>
                <c:pt idx="97">
                  <c:v>55.117897692307693</c:v>
                </c:pt>
                <c:pt idx="98">
                  <c:v>55.155089230769228</c:v>
                </c:pt>
                <c:pt idx="99">
                  <c:v>55.192280769230763</c:v>
                </c:pt>
                <c:pt idx="100">
                  <c:v>55.229472307692305</c:v>
                </c:pt>
                <c:pt idx="101">
                  <c:v>55.266663846153847</c:v>
                </c:pt>
                <c:pt idx="102">
                  <c:v>55.303855384615382</c:v>
                </c:pt>
                <c:pt idx="103">
                  <c:v>55.341046923076924</c:v>
                </c:pt>
                <c:pt idx="104">
                  <c:v>55.378238461538466</c:v>
                </c:pt>
                <c:pt idx="105">
                  <c:v>55.415430000000001</c:v>
                </c:pt>
                <c:pt idx="106">
                  <c:v>55.349270576923075</c:v>
                </c:pt>
                <c:pt idx="107">
                  <c:v>55.28311115384615</c:v>
                </c:pt>
                <c:pt idx="108">
                  <c:v>55.216951730769232</c:v>
                </c:pt>
                <c:pt idx="109">
                  <c:v>55.150792307692313</c:v>
                </c:pt>
                <c:pt idx="110">
                  <c:v>55.084632884615388</c:v>
                </c:pt>
                <c:pt idx="111">
                  <c:v>55.018473461538449</c:v>
                </c:pt>
                <c:pt idx="112">
                  <c:v>54.952314038461537</c:v>
                </c:pt>
                <c:pt idx="113">
                  <c:v>54.886154615384612</c:v>
                </c:pt>
                <c:pt idx="114">
                  <c:v>54.819995192307687</c:v>
                </c:pt>
                <c:pt idx="115">
                  <c:v>54.753835769230768</c:v>
                </c:pt>
                <c:pt idx="116">
                  <c:v>54.687676346153843</c:v>
                </c:pt>
                <c:pt idx="117">
                  <c:v>54.621516923076925</c:v>
                </c:pt>
                <c:pt idx="118">
                  <c:v>54.555357500000007</c:v>
                </c:pt>
                <c:pt idx="119">
                  <c:v>54.489198076923074</c:v>
                </c:pt>
                <c:pt idx="120">
                  <c:v>54.423038653846163</c:v>
                </c:pt>
                <c:pt idx="121">
                  <c:v>54.356879230769231</c:v>
                </c:pt>
                <c:pt idx="122">
                  <c:v>54.290719807692305</c:v>
                </c:pt>
                <c:pt idx="123">
                  <c:v>54.22456038461538</c:v>
                </c:pt>
                <c:pt idx="124">
                  <c:v>54.158400961538455</c:v>
                </c:pt>
                <c:pt idx="125">
                  <c:v>54.092241538461543</c:v>
                </c:pt>
                <c:pt idx="126">
                  <c:v>54.026082115384618</c:v>
                </c:pt>
                <c:pt idx="127">
                  <c:v>53.959922692307693</c:v>
                </c:pt>
                <c:pt idx="128">
                  <c:v>53.893763269230767</c:v>
                </c:pt>
                <c:pt idx="129">
                  <c:v>53.827603846153842</c:v>
                </c:pt>
                <c:pt idx="130">
                  <c:v>53.761444423076924</c:v>
                </c:pt>
                <c:pt idx="131">
                  <c:v>53.695285000000005</c:v>
                </c:pt>
                <c:pt idx="132">
                  <c:v>53.629125576923087</c:v>
                </c:pt>
                <c:pt idx="133">
                  <c:v>53.562966153846162</c:v>
                </c:pt>
                <c:pt idx="134">
                  <c:v>53.496806730769229</c:v>
                </c:pt>
                <c:pt idx="135">
                  <c:v>53.430647307692311</c:v>
                </c:pt>
                <c:pt idx="136">
                  <c:v>53.364487884615386</c:v>
                </c:pt>
                <c:pt idx="137">
                  <c:v>53.298328461538468</c:v>
                </c:pt>
                <c:pt idx="138">
                  <c:v>53.232169038461535</c:v>
                </c:pt>
                <c:pt idx="139">
                  <c:v>53.16600961538461</c:v>
                </c:pt>
                <c:pt idx="140">
                  <c:v>53.099850192307692</c:v>
                </c:pt>
                <c:pt idx="141">
                  <c:v>53.033690769230773</c:v>
                </c:pt>
                <c:pt idx="142">
                  <c:v>52.967531346153855</c:v>
                </c:pt>
                <c:pt idx="143">
                  <c:v>52.901371923076923</c:v>
                </c:pt>
                <c:pt idx="144">
                  <c:v>52.835212500000011</c:v>
                </c:pt>
                <c:pt idx="145">
                  <c:v>52.769053076923086</c:v>
                </c:pt>
                <c:pt idx="146">
                  <c:v>52.702893653846154</c:v>
                </c:pt>
                <c:pt idx="147">
                  <c:v>52.636734230769228</c:v>
                </c:pt>
                <c:pt idx="148">
                  <c:v>52.570574807692303</c:v>
                </c:pt>
                <c:pt idx="149">
                  <c:v>52.504415384615385</c:v>
                </c:pt>
                <c:pt idx="150">
                  <c:v>52.438255961538466</c:v>
                </c:pt>
                <c:pt idx="151">
                  <c:v>52.372096538461534</c:v>
                </c:pt>
                <c:pt idx="152">
                  <c:v>52.305937115384616</c:v>
                </c:pt>
                <c:pt idx="153">
                  <c:v>52.239777692307698</c:v>
                </c:pt>
                <c:pt idx="154">
                  <c:v>52.173618269230772</c:v>
                </c:pt>
                <c:pt idx="155">
                  <c:v>52.107458846153854</c:v>
                </c:pt>
                <c:pt idx="156">
                  <c:v>52.041299423076921</c:v>
                </c:pt>
                <c:pt idx="157">
                  <c:v>51.975139999999996</c:v>
                </c:pt>
                <c:pt idx="158">
                  <c:v>51.719489230769227</c:v>
                </c:pt>
                <c:pt idx="159">
                  <c:v>51.463838461538472</c:v>
                </c:pt>
                <c:pt idx="160">
                  <c:v>51.208187692307689</c:v>
                </c:pt>
                <c:pt idx="161">
                  <c:v>50.952536923076927</c:v>
                </c:pt>
                <c:pt idx="162">
                  <c:v>50.696886153846158</c:v>
                </c:pt>
                <c:pt idx="163">
                  <c:v>50.441235384615382</c:v>
                </c:pt>
                <c:pt idx="164">
                  <c:v>50.18558461538462</c:v>
                </c:pt>
                <c:pt idx="165">
                  <c:v>49.929933846153844</c:v>
                </c:pt>
                <c:pt idx="166">
                  <c:v>49.674283076923082</c:v>
                </c:pt>
                <c:pt idx="167">
                  <c:v>49.418632307692313</c:v>
                </c:pt>
                <c:pt idx="168">
                  <c:v>49.162981538461537</c:v>
                </c:pt>
                <c:pt idx="169">
                  <c:v>48.907330769230775</c:v>
                </c:pt>
                <c:pt idx="170">
                  <c:v>48.651679999999999</c:v>
                </c:pt>
                <c:pt idx="171">
                  <c:v>48.39602923076923</c:v>
                </c:pt>
                <c:pt idx="172">
                  <c:v>48.140378461538468</c:v>
                </c:pt>
                <c:pt idx="173">
                  <c:v>47.884727692307685</c:v>
                </c:pt>
                <c:pt idx="174">
                  <c:v>47.629076923076923</c:v>
                </c:pt>
                <c:pt idx="175">
                  <c:v>47.373426153846161</c:v>
                </c:pt>
                <c:pt idx="176">
                  <c:v>47.117775384615378</c:v>
                </c:pt>
                <c:pt idx="177">
                  <c:v>46.862124615384623</c:v>
                </c:pt>
                <c:pt idx="178">
                  <c:v>46.606473846153847</c:v>
                </c:pt>
                <c:pt idx="179">
                  <c:v>46.350823076923078</c:v>
                </c:pt>
                <c:pt idx="180">
                  <c:v>46.095172307692309</c:v>
                </c:pt>
                <c:pt idx="181">
                  <c:v>45.83952153846154</c:v>
                </c:pt>
                <c:pt idx="182">
                  <c:v>45.583870769230778</c:v>
                </c:pt>
                <c:pt idx="183">
                  <c:v>45.328220000000002</c:v>
                </c:pt>
                <c:pt idx="184">
                  <c:v>45.07256923076924</c:v>
                </c:pt>
                <c:pt idx="185">
                  <c:v>44.816918461538457</c:v>
                </c:pt>
                <c:pt idx="186">
                  <c:v>44.561267692307695</c:v>
                </c:pt>
                <c:pt idx="187">
                  <c:v>44.305616923076926</c:v>
                </c:pt>
                <c:pt idx="188">
                  <c:v>44.049966153846157</c:v>
                </c:pt>
                <c:pt idx="189">
                  <c:v>43.794315384615388</c:v>
                </c:pt>
                <c:pt idx="190">
                  <c:v>43.538664615384612</c:v>
                </c:pt>
                <c:pt idx="191">
                  <c:v>43.283013846153843</c:v>
                </c:pt>
                <c:pt idx="192">
                  <c:v>43.027363076923081</c:v>
                </c:pt>
                <c:pt idx="193">
                  <c:v>42.771712307692312</c:v>
                </c:pt>
                <c:pt idx="194">
                  <c:v>42.516061538461535</c:v>
                </c:pt>
                <c:pt idx="195">
                  <c:v>42.260410769230766</c:v>
                </c:pt>
                <c:pt idx="196">
                  <c:v>42.004759999999997</c:v>
                </c:pt>
                <c:pt idx="197">
                  <c:v>41.749109230769228</c:v>
                </c:pt>
                <c:pt idx="198">
                  <c:v>41.493458461538467</c:v>
                </c:pt>
                <c:pt idx="199">
                  <c:v>41.237807692307697</c:v>
                </c:pt>
                <c:pt idx="200">
                  <c:v>40.982156923076914</c:v>
                </c:pt>
                <c:pt idx="201">
                  <c:v>40.726506153846152</c:v>
                </c:pt>
                <c:pt idx="202">
                  <c:v>40.470855384615383</c:v>
                </c:pt>
                <c:pt idx="203">
                  <c:v>40.215204615384607</c:v>
                </c:pt>
                <c:pt idx="204">
                  <c:v>39.959553846153845</c:v>
                </c:pt>
                <c:pt idx="205">
                  <c:v>39.703903076923076</c:v>
                </c:pt>
                <c:pt idx="206">
                  <c:v>39.448252307692307</c:v>
                </c:pt>
                <c:pt idx="207">
                  <c:v>39.192601538461538</c:v>
                </c:pt>
                <c:pt idx="208">
                  <c:v>38.936950769230762</c:v>
                </c:pt>
                <c:pt idx="209">
                  <c:v>38.681299999999993</c:v>
                </c:pt>
                <c:pt idx="210">
                  <c:v>39.236398653846145</c:v>
                </c:pt>
                <c:pt idx="211">
                  <c:v>39.79149730769231</c:v>
                </c:pt>
                <c:pt idx="212">
                  <c:v>40.346595961538455</c:v>
                </c:pt>
                <c:pt idx="213">
                  <c:v>40.901694615384613</c:v>
                </c:pt>
                <c:pt idx="214">
                  <c:v>41.456793269230765</c:v>
                </c:pt>
                <c:pt idx="215">
                  <c:v>42.011891923076924</c:v>
                </c:pt>
                <c:pt idx="216">
                  <c:v>42.566990576923075</c:v>
                </c:pt>
                <c:pt idx="217">
                  <c:v>43.122089230769227</c:v>
                </c:pt>
                <c:pt idx="218">
                  <c:v>43.677187884615378</c:v>
                </c:pt>
                <c:pt idx="219">
                  <c:v>44.232286538461537</c:v>
                </c:pt>
                <c:pt idx="220">
                  <c:v>44.787385192307688</c:v>
                </c:pt>
                <c:pt idx="221">
                  <c:v>45.342483846153847</c:v>
                </c:pt>
                <c:pt idx="222">
                  <c:v>45.897582499999992</c:v>
                </c:pt>
                <c:pt idx="223">
                  <c:v>46.45268115384615</c:v>
                </c:pt>
                <c:pt idx="224">
                  <c:v>47.007779807692309</c:v>
                </c:pt>
                <c:pt idx="225">
                  <c:v>47.56287846153846</c:v>
                </c:pt>
                <c:pt idx="226">
                  <c:v>48.117977115384619</c:v>
                </c:pt>
                <c:pt idx="227">
                  <c:v>48.673075769230771</c:v>
                </c:pt>
                <c:pt idx="228">
                  <c:v>49.228174423076908</c:v>
                </c:pt>
                <c:pt idx="229">
                  <c:v>49.783273076923074</c:v>
                </c:pt>
                <c:pt idx="230">
                  <c:v>50.338371730769225</c:v>
                </c:pt>
                <c:pt idx="231">
                  <c:v>50.893470384615384</c:v>
                </c:pt>
                <c:pt idx="232">
                  <c:v>51.448569038461535</c:v>
                </c:pt>
                <c:pt idx="233">
                  <c:v>52.003667692307687</c:v>
                </c:pt>
                <c:pt idx="234">
                  <c:v>52.558766346153845</c:v>
                </c:pt>
                <c:pt idx="235">
                  <c:v>53.113864999999997</c:v>
                </c:pt>
                <c:pt idx="236">
                  <c:v>53.668963653846156</c:v>
                </c:pt>
                <c:pt idx="237">
                  <c:v>54.224062307692307</c:v>
                </c:pt>
                <c:pt idx="238">
                  <c:v>54.779160961538459</c:v>
                </c:pt>
                <c:pt idx="239">
                  <c:v>55.33425961538461</c:v>
                </c:pt>
                <c:pt idx="240">
                  <c:v>55.889358269230762</c:v>
                </c:pt>
                <c:pt idx="241">
                  <c:v>56.44445692307692</c:v>
                </c:pt>
                <c:pt idx="242">
                  <c:v>56.999555576923079</c:v>
                </c:pt>
                <c:pt idx="243">
                  <c:v>57.554654230769231</c:v>
                </c:pt>
                <c:pt idx="244">
                  <c:v>58.109752884615389</c:v>
                </c:pt>
                <c:pt idx="245">
                  <c:v>58.664851538461541</c:v>
                </c:pt>
                <c:pt idx="246">
                  <c:v>59.219950192307699</c:v>
                </c:pt>
                <c:pt idx="247">
                  <c:v>59.775048846153851</c:v>
                </c:pt>
                <c:pt idx="248">
                  <c:v>60.33014750000001</c:v>
                </c:pt>
                <c:pt idx="249">
                  <c:v>60.885246153846147</c:v>
                </c:pt>
                <c:pt idx="250">
                  <c:v>61.440344807692306</c:v>
                </c:pt>
                <c:pt idx="251">
                  <c:v>61.995443461538457</c:v>
                </c:pt>
                <c:pt idx="252">
                  <c:v>62.550542115384609</c:v>
                </c:pt>
                <c:pt idx="253">
                  <c:v>63.105640769230767</c:v>
                </c:pt>
                <c:pt idx="254">
                  <c:v>63.660739423076926</c:v>
                </c:pt>
                <c:pt idx="255">
                  <c:v>64.215838076923077</c:v>
                </c:pt>
                <c:pt idx="256">
                  <c:v>64.770936730769236</c:v>
                </c:pt>
                <c:pt idx="257">
                  <c:v>65.326035384615395</c:v>
                </c:pt>
                <c:pt idx="258">
                  <c:v>65.881134038461539</c:v>
                </c:pt>
                <c:pt idx="259">
                  <c:v>66.436232692307698</c:v>
                </c:pt>
                <c:pt idx="260">
                  <c:v>66.991331346153828</c:v>
                </c:pt>
                <c:pt idx="261">
                  <c:v>67.546429999999987</c:v>
                </c:pt>
                <c:pt idx="262">
                  <c:v>68.37425403846153</c:v>
                </c:pt>
                <c:pt idx="263">
                  <c:v>69.202078076923073</c:v>
                </c:pt>
                <c:pt idx="264">
                  <c:v>70.029902115384616</c:v>
                </c:pt>
                <c:pt idx="265">
                  <c:v>70.857726153846158</c:v>
                </c:pt>
                <c:pt idx="266">
                  <c:v>71.685550192307701</c:v>
                </c:pt>
                <c:pt idx="267">
                  <c:v>72.51337423076923</c:v>
                </c:pt>
                <c:pt idx="268">
                  <c:v>73.341198269230773</c:v>
                </c:pt>
                <c:pt idx="269">
                  <c:v>74.169022307692316</c:v>
                </c:pt>
                <c:pt idx="270">
                  <c:v>74.996846346153845</c:v>
                </c:pt>
                <c:pt idx="271">
                  <c:v>75.824670384615388</c:v>
                </c:pt>
                <c:pt idx="272">
                  <c:v>76.652494423076931</c:v>
                </c:pt>
                <c:pt idx="273">
                  <c:v>77.480318461538474</c:v>
                </c:pt>
                <c:pt idx="274">
                  <c:v>78.308142500000002</c:v>
                </c:pt>
                <c:pt idx="275">
                  <c:v>79.135966538461531</c:v>
                </c:pt>
                <c:pt idx="276">
                  <c:v>79.963790576923088</c:v>
                </c:pt>
                <c:pt idx="277">
                  <c:v>80.791614615384617</c:v>
                </c:pt>
                <c:pt idx="278">
                  <c:v>81.619438653846174</c:v>
                </c:pt>
                <c:pt idx="279">
                  <c:v>82.447262692307703</c:v>
                </c:pt>
                <c:pt idx="280">
                  <c:v>83.275086730769218</c:v>
                </c:pt>
                <c:pt idx="281">
                  <c:v>84.102910769230789</c:v>
                </c:pt>
                <c:pt idx="282">
                  <c:v>84.930734807692318</c:v>
                </c:pt>
                <c:pt idx="283">
                  <c:v>85.758558846153846</c:v>
                </c:pt>
                <c:pt idx="284">
                  <c:v>86.586382884615375</c:v>
                </c:pt>
                <c:pt idx="285">
                  <c:v>87.414206923076947</c:v>
                </c:pt>
                <c:pt idx="286">
                  <c:v>88.242030961538461</c:v>
                </c:pt>
                <c:pt idx="287">
                  <c:v>89.06985499999999</c:v>
                </c:pt>
                <c:pt idx="288">
                  <c:v>89.897679038461561</c:v>
                </c:pt>
                <c:pt idx="289">
                  <c:v>90.725503076923076</c:v>
                </c:pt>
                <c:pt idx="290">
                  <c:v>91.553327115384619</c:v>
                </c:pt>
                <c:pt idx="291">
                  <c:v>92.381151153846147</c:v>
                </c:pt>
                <c:pt idx="292">
                  <c:v>93.20897519230769</c:v>
                </c:pt>
                <c:pt idx="293">
                  <c:v>94.036799230769248</c:v>
                </c:pt>
                <c:pt idx="294">
                  <c:v>94.864623269230762</c:v>
                </c:pt>
                <c:pt idx="295">
                  <c:v>95.692447307692319</c:v>
                </c:pt>
                <c:pt idx="296">
                  <c:v>96.520271346153862</c:v>
                </c:pt>
                <c:pt idx="297">
                  <c:v>97.348095384615391</c:v>
                </c:pt>
                <c:pt idx="298">
                  <c:v>98.175919423076934</c:v>
                </c:pt>
                <c:pt idx="299">
                  <c:v>99.003743461538448</c:v>
                </c:pt>
                <c:pt idx="300">
                  <c:v>99.831567500000006</c:v>
                </c:pt>
                <c:pt idx="301">
                  <c:v>100.65939153846155</c:v>
                </c:pt>
                <c:pt idx="302">
                  <c:v>101.48721557692308</c:v>
                </c:pt>
                <c:pt idx="303">
                  <c:v>102.31503961538462</c:v>
                </c:pt>
                <c:pt idx="304">
                  <c:v>103.14286365384615</c:v>
                </c:pt>
                <c:pt idx="305">
                  <c:v>103.97068769230769</c:v>
                </c:pt>
                <c:pt idx="306">
                  <c:v>104.79851173076923</c:v>
                </c:pt>
                <c:pt idx="307">
                  <c:v>105.62633576923076</c:v>
                </c:pt>
                <c:pt idx="308">
                  <c:v>106.45415980769231</c:v>
                </c:pt>
                <c:pt idx="309">
                  <c:v>107.28198384615388</c:v>
                </c:pt>
                <c:pt idx="310">
                  <c:v>108.10980788461538</c:v>
                </c:pt>
                <c:pt idx="311">
                  <c:v>108.93763192307694</c:v>
                </c:pt>
                <c:pt idx="312">
                  <c:v>109.76545596153846</c:v>
                </c:pt>
                <c:pt idx="313">
                  <c:v>110.59327999999999</c:v>
                </c:pt>
                <c:pt idx="314">
                  <c:v>110.59327999999999</c:v>
                </c:pt>
                <c:pt idx="315">
                  <c:v>110.26799673076923</c:v>
                </c:pt>
                <c:pt idx="316">
                  <c:v>109.94271346153847</c:v>
                </c:pt>
                <c:pt idx="317">
                  <c:v>109.61743019230768</c:v>
                </c:pt>
                <c:pt idx="318">
                  <c:v>109.29214692307694</c:v>
                </c:pt>
                <c:pt idx="319">
                  <c:v>108.96686365384616</c:v>
                </c:pt>
                <c:pt idx="320">
                  <c:v>108.64158038461537</c:v>
                </c:pt>
                <c:pt idx="321">
                  <c:v>108.31629711538463</c:v>
                </c:pt>
                <c:pt idx="322">
                  <c:v>107.99101384615385</c:v>
                </c:pt>
                <c:pt idx="323">
                  <c:v>107.66573057692305</c:v>
                </c:pt>
                <c:pt idx="324">
                  <c:v>107.34044730769232</c:v>
                </c:pt>
                <c:pt idx="325">
                  <c:v>107.01516403846153</c:v>
                </c:pt>
                <c:pt idx="326">
                  <c:v>106.68988076923077</c:v>
                </c:pt>
                <c:pt idx="327">
                  <c:v>106.3645975</c:v>
                </c:pt>
                <c:pt idx="328">
                  <c:v>106.03931423076922</c:v>
                </c:pt>
                <c:pt idx="329">
                  <c:v>105.71403096153846</c:v>
                </c:pt>
                <c:pt idx="330">
                  <c:v>105.38874769230769</c:v>
                </c:pt>
                <c:pt idx="331">
                  <c:v>105.06346442307694</c:v>
                </c:pt>
                <c:pt idx="332">
                  <c:v>104.73818115384614</c:v>
                </c:pt>
                <c:pt idx="333">
                  <c:v>104.41289788461538</c:v>
                </c:pt>
                <c:pt idx="334">
                  <c:v>104.08761461538464</c:v>
                </c:pt>
                <c:pt idx="335">
                  <c:v>103.76233134615383</c:v>
                </c:pt>
                <c:pt idx="336">
                  <c:v>103.43704807692306</c:v>
                </c:pt>
                <c:pt idx="337">
                  <c:v>103.11176480769232</c:v>
                </c:pt>
                <c:pt idx="338">
                  <c:v>102.78648153846153</c:v>
                </c:pt>
                <c:pt idx="339">
                  <c:v>102.46119826923078</c:v>
                </c:pt>
                <c:pt idx="340">
                  <c:v>102.13591500000001</c:v>
                </c:pt>
                <c:pt idx="341">
                  <c:v>101.81063173076923</c:v>
                </c:pt>
                <c:pt idx="342">
                  <c:v>101.48534846153846</c:v>
                </c:pt>
                <c:pt idx="343">
                  <c:v>101.1600651923077</c:v>
                </c:pt>
                <c:pt idx="344">
                  <c:v>100.83478192307692</c:v>
                </c:pt>
                <c:pt idx="345">
                  <c:v>100.50949865384615</c:v>
                </c:pt>
                <c:pt idx="346">
                  <c:v>100.1842153846154</c:v>
                </c:pt>
                <c:pt idx="347">
                  <c:v>99.858932115384604</c:v>
                </c:pt>
                <c:pt idx="348">
                  <c:v>99.533648846153838</c:v>
                </c:pt>
                <c:pt idx="349">
                  <c:v>99.208365576923086</c:v>
                </c:pt>
                <c:pt idx="350">
                  <c:v>98.883082307692305</c:v>
                </c:pt>
                <c:pt idx="351">
                  <c:v>98.557799038461539</c:v>
                </c:pt>
                <c:pt idx="352">
                  <c:v>98.232515769230773</c:v>
                </c:pt>
                <c:pt idx="353">
                  <c:v>97.907232499999992</c:v>
                </c:pt>
                <c:pt idx="354">
                  <c:v>97.58194923076924</c:v>
                </c:pt>
                <c:pt idx="355">
                  <c:v>97.256665961538474</c:v>
                </c:pt>
                <c:pt idx="356">
                  <c:v>96.931382692307693</c:v>
                </c:pt>
                <c:pt idx="357">
                  <c:v>96.606099423076913</c:v>
                </c:pt>
                <c:pt idx="358">
                  <c:v>96.28081615384616</c:v>
                </c:pt>
                <c:pt idx="359">
                  <c:v>95.95553288461538</c:v>
                </c:pt>
                <c:pt idx="360">
                  <c:v>95.630249615384614</c:v>
                </c:pt>
                <c:pt idx="361">
                  <c:v>95.304966346153847</c:v>
                </c:pt>
                <c:pt idx="362">
                  <c:v>94.979683076923081</c:v>
                </c:pt>
                <c:pt idx="363">
                  <c:v>94.654399807692315</c:v>
                </c:pt>
                <c:pt idx="364">
                  <c:v>94.329116538461534</c:v>
                </c:pt>
                <c:pt idx="365">
                  <c:v>94.003833269230753</c:v>
                </c:pt>
                <c:pt idx="366">
                  <c:v>93.678550000000001</c:v>
                </c:pt>
                <c:pt idx="367">
                  <c:v>94.998148269230768</c:v>
                </c:pt>
                <c:pt idx="368">
                  <c:v>96.317746538461535</c:v>
                </c:pt>
                <c:pt idx="369">
                  <c:v>97.637344807692315</c:v>
                </c:pt>
                <c:pt idx="370">
                  <c:v>98.956943076923082</c:v>
                </c:pt>
                <c:pt idx="371">
                  <c:v>100.27654134615383</c:v>
                </c:pt>
                <c:pt idx="372">
                  <c:v>101.59613961538462</c:v>
                </c:pt>
                <c:pt idx="373">
                  <c:v>102.91573788461538</c:v>
                </c:pt>
                <c:pt idx="374">
                  <c:v>104.23533615384616</c:v>
                </c:pt>
                <c:pt idx="375">
                  <c:v>105.55493442307692</c:v>
                </c:pt>
                <c:pt idx="376">
                  <c:v>106.8745326923077</c:v>
                </c:pt>
                <c:pt idx="377">
                  <c:v>108.19413096153846</c:v>
                </c:pt>
                <c:pt idx="378">
                  <c:v>109.51372923076924</c:v>
                </c:pt>
                <c:pt idx="379">
                  <c:v>110.8333275</c:v>
                </c:pt>
                <c:pt idx="380">
                  <c:v>112.15292576923076</c:v>
                </c:pt>
                <c:pt idx="381">
                  <c:v>113.47252403846154</c:v>
                </c:pt>
                <c:pt idx="382">
                  <c:v>114.79212230769231</c:v>
                </c:pt>
                <c:pt idx="383">
                  <c:v>116.11172057692309</c:v>
                </c:pt>
                <c:pt idx="384">
                  <c:v>117.43131884615386</c:v>
                </c:pt>
                <c:pt idx="385">
                  <c:v>118.75091711538461</c:v>
                </c:pt>
                <c:pt idx="386">
                  <c:v>120.0705153846154</c:v>
                </c:pt>
                <c:pt idx="387">
                  <c:v>121.39011365384614</c:v>
                </c:pt>
                <c:pt idx="388">
                  <c:v>122.70971192307692</c:v>
                </c:pt>
                <c:pt idx="389">
                  <c:v>124.02931019230769</c:v>
                </c:pt>
                <c:pt idx="390">
                  <c:v>125.34890846153847</c:v>
                </c:pt>
                <c:pt idx="391">
                  <c:v>126.66850673076924</c:v>
                </c:pt>
                <c:pt idx="392">
                  <c:v>127.98810499999999</c:v>
                </c:pt>
                <c:pt idx="393">
                  <c:v>129.30770326923079</c:v>
                </c:pt>
                <c:pt idx="394">
                  <c:v>130.62730153846155</c:v>
                </c:pt>
                <c:pt idx="395">
                  <c:v>131.94689980769232</c:v>
                </c:pt>
                <c:pt idx="396">
                  <c:v>133.26649807692309</c:v>
                </c:pt>
                <c:pt idx="397">
                  <c:v>134.58609634615385</c:v>
                </c:pt>
                <c:pt idx="398">
                  <c:v>135.90569461538462</c:v>
                </c:pt>
                <c:pt idx="399">
                  <c:v>137.22529288461538</c:v>
                </c:pt>
                <c:pt idx="400">
                  <c:v>138.54489115384618</c:v>
                </c:pt>
                <c:pt idx="401">
                  <c:v>139.86448942307692</c:v>
                </c:pt>
                <c:pt idx="402">
                  <c:v>141.18408769230768</c:v>
                </c:pt>
                <c:pt idx="403">
                  <c:v>142.50368596153845</c:v>
                </c:pt>
                <c:pt idx="404">
                  <c:v>143.82328423076922</c:v>
                </c:pt>
                <c:pt idx="405">
                  <c:v>145.14288249999998</c:v>
                </c:pt>
                <c:pt idx="406">
                  <c:v>146.46248076923078</c:v>
                </c:pt>
                <c:pt idx="407">
                  <c:v>147.78207903846152</c:v>
                </c:pt>
                <c:pt idx="408">
                  <c:v>149.10167730769234</c:v>
                </c:pt>
                <c:pt idx="409">
                  <c:v>150.42127557692308</c:v>
                </c:pt>
                <c:pt idx="410">
                  <c:v>151.74087384615385</c:v>
                </c:pt>
                <c:pt idx="411">
                  <c:v>153.06047211538461</c:v>
                </c:pt>
                <c:pt idx="412">
                  <c:v>154.38007038461538</c:v>
                </c:pt>
                <c:pt idx="413">
                  <c:v>155.69966865384617</c:v>
                </c:pt>
                <c:pt idx="414">
                  <c:v>157.01926692307694</c:v>
                </c:pt>
                <c:pt idx="415">
                  <c:v>158.33886519230771</c:v>
                </c:pt>
                <c:pt idx="416">
                  <c:v>159.65846346153845</c:v>
                </c:pt>
                <c:pt idx="417">
                  <c:v>160.97806173076924</c:v>
                </c:pt>
                <c:pt idx="418">
                  <c:v>162.29766000000001</c:v>
                </c:pt>
                <c:pt idx="419">
                  <c:v>163.19094615384617</c:v>
                </c:pt>
                <c:pt idx="420">
                  <c:v>164.08423230769233</c:v>
                </c:pt>
                <c:pt idx="421">
                  <c:v>164.97751846153847</c:v>
                </c:pt>
                <c:pt idx="422">
                  <c:v>165.8708046153846</c:v>
                </c:pt>
                <c:pt idx="423">
                  <c:v>166.76409076923076</c:v>
                </c:pt>
                <c:pt idx="424">
                  <c:v>167.65737692307692</c:v>
                </c:pt>
                <c:pt idx="425">
                  <c:v>168.55066307692309</c:v>
                </c:pt>
                <c:pt idx="426">
                  <c:v>169.44394923076925</c:v>
                </c:pt>
                <c:pt idx="427">
                  <c:v>170.33723538461538</c:v>
                </c:pt>
                <c:pt idx="428">
                  <c:v>171.23052153846155</c:v>
                </c:pt>
                <c:pt idx="429">
                  <c:v>172.12380769230768</c:v>
                </c:pt>
                <c:pt idx="430">
                  <c:v>173.01709384615384</c:v>
                </c:pt>
                <c:pt idx="431">
                  <c:v>173.91038</c:v>
                </c:pt>
                <c:pt idx="432">
                  <c:v>174.80366615384614</c:v>
                </c:pt>
                <c:pt idx="433">
                  <c:v>175.69695230769233</c:v>
                </c:pt>
                <c:pt idx="434">
                  <c:v>176.59023846153849</c:v>
                </c:pt>
                <c:pt idx="435">
                  <c:v>177.4835246153846</c:v>
                </c:pt>
                <c:pt idx="436">
                  <c:v>178.37681076923079</c:v>
                </c:pt>
                <c:pt idx="437">
                  <c:v>179.27009692307689</c:v>
                </c:pt>
                <c:pt idx="438">
                  <c:v>180.16338307692308</c:v>
                </c:pt>
                <c:pt idx="439">
                  <c:v>181.05666923076927</c:v>
                </c:pt>
                <c:pt idx="440">
                  <c:v>181.94995538461538</c:v>
                </c:pt>
                <c:pt idx="441">
                  <c:v>182.84324153846157</c:v>
                </c:pt>
                <c:pt idx="442">
                  <c:v>183.73652769230767</c:v>
                </c:pt>
                <c:pt idx="443">
                  <c:v>184.62981384615387</c:v>
                </c:pt>
                <c:pt idx="444">
                  <c:v>185.52310000000003</c:v>
                </c:pt>
                <c:pt idx="445">
                  <c:v>186.41638615384616</c:v>
                </c:pt>
                <c:pt idx="446">
                  <c:v>187.30967230769232</c:v>
                </c:pt>
                <c:pt idx="447">
                  <c:v>188.20295846153849</c:v>
                </c:pt>
                <c:pt idx="448">
                  <c:v>189.09624461538462</c:v>
                </c:pt>
                <c:pt idx="449">
                  <c:v>189.98953076923081</c:v>
                </c:pt>
                <c:pt idx="450">
                  <c:v>190.88281692307692</c:v>
                </c:pt>
                <c:pt idx="451">
                  <c:v>191.77610307692308</c:v>
                </c:pt>
                <c:pt idx="452">
                  <c:v>192.66938923076924</c:v>
                </c:pt>
                <c:pt idx="453">
                  <c:v>193.5626753846154</c:v>
                </c:pt>
                <c:pt idx="454">
                  <c:v>194.45596153846157</c:v>
                </c:pt>
                <c:pt idx="455">
                  <c:v>195.34924769230773</c:v>
                </c:pt>
                <c:pt idx="456">
                  <c:v>196.24253384615386</c:v>
                </c:pt>
                <c:pt idx="457">
                  <c:v>197.13582</c:v>
                </c:pt>
                <c:pt idx="458">
                  <c:v>198.02910615384616</c:v>
                </c:pt>
                <c:pt idx="459">
                  <c:v>198.92239230769232</c:v>
                </c:pt>
                <c:pt idx="460">
                  <c:v>199.81567846153848</c:v>
                </c:pt>
                <c:pt idx="461">
                  <c:v>200.70896461538462</c:v>
                </c:pt>
                <c:pt idx="462">
                  <c:v>201.60225076923078</c:v>
                </c:pt>
                <c:pt idx="463">
                  <c:v>202.49553692307694</c:v>
                </c:pt>
                <c:pt idx="464">
                  <c:v>203.38882307692307</c:v>
                </c:pt>
                <c:pt idx="465">
                  <c:v>204.28210923076924</c:v>
                </c:pt>
                <c:pt idx="466">
                  <c:v>205.1753953846154</c:v>
                </c:pt>
                <c:pt idx="467">
                  <c:v>206.06868153846153</c:v>
                </c:pt>
                <c:pt idx="468">
                  <c:v>206.96196769230772</c:v>
                </c:pt>
                <c:pt idx="469">
                  <c:v>207.85525384615386</c:v>
                </c:pt>
                <c:pt idx="470">
                  <c:v>208.74854000000002</c:v>
                </c:pt>
                <c:pt idx="471">
                  <c:v>207.84140461538462</c:v>
                </c:pt>
                <c:pt idx="472">
                  <c:v>206.93426923076925</c:v>
                </c:pt>
                <c:pt idx="473">
                  <c:v>206.02713384615382</c:v>
                </c:pt>
                <c:pt idx="474">
                  <c:v>205.11999846153847</c:v>
                </c:pt>
                <c:pt idx="475">
                  <c:v>204.21286307692307</c:v>
                </c:pt>
                <c:pt idx="476">
                  <c:v>203.30572769230773</c:v>
                </c:pt>
                <c:pt idx="477">
                  <c:v>202.3985923076923</c:v>
                </c:pt>
                <c:pt idx="478">
                  <c:v>201.49145692307695</c:v>
                </c:pt>
                <c:pt idx="479">
                  <c:v>200.58432153846155</c:v>
                </c:pt>
                <c:pt idx="480">
                  <c:v>199.67718615384618</c:v>
                </c:pt>
                <c:pt idx="481">
                  <c:v>198.77005076923075</c:v>
                </c:pt>
                <c:pt idx="482">
                  <c:v>197.86291538461541</c:v>
                </c:pt>
                <c:pt idx="483">
                  <c:v>196.95578</c:v>
                </c:pt>
                <c:pt idx="484">
                  <c:v>196.0486446153846</c:v>
                </c:pt>
                <c:pt idx="485">
                  <c:v>195.14150923076923</c:v>
                </c:pt>
                <c:pt idx="486">
                  <c:v>194.23437384615386</c:v>
                </c:pt>
                <c:pt idx="487">
                  <c:v>193.32723846153849</c:v>
                </c:pt>
                <c:pt idx="488">
                  <c:v>192.42010307692308</c:v>
                </c:pt>
                <c:pt idx="489">
                  <c:v>191.51296769230771</c:v>
                </c:pt>
                <c:pt idx="490">
                  <c:v>190.60583230769231</c:v>
                </c:pt>
                <c:pt idx="491">
                  <c:v>189.69869692307694</c:v>
                </c:pt>
                <c:pt idx="492">
                  <c:v>188.79156153846151</c:v>
                </c:pt>
                <c:pt idx="493">
                  <c:v>187.88442615384614</c:v>
                </c:pt>
                <c:pt idx="494">
                  <c:v>186.97729076923079</c:v>
                </c:pt>
                <c:pt idx="495">
                  <c:v>186.07015538461539</c:v>
                </c:pt>
                <c:pt idx="496">
                  <c:v>185.16302000000002</c:v>
                </c:pt>
                <c:pt idx="497">
                  <c:v>184.25588461538462</c:v>
                </c:pt>
                <c:pt idx="498">
                  <c:v>183.34874923076924</c:v>
                </c:pt>
                <c:pt idx="499">
                  <c:v>182.44161384615387</c:v>
                </c:pt>
                <c:pt idx="500">
                  <c:v>181.53447846153844</c:v>
                </c:pt>
                <c:pt idx="501">
                  <c:v>180.62734307692307</c:v>
                </c:pt>
                <c:pt idx="502">
                  <c:v>179.72020769230772</c:v>
                </c:pt>
                <c:pt idx="503">
                  <c:v>178.81307230769229</c:v>
                </c:pt>
                <c:pt idx="504">
                  <c:v>177.90593692307692</c:v>
                </c:pt>
                <c:pt idx="505">
                  <c:v>176.99880153846155</c:v>
                </c:pt>
                <c:pt idx="506">
                  <c:v>176.09166615384612</c:v>
                </c:pt>
                <c:pt idx="507">
                  <c:v>175.1845307692308</c:v>
                </c:pt>
                <c:pt idx="508">
                  <c:v>174.2773953846154</c:v>
                </c:pt>
                <c:pt idx="509">
                  <c:v>173.37026</c:v>
                </c:pt>
                <c:pt idx="510">
                  <c:v>172.46312461538463</c:v>
                </c:pt>
                <c:pt idx="511">
                  <c:v>171.55598923076923</c:v>
                </c:pt>
                <c:pt idx="512">
                  <c:v>170.64885384615386</c:v>
                </c:pt>
                <c:pt idx="513">
                  <c:v>169.74171846153843</c:v>
                </c:pt>
                <c:pt idx="514">
                  <c:v>168.83458307692305</c:v>
                </c:pt>
                <c:pt idx="515">
                  <c:v>167.92744769230771</c:v>
                </c:pt>
                <c:pt idx="516">
                  <c:v>167.02031230769231</c:v>
                </c:pt>
                <c:pt idx="517">
                  <c:v>166.11317692307691</c:v>
                </c:pt>
                <c:pt idx="518">
                  <c:v>165.20604153846153</c:v>
                </c:pt>
                <c:pt idx="519">
                  <c:v>164.29890615384619</c:v>
                </c:pt>
                <c:pt idx="520">
                  <c:v>163.39177076923079</c:v>
                </c:pt>
                <c:pt idx="521">
                  <c:v>162.48463538461539</c:v>
                </c:pt>
                <c:pt idx="522">
                  <c:v>161.57749999999999</c:v>
                </c:pt>
                <c:pt idx="523">
                  <c:v>161.29141134615386</c:v>
                </c:pt>
                <c:pt idx="524">
                  <c:v>161.00532269230771</c:v>
                </c:pt>
                <c:pt idx="525">
                  <c:v>160.71923403846154</c:v>
                </c:pt>
                <c:pt idx="526">
                  <c:v>160.43314538461541</c:v>
                </c:pt>
                <c:pt idx="527">
                  <c:v>160.14705673076926</c:v>
                </c:pt>
                <c:pt idx="528">
                  <c:v>159.86096807692309</c:v>
                </c:pt>
                <c:pt idx="529">
                  <c:v>159.57487942307694</c:v>
                </c:pt>
                <c:pt idx="530">
                  <c:v>159.28879076923076</c:v>
                </c:pt>
                <c:pt idx="531">
                  <c:v>159.00270211538464</c:v>
                </c:pt>
                <c:pt idx="532">
                  <c:v>158.71661346153846</c:v>
                </c:pt>
                <c:pt idx="533">
                  <c:v>158.43052480769231</c:v>
                </c:pt>
                <c:pt idx="534">
                  <c:v>158.14443615384616</c:v>
                </c:pt>
                <c:pt idx="535">
                  <c:v>157.85834750000001</c:v>
                </c:pt>
                <c:pt idx="536">
                  <c:v>157.57225884615386</c:v>
                </c:pt>
                <c:pt idx="537">
                  <c:v>157.28617019230768</c:v>
                </c:pt>
                <c:pt idx="538">
                  <c:v>157.00008153846153</c:v>
                </c:pt>
                <c:pt idx="539">
                  <c:v>156.71399288461541</c:v>
                </c:pt>
                <c:pt idx="540">
                  <c:v>156.42790423076923</c:v>
                </c:pt>
                <c:pt idx="541">
                  <c:v>156.14181557692308</c:v>
                </c:pt>
                <c:pt idx="542">
                  <c:v>155.85572692307693</c:v>
                </c:pt>
                <c:pt idx="543">
                  <c:v>155.56963826923078</c:v>
                </c:pt>
                <c:pt idx="544">
                  <c:v>155.2835496153846</c:v>
                </c:pt>
                <c:pt idx="545">
                  <c:v>154.99746096153848</c:v>
                </c:pt>
                <c:pt idx="546">
                  <c:v>154.7113723076923</c:v>
                </c:pt>
                <c:pt idx="547">
                  <c:v>154.42528365384618</c:v>
                </c:pt>
                <c:pt idx="548">
                  <c:v>154.139195</c:v>
                </c:pt>
                <c:pt idx="549">
                  <c:v>153.85310634615382</c:v>
                </c:pt>
                <c:pt idx="550">
                  <c:v>153.5670176923077</c:v>
                </c:pt>
                <c:pt idx="551">
                  <c:v>153.28092903846155</c:v>
                </c:pt>
                <c:pt idx="552">
                  <c:v>152.99484038461537</c:v>
                </c:pt>
                <c:pt idx="553">
                  <c:v>152.70875173076919</c:v>
                </c:pt>
                <c:pt idx="554">
                  <c:v>152.42266307692307</c:v>
                </c:pt>
                <c:pt idx="555">
                  <c:v>152.13657442307692</c:v>
                </c:pt>
                <c:pt idx="556">
                  <c:v>151.85048576923077</c:v>
                </c:pt>
                <c:pt idx="557">
                  <c:v>151.56439711538462</c:v>
                </c:pt>
                <c:pt idx="558">
                  <c:v>151.27830846153844</c:v>
                </c:pt>
                <c:pt idx="559">
                  <c:v>150.99221980769232</c:v>
                </c:pt>
                <c:pt idx="560">
                  <c:v>150.70613115384617</c:v>
                </c:pt>
                <c:pt idx="561">
                  <c:v>150.42004249999999</c:v>
                </c:pt>
                <c:pt idx="562">
                  <c:v>150.13395384615387</c:v>
                </c:pt>
                <c:pt idx="563">
                  <c:v>149.84786519230772</c:v>
                </c:pt>
                <c:pt idx="564">
                  <c:v>149.56177653846157</c:v>
                </c:pt>
                <c:pt idx="565">
                  <c:v>149.27568788461539</c:v>
                </c:pt>
                <c:pt idx="566">
                  <c:v>148.98959923076924</c:v>
                </c:pt>
                <c:pt idx="567">
                  <c:v>148.70351057692309</c:v>
                </c:pt>
                <c:pt idx="568">
                  <c:v>148.41742192307692</c:v>
                </c:pt>
                <c:pt idx="569">
                  <c:v>148.13133326923077</c:v>
                </c:pt>
                <c:pt idx="570">
                  <c:v>147.84524461538462</c:v>
                </c:pt>
                <c:pt idx="571">
                  <c:v>147.55915596153847</c:v>
                </c:pt>
                <c:pt idx="572">
                  <c:v>147.27306730769232</c:v>
                </c:pt>
                <c:pt idx="573">
                  <c:v>146.98697865384614</c:v>
                </c:pt>
                <c:pt idx="574">
                  <c:v>146.70089000000002</c:v>
                </c:pt>
                <c:pt idx="575">
                  <c:v>146.76583519230772</c:v>
                </c:pt>
                <c:pt idx="576">
                  <c:v>146.83078038461539</c:v>
                </c:pt>
                <c:pt idx="577">
                  <c:v>146.89572557692307</c:v>
                </c:pt>
                <c:pt idx="578">
                  <c:v>146.96067076923075</c:v>
                </c:pt>
                <c:pt idx="579">
                  <c:v>147.02561596153845</c:v>
                </c:pt>
                <c:pt idx="580">
                  <c:v>147.09056115384615</c:v>
                </c:pt>
                <c:pt idx="581">
                  <c:v>147.15550634615386</c:v>
                </c:pt>
                <c:pt idx="582">
                  <c:v>147.22045153846156</c:v>
                </c:pt>
                <c:pt idx="583">
                  <c:v>147.28539673076924</c:v>
                </c:pt>
                <c:pt idx="584">
                  <c:v>147.35034192307694</c:v>
                </c:pt>
                <c:pt idx="585">
                  <c:v>147.41528711538461</c:v>
                </c:pt>
                <c:pt idx="586">
                  <c:v>147.48023230769232</c:v>
                </c:pt>
                <c:pt idx="587">
                  <c:v>147.54517749999999</c:v>
                </c:pt>
                <c:pt idx="588">
                  <c:v>147.6101226923077</c:v>
                </c:pt>
                <c:pt idx="589">
                  <c:v>147.6750678846154</c:v>
                </c:pt>
                <c:pt idx="590">
                  <c:v>147.74001307692308</c:v>
                </c:pt>
                <c:pt idx="591">
                  <c:v>147.80495826923078</c:v>
                </c:pt>
                <c:pt idx="592">
                  <c:v>147.86990346153846</c:v>
                </c:pt>
                <c:pt idx="593">
                  <c:v>147.93484865384616</c:v>
                </c:pt>
                <c:pt idx="594">
                  <c:v>147.99979384615384</c:v>
                </c:pt>
                <c:pt idx="595">
                  <c:v>148.06473903846154</c:v>
                </c:pt>
                <c:pt idx="596">
                  <c:v>148.12968423076921</c:v>
                </c:pt>
                <c:pt idx="597">
                  <c:v>148.19462942307692</c:v>
                </c:pt>
                <c:pt idx="598">
                  <c:v>148.25957461538462</c:v>
                </c:pt>
                <c:pt idx="599">
                  <c:v>148.32451980769233</c:v>
                </c:pt>
                <c:pt idx="600">
                  <c:v>148.38946500000003</c:v>
                </c:pt>
                <c:pt idx="601">
                  <c:v>148.45441019230773</c:v>
                </c:pt>
                <c:pt idx="602">
                  <c:v>148.51935538461541</c:v>
                </c:pt>
                <c:pt idx="603">
                  <c:v>148.58430057692306</c:v>
                </c:pt>
                <c:pt idx="604">
                  <c:v>148.64924576923076</c:v>
                </c:pt>
                <c:pt idx="605">
                  <c:v>148.71419096153846</c:v>
                </c:pt>
                <c:pt idx="606">
                  <c:v>148.77913615384617</c:v>
                </c:pt>
                <c:pt idx="607">
                  <c:v>148.84408134615384</c:v>
                </c:pt>
                <c:pt idx="608">
                  <c:v>148.90902653846155</c:v>
                </c:pt>
                <c:pt idx="609">
                  <c:v>148.97397173076925</c:v>
                </c:pt>
                <c:pt idx="610">
                  <c:v>149.03891692307693</c:v>
                </c:pt>
                <c:pt idx="611">
                  <c:v>149.10386211538463</c:v>
                </c:pt>
                <c:pt idx="612">
                  <c:v>149.1688073076923</c:v>
                </c:pt>
                <c:pt idx="613">
                  <c:v>149.23375250000001</c:v>
                </c:pt>
                <c:pt idx="614">
                  <c:v>149.29869769230771</c:v>
                </c:pt>
                <c:pt idx="615">
                  <c:v>149.36364288461536</c:v>
                </c:pt>
                <c:pt idx="616">
                  <c:v>149.42858807692309</c:v>
                </c:pt>
                <c:pt idx="617">
                  <c:v>149.49353326923077</c:v>
                </c:pt>
                <c:pt idx="618">
                  <c:v>149.55847846153847</c:v>
                </c:pt>
                <c:pt idx="619">
                  <c:v>149.62342365384617</c:v>
                </c:pt>
                <c:pt idx="620">
                  <c:v>149.68836884615385</c:v>
                </c:pt>
                <c:pt idx="621">
                  <c:v>149.75331403846155</c:v>
                </c:pt>
                <c:pt idx="622">
                  <c:v>149.81825923076923</c:v>
                </c:pt>
                <c:pt idx="623">
                  <c:v>149.8832044230769</c:v>
                </c:pt>
                <c:pt idx="624">
                  <c:v>149.94814961538461</c:v>
                </c:pt>
                <c:pt idx="625">
                  <c:v>150.01309480769231</c:v>
                </c:pt>
                <c:pt idx="626">
                  <c:v>150.07804000000002</c:v>
                </c:pt>
                <c:pt idx="627">
                  <c:v>150.07804000000002</c:v>
                </c:pt>
                <c:pt idx="628">
                  <c:v>150.65274807692307</c:v>
                </c:pt>
                <c:pt idx="629">
                  <c:v>151.22745615384616</c:v>
                </c:pt>
                <c:pt idx="630">
                  <c:v>151.80216423076925</c:v>
                </c:pt>
                <c:pt idx="631">
                  <c:v>152.37687230769234</c:v>
                </c:pt>
                <c:pt idx="632">
                  <c:v>152.9515803846154</c:v>
                </c:pt>
                <c:pt idx="633">
                  <c:v>153.52628846153843</c:v>
                </c:pt>
                <c:pt idx="634">
                  <c:v>154.10099653846157</c:v>
                </c:pt>
                <c:pt idx="635">
                  <c:v>154.67570461538463</c:v>
                </c:pt>
                <c:pt idx="636">
                  <c:v>155.25041269230766</c:v>
                </c:pt>
                <c:pt idx="637">
                  <c:v>155.82512076923078</c:v>
                </c:pt>
                <c:pt idx="638">
                  <c:v>156.39982884615387</c:v>
                </c:pt>
                <c:pt idx="639">
                  <c:v>156.97453692307695</c:v>
                </c:pt>
                <c:pt idx="640">
                  <c:v>157.54924499999998</c:v>
                </c:pt>
                <c:pt idx="641">
                  <c:v>158.12395307692307</c:v>
                </c:pt>
                <c:pt idx="642">
                  <c:v>158.69866115384619</c:v>
                </c:pt>
                <c:pt idx="643">
                  <c:v>159.27336923076925</c:v>
                </c:pt>
                <c:pt idx="644">
                  <c:v>159.84807730769234</c:v>
                </c:pt>
                <c:pt idx="645">
                  <c:v>160.42278538461539</c:v>
                </c:pt>
                <c:pt idx="646">
                  <c:v>160.99749346153845</c:v>
                </c:pt>
                <c:pt idx="647">
                  <c:v>161.57220153846154</c:v>
                </c:pt>
                <c:pt idx="648">
                  <c:v>162.14690961538463</c:v>
                </c:pt>
                <c:pt idx="649">
                  <c:v>162.72161769230769</c:v>
                </c:pt>
                <c:pt idx="650">
                  <c:v>163.29632576923078</c:v>
                </c:pt>
                <c:pt idx="651">
                  <c:v>163.87103384615384</c:v>
                </c:pt>
                <c:pt idx="652">
                  <c:v>164.44574192307695</c:v>
                </c:pt>
                <c:pt idx="653">
                  <c:v>165.02044999999998</c:v>
                </c:pt>
                <c:pt idx="654">
                  <c:v>165.59515807692307</c:v>
                </c:pt>
                <c:pt idx="655">
                  <c:v>166.16986615384616</c:v>
                </c:pt>
                <c:pt idx="656">
                  <c:v>166.74457423076925</c:v>
                </c:pt>
                <c:pt idx="657">
                  <c:v>167.31928230769228</c:v>
                </c:pt>
                <c:pt idx="658">
                  <c:v>167.89399038461536</c:v>
                </c:pt>
                <c:pt idx="659">
                  <c:v>168.46869846153848</c:v>
                </c:pt>
                <c:pt idx="660">
                  <c:v>169.04340653846151</c:v>
                </c:pt>
                <c:pt idx="661">
                  <c:v>169.6181146153846</c:v>
                </c:pt>
                <c:pt idx="662">
                  <c:v>170.19282269230771</c:v>
                </c:pt>
                <c:pt idx="663">
                  <c:v>170.76753076923077</c:v>
                </c:pt>
                <c:pt idx="664">
                  <c:v>171.34223884615386</c:v>
                </c:pt>
                <c:pt idx="665">
                  <c:v>171.91694692307692</c:v>
                </c:pt>
                <c:pt idx="666">
                  <c:v>172.49165500000001</c:v>
                </c:pt>
                <c:pt idx="667">
                  <c:v>173.06636307692307</c:v>
                </c:pt>
                <c:pt idx="668">
                  <c:v>173.64107115384616</c:v>
                </c:pt>
                <c:pt idx="669">
                  <c:v>174.21577923076921</c:v>
                </c:pt>
                <c:pt idx="670">
                  <c:v>174.7904873076923</c:v>
                </c:pt>
                <c:pt idx="671">
                  <c:v>175.36519538461539</c:v>
                </c:pt>
                <c:pt idx="672">
                  <c:v>175.93990346153845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PER!$BN$19</c:f>
              <c:strCache>
                <c:ptCount val="1"/>
                <c:pt idx="0">
                  <c:v>5X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PER!$BN$20:$BN$5005</c:f>
              <c:numCache>
                <c:formatCode>0_);[Red]\(0\)</c:formatCode>
                <c:ptCount val="4986"/>
                <c:pt idx="0">
                  <c:v>53.933699999999995</c:v>
                </c:pt>
                <c:pt idx="1">
                  <c:v>53.63114903846153</c:v>
                </c:pt>
                <c:pt idx="2">
                  <c:v>53.328598076923079</c:v>
                </c:pt>
                <c:pt idx="3">
                  <c:v>53.026047115384614</c:v>
                </c:pt>
                <c:pt idx="4">
                  <c:v>52.723496153846149</c:v>
                </c:pt>
                <c:pt idx="5">
                  <c:v>52.420945192307698</c:v>
                </c:pt>
                <c:pt idx="6">
                  <c:v>52.118394230769226</c:v>
                </c:pt>
                <c:pt idx="7">
                  <c:v>51.815843269230768</c:v>
                </c:pt>
                <c:pt idx="8">
                  <c:v>51.513292307692311</c:v>
                </c:pt>
                <c:pt idx="9">
                  <c:v>51.210741346153846</c:v>
                </c:pt>
                <c:pt idx="10">
                  <c:v>50.908190384615381</c:v>
                </c:pt>
                <c:pt idx="11">
                  <c:v>50.605639423076923</c:v>
                </c:pt>
                <c:pt idx="12">
                  <c:v>50.303088461538465</c:v>
                </c:pt>
                <c:pt idx="13">
                  <c:v>50.0005375</c:v>
                </c:pt>
                <c:pt idx="14">
                  <c:v>49.697986538461542</c:v>
                </c:pt>
                <c:pt idx="15">
                  <c:v>49.395435576923077</c:v>
                </c:pt>
                <c:pt idx="16">
                  <c:v>49.092884615384619</c:v>
                </c:pt>
                <c:pt idx="17">
                  <c:v>48.790333653846162</c:v>
                </c:pt>
                <c:pt idx="18">
                  <c:v>48.487782692307697</c:v>
                </c:pt>
                <c:pt idx="19">
                  <c:v>48.185231730769232</c:v>
                </c:pt>
                <c:pt idx="20">
                  <c:v>47.882680769230781</c:v>
                </c:pt>
                <c:pt idx="21">
                  <c:v>47.580129807692309</c:v>
                </c:pt>
                <c:pt idx="22">
                  <c:v>47.277578846153844</c:v>
                </c:pt>
                <c:pt idx="23">
                  <c:v>46.975027884615379</c:v>
                </c:pt>
                <c:pt idx="24">
                  <c:v>46.672476923076914</c:v>
                </c:pt>
                <c:pt idx="25">
                  <c:v>46.369925961538463</c:v>
                </c:pt>
                <c:pt idx="26">
                  <c:v>46.067374999999998</c:v>
                </c:pt>
                <c:pt idx="27">
                  <c:v>45.764824038461533</c:v>
                </c:pt>
                <c:pt idx="28">
                  <c:v>45.462273076923083</c:v>
                </c:pt>
                <c:pt idx="29">
                  <c:v>45.159722115384611</c:v>
                </c:pt>
                <c:pt idx="30">
                  <c:v>44.857171153846153</c:v>
                </c:pt>
                <c:pt idx="31">
                  <c:v>44.554620192307695</c:v>
                </c:pt>
                <c:pt idx="32">
                  <c:v>44.25206923076923</c:v>
                </c:pt>
                <c:pt idx="33">
                  <c:v>43.949518269230765</c:v>
                </c:pt>
                <c:pt idx="34">
                  <c:v>43.646967307692314</c:v>
                </c:pt>
                <c:pt idx="35">
                  <c:v>43.344416346153849</c:v>
                </c:pt>
                <c:pt idx="36">
                  <c:v>43.041865384615384</c:v>
                </c:pt>
                <c:pt idx="37">
                  <c:v>42.739314423076927</c:v>
                </c:pt>
                <c:pt idx="38">
                  <c:v>42.436763461538462</c:v>
                </c:pt>
                <c:pt idx="39">
                  <c:v>42.134212500000004</c:v>
                </c:pt>
                <c:pt idx="40">
                  <c:v>41.831661538461546</c:v>
                </c:pt>
                <c:pt idx="41">
                  <c:v>41.529110576923081</c:v>
                </c:pt>
                <c:pt idx="42">
                  <c:v>41.226559615384616</c:v>
                </c:pt>
                <c:pt idx="43">
                  <c:v>40.924008653846151</c:v>
                </c:pt>
                <c:pt idx="44">
                  <c:v>40.621457692307693</c:v>
                </c:pt>
                <c:pt idx="45">
                  <c:v>40.318906730769228</c:v>
                </c:pt>
                <c:pt idx="46">
                  <c:v>40.016355769230763</c:v>
                </c:pt>
                <c:pt idx="47">
                  <c:v>39.713804807692306</c:v>
                </c:pt>
                <c:pt idx="48">
                  <c:v>39.411253846153848</c:v>
                </c:pt>
                <c:pt idx="49">
                  <c:v>39.108702884615383</c:v>
                </c:pt>
                <c:pt idx="50">
                  <c:v>38.806151923076918</c:v>
                </c:pt>
                <c:pt idx="51">
                  <c:v>38.50360096153846</c:v>
                </c:pt>
                <c:pt idx="52">
                  <c:v>38.201050000000002</c:v>
                </c:pt>
                <c:pt idx="53">
                  <c:v>38.201050000000002</c:v>
                </c:pt>
                <c:pt idx="54">
                  <c:v>38.227615384615383</c:v>
                </c:pt>
                <c:pt idx="55">
                  <c:v>38.254180769230771</c:v>
                </c:pt>
                <c:pt idx="56">
                  <c:v>38.280746153846152</c:v>
                </c:pt>
                <c:pt idx="57">
                  <c:v>38.307311538461541</c:v>
                </c:pt>
                <c:pt idx="58">
                  <c:v>38.333876923076922</c:v>
                </c:pt>
                <c:pt idx="59">
                  <c:v>38.360442307692303</c:v>
                </c:pt>
                <c:pt idx="60">
                  <c:v>38.387007692307691</c:v>
                </c:pt>
                <c:pt idx="61">
                  <c:v>38.413573076923072</c:v>
                </c:pt>
                <c:pt idx="62">
                  <c:v>38.44013846153846</c:v>
                </c:pt>
                <c:pt idx="63">
                  <c:v>38.466703846153848</c:v>
                </c:pt>
                <c:pt idx="64">
                  <c:v>38.493269230769229</c:v>
                </c:pt>
                <c:pt idx="65">
                  <c:v>38.519834615384617</c:v>
                </c:pt>
                <c:pt idx="66">
                  <c:v>38.546399999999998</c:v>
                </c:pt>
                <c:pt idx="67">
                  <c:v>38.572965384615379</c:v>
                </c:pt>
                <c:pt idx="68">
                  <c:v>38.599530769230768</c:v>
                </c:pt>
                <c:pt idx="69">
                  <c:v>38.626096153846156</c:v>
                </c:pt>
                <c:pt idx="70">
                  <c:v>38.652661538461544</c:v>
                </c:pt>
                <c:pt idx="71">
                  <c:v>38.679226923076925</c:v>
                </c:pt>
                <c:pt idx="72">
                  <c:v>38.705792307692313</c:v>
                </c:pt>
                <c:pt idx="73">
                  <c:v>38.732357692307701</c:v>
                </c:pt>
                <c:pt idx="74">
                  <c:v>38.758923076923075</c:v>
                </c:pt>
                <c:pt idx="75">
                  <c:v>38.785488461538463</c:v>
                </c:pt>
                <c:pt idx="76">
                  <c:v>38.812053846153852</c:v>
                </c:pt>
                <c:pt idx="77">
                  <c:v>38.838619230769233</c:v>
                </c:pt>
                <c:pt idx="78">
                  <c:v>38.865184615384614</c:v>
                </c:pt>
                <c:pt idx="79">
                  <c:v>38.891750000000002</c:v>
                </c:pt>
                <c:pt idx="80">
                  <c:v>38.91831538461539</c:v>
                </c:pt>
                <c:pt idx="81">
                  <c:v>38.944880769230764</c:v>
                </c:pt>
                <c:pt idx="82">
                  <c:v>38.971446153846152</c:v>
                </c:pt>
                <c:pt idx="83">
                  <c:v>38.998011538461533</c:v>
                </c:pt>
                <c:pt idx="84">
                  <c:v>39.024576923076921</c:v>
                </c:pt>
                <c:pt idx="85">
                  <c:v>39.051142307692309</c:v>
                </c:pt>
                <c:pt idx="86">
                  <c:v>39.07770769230769</c:v>
                </c:pt>
                <c:pt idx="87">
                  <c:v>39.104273076923072</c:v>
                </c:pt>
                <c:pt idx="88">
                  <c:v>39.130838461538467</c:v>
                </c:pt>
                <c:pt idx="89">
                  <c:v>39.157403846153841</c:v>
                </c:pt>
                <c:pt idx="90">
                  <c:v>39.183969230769229</c:v>
                </c:pt>
                <c:pt idx="91">
                  <c:v>39.21053461538461</c:v>
                </c:pt>
                <c:pt idx="92">
                  <c:v>39.237099999999998</c:v>
                </c:pt>
                <c:pt idx="93">
                  <c:v>39.263665384615386</c:v>
                </c:pt>
                <c:pt idx="94">
                  <c:v>39.290230769230767</c:v>
                </c:pt>
                <c:pt idx="95">
                  <c:v>39.316796153846155</c:v>
                </c:pt>
                <c:pt idx="96">
                  <c:v>39.343361538461536</c:v>
                </c:pt>
                <c:pt idx="97">
                  <c:v>39.369926923076918</c:v>
                </c:pt>
                <c:pt idx="98">
                  <c:v>39.396492307692306</c:v>
                </c:pt>
                <c:pt idx="99">
                  <c:v>39.423057692307687</c:v>
                </c:pt>
                <c:pt idx="100">
                  <c:v>39.449623076923075</c:v>
                </c:pt>
                <c:pt idx="101">
                  <c:v>39.476188461538463</c:v>
                </c:pt>
                <c:pt idx="102">
                  <c:v>39.502753846153851</c:v>
                </c:pt>
                <c:pt idx="103">
                  <c:v>39.529319230769232</c:v>
                </c:pt>
                <c:pt idx="104">
                  <c:v>39.55588461538462</c:v>
                </c:pt>
                <c:pt idx="105">
                  <c:v>39.582449999999994</c:v>
                </c:pt>
                <c:pt idx="106">
                  <c:v>39.535193269230767</c:v>
                </c:pt>
                <c:pt idx="107">
                  <c:v>39.48793653846154</c:v>
                </c:pt>
                <c:pt idx="108">
                  <c:v>39.440679807692305</c:v>
                </c:pt>
                <c:pt idx="109">
                  <c:v>39.393423076923078</c:v>
                </c:pt>
                <c:pt idx="110">
                  <c:v>39.346166346153851</c:v>
                </c:pt>
                <c:pt idx="111">
                  <c:v>39.298909615384609</c:v>
                </c:pt>
                <c:pt idx="112">
                  <c:v>39.251652884615389</c:v>
                </c:pt>
                <c:pt idx="113">
                  <c:v>39.204396153846162</c:v>
                </c:pt>
                <c:pt idx="114">
                  <c:v>39.15713942307692</c:v>
                </c:pt>
                <c:pt idx="115">
                  <c:v>39.109882692307693</c:v>
                </c:pt>
                <c:pt idx="116">
                  <c:v>39.062625961538465</c:v>
                </c:pt>
                <c:pt idx="117">
                  <c:v>39.015369230769231</c:v>
                </c:pt>
                <c:pt idx="118">
                  <c:v>38.968112500000004</c:v>
                </c:pt>
                <c:pt idx="119">
                  <c:v>38.920855769230769</c:v>
                </c:pt>
                <c:pt idx="120">
                  <c:v>38.873599038461542</c:v>
                </c:pt>
                <c:pt idx="121">
                  <c:v>38.826342307692308</c:v>
                </c:pt>
                <c:pt idx="122">
                  <c:v>38.779085576923087</c:v>
                </c:pt>
                <c:pt idx="123">
                  <c:v>38.731828846153846</c:v>
                </c:pt>
                <c:pt idx="124">
                  <c:v>38.684572115384611</c:v>
                </c:pt>
                <c:pt idx="125">
                  <c:v>38.637315384615384</c:v>
                </c:pt>
                <c:pt idx="126">
                  <c:v>38.59005865384615</c:v>
                </c:pt>
                <c:pt idx="127">
                  <c:v>38.542801923076922</c:v>
                </c:pt>
                <c:pt idx="128">
                  <c:v>38.495545192307688</c:v>
                </c:pt>
                <c:pt idx="129">
                  <c:v>38.448288461538461</c:v>
                </c:pt>
                <c:pt idx="130">
                  <c:v>38.401031730769233</c:v>
                </c:pt>
                <c:pt idx="131">
                  <c:v>38.353774999999999</c:v>
                </c:pt>
                <c:pt idx="132">
                  <c:v>38.306518269230772</c:v>
                </c:pt>
                <c:pt idx="133">
                  <c:v>38.259261538461544</c:v>
                </c:pt>
                <c:pt idx="134">
                  <c:v>38.21200480769231</c:v>
                </c:pt>
                <c:pt idx="135">
                  <c:v>38.164748076923075</c:v>
                </c:pt>
                <c:pt idx="136">
                  <c:v>38.117491346153848</c:v>
                </c:pt>
                <c:pt idx="137">
                  <c:v>38.070234615384621</c:v>
                </c:pt>
                <c:pt idx="138">
                  <c:v>38.022977884615386</c:v>
                </c:pt>
                <c:pt idx="139">
                  <c:v>37.975721153846159</c:v>
                </c:pt>
                <c:pt idx="140">
                  <c:v>37.928464423076917</c:v>
                </c:pt>
                <c:pt idx="141">
                  <c:v>37.881207692307697</c:v>
                </c:pt>
                <c:pt idx="142">
                  <c:v>37.83395096153847</c:v>
                </c:pt>
                <c:pt idx="143">
                  <c:v>37.786694230769221</c:v>
                </c:pt>
                <c:pt idx="144">
                  <c:v>37.739437500000001</c:v>
                </c:pt>
                <c:pt idx="145">
                  <c:v>37.692180769230774</c:v>
                </c:pt>
                <c:pt idx="146">
                  <c:v>37.644924038461539</c:v>
                </c:pt>
                <c:pt idx="147">
                  <c:v>37.597667307692312</c:v>
                </c:pt>
                <c:pt idx="148">
                  <c:v>37.550410576923078</c:v>
                </c:pt>
                <c:pt idx="149">
                  <c:v>37.503153846153843</c:v>
                </c:pt>
                <c:pt idx="150">
                  <c:v>37.455897115384623</c:v>
                </c:pt>
                <c:pt idx="151">
                  <c:v>37.408640384615381</c:v>
                </c:pt>
                <c:pt idx="152">
                  <c:v>37.361383653846154</c:v>
                </c:pt>
                <c:pt idx="153">
                  <c:v>37.314126923076927</c:v>
                </c:pt>
                <c:pt idx="154">
                  <c:v>37.266870192307692</c:v>
                </c:pt>
                <c:pt idx="155">
                  <c:v>37.219613461538465</c:v>
                </c:pt>
                <c:pt idx="156">
                  <c:v>37.172356730769231</c:v>
                </c:pt>
                <c:pt idx="157">
                  <c:v>37.125100000000003</c:v>
                </c:pt>
                <c:pt idx="158">
                  <c:v>36.942492307692305</c:v>
                </c:pt>
                <c:pt idx="159">
                  <c:v>36.759884615384621</c:v>
                </c:pt>
                <c:pt idx="160">
                  <c:v>36.577276923076923</c:v>
                </c:pt>
                <c:pt idx="161">
                  <c:v>36.394669230769232</c:v>
                </c:pt>
                <c:pt idx="162">
                  <c:v>36.212061538461541</c:v>
                </c:pt>
                <c:pt idx="163">
                  <c:v>36.029453846153849</c:v>
                </c:pt>
                <c:pt idx="164">
                  <c:v>35.846846153846158</c:v>
                </c:pt>
                <c:pt idx="165">
                  <c:v>35.664238461538467</c:v>
                </c:pt>
                <c:pt idx="166">
                  <c:v>35.481630769230769</c:v>
                </c:pt>
                <c:pt idx="167">
                  <c:v>35.299023076923085</c:v>
                </c:pt>
                <c:pt idx="168">
                  <c:v>35.116415384615387</c:v>
                </c:pt>
                <c:pt idx="169">
                  <c:v>34.933807692307695</c:v>
                </c:pt>
                <c:pt idx="170">
                  <c:v>34.751199999999997</c:v>
                </c:pt>
                <c:pt idx="171">
                  <c:v>34.568592307692306</c:v>
                </c:pt>
                <c:pt idx="172">
                  <c:v>34.385984615384615</c:v>
                </c:pt>
                <c:pt idx="173">
                  <c:v>34.203376923076924</c:v>
                </c:pt>
                <c:pt idx="174">
                  <c:v>34.020769230769226</c:v>
                </c:pt>
                <c:pt idx="175">
                  <c:v>33.838161538461542</c:v>
                </c:pt>
                <c:pt idx="176">
                  <c:v>33.655553846153843</c:v>
                </c:pt>
                <c:pt idx="177">
                  <c:v>33.472946153846159</c:v>
                </c:pt>
                <c:pt idx="178">
                  <c:v>33.290338461538454</c:v>
                </c:pt>
                <c:pt idx="179">
                  <c:v>33.10773076923077</c:v>
                </c:pt>
                <c:pt idx="180">
                  <c:v>32.925123076923072</c:v>
                </c:pt>
                <c:pt idx="181">
                  <c:v>32.742515384615388</c:v>
                </c:pt>
                <c:pt idx="182">
                  <c:v>32.559907692307696</c:v>
                </c:pt>
                <c:pt idx="183">
                  <c:v>32.377299999999998</c:v>
                </c:pt>
                <c:pt idx="184">
                  <c:v>32.194692307692314</c:v>
                </c:pt>
                <c:pt idx="185">
                  <c:v>32.012084615384616</c:v>
                </c:pt>
                <c:pt idx="186">
                  <c:v>31.829476923076925</c:v>
                </c:pt>
                <c:pt idx="187">
                  <c:v>31.64686923076923</c:v>
                </c:pt>
                <c:pt idx="188">
                  <c:v>31.464261538461543</c:v>
                </c:pt>
                <c:pt idx="189">
                  <c:v>31.281653846153851</c:v>
                </c:pt>
                <c:pt idx="190">
                  <c:v>31.099046153846146</c:v>
                </c:pt>
                <c:pt idx="191">
                  <c:v>30.916438461538458</c:v>
                </c:pt>
                <c:pt idx="192">
                  <c:v>30.733830769230771</c:v>
                </c:pt>
                <c:pt idx="193">
                  <c:v>30.55122307692308</c:v>
                </c:pt>
                <c:pt idx="194">
                  <c:v>30.368615384615385</c:v>
                </c:pt>
                <c:pt idx="195">
                  <c:v>30.18600769230769</c:v>
                </c:pt>
                <c:pt idx="196">
                  <c:v>30.003399999999999</c:v>
                </c:pt>
                <c:pt idx="197">
                  <c:v>29.820792307692312</c:v>
                </c:pt>
                <c:pt idx="198">
                  <c:v>29.638184615384617</c:v>
                </c:pt>
                <c:pt idx="199">
                  <c:v>29.455576923076922</c:v>
                </c:pt>
                <c:pt idx="200">
                  <c:v>29.272969230769228</c:v>
                </c:pt>
                <c:pt idx="201">
                  <c:v>29.09036153846154</c:v>
                </c:pt>
                <c:pt idx="202">
                  <c:v>28.907753846153845</c:v>
                </c:pt>
                <c:pt idx="203">
                  <c:v>28.725146153846147</c:v>
                </c:pt>
                <c:pt idx="204">
                  <c:v>28.542538461538459</c:v>
                </c:pt>
                <c:pt idx="205">
                  <c:v>28.359930769230772</c:v>
                </c:pt>
                <c:pt idx="206">
                  <c:v>28.177323076923077</c:v>
                </c:pt>
                <c:pt idx="207">
                  <c:v>27.994715384615382</c:v>
                </c:pt>
                <c:pt idx="208">
                  <c:v>27.812107692307688</c:v>
                </c:pt>
                <c:pt idx="209">
                  <c:v>27.6295</c:v>
                </c:pt>
                <c:pt idx="210">
                  <c:v>28.025999038461531</c:v>
                </c:pt>
                <c:pt idx="211">
                  <c:v>28.42249807692308</c:v>
                </c:pt>
                <c:pt idx="212">
                  <c:v>28.818997115384612</c:v>
                </c:pt>
                <c:pt idx="213">
                  <c:v>29.21549615384615</c:v>
                </c:pt>
                <c:pt idx="214">
                  <c:v>29.611995192307692</c:v>
                </c:pt>
                <c:pt idx="215">
                  <c:v>30.00849423076923</c:v>
                </c:pt>
                <c:pt idx="216">
                  <c:v>30.404993269230765</c:v>
                </c:pt>
                <c:pt idx="217">
                  <c:v>30.801492307692307</c:v>
                </c:pt>
                <c:pt idx="218">
                  <c:v>31.197991346153838</c:v>
                </c:pt>
                <c:pt idx="219">
                  <c:v>31.594490384615384</c:v>
                </c:pt>
                <c:pt idx="220">
                  <c:v>31.990989423076922</c:v>
                </c:pt>
                <c:pt idx="221">
                  <c:v>32.38748846153846</c:v>
                </c:pt>
                <c:pt idx="222">
                  <c:v>32.783987499999995</c:v>
                </c:pt>
                <c:pt idx="223">
                  <c:v>33.180486538461544</c:v>
                </c:pt>
                <c:pt idx="224">
                  <c:v>33.576985576923079</c:v>
                </c:pt>
                <c:pt idx="225">
                  <c:v>33.973484615384614</c:v>
                </c:pt>
                <c:pt idx="226">
                  <c:v>34.369983653846155</c:v>
                </c:pt>
                <c:pt idx="227">
                  <c:v>34.76648269230769</c:v>
                </c:pt>
                <c:pt idx="228">
                  <c:v>35.162981730769225</c:v>
                </c:pt>
                <c:pt idx="229">
                  <c:v>35.559480769230767</c:v>
                </c:pt>
                <c:pt idx="230">
                  <c:v>35.955979807692302</c:v>
                </c:pt>
                <c:pt idx="231">
                  <c:v>36.352478846153844</c:v>
                </c:pt>
                <c:pt idx="232">
                  <c:v>36.748977884615385</c:v>
                </c:pt>
                <c:pt idx="233">
                  <c:v>37.14547692307692</c:v>
                </c:pt>
                <c:pt idx="234">
                  <c:v>37.541975961538469</c:v>
                </c:pt>
                <c:pt idx="235">
                  <c:v>37.938474999999997</c:v>
                </c:pt>
                <c:pt idx="236">
                  <c:v>38.334974038461546</c:v>
                </c:pt>
                <c:pt idx="237">
                  <c:v>38.731473076923074</c:v>
                </c:pt>
                <c:pt idx="238">
                  <c:v>39.127972115384608</c:v>
                </c:pt>
                <c:pt idx="239">
                  <c:v>39.524471153846157</c:v>
                </c:pt>
                <c:pt idx="240">
                  <c:v>39.920970192307685</c:v>
                </c:pt>
                <c:pt idx="241">
                  <c:v>40.317469230769234</c:v>
                </c:pt>
                <c:pt idx="242">
                  <c:v>40.713968269230769</c:v>
                </c:pt>
                <c:pt idx="243">
                  <c:v>41.110467307692304</c:v>
                </c:pt>
                <c:pt idx="244">
                  <c:v>41.506966346153852</c:v>
                </c:pt>
                <c:pt idx="245">
                  <c:v>41.90346538461538</c:v>
                </c:pt>
                <c:pt idx="246">
                  <c:v>42.299964423076929</c:v>
                </c:pt>
                <c:pt idx="247">
                  <c:v>42.696463461538457</c:v>
                </c:pt>
                <c:pt idx="248">
                  <c:v>43.092962499999999</c:v>
                </c:pt>
                <c:pt idx="249">
                  <c:v>43.489461538461541</c:v>
                </c:pt>
                <c:pt idx="250">
                  <c:v>43.885960576923082</c:v>
                </c:pt>
                <c:pt idx="251">
                  <c:v>44.282459615384617</c:v>
                </c:pt>
                <c:pt idx="252">
                  <c:v>44.678958653846145</c:v>
                </c:pt>
                <c:pt idx="253">
                  <c:v>45.075457692307687</c:v>
                </c:pt>
                <c:pt idx="254">
                  <c:v>45.471956730769236</c:v>
                </c:pt>
                <c:pt idx="255">
                  <c:v>45.868455769230771</c:v>
                </c:pt>
                <c:pt idx="256">
                  <c:v>46.264954807692312</c:v>
                </c:pt>
                <c:pt idx="257">
                  <c:v>46.661453846153854</c:v>
                </c:pt>
                <c:pt idx="258">
                  <c:v>47.057952884615375</c:v>
                </c:pt>
                <c:pt idx="259">
                  <c:v>47.454451923076924</c:v>
                </c:pt>
                <c:pt idx="260">
                  <c:v>47.850950961538459</c:v>
                </c:pt>
                <c:pt idx="261">
                  <c:v>48.247450000000001</c:v>
                </c:pt>
                <c:pt idx="262">
                  <c:v>48.838752884615381</c:v>
                </c:pt>
                <c:pt idx="263">
                  <c:v>49.430055769230762</c:v>
                </c:pt>
                <c:pt idx="264">
                  <c:v>50.02135865384615</c:v>
                </c:pt>
                <c:pt idx="265">
                  <c:v>50.612661538461545</c:v>
                </c:pt>
                <c:pt idx="266">
                  <c:v>51.203964423076918</c:v>
                </c:pt>
                <c:pt idx="267">
                  <c:v>51.795267307692299</c:v>
                </c:pt>
                <c:pt idx="268">
                  <c:v>52.386570192307701</c:v>
                </c:pt>
                <c:pt idx="269">
                  <c:v>52.977873076923075</c:v>
                </c:pt>
                <c:pt idx="270">
                  <c:v>53.569175961538456</c:v>
                </c:pt>
                <c:pt idx="271">
                  <c:v>54.16047884615385</c:v>
                </c:pt>
                <c:pt idx="272">
                  <c:v>54.751781730769231</c:v>
                </c:pt>
                <c:pt idx="273">
                  <c:v>55.343084615384612</c:v>
                </c:pt>
                <c:pt idx="274">
                  <c:v>55.934387500000007</c:v>
                </c:pt>
                <c:pt idx="275">
                  <c:v>56.52569038461538</c:v>
                </c:pt>
                <c:pt idx="276">
                  <c:v>57.116993269230768</c:v>
                </c:pt>
                <c:pt idx="277">
                  <c:v>57.708296153846163</c:v>
                </c:pt>
                <c:pt idx="278">
                  <c:v>58.299599038461544</c:v>
                </c:pt>
                <c:pt idx="279">
                  <c:v>58.890901923076925</c:v>
                </c:pt>
                <c:pt idx="280">
                  <c:v>59.482204807692312</c:v>
                </c:pt>
                <c:pt idx="281">
                  <c:v>60.0735076923077</c:v>
                </c:pt>
                <c:pt idx="282">
                  <c:v>60.664810576923081</c:v>
                </c:pt>
                <c:pt idx="283">
                  <c:v>61.256113461538469</c:v>
                </c:pt>
                <c:pt idx="284">
                  <c:v>61.847416346153842</c:v>
                </c:pt>
                <c:pt idx="285">
                  <c:v>62.438719230769237</c:v>
                </c:pt>
                <c:pt idx="286">
                  <c:v>63.030022115384618</c:v>
                </c:pt>
                <c:pt idx="287">
                  <c:v>63.621324999999999</c:v>
                </c:pt>
                <c:pt idx="288">
                  <c:v>64.212627884615401</c:v>
                </c:pt>
                <c:pt idx="289">
                  <c:v>64.803930769230774</c:v>
                </c:pt>
                <c:pt idx="290">
                  <c:v>65.395233653846148</c:v>
                </c:pt>
                <c:pt idx="291">
                  <c:v>65.986536538461536</c:v>
                </c:pt>
                <c:pt idx="292">
                  <c:v>66.577839423076924</c:v>
                </c:pt>
                <c:pt idx="293">
                  <c:v>67.169142307692326</c:v>
                </c:pt>
                <c:pt idx="294">
                  <c:v>67.760445192307685</c:v>
                </c:pt>
                <c:pt idx="295">
                  <c:v>68.351748076923087</c:v>
                </c:pt>
                <c:pt idx="296">
                  <c:v>68.943050961538475</c:v>
                </c:pt>
                <c:pt idx="297">
                  <c:v>69.534353846153834</c:v>
                </c:pt>
                <c:pt idx="298">
                  <c:v>70.125656730769251</c:v>
                </c:pt>
                <c:pt idx="299">
                  <c:v>70.71695961538461</c:v>
                </c:pt>
                <c:pt idx="300">
                  <c:v>71.308262499999998</c:v>
                </c:pt>
                <c:pt idx="301">
                  <c:v>71.8995653846154</c:v>
                </c:pt>
                <c:pt idx="302">
                  <c:v>72.490868269230759</c:v>
                </c:pt>
                <c:pt idx="303">
                  <c:v>73.082171153846147</c:v>
                </c:pt>
                <c:pt idx="304">
                  <c:v>73.673474038461549</c:v>
                </c:pt>
                <c:pt idx="305">
                  <c:v>74.264776923076923</c:v>
                </c:pt>
                <c:pt idx="306">
                  <c:v>74.856079807692311</c:v>
                </c:pt>
                <c:pt idx="307">
                  <c:v>75.447382692307698</c:v>
                </c:pt>
                <c:pt idx="308">
                  <c:v>76.038685576923072</c:v>
                </c:pt>
                <c:pt idx="309">
                  <c:v>76.629988461538474</c:v>
                </c:pt>
                <c:pt idx="310">
                  <c:v>77.221291346153862</c:v>
                </c:pt>
                <c:pt idx="311">
                  <c:v>77.812594230769236</c:v>
                </c:pt>
                <c:pt idx="312">
                  <c:v>78.403897115384623</c:v>
                </c:pt>
                <c:pt idx="313">
                  <c:v>78.995200000000011</c:v>
                </c:pt>
                <c:pt idx="314">
                  <c:v>78.995200000000011</c:v>
                </c:pt>
                <c:pt idx="315">
                  <c:v>78.762854807692307</c:v>
                </c:pt>
                <c:pt idx="316">
                  <c:v>78.530509615384631</c:v>
                </c:pt>
                <c:pt idx="317">
                  <c:v>78.298164423076926</c:v>
                </c:pt>
                <c:pt idx="318">
                  <c:v>78.06581923076925</c:v>
                </c:pt>
                <c:pt idx="319">
                  <c:v>77.833474038461546</c:v>
                </c:pt>
                <c:pt idx="320">
                  <c:v>77.601128846153856</c:v>
                </c:pt>
                <c:pt idx="321">
                  <c:v>77.368783653846165</c:v>
                </c:pt>
                <c:pt idx="322">
                  <c:v>77.136438461538461</c:v>
                </c:pt>
                <c:pt idx="323">
                  <c:v>76.904093269230771</c:v>
                </c:pt>
                <c:pt idx="324">
                  <c:v>76.671748076923095</c:v>
                </c:pt>
                <c:pt idx="325">
                  <c:v>76.439402884615376</c:v>
                </c:pt>
                <c:pt idx="326">
                  <c:v>76.2070576923077</c:v>
                </c:pt>
                <c:pt idx="327">
                  <c:v>75.97471250000001</c:v>
                </c:pt>
                <c:pt idx="328">
                  <c:v>75.742367307692305</c:v>
                </c:pt>
                <c:pt idx="329">
                  <c:v>75.510022115384615</c:v>
                </c:pt>
                <c:pt idx="330">
                  <c:v>75.277676923076925</c:v>
                </c:pt>
                <c:pt idx="331">
                  <c:v>75.045331730769234</c:v>
                </c:pt>
                <c:pt idx="332">
                  <c:v>74.812986538461544</c:v>
                </c:pt>
                <c:pt idx="333">
                  <c:v>74.58064134615384</c:v>
                </c:pt>
                <c:pt idx="334">
                  <c:v>74.348296153846164</c:v>
                </c:pt>
                <c:pt idx="335">
                  <c:v>74.115950961538459</c:v>
                </c:pt>
                <c:pt idx="336">
                  <c:v>73.883605769230769</c:v>
                </c:pt>
                <c:pt idx="337">
                  <c:v>73.651260576923093</c:v>
                </c:pt>
                <c:pt idx="338">
                  <c:v>73.418915384615374</c:v>
                </c:pt>
                <c:pt idx="339">
                  <c:v>73.186570192307698</c:v>
                </c:pt>
                <c:pt idx="340">
                  <c:v>72.954225000000008</c:v>
                </c:pt>
                <c:pt idx="341">
                  <c:v>72.721879807692318</c:v>
                </c:pt>
                <c:pt idx="342">
                  <c:v>72.489534615384613</c:v>
                </c:pt>
                <c:pt idx="343">
                  <c:v>72.257189423076923</c:v>
                </c:pt>
                <c:pt idx="344">
                  <c:v>72.024844230769233</c:v>
                </c:pt>
                <c:pt idx="345">
                  <c:v>71.792499038461543</c:v>
                </c:pt>
                <c:pt idx="346">
                  <c:v>71.560153846153852</c:v>
                </c:pt>
                <c:pt idx="347">
                  <c:v>71.327808653846148</c:v>
                </c:pt>
                <c:pt idx="348">
                  <c:v>71.095463461538458</c:v>
                </c:pt>
                <c:pt idx="349">
                  <c:v>70.863118269230782</c:v>
                </c:pt>
                <c:pt idx="350">
                  <c:v>70.630773076923077</c:v>
                </c:pt>
                <c:pt idx="351">
                  <c:v>70.398427884615387</c:v>
                </c:pt>
                <c:pt idx="352">
                  <c:v>70.166082692307697</c:v>
                </c:pt>
                <c:pt idx="353">
                  <c:v>69.933737500000007</c:v>
                </c:pt>
                <c:pt idx="354">
                  <c:v>69.701392307692316</c:v>
                </c:pt>
                <c:pt idx="355">
                  <c:v>69.469047115384612</c:v>
                </c:pt>
                <c:pt idx="356">
                  <c:v>69.236701923076922</c:v>
                </c:pt>
                <c:pt idx="357">
                  <c:v>69.004356730769231</c:v>
                </c:pt>
                <c:pt idx="358">
                  <c:v>68.772011538461541</c:v>
                </c:pt>
                <c:pt idx="359">
                  <c:v>68.539666346153837</c:v>
                </c:pt>
                <c:pt idx="360">
                  <c:v>68.307321153846146</c:v>
                </c:pt>
                <c:pt idx="361">
                  <c:v>68.074975961538456</c:v>
                </c:pt>
                <c:pt idx="362">
                  <c:v>67.84263076923078</c:v>
                </c:pt>
                <c:pt idx="363">
                  <c:v>67.610285576923076</c:v>
                </c:pt>
                <c:pt idx="364">
                  <c:v>67.377940384615371</c:v>
                </c:pt>
                <c:pt idx="365">
                  <c:v>67.145595192307681</c:v>
                </c:pt>
                <c:pt idx="366">
                  <c:v>66.913250000000005</c:v>
                </c:pt>
                <c:pt idx="367">
                  <c:v>67.855820192307689</c:v>
                </c:pt>
                <c:pt idx="368">
                  <c:v>68.798390384615374</c:v>
                </c:pt>
                <c:pt idx="369">
                  <c:v>69.740960576923086</c:v>
                </c:pt>
                <c:pt idx="370">
                  <c:v>70.683530769230771</c:v>
                </c:pt>
                <c:pt idx="371">
                  <c:v>71.626100961538455</c:v>
                </c:pt>
                <c:pt idx="372">
                  <c:v>72.568671153846154</c:v>
                </c:pt>
                <c:pt idx="373">
                  <c:v>73.511241346153852</c:v>
                </c:pt>
                <c:pt idx="374">
                  <c:v>74.453811538461537</c:v>
                </c:pt>
                <c:pt idx="375">
                  <c:v>75.396381730769221</c:v>
                </c:pt>
                <c:pt idx="376">
                  <c:v>76.33895192307692</c:v>
                </c:pt>
                <c:pt idx="377">
                  <c:v>77.281522115384604</c:v>
                </c:pt>
                <c:pt idx="378">
                  <c:v>78.224092307692317</c:v>
                </c:pt>
                <c:pt idx="379">
                  <c:v>79.166662500000001</c:v>
                </c:pt>
                <c:pt idx="380">
                  <c:v>80.109232692307685</c:v>
                </c:pt>
                <c:pt idx="381">
                  <c:v>81.051802884615384</c:v>
                </c:pt>
                <c:pt idx="382">
                  <c:v>81.994373076923068</c:v>
                </c:pt>
                <c:pt idx="383">
                  <c:v>82.936943269230781</c:v>
                </c:pt>
                <c:pt idx="384">
                  <c:v>83.879513461538465</c:v>
                </c:pt>
                <c:pt idx="385">
                  <c:v>84.82208365384615</c:v>
                </c:pt>
                <c:pt idx="386">
                  <c:v>85.764653846153848</c:v>
                </c:pt>
                <c:pt idx="387">
                  <c:v>86.707224038461547</c:v>
                </c:pt>
                <c:pt idx="388">
                  <c:v>87.649794230769217</c:v>
                </c:pt>
                <c:pt idx="389">
                  <c:v>88.59236442307693</c:v>
                </c:pt>
                <c:pt idx="390">
                  <c:v>89.534934615384628</c:v>
                </c:pt>
                <c:pt idx="391">
                  <c:v>90.477504807692313</c:v>
                </c:pt>
                <c:pt idx="392">
                  <c:v>91.420074999999997</c:v>
                </c:pt>
                <c:pt idx="393">
                  <c:v>92.362645192307696</c:v>
                </c:pt>
                <c:pt idx="394">
                  <c:v>93.30521538461538</c:v>
                </c:pt>
                <c:pt idx="395">
                  <c:v>94.247785576923079</c:v>
                </c:pt>
                <c:pt idx="396">
                  <c:v>95.190355769230777</c:v>
                </c:pt>
                <c:pt idx="397">
                  <c:v>96.132925961538447</c:v>
                </c:pt>
                <c:pt idx="398">
                  <c:v>97.07549615384616</c:v>
                </c:pt>
                <c:pt idx="399">
                  <c:v>98.018066346153844</c:v>
                </c:pt>
                <c:pt idx="400">
                  <c:v>98.960636538461543</c:v>
                </c:pt>
                <c:pt idx="401">
                  <c:v>99.903206730769227</c:v>
                </c:pt>
                <c:pt idx="402">
                  <c:v>100.84577692307693</c:v>
                </c:pt>
                <c:pt idx="403">
                  <c:v>101.78834711538462</c:v>
                </c:pt>
                <c:pt idx="404">
                  <c:v>102.73091730769229</c:v>
                </c:pt>
                <c:pt idx="405">
                  <c:v>103.67348749999999</c:v>
                </c:pt>
                <c:pt idx="406">
                  <c:v>104.61605769230769</c:v>
                </c:pt>
                <c:pt idx="407">
                  <c:v>105.55862788461539</c:v>
                </c:pt>
                <c:pt idx="408">
                  <c:v>106.50119807692309</c:v>
                </c:pt>
                <c:pt idx="409">
                  <c:v>107.44376826923077</c:v>
                </c:pt>
                <c:pt idx="410">
                  <c:v>108.38633846153847</c:v>
                </c:pt>
                <c:pt idx="411">
                  <c:v>109.32890865384616</c:v>
                </c:pt>
                <c:pt idx="412">
                  <c:v>110.27147884615384</c:v>
                </c:pt>
                <c:pt idx="413">
                  <c:v>111.21404903846154</c:v>
                </c:pt>
                <c:pt idx="414">
                  <c:v>112.15661923076925</c:v>
                </c:pt>
                <c:pt idx="415">
                  <c:v>113.09918942307692</c:v>
                </c:pt>
                <c:pt idx="416">
                  <c:v>114.04175961538462</c:v>
                </c:pt>
                <c:pt idx="417">
                  <c:v>114.98432980769229</c:v>
                </c:pt>
                <c:pt idx="418">
                  <c:v>115.9269</c:v>
                </c:pt>
                <c:pt idx="419">
                  <c:v>116.56496153846153</c:v>
                </c:pt>
                <c:pt idx="420">
                  <c:v>117.2030230769231</c:v>
                </c:pt>
                <c:pt idx="421">
                  <c:v>117.84108461538462</c:v>
                </c:pt>
                <c:pt idx="422">
                  <c:v>118.47914615384616</c:v>
                </c:pt>
                <c:pt idx="423">
                  <c:v>119.1172076923077</c:v>
                </c:pt>
                <c:pt idx="424">
                  <c:v>119.75526923076922</c:v>
                </c:pt>
                <c:pt idx="425">
                  <c:v>120.39333076923079</c:v>
                </c:pt>
                <c:pt idx="426">
                  <c:v>121.03139230769231</c:v>
                </c:pt>
                <c:pt idx="427">
                  <c:v>121.66945384615384</c:v>
                </c:pt>
                <c:pt idx="428">
                  <c:v>122.3075153846154</c:v>
                </c:pt>
                <c:pt idx="429">
                  <c:v>122.94557692307691</c:v>
                </c:pt>
                <c:pt idx="430">
                  <c:v>123.58363846153847</c:v>
                </c:pt>
                <c:pt idx="431">
                  <c:v>124.2217</c:v>
                </c:pt>
                <c:pt idx="432">
                  <c:v>124.85976153846154</c:v>
                </c:pt>
                <c:pt idx="433">
                  <c:v>125.49782307692308</c:v>
                </c:pt>
                <c:pt idx="434">
                  <c:v>126.13588461538463</c:v>
                </c:pt>
                <c:pt idx="435">
                  <c:v>126.77394615384617</c:v>
                </c:pt>
                <c:pt idx="436">
                  <c:v>127.4120076923077</c:v>
                </c:pt>
                <c:pt idx="437">
                  <c:v>128.05006923076922</c:v>
                </c:pt>
                <c:pt idx="438">
                  <c:v>128.68813076923078</c:v>
                </c:pt>
                <c:pt idx="439">
                  <c:v>129.32619230769234</c:v>
                </c:pt>
                <c:pt idx="440">
                  <c:v>129.96425384615384</c:v>
                </c:pt>
                <c:pt idx="441">
                  <c:v>130.60231538461539</c:v>
                </c:pt>
                <c:pt idx="442">
                  <c:v>131.24037692307692</c:v>
                </c:pt>
                <c:pt idx="443">
                  <c:v>131.87843846153848</c:v>
                </c:pt>
                <c:pt idx="444">
                  <c:v>132.51650000000001</c:v>
                </c:pt>
                <c:pt idx="445">
                  <c:v>133.15456153846154</c:v>
                </c:pt>
                <c:pt idx="446">
                  <c:v>133.79262307692306</c:v>
                </c:pt>
                <c:pt idx="447">
                  <c:v>134.43068461538465</c:v>
                </c:pt>
                <c:pt idx="448">
                  <c:v>135.06874615384615</c:v>
                </c:pt>
                <c:pt idx="449">
                  <c:v>135.70680769230768</c:v>
                </c:pt>
                <c:pt idx="450">
                  <c:v>136.34486923076923</c:v>
                </c:pt>
                <c:pt idx="451">
                  <c:v>136.98293076923076</c:v>
                </c:pt>
                <c:pt idx="452">
                  <c:v>137.62099230769232</c:v>
                </c:pt>
                <c:pt idx="453">
                  <c:v>138.25905384615388</c:v>
                </c:pt>
                <c:pt idx="454">
                  <c:v>138.89711538461538</c:v>
                </c:pt>
                <c:pt idx="455">
                  <c:v>139.53517692307693</c:v>
                </c:pt>
                <c:pt idx="456">
                  <c:v>140.17323846153846</c:v>
                </c:pt>
                <c:pt idx="457">
                  <c:v>140.81130000000002</c:v>
                </c:pt>
                <c:pt idx="458">
                  <c:v>141.44936153846155</c:v>
                </c:pt>
                <c:pt idx="459">
                  <c:v>142.08742307692307</c:v>
                </c:pt>
                <c:pt idx="460">
                  <c:v>142.72548461538463</c:v>
                </c:pt>
                <c:pt idx="461">
                  <c:v>143.36354615384613</c:v>
                </c:pt>
                <c:pt idx="462">
                  <c:v>144.00160769230772</c:v>
                </c:pt>
                <c:pt idx="463">
                  <c:v>144.63966923076924</c:v>
                </c:pt>
                <c:pt idx="464">
                  <c:v>145.27773076923077</c:v>
                </c:pt>
                <c:pt idx="465">
                  <c:v>145.91579230769233</c:v>
                </c:pt>
                <c:pt idx="466">
                  <c:v>146.55385384615386</c:v>
                </c:pt>
                <c:pt idx="467">
                  <c:v>147.19191538461538</c:v>
                </c:pt>
                <c:pt idx="468">
                  <c:v>147.82997692307694</c:v>
                </c:pt>
                <c:pt idx="469">
                  <c:v>148.46803846153847</c:v>
                </c:pt>
                <c:pt idx="470">
                  <c:v>149.1061</c:v>
                </c:pt>
                <c:pt idx="471">
                  <c:v>148.45814615384614</c:v>
                </c:pt>
                <c:pt idx="472">
                  <c:v>147.81019230769232</c:v>
                </c:pt>
                <c:pt idx="473">
                  <c:v>147.16223846153846</c:v>
                </c:pt>
                <c:pt idx="474">
                  <c:v>146.51428461538461</c:v>
                </c:pt>
                <c:pt idx="475">
                  <c:v>145.86633076923079</c:v>
                </c:pt>
                <c:pt idx="476">
                  <c:v>145.21837692307693</c:v>
                </c:pt>
                <c:pt idx="477">
                  <c:v>144.57042307692308</c:v>
                </c:pt>
                <c:pt idx="478">
                  <c:v>143.92246923076922</c:v>
                </c:pt>
                <c:pt idx="479">
                  <c:v>143.2745153846154</c:v>
                </c:pt>
                <c:pt idx="480">
                  <c:v>142.62656153846157</c:v>
                </c:pt>
                <c:pt idx="481">
                  <c:v>141.97860769230766</c:v>
                </c:pt>
                <c:pt idx="482">
                  <c:v>141.33065384615384</c:v>
                </c:pt>
                <c:pt idx="483">
                  <c:v>140.68270000000001</c:v>
                </c:pt>
                <c:pt idx="484">
                  <c:v>140.03474615384616</c:v>
                </c:pt>
                <c:pt idx="485">
                  <c:v>139.38679230769233</c:v>
                </c:pt>
                <c:pt idx="486">
                  <c:v>138.73883846153845</c:v>
                </c:pt>
                <c:pt idx="487">
                  <c:v>138.09088461538462</c:v>
                </c:pt>
                <c:pt idx="488">
                  <c:v>137.44293076923077</c:v>
                </c:pt>
                <c:pt idx="489">
                  <c:v>136.79497692307694</c:v>
                </c:pt>
                <c:pt idx="490">
                  <c:v>136.14702307692306</c:v>
                </c:pt>
                <c:pt idx="491">
                  <c:v>135.49906923076924</c:v>
                </c:pt>
                <c:pt idx="492">
                  <c:v>134.85111538461538</c:v>
                </c:pt>
                <c:pt idx="493">
                  <c:v>134.20316153846153</c:v>
                </c:pt>
                <c:pt idx="494">
                  <c:v>133.5552076923077</c:v>
                </c:pt>
                <c:pt idx="495">
                  <c:v>132.90725384615385</c:v>
                </c:pt>
                <c:pt idx="496">
                  <c:v>132.2593</c:v>
                </c:pt>
                <c:pt idx="497">
                  <c:v>131.6113461538462</c:v>
                </c:pt>
                <c:pt idx="498">
                  <c:v>130.96339230769229</c:v>
                </c:pt>
                <c:pt idx="499">
                  <c:v>130.31543846153846</c:v>
                </c:pt>
                <c:pt idx="500">
                  <c:v>129.66748461538461</c:v>
                </c:pt>
                <c:pt idx="501">
                  <c:v>129.01953076923076</c:v>
                </c:pt>
                <c:pt idx="502">
                  <c:v>128.37157692307693</c:v>
                </c:pt>
                <c:pt idx="503">
                  <c:v>127.72362307692308</c:v>
                </c:pt>
                <c:pt idx="504">
                  <c:v>127.07566923076924</c:v>
                </c:pt>
                <c:pt idx="505">
                  <c:v>126.42771538461541</c:v>
                </c:pt>
                <c:pt idx="506">
                  <c:v>125.77976153846153</c:v>
                </c:pt>
                <c:pt idx="507">
                  <c:v>125.1318076923077</c:v>
                </c:pt>
                <c:pt idx="508">
                  <c:v>124.48385384615385</c:v>
                </c:pt>
                <c:pt idx="509">
                  <c:v>123.8359</c:v>
                </c:pt>
                <c:pt idx="510">
                  <c:v>123.18794615384614</c:v>
                </c:pt>
                <c:pt idx="511">
                  <c:v>122.5399923076923</c:v>
                </c:pt>
                <c:pt idx="512">
                  <c:v>121.89203846153846</c:v>
                </c:pt>
                <c:pt idx="513">
                  <c:v>121.24408461538461</c:v>
                </c:pt>
                <c:pt idx="514">
                  <c:v>120.59613076923077</c:v>
                </c:pt>
                <c:pt idx="515">
                  <c:v>119.94817692307694</c:v>
                </c:pt>
                <c:pt idx="516">
                  <c:v>119.30022307692306</c:v>
                </c:pt>
                <c:pt idx="517">
                  <c:v>118.65226923076924</c:v>
                </c:pt>
                <c:pt idx="518">
                  <c:v>118.00431538461538</c:v>
                </c:pt>
                <c:pt idx="519">
                  <c:v>117.35636153846156</c:v>
                </c:pt>
                <c:pt idx="520">
                  <c:v>116.70840769230769</c:v>
                </c:pt>
                <c:pt idx="521">
                  <c:v>116.06045384615385</c:v>
                </c:pt>
                <c:pt idx="522">
                  <c:v>115.41249999999999</c:v>
                </c:pt>
                <c:pt idx="523">
                  <c:v>115.20815096153846</c:v>
                </c:pt>
                <c:pt idx="524">
                  <c:v>115.00380192307695</c:v>
                </c:pt>
                <c:pt idx="525">
                  <c:v>114.79945288461539</c:v>
                </c:pt>
                <c:pt idx="526">
                  <c:v>114.59510384615386</c:v>
                </c:pt>
                <c:pt idx="527">
                  <c:v>114.39075480769232</c:v>
                </c:pt>
                <c:pt idx="528">
                  <c:v>114.18640576923077</c:v>
                </c:pt>
                <c:pt idx="529">
                  <c:v>113.98205673076924</c:v>
                </c:pt>
                <c:pt idx="530">
                  <c:v>113.77770769230769</c:v>
                </c:pt>
                <c:pt idx="531">
                  <c:v>113.57335865384616</c:v>
                </c:pt>
                <c:pt idx="532">
                  <c:v>113.3690096153846</c:v>
                </c:pt>
                <c:pt idx="533">
                  <c:v>113.16466057692307</c:v>
                </c:pt>
                <c:pt idx="534">
                  <c:v>112.96031153846154</c:v>
                </c:pt>
                <c:pt idx="535">
                  <c:v>112.75596250000001</c:v>
                </c:pt>
                <c:pt idx="536">
                  <c:v>112.55161346153848</c:v>
                </c:pt>
                <c:pt idx="537">
                  <c:v>112.34726442307692</c:v>
                </c:pt>
                <c:pt idx="538">
                  <c:v>112.14291538461536</c:v>
                </c:pt>
                <c:pt idx="539">
                  <c:v>111.93856634615385</c:v>
                </c:pt>
                <c:pt idx="540">
                  <c:v>111.7342173076923</c:v>
                </c:pt>
                <c:pt idx="541">
                  <c:v>111.52986826923078</c:v>
                </c:pt>
                <c:pt idx="542">
                  <c:v>111.32551923076925</c:v>
                </c:pt>
                <c:pt idx="543">
                  <c:v>111.12117019230769</c:v>
                </c:pt>
                <c:pt idx="544">
                  <c:v>110.91682115384613</c:v>
                </c:pt>
                <c:pt idx="545">
                  <c:v>110.71247211538461</c:v>
                </c:pt>
                <c:pt idx="546">
                  <c:v>110.50812307692307</c:v>
                </c:pt>
                <c:pt idx="547">
                  <c:v>110.30377403846155</c:v>
                </c:pt>
                <c:pt idx="548">
                  <c:v>110.09942500000001</c:v>
                </c:pt>
                <c:pt idx="549">
                  <c:v>109.89507596153845</c:v>
                </c:pt>
                <c:pt idx="550">
                  <c:v>109.69072692307694</c:v>
                </c:pt>
                <c:pt idx="551">
                  <c:v>109.48637788461539</c:v>
                </c:pt>
                <c:pt idx="552">
                  <c:v>109.28202884615385</c:v>
                </c:pt>
                <c:pt idx="553">
                  <c:v>109.07767980769231</c:v>
                </c:pt>
                <c:pt idx="554">
                  <c:v>108.87333076923079</c:v>
                </c:pt>
                <c:pt idx="555">
                  <c:v>108.66898173076923</c:v>
                </c:pt>
                <c:pt idx="556">
                  <c:v>108.4646326923077</c:v>
                </c:pt>
                <c:pt idx="557">
                  <c:v>108.26028365384616</c:v>
                </c:pt>
                <c:pt idx="558">
                  <c:v>108.05593461538461</c:v>
                </c:pt>
                <c:pt idx="559">
                  <c:v>107.85158557692309</c:v>
                </c:pt>
                <c:pt idx="560">
                  <c:v>107.64723653846156</c:v>
                </c:pt>
                <c:pt idx="561">
                  <c:v>107.4428875</c:v>
                </c:pt>
                <c:pt idx="562">
                  <c:v>107.23853846153847</c:v>
                </c:pt>
                <c:pt idx="563">
                  <c:v>107.03418942307692</c:v>
                </c:pt>
                <c:pt idx="564">
                  <c:v>106.82984038461539</c:v>
                </c:pt>
                <c:pt idx="565">
                  <c:v>106.62549134615385</c:v>
                </c:pt>
                <c:pt idx="566">
                  <c:v>106.42114230769232</c:v>
                </c:pt>
                <c:pt idx="567">
                  <c:v>106.21679326923076</c:v>
                </c:pt>
                <c:pt idx="568">
                  <c:v>106.0124442307692</c:v>
                </c:pt>
                <c:pt idx="569">
                  <c:v>105.80809519230768</c:v>
                </c:pt>
                <c:pt idx="570">
                  <c:v>105.60374615384615</c:v>
                </c:pt>
                <c:pt idx="571">
                  <c:v>105.39939711538462</c:v>
                </c:pt>
                <c:pt idx="572">
                  <c:v>105.19504807692309</c:v>
                </c:pt>
                <c:pt idx="573">
                  <c:v>104.99069903846153</c:v>
                </c:pt>
                <c:pt idx="574">
                  <c:v>104.78635</c:v>
                </c:pt>
                <c:pt idx="575">
                  <c:v>104.83273942307693</c:v>
                </c:pt>
                <c:pt idx="576">
                  <c:v>104.87912884615385</c:v>
                </c:pt>
                <c:pt idx="577">
                  <c:v>104.92551826923079</c:v>
                </c:pt>
                <c:pt idx="578">
                  <c:v>104.9719076923077</c:v>
                </c:pt>
                <c:pt idx="579">
                  <c:v>105.01829711538461</c:v>
                </c:pt>
                <c:pt idx="580">
                  <c:v>105.06468653846154</c:v>
                </c:pt>
                <c:pt idx="581">
                  <c:v>105.11107596153846</c:v>
                </c:pt>
                <c:pt idx="582">
                  <c:v>105.15746538461538</c:v>
                </c:pt>
                <c:pt idx="583">
                  <c:v>105.2038548076923</c:v>
                </c:pt>
                <c:pt idx="584">
                  <c:v>105.25024423076924</c:v>
                </c:pt>
                <c:pt idx="585">
                  <c:v>105.29663365384616</c:v>
                </c:pt>
                <c:pt idx="586">
                  <c:v>105.3430230769231</c:v>
                </c:pt>
                <c:pt idx="587">
                  <c:v>105.38941250000001</c:v>
                </c:pt>
                <c:pt idx="588">
                  <c:v>105.43580192307692</c:v>
                </c:pt>
                <c:pt idx="589">
                  <c:v>105.48219134615385</c:v>
                </c:pt>
                <c:pt idx="590">
                  <c:v>105.52858076923077</c:v>
                </c:pt>
                <c:pt idx="591">
                  <c:v>105.57497019230769</c:v>
                </c:pt>
                <c:pt idx="592">
                  <c:v>105.62135961538461</c:v>
                </c:pt>
                <c:pt idx="593">
                  <c:v>105.66774903846154</c:v>
                </c:pt>
                <c:pt idx="594">
                  <c:v>105.71413846153845</c:v>
                </c:pt>
                <c:pt idx="595">
                  <c:v>105.76052788461539</c:v>
                </c:pt>
                <c:pt idx="596">
                  <c:v>105.80691730769232</c:v>
                </c:pt>
                <c:pt idx="597">
                  <c:v>105.85330673076923</c:v>
                </c:pt>
                <c:pt idx="598">
                  <c:v>105.89969615384616</c:v>
                </c:pt>
                <c:pt idx="599">
                  <c:v>105.94608557692308</c:v>
                </c:pt>
                <c:pt idx="600">
                  <c:v>105.992475</c:v>
                </c:pt>
                <c:pt idx="601">
                  <c:v>106.03886442307694</c:v>
                </c:pt>
                <c:pt idx="602">
                  <c:v>106.08525384615385</c:v>
                </c:pt>
                <c:pt idx="603">
                  <c:v>106.13164326923078</c:v>
                </c:pt>
                <c:pt idx="604">
                  <c:v>106.17803269230768</c:v>
                </c:pt>
                <c:pt idx="605">
                  <c:v>106.22442211538463</c:v>
                </c:pt>
                <c:pt idx="606">
                  <c:v>106.27081153846156</c:v>
                </c:pt>
                <c:pt idx="607">
                  <c:v>106.31720096153846</c:v>
                </c:pt>
                <c:pt idx="608">
                  <c:v>106.36359038461538</c:v>
                </c:pt>
                <c:pt idx="609">
                  <c:v>106.40997980769232</c:v>
                </c:pt>
                <c:pt idx="610">
                  <c:v>106.45636923076923</c:v>
                </c:pt>
                <c:pt idx="611">
                  <c:v>106.50275865384616</c:v>
                </c:pt>
                <c:pt idx="612">
                  <c:v>106.54914807692309</c:v>
                </c:pt>
                <c:pt idx="613">
                  <c:v>106.59553750000001</c:v>
                </c:pt>
                <c:pt idx="614">
                  <c:v>106.64192692307694</c:v>
                </c:pt>
                <c:pt idx="615">
                  <c:v>106.68831634615385</c:v>
                </c:pt>
                <c:pt idx="616">
                  <c:v>106.73470576923079</c:v>
                </c:pt>
                <c:pt idx="617">
                  <c:v>106.78109519230769</c:v>
                </c:pt>
                <c:pt idx="618">
                  <c:v>106.82748461538462</c:v>
                </c:pt>
                <c:pt idx="619">
                  <c:v>106.87387403846154</c:v>
                </c:pt>
                <c:pt idx="620">
                  <c:v>106.92026346153844</c:v>
                </c:pt>
                <c:pt idx="621">
                  <c:v>106.9666528846154</c:v>
                </c:pt>
                <c:pt idx="622">
                  <c:v>107.01304230769232</c:v>
                </c:pt>
                <c:pt idx="623">
                  <c:v>107.05943173076922</c:v>
                </c:pt>
                <c:pt idx="624">
                  <c:v>107.10582115384616</c:v>
                </c:pt>
                <c:pt idx="625">
                  <c:v>107.15221057692308</c:v>
                </c:pt>
                <c:pt idx="626">
                  <c:v>107.1986</c:v>
                </c:pt>
                <c:pt idx="627">
                  <c:v>107.1986</c:v>
                </c:pt>
                <c:pt idx="628">
                  <c:v>107.60910576923078</c:v>
                </c:pt>
                <c:pt idx="629">
                  <c:v>108.01961153846155</c:v>
                </c:pt>
                <c:pt idx="630">
                  <c:v>108.4301173076923</c:v>
                </c:pt>
                <c:pt idx="631">
                  <c:v>108.84062307692309</c:v>
                </c:pt>
                <c:pt idx="632">
                  <c:v>109.25112884615386</c:v>
                </c:pt>
                <c:pt idx="633">
                  <c:v>109.66163461538461</c:v>
                </c:pt>
                <c:pt idx="634">
                  <c:v>110.07214038461539</c:v>
                </c:pt>
                <c:pt idx="635">
                  <c:v>110.48264615384616</c:v>
                </c:pt>
                <c:pt idx="636">
                  <c:v>110.89315192307691</c:v>
                </c:pt>
                <c:pt idx="637">
                  <c:v>111.3036576923077</c:v>
                </c:pt>
                <c:pt idx="638">
                  <c:v>111.71416346153846</c:v>
                </c:pt>
                <c:pt idx="639">
                  <c:v>112.12466923076924</c:v>
                </c:pt>
                <c:pt idx="640">
                  <c:v>112.53517500000001</c:v>
                </c:pt>
                <c:pt idx="641">
                  <c:v>112.94568076923076</c:v>
                </c:pt>
                <c:pt idx="642">
                  <c:v>113.35618653846156</c:v>
                </c:pt>
                <c:pt idx="643">
                  <c:v>113.76669230769231</c:v>
                </c:pt>
                <c:pt idx="644">
                  <c:v>114.17719807692309</c:v>
                </c:pt>
                <c:pt idx="645">
                  <c:v>114.58770384615386</c:v>
                </c:pt>
                <c:pt idx="646">
                  <c:v>114.99820961538462</c:v>
                </c:pt>
                <c:pt idx="647">
                  <c:v>115.40871538461538</c:v>
                </c:pt>
                <c:pt idx="648">
                  <c:v>115.81922115384616</c:v>
                </c:pt>
                <c:pt idx="649">
                  <c:v>116.22972692307692</c:v>
                </c:pt>
                <c:pt idx="650">
                  <c:v>116.64023269230769</c:v>
                </c:pt>
                <c:pt idx="651">
                  <c:v>117.05073846153844</c:v>
                </c:pt>
                <c:pt idx="652">
                  <c:v>117.46124423076924</c:v>
                </c:pt>
                <c:pt idx="653">
                  <c:v>117.87175000000001</c:v>
                </c:pt>
                <c:pt idx="654">
                  <c:v>118.28225576923077</c:v>
                </c:pt>
                <c:pt idx="655">
                  <c:v>118.69276153846153</c:v>
                </c:pt>
                <c:pt idx="656">
                  <c:v>119.10326730769231</c:v>
                </c:pt>
                <c:pt idx="657">
                  <c:v>119.51377307692307</c:v>
                </c:pt>
                <c:pt idx="658">
                  <c:v>119.92427884615384</c:v>
                </c:pt>
                <c:pt idx="659">
                  <c:v>120.33478461538463</c:v>
                </c:pt>
                <c:pt idx="660">
                  <c:v>120.74529038461536</c:v>
                </c:pt>
                <c:pt idx="661">
                  <c:v>121.15579615384615</c:v>
                </c:pt>
                <c:pt idx="662">
                  <c:v>121.56630192307695</c:v>
                </c:pt>
                <c:pt idx="663">
                  <c:v>121.97680769230769</c:v>
                </c:pt>
                <c:pt idx="664">
                  <c:v>122.38731346153847</c:v>
                </c:pt>
                <c:pt idx="665">
                  <c:v>122.79781923076924</c:v>
                </c:pt>
                <c:pt idx="666">
                  <c:v>123.20832500000002</c:v>
                </c:pt>
                <c:pt idx="667">
                  <c:v>123.61883076923077</c:v>
                </c:pt>
                <c:pt idx="668">
                  <c:v>124.02933653846154</c:v>
                </c:pt>
                <c:pt idx="669">
                  <c:v>124.4398423076923</c:v>
                </c:pt>
                <c:pt idx="670">
                  <c:v>124.85034807692308</c:v>
                </c:pt>
                <c:pt idx="671">
                  <c:v>125.26085384615384</c:v>
                </c:pt>
                <c:pt idx="672">
                  <c:v>125.6713596153846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477568"/>
        <c:axId val="96479104"/>
      </c:lineChart>
      <c:dateAx>
        <c:axId val="9647756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crossAx val="96479104"/>
        <c:crosses val="autoZero"/>
        <c:auto val="1"/>
        <c:lblOffset val="100"/>
        <c:baseTimeUnit val="days"/>
        <c:majorUnit val="1"/>
        <c:majorTimeUnit val="years"/>
      </c:dateAx>
      <c:valAx>
        <c:axId val="96479104"/>
        <c:scaling>
          <c:orientation val="minMax"/>
          <c:min val="0"/>
        </c:scaling>
        <c:delete val="0"/>
        <c:axPos val="l"/>
        <c:numFmt formatCode="#,##0.0_ ;[Red]\-#,##0.0\ " sourceLinked="0"/>
        <c:majorTickMark val="out"/>
        <c:minorTickMark val="none"/>
        <c:tickLblPos val="nextTo"/>
        <c:crossAx val="9647756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589448675388921"/>
          <c:y val="0.27631450617283948"/>
          <c:w val="0.14105513246110785"/>
          <c:h val="0.4926738888888888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 Narrow" panose="020B060602020203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6.1459024930026689E-2"/>
          <c:y val="0.10031472222222222"/>
          <c:w val="0.79637961335676621"/>
          <c:h val="0.82909611111111114"/>
        </c:manualLayout>
      </c:layout>
      <c:lineChart>
        <c:grouping val="standard"/>
        <c:varyColors val="0"/>
        <c:ser>
          <c:idx val="0"/>
          <c:order val="0"/>
          <c:tx>
            <c:strRef>
              <c:f>PBR!$AM$19</c:f>
              <c:strCache>
                <c:ptCount val="1"/>
                <c:pt idx="0">
                  <c:v>삼성전자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PBR!$AM$20:$AM$5005</c:f>
              <c:numCache>
                <c:formatCode>0_);[Red]\(0\)</c:formatCode>
                <c:ptCount val="4986"/>
                <c:pt idx="0">
                  <c:v>67.73308999999999</c:v>
                </c:pt>
                <c:pt idx="1">
                  <c:v>76.63342999999999</c:v>
                </c:pt>
                <c:pt idx="2">
                  <c:v>76.471210000000013</c:v>
                </c:pt>
                <c:pt idx="3">
                  <c:v>79.49378999999999</c:v>
                </c:pt>
                <c:pt idx="4">
                  <c:v>79.22666000000001</c:v>
                </c:pt>
                <c:pt idx="5">
                  <c:v>79.738919999999993</c:v>
                </c:pt>
                <c:pt idx="6">
                  <c:v>82.782509999999988</c:v>
                </c:pt>
                <c:pt idx="7">
                  <c:v>81.887570000000011</c:v>
                </c:pt>
                <c:pt idx="8">
                  <c:v>81.290940000000006</c:v>
                </c:pt>
                <c:pt idx="9">
                  <c:v>84.124929999999992</c:v>
                </c:pt>
                <c:pt idx="10">
                  <c:v>78.158619999999999</c:v>
                </c:pt>
                <c:pt idx="11">
                  <c:v>82.782509999999988</c:v>
                </c:pt>
                <c:pt idx="12">
                  <c:v>81.290940000000006</c:v>
                </c:pt>
                <c:pt idx="13">
                  <c:v>84.274090000000001</c:v>
                </c:pt>
                <c:pt idx="14">
                  <c:v>88.748820000000009</c:v>
                </c:pt>
                <c:pt idx="15">
                  <c:v>88.59966</c:v>
                </c:pt>
                <c:pt idx="16">
                  <c:v>95.013440000000003</c:v>
                </c:pt>
                <c:pt idx="17">
                  <c:v>83.080830000000006</c:v>
                </c:pt>
                <c:pt idx="18">
                  <c:v>80.545149999999992</c:v>
                </c:pt>
                <c:pt idx="19">
                  <c:v>73.311000000000007</c:v>
                </c:pt>
                <c:pt idx="20">
                  <c:v>73.341039999999992</c:v>
                </c:pt>
                <c:pt idx="21">
                  <c:v>75.970789999999994</c:v>
                </c:pt>
                <c:pt idx="22">
                  <c:v>70.27297999999999</c:v>
                </c:pt>
                <c:pt idx="23">
                  <c:v>63.771639999999998</c:v>
                </c:pt>
                <c:pt idx="24">
                  <c:v>63.625540000000001</c:v>
                </c:pt>
                <c:pt idx="25">
                  <c:v>70.419080000000008</c:v>
                </c:pt>
                <c:pt idx="26">
                  <c:v>64.867370000000008</c:v>
                </c:pt>
                <c:pt idx="27">
                  <c:v>61.945419999999999</c:v>
                </c:pt>
                <c:pt idx="28">
                  <c:v>61.799320000000002</c:v>
                </c:pt>
                <c:pt idx="29">
                  <c:v>61.068829999999998</c:v>
                </c:pt>
                <c:pt idx="30">
                  <c:v>60.922730000000001</c:v>
                </c:pt>
                <c:pt idx="31">
                  <c:v>61.287980000000005</c:v>
                </c:pt>
                <c:pt idx="32">
                  <c:v>63.990780000000001</c:v>
                </c:pt>
                <c:pt idx="33">
                  <c:v>63.406390000000002</c:v>
                </c:pt>
                <c:pt idx="34">
                  <c:v>67.536749999999998</c:v>
                </c:pt>
                <c:pt idx="35">
                  <c:v>64.29616</c:v>
                </c:pt>
                <c:pt idx="36">
                  <c:v>67.389449999999997</c:v>
                </c:pt>
                <c:pt idx="37">
                  <c:v>69.157039999999995</c:v>
                </c:pt>
                <c:pt idx="38">
                  <c:v>67.610399999999998</c:v>
                </c:pt>
                <c:pt idx="39">
                  <c:v>67.904990000000012</c:v>
                </c:pt>
                <c:pt idx="40">
                  <c:v>70.188130000000001</c:v>
                </c:pt>
                <c:pt idx="41">
                  <c:v>64.369810000000001</c:v>
                </c:pt>
                <c:pt idx="42">
                  <c:v>64.443460000000002</c:v>
                </c:pt>
                <c:pt idx="43">
                  <c:v>64.738060000000004</c:v>
                </c:pt>
                <c:pt idx="44">
                  <c:v>66.652950000000004</c:v>
                </c:pt>
                <c:pt idx="45">
                  <c:v>66.063749999999999</c:v>
                </c:pt>
                <c:pt idx="46">
                  <c:v>66.873899999999992</c:v>
                </c:pt>
                <c:pt idx="47">
                  <c:v>63.780610000000003</c:v>
                </c:pt>
                <c:pt idx="48">
                  <c:v>62.749519999999997</c:v>
                </c:pt>
                <c:pt idx="49">
                  <c:v>59.803530000000002</c:v>
                </c:pt>
                <c:pt idx="50">
                  <c:v>65.40091000000001</c:v>
                </c:pt>
                <c:pt idx="51">
                  <c:v>63.780610000000003</c:v>
                </c:pt>
                <c:pt idx="52">
                  <c:v>66.358350000000002</c:v>
                </c:pt>
                <c:pt idx="53">
                  <c:v>64.885360000000006</c:v>
                </c:pt>
                <c:pt idx="54">
                  <c:v>69.451639999999998</c:v>
                </c:pt>
                <c:pt idx="55">
                  <c:v>71.587479999999999</c:v>
                </c:pt>
                <c:pt idx="56">
                  <c:v>72.029380000000003</c:v>
                </c:pt>
                <c:pt idx="57">
                  <c:v>72.986820000000009</c:v>
                </c:pt>
                <c:pt idx="58">
                  <c:v>74.533460000000005</c:v>
                </c:pt>
                <c:pt idx="59">
                  <c:v>77.626750000000001</c:v>
                </c:pt>
                <c:pt idx="60">
                  <c:v>76.890249999999995</c:v>
                </c:pt>
                <c:pt idx="61">
                  <c:v>75.12266000000001</c:v>
                </c:pt>
                <c:pt idx="62">
                  <c:v>76.448359999999994</c:v>
                </c:pt>
                <c:pt idx="63">
                  <c:v>72.913169999999994</c:v>
                </c:pt>
                <c:pt idx="64">
                  <c:v>74.386169999999993</c:v>
                </c:pt>
                <c:pt idx="65">
                  <c:v>75.417259999999999</c:v>
                </c:pt>
                <c:pt idx="66">
                  <c:v>76.890249999999995</c:v>
                </c:pt>
                <c:pt idx="67">
                  <c:v>72.397619999999989</c:v>
                </c:pt>
                <c:pt idx="68">
                  <c:v>68.788789999999992</c:v>
                </c:pt>
                <c:pt idx="69">
                  <c:v>66.579300000000003</c:v>
                </c:pt>
                <c:pt idx="70">
                  <c:v>69.819890000000001</c:v>
                </c:pt>
                <c:pt idx="71">
                  <c:v>70.924630000000008</c:v>
                </c:pt>
                <c:pt idx="72">
                  <c:v>73.428719999999998</c:v>
                </c:pt>
                <c:pt idx="73">
                  <c:v>72.17667999999999</c:v>
                </c:pt>
                <c:pt idx="74">
                  <c:v>71.882080000000002</c:v>
                </c:pt>
                <c:pt idx="75">
                  <c:v>72.397619999999989</c:v>
                </c:pt>
                <c:pt idx="76">
                  <c:v>72.692220000000006</c:v>
                </c:pt>
                <c:pt idx="77">
                  <c:v>72.323970000000003</c:v>
                </c:pt>
                <c:pt idx="78">
                  <c:v>73.796970000000002</c:v>
                </c:pt>
                <c:pt idx="79">
                  <c:v>76.006460000000004</c:v>
                </c:pt>
                <c:pt idx="80">
                  <c:v>79.836240000000004</c:v>
                </c:pt>
                <c:pt idx="81">
                  <c:v>81.309229999999999</c:v>
                </c:pt>
                <c:pt idx="82">
                  <c:v>83.224130000000002</c:v>
                </c:pt>
                <c:pt idx="83">
                  <c:v>81.456530000000001</c:v>
                </c:pt>
                <c:pt idx="84">
                  <c:v>85.139020000000002</c:v>
                </c:pt>
                <c:pt idx="85">
                  <c:v>81.456530000000001</c:v>
                </c:pt>
                <c:pt idx="86">
                  <c:v>80.867339999999999</c:v>
                </c:pt>
                <c:pt idx="87">
                  <c:v>81.603830000000002</c:v>
                </c:pt>
                <c:pt idx="88">
                  <c:v>86.759309999999999</c:v>
                </c:pt>
                <c:pt idx="89">
                  <c:v>87.34850999999999</c:v>
                </c:pt>
                <c:pt idx="90">
                  <c:v>86.170109999999994</c:v>
                </c:pt>
                <c:pt idx="91">
                  <c:v>86.612009999999998</c:v>
                </c:pt>
                <c:pt idx="92">
                  <c:v>85.580910000000003</c:v>
                </c:pt>
                <c:pt idx="93">
                  <c:v>82.782229999999998</c:v>
                </c:pt>
                <c:pt idx="94">
                  <c:v>83.076830000000001</c:v>
                </c:pt>
                <c:pt idx="95">
                  <c:v>80.425440000000009</c:v>
                </c:pt>
                <c:pt idx="96">
                  <c:v>88.232300000000009</c:v>
                </c:pt>
                <c:pt idx="97">
                  <c:v>91.030990000000003</c:v>
                </c:pt>
                <c:pt idx="98">
                  <c:v>92.356679999999997</c:v>
                </c:pt>
                <c:pt idx="99">
                  <c:v>88.379600000000011</c:v>
                </c:pt>
                <c:pt idx="100">
                  <c:v>90.883690000000001</c:v>
                </c:pt>
                <c:pt idx="101">
                  <c:v>91.620190000000008</c:v>
                </c:pt>
                <c:pt idx="102">
                  <c:v>88.674199999999999</c:v>
                </c:pt>
                <c:pt idx="103">
                  <c:v>95.008070000000004</c:v>
                </c:pt>
                <c:pt idx="104">
                  <c:v>97.07025999999999</c:v>
                </c:pt>
                <c:pt idx="105">
                  <c:v>101.19463999999999</c:v>
                </c:pt>
                <c:pt idx="106">
                  <c:v>102.22574</c:v>
                </c:pt>
                <c:pt idx="107">
                  <c:v>101.19463999999999</c:v>
                </c:pt>
                <c:pt idx="108">
                  <c:v>106.05552</c:v>
                </c:pt>
                <c:pt idx="109">
                  <c:v>103.69873</c:v>
                </c:pt>
                <c:pt idx="110">
                  <c:v>101.19463999999999</c:v>
                </c:pt>
                <c:pt idx="111">
                  <c:v>99.132449999999992</c:v>
                </c:pt>
                <c:pt idx="112">
                  <c:v>100.31085</c:v>
                </c:pt>
                <c:pt idx="113">
                  <c:v>96.039169999999999</c:v>
                </c:pt>
                <c:pt idx="114">
                  <c:v>91.325589999999991</c:v>
                </c:pt>
                <c:pt idx="115">
                  <c:v>93.829679999999996</c:v>
                </c:pt>
                <c:pt idx="116">
                  <c:v>89.705300000000008</c:v>
                </c:pt>
                <c:pt idx="117">
                  <c:v>92.798580000000001</c:v>
                </c:pt>
                <c:pt idx="118">
                  <c:v>96.333770000000001</c:v>
                </c:pt>
                <c:pt idx="119">
                  <c:v>96.481070000000003</c:v>
                </c:pt>
                <c:pt idx="120">
                  <c:v>101.63654</c:v>
                </c:pt>
                <c:pt idx="121">
                  <c:v>94.860770000000002</c:v>
                </c:pt>
                <c:pt idx="122">
                  <c:v>95.008070000000004</c:v>
                </c:pt>
                <c:pt idx="123">
                  <c:v>96.481070000000003</c:v>
                </c:pt>
                <c:pt idx="124">
                  <c:v>93.976979999999998</c:v>
                </c:pt>
                <c:pt idx="125">
                  <c:v>91.325589999999991</c:v>
                </c:pt>
                <c:pt idx="126">
                  <c:v>90.441789999999997</c:v>
                </c:pt>
                <c:pt idx="127">
                  <c:v>84.697119999999998</c:v>
                </c:pt>
                <c:pt idx="128">
                  <c:v>84.107919999999993</c:v>
                </c:pt>
                <c:pt idx="129">
                  <c:v>83.666020000000003</c:v>
                </c:pt>
                <c:pt idx="130">
                  <c:v>88.8215</c:v>
                </c:pt>
                <c:pt idx="131">
                  <c:v>88.526899999999998</c:v>
                </c:pt>
                <c:pt idx="132">
                  <c:v>86.022809999999993</c:v>
                </c:pt>
                <c:pt idx="133">
                  <c:v>87.937699999999992</c:v>
                </c:pt>
                <c:pt idx="134">
                  <c:v>88.379600000000011</c:v>
                </c:pt>
                <c:pt idx="135">
                  <c:v>90.589089999999999</c:v>
                </c:pt>
                <c:pt idx="136">
                  <c:v>89.410699999999991</c:v>
                </c:pt>
                <c:pt idx="137">
                  <c:v>96.922960000000003</c:v>
                </c:pt>
                <c:pt idx="138">
                  <c:v>95.155369999999991</c:v>
                </c:pt>
                <c:pt idx="139">
                  <c:v>96.18647</c:v>
                </c:pt>
                <c:pt idx="140">
                  <c:v>95.302669999999992</c:v>
                </c:pt>
                <c:pt idx="141">
                  <c:v>96.62836999999999</c:v>
                </c:pt>
                <c:pt idx="142">
                  <c:v>96.333770000000001</c:v>
                </c:pt>
                <c:pt idx="143">
                  <c:v>97.806759999999997</c:v>
                </c:pt>
                <c:pt idx="144">
                  <c:v>95.449970000000008</c:v>
                </c:pt>
                <c:pt idx="145">
                  <c:v>94.860770000000002</c:v>
                </c:pt>
                <c:pt idx="146">
                  <c:v>92.945880000000002</c:v>
                </c:pt>
                <c:pt idx="147">
                  <c:v>91.325589999999991</c:v>
                </c:pt>
                <c:pt idx="148">
                  <c:v>89.999889999999994</c:v>
                </c:pt>
                <c:pt idx="149">
                  <c:v>92.65128</c:v>
                </c:pt>
                <c:pt idx="150">
                  <c:v>96.333770000000001</c:v>
                </c:pt>
                <c:pt idx="151">
                  <c:v>96.039169999999999</c:v>
                </c:pt>
                <c:pt idx="152">
                  <c:v>94.27158</c:v>
                </c:pt>
                <c:pt idx="153">
                  <c:v>89.999889999999994</c:v>
                </c:pt>
                <c:pt idx="154">
                  <c:v>89.558000000000007</c:v>
                </c:pt>
                <c:pt idx="155">
                  <c:v>89.85260000000001</c:v>
                </c:pt>
                <c:pt idx="156">
                  <c:v>90.29449000000001</c:v>
                </c:pt>
                <c:pt idx="157">
                  <c:v>87.643110000000007</c:v>
                </c:pt>
                <c:pt idx="158">
                  <c:v>88.8215</c:v>
                </c:pt>
                <c:pt idx="159">
                  <c:v>86.170109999999994</c:v>
                </c:pt>
                <c:pt idx="160">
                  <c:v>86.464710000000011</c:v>
                </c:pt>
                <c:pt idx="161">
                  <c:v>86.464710000000011</c:v>
                </c:pt>
                <c:pt idx="162">
                  <c:v>86.170109999999994</c:v>
                </c:pt>
                <c:pt idx="163">
                  <c:v>86.906610000000001</c:v>
                </c:pt>
                <c:pt idx="164">
                  <c:v>87.34850999999999</c:v>
                </c:pt>
                <c:pt idx="165">
                  <c:v>83.371420000000001</c:v>
                </c:pt>
                <c:pt idx="166">
                  <c:v>86.31741000000001</c:v>
                </c:pt>
                <c:pt idx="167">
                  <c:v>86.759309999999999</c:v>
                </c:pt>
                <c:pt idx="168">
                  <c:v>85.433619999999991</c:v>
                </c:pt>
                <c:pt idx="169">
                  <c:v>82.92953</c:v>
                </c:pt>
                <c:pt idx="170">
                  <c:v>86.464710000000011</c:v>
                </c:pt>
                <c:pt idx="171">
                  <c:v>88.526899999999998</c:v>
                </c:pt>
                <c:pt idx="172">
                  <c:v>84.40252000000001</c:v>
                </c:pt>
                <c:pt idx="173">
                  <c:v>85.433619999999991</c:v>
                </c:pt>
                <c:pt idx="174">
                  <c:v>84.84442</c:v>
                </c:pt>
                <c:pt idx="175">
                  <c:v>84.40252000000001</c:v>
                </c:pt>
                <c:pt idx="176">
                  <c:v>81.603830000000002</c:v>
                </c:pt>
                <c:pt idx="177">
                  <c:v>81.309229999999999</c:v>
                </c:pt>
                <c:pt idx="178">
                  <c:v>81.898429999999991</c:v>
                </c:pt>
                <c:pt idx="179">
                  <c:v>84.255219999999994</c:v>
                </c:pt>
                <c:pt idx="180">
                  <c:v>84.549820000000011</c:v>
                </c:pt>
                <c:pt idx="181">
                  <c:v>87.053910000000002</c:v>
                </c:pt>
                <c:pt idx="182">
                  <c:v>83.371420000000001</c:v>
                </c:pt>
                <c:pt idx="183">
                  <c:v>92.356679999999997</c:v>
                </c:pt>
                <c:pt idx="184">
                  <c:v>101.19463999999999</c:v>
                </c:pt>
                <c:pt idx="185">
                  <c:v>97.364860000000007</c:v>
                </c:pt>
                <c:pt idx="186">
                  <c:v>87.790399999999991</c:v>
                </c:pt>
                <c:pt idx="187">
                  <c:v>86.906610000000001</c:v>
                </c:pt>
                <c:pt idx="188">
                  <c:v>88.8215</c:v>
                </c:pt>
                <c:pt idx="189">
                  <c:v>84.255219999999994</c:v>
                </c:pt>
                <c:pt idx="190">
                  <c:v>86.31741000000001</c:v>
                </c:pt>
                <c:pt idx="191">
                  <c:v>87.053910000000002</c:v>
                </c:pt>
                <c:pt idx="192">
                  <c:v>84.697119999999998</c:v>
                </c:pt>
                <c:pt idx="193">
                  <c:v>81.898429999999991</c:v>
                </c:pt>
                <c:pt idx="194">
                  <c:v>78.65785000000001</c:v>
                </c:pt>
                <c:pt idx="195">
                  <c:v>84.697119999999998</c:v>
                </c:pt>
                <c:pt idx="196">
                  <c:v>81.456530000000001</c:v>
                </c:pt>
                <c:pt idx="197">
                  <c:v>82.045729999999992</c:v>
                </c:pt>
                <c:pt idx="198">
                  <c:v>79.541640000000001</c:v>
                </c:pt>
                <c:pt idx="199">
                  <c:v>78.363249999999994</c:v>
                </c:pt>
                <c:pt idx="200">
                  <c:v>79.541640000000001</c:v>
                </c:pt>
                <c:pt idx="201">
                  <c:v>79.541640000000001</c:v>
                </c:pt>
                <c:pt idx="202">
                  <c:v>82.045729999999992</c:v>
                </c:pt>
                <c:pt idx="203">
                  <c:v>82.045729999999992</c:v>
                </c:pt>
                <c:pt idx="204">
                  <c:v>83.224130000000002</c:v>
                </c:pt>
                <c:pt idx="205">
                  <c:v>89.558000000000007</c:v>
                </c:pt>
                <c:pt idx="206">
                  <c:v>85.580910000000003</c:v>
                </c:pt>
                <c:pt idx="207">
                  <c:v>82.48763000000001</c:v>
                </c:pt>
                <c:pt idx="208">
                  <c:v>81.898429999999991</c:v>
                </c:pt>
                <c:pt idx="209">
                  <c:v>79.39434</c:v>
                </c:pt>
                <c:pt idx="210">
                  <c:v>76.006460000000004</c:v>
                </c:pt>
                <c:pt idx="211">
                  <c:v>83.518720000000002</c:v>
                </c:pt>
                <c:pt idx="212">
                  <c:v>82.634929999999997</c:v>
                </c:pt>
                <c:pt idx="213">
                  <c:v>86.31741000000001</c:v>
                </c:pt>
                <c:pt idx="214">
                  <c:v>90.29449000000001</c:v>
                </c:pt>
                <c:pt idx="215">
                  <c:v>86.31741000000001</c:v>
                </c:pt>
                <c:pt idx="216">
                  <c:v>85.728210000000004</c:v>
                </c:pt>
                <c:pt idx="217">
                  <c:v>82.48763000000001</c:v>
                </c:pt>
                <c:pt idx="218">
                  <c:v>81.01464</c:v>
                </c:pt>
                <c:pt idx="219">
                  <c:v>80.57274000000001</c:v>
                </c:pt>
                <c:pt idx="220">
                  <c:v>89.410699999999991</c:v>
                </c:pt>
                <c:pt idx="221">
                  <c:v>90.29449000000001</c:v>
                </c:pt>
                <c:pt idx="222">
                  <c:v>95.74457000000001</c:v>
                </c:pt>
                <c:pt idx="223">
                  <c:v>100.16355</c:v>
                </c:pt>
                <c:pt idx="224">
                  <c:v>97.954059999999998</c:v>
                </c:pt>
                <c:pt idx="225">
                  <c:v>101.63654</c:v>
                </c:pt>
                <c:pt idx="226">
                  <c:v>107.67582</c:v>
                </c:pt>
                <c:pt idx="227">
                  <c:v>104.43522999999999</c:v>
                </c:pt>
                <c:pt idx="228">
                  <c:v>111.94750000000001</c:v>
                </c:pt>
                <c:pt idx="229">
                  <c:v>104.14063</c:v>
                </c:pt>
                <c:pt idx="230">
                  <c:v>109.14881</c:v>
                </c:pt>
                <c:pt idx="231">
                  <c:v>104.43522999999999</c:v>
                </c:pt>
                <c:pt idx="232">
                  <c:v>99.279750000000007</c:v>
                </c:pt>
                <c:pt idx="233">
                  <c:v>98.395960000000002</c:v>
                </c:pt>
                <c:pt idx="234">
                  <c:v>94.713470000000001</c:v>
                </c:pt>
                <c:pt idx="235">
                  <c:v>90.73639</c:v>
                </c:pt>
                <c:pt idx="236">
                  <c:v>83.666020000000003</c:v>
                </c:pt>
                <c:pt idx="237">
                  <c:v>85.728210000000004</c:v>
                </c:pt>
                <c:pt idx="238">
                  <c:v>84.84442</c:v>
                </c:pt>
                <c:pt idx="239">
                  <c:v>83.224130000000002</c:v>
                </c:pt>
                <c:pt idx="240">
                  <c:v>84.40252000000001</c:v>
                </c:pt>
                <c:pt idx="241">
                  <c:v>85.433619999999991</c:v>
                </c:pt>
                <c:pt idx="242">
                  <c:v>82.045729999999992</c:v>
                </c:pt>
                <c:pt idx="243">
                  <c:v>76.006460000000004</c:v>
                </c:pt>
                <c:pt idx="244">
                  <c:v>76.595660000000009</c:v>
                </c:pt>
                <c:pt idx="245">
                  <c:v>79.983539999999991</c:v>
                </c:pt>
                <c:pt idx="246">
                  <c:v>82.193029999999993</c:v>
                </c:pt>
                <c:pt idx="247">
                  <c:v>81.456530000000001</c:v>
                </c:pt>
                <c:pt idx="248">
                  <c:v>77.774050000000003</c:v>
                </c:pt>
                <c:pt idx="249">
                  <c:v>76.742949999999993</c:v>
                </c:pt>
                <c:pt idx="250">
                  <c:v>74.386169999999993</c:v>
                </c:pt>
                <c:pt idx="251">
                  <c:v>60.024480000000004</c:v>
                </c:pt>
                <c:pt idx="252">
                  <c:v>78.805149999999998</c:v>
                </c:pt>
                <c:pt idx="253">
                  <c:v>72.103030000000004</c:v>
                </c:pt>
                <c:pt idx="254">
                  <c:v>68.494190000000003</c:v>
                </c:pt>
                <c:pt idx="255">
                  <c:v>65.106309999999993</c:v>
                </c:pt>
                <c:pt idx="256">
                  <c:v>71.587479999999999</c:v>
                </c:pt>
                <c:pt idx="257">
                  <c:v>62.896819999999998</c:v>
                </c:pt>
                <c:pt idx="258">
                  <c:v>68.494190000000003</c:v>
                </c:pt>
                <c:pt idx="259">
                  <c:v>72.103030000000004</c:v>
                </c:pt>
                <c:pt idx="260">
                  <c:v>67.168499999999995</c:v>
                </c:pt>
                <c:pt idx="261">
                  <c:v>69.230689999999996</c:v>
                </c:pt>
                <c:pt idx="262">
                  <c:v>72.618570000000005</c:v>
                </c:pt>
                <c:pt idx="263">
                  <c:v>69.083389999999994</c:v>
                </c:pt>
                <c:pt idx="264">
                  <c:v>65.106309999999993</c:v>
                </c:pt>
                <c:pt idx="265">
                  <c:v>71.882080000000002</c:v>
                </c:pt>
                <c:pt idx="266">
                  <c:v>80.278139999999993</c:v>
                </c:pt>
                <c:pt idx="267">
                  <c:v>75.269960000000012</c:v>
                </c:pt>
                <c:pt idx="268">
                  <c:v>68.862440000000007</c:v>
                </c:pt>
                <c:pt idx="269">
                  <c:v>70.261780000000002</c:v>
                </c:pt>
                <c:pt idx="270">
                  <c:v>74.091570000000004</c:v>
                </c:pt>
                <c:pt idx="271">
                  <c:v>77.774050000000003</c:v>
                </c:pt>
                <c:pt idx="272">
                  <c:v>79.836240000000004</c:v>
                </c:pt>
                <c:pt idx="273">
                  <c:v>86.022809999999993</c:v>
                </c:pt>
                <c:pt idx="274">
                  <c:v>87.34850999999999</c:v>
                </c:pt>
                <c:pt idx="275">
                  <c:v>88.8215</c:v>
                </c:pt>
                <c:pt idx="276">
                  <c:v>87.937699999999992</c:v>
                </c:pt>
                <c:pt idx="277">
                  <c:v>87.201210000000003</c:v>
                </c:pt>
                <c:pt idx="278">
                  <c:v>87.201210000000003</c:v>
                </c:pt>
                <c:pt idx="279">
                  <c:v>83.813320000000004</c:v>
                </c:pt>
                <c:pt idx="280">
                  <c:v>81.751130000000003</c:v>
                </c:pt>
                <c:pt idx="281">
                  <c:v>81.01464</c:v>
                </c:pt>
                <c:pt idx="282">
                  <c:v>82.193029999999993</c:v>
                </c:pt>
                <c:pt idx="283">
                  <c:v>83.813320000000004</c:v>
                </c:pt>
                <c:pt idx="284">
                  <c:v>86.022809999999993</c:v>
                </c:pt>
                <c:pt idx="285">
                  <c:v>82.782229999999998</c:v>
                </c:pt>
                <c:pt idx="286">
                  <c:v>87.790399999999991</c:v>
                </c:pt>
                <c:pt idx="287">
                  <c:v>88.526899999999998</c:v>
                </c:pt>
                <c:pt idx="288">
                  <c:v>95.008070000000004</c:v>
                </c:pt>
                <c:pt idx="289">
                  <c:v>98.690559999999991</c:v>
                </c:pt>
                <c:pt idx="290">
                  <c:v>100.60544999999999</c:v>
                </c:pt>
                <c:pt idx="291">
                  <c:v>106.64472000000001</c:v>
                </c:pt>
                <c:pt idx="292">
                  <c:v>105.46633</c:v>
                </c:pt>
                <c:pt idx="293">
                  <c:v>107.67582</c:v>
                </c:pt>
                <c:pt idx="294">
                  <c:v>111.5056</c:v>
                </c:pt>
                <c:pt idx="295">
                  <c:v>112.53669000000001</c:v>
                </c:pt>
                <c:pt idx="296">
                  <c:v>112.97859</c:v>
                </c:pt>
                <c:pt idx="297">
                  <c:v>116.80837</c:v>
                </c:pt>
                <c:pt idx="298">
                  <c:v>118.72327</c:v>
                </c:pt>
                <c:pt idx="299">
                  <c:v>117.10297</c:v>
                </c:pt>
                <c:pt idx="300">
                  <c:v>116.66107000000001</c:v>
                </c:pt>
                <c:pt idx="301">
                  <c:v>111.211</c:v>
                </c:pt>
                <c:pt idx="302">
                  <c:v>109.88531</c:v>
                </c:pt>
                <c:pt idx="303">
                  <c:v>109.73800999999999</c:v>
                </c:pt>
                <c:pt idx="304">
                  <c:v>106.49742000000001</c:v>
                </c:pt>
                <c:pt idx="305">
                  <c:v>106.35011999999999</c:v>
                </c:pt>
                <c:pt idx="306">
                  <c:v>105.17173</c:v>
                </c:pt>
                <c:pt idx="307">
                  <c:v>111.211</c:v>
                </c:pt>
                <c:pt idx="308">
                  <c:v>104.87713000000001</c:v>
                </c:pt>
                <c:pt idx="309">
                  <c:v>112.24208999999999</c:v>
                </c:pt>
                <c:pt idx="310">
                  <c:v>115.62997999999999</c:v>
                </c:pt>
                <c:pt idx="311">
                  <c:v>113.86239</c:v>
                </c:pt>
                <c:pt idx="312">
                  <c:v>116.36648</c:v>
                </c:pt>
                <c:pt idx="313">
                  <c:v>117.69217</c:v>
                </c:pt>
                <c:pt idx="314">
                  <c:v>120.93276</c:v>
                </c:pt>
                <c:pt idx="315">
                  <c:v>124.02603999999999</c:v>
                </c:pt>
                <c:pt idx="316">
                  <c:v>121.52195</c:v>
                </c:pt>
                <c:pt idx="317">
                  <c:v>115.48267999999999</c:v>
                </c:pt>
                <c:pt idx="318">
                  <c:v>110.47450000000001</c:v>
                </c:pt>
                <c:pt idx="319">
                  <c:v>110.47450000000001</c:v>
                </c:pt>
                <c:pt idx="320">
                  <c:v>111.94750000000001</c:v>
                </c:pt>
                <c:pt idx="321">
                  <c:v>109.59071</c:v>
                </c:pt>
                <c:pt idx="322">
                  <c:v>114.15699000000001</c:v>
                </c:pt>
                <c:pt idx="323">
                  <c:v>114.59888000000001</c:v>
                </c:pt>
                <c:pt idx="324">
                  <c:v>118.42867</c:v>
                </c:pt>
                <c:pt idx="325">
                  <c:v>120.78546</c:v>
                </c:pt>
                <c:pt idx="326">
                  <c:v>126.23553</c:v>
                </c:pt>
                <c:pt idx="327">
                  <c:v>126.08823</c:v>
                </c:pt>
                <c:pt idx="328">
                  <c:v>124.90984</c:v>
                </c:pt>
                <c:pt idx="329">
                  <c:v>122.25845</c:v>
                </c:pt>
                <c:pt idx="330">
                  <c:v>125.05714</c:v>
                </c:pt>
                <c:pt idx="331">
                  <c:v>116.95567</c:v>
                </c:pt>
                <c:pt idx="332">
                  <c:v>119.31246</c:v>
                </c:pt>
                <c:pt idx="333">
                  <c:v>111.3583</c:v>
                </c:pt>
                <c:pt idx="334">
                  <c:v>114.59888000000001</c:v>
                </c:pt>
                <c:pt idx="335">
                  <c:v>116.80837</c:v>
                </c:pt>
                <c:pt idx="336">
                  <c:v>117.39757</c:v>
                </c:pt>
                <c:pt idx="337">
                  <c:v>121.08006</c:v>
                </c:pt>
                <c:pt idx="338">
                  <c:v>118.57597</c:v>
                </c:pt>
                <c:pt idx="339">
                  <c:v>112.97859</c:v>
                </c:pt>
                <c:pt idx="340">
                  <c:v>117.25027</c:v>
                </c:pt>
                <c:pt idx="341">
                  <c:v>118.13407000000001</c:v>
                </c:pt>
                <c:pt idx="342">
                  <c:v>119.45975999999999</c:v>
                </c:pt>
                <c:pt idx="343">
                  <c:v>119.31246</c:v>
                </c:pt>
                <c:pt idx="344">
                  <c:v>117.98677000000001</c:v>
                </c:pt>
                <c:pt idx="345">
                  <c:v>115.04078</c:v>
                </c:pt>
                <c:pt idx="346">
                  <c:v>115.48267999999999</c:v>
                </c:pt>
                <c:pt idx="347">
                  <c:v>112.83129</c:v>
                </c:pt>
                <c:pt idx="348">
                  <c:v>112.09480000000001</c:v>
                </c:pt>
                <c:pt idx="349">
                  <c:v>112.83129</c:v>
                </c:pt>
                <c:pt idx="350">
                  <c:v>113.86239</c:v>
                </c:pt>
                <c:pt idx="351">
                  <c:v>112.24208999999999</c:v>
                </c:pt>
                <c:pt idx="352">
                  <c:v>114.45158000000001</c:v>
                </c:pt>
                <c:pt idx="353">
                  <c:v>111.65289999999999</c:v>
                </c:pt>
                <c:pt idx="354">
                  <c:v>111.0637</c:v>
                </c:pt>
                <c:pt idx="355">
                  <c:v>114.45158000000001</c:v>
                </c:pt>
                <c:pt idx="356">
                  <c:v>109.73800999999999</c:v>
                </c:pt>
                <c:pt idx="357">
                  <c:v>114.30428999999999</c:v>
                </c:pt>
                <c:pt idx="358">
                  <c:v>114.59888000000001</c:v>
                </c:pt>
                <c:pt idx="359">
                  <c:v>120.49086</c:v>
                </c:pt>
                <c:pt idx="360">
                  <c:v>123.28955000000001</c:v>
                </c:pt>
                <c:pt idx="361">
                  <c:v>131.68561</c:v>
                </c:pt>
                <c:pt idx="362">
                  <c:v>135.36809</c:v>
                </c:pt>
                <c:pt idx="363">
                  <c:v>136.39919</c:v>
                </c:pt>
                <c:pt idx="364">
                  <c:v>136.25189</c:v>
                </c:pt>
                <c:pt idx="365">
                  <c:v>139.78707</c:v>
                </c:pt>
                <c:pt idx="366">
                  <c:v>135.66269</c:v>
                </c:pt>
                <c:pt idx="367">
                  <c:v>137.43028000000001</c:v>
                </c:pt>
                <c:pt idx="368">
                  <c:v>143.02766</c:v>
                </c:pt>
                <c:pt idx="369">
                  <c:v>148.77232999999998</c:v>
                </c:pt>
                <c:pt idx="370">
                  <c:v>144.79525000000001</c:v>
                </c:pt>
                <c:pt idx="371">
                  <c:v>134.77889000000002</c:v>
                </c:pt>
                <c:pt idx="372">
                  <c:v>141.40735999999998</c:v>
                </c:pt>
                <c:pt idx="373">
                  <c:v>136.39919</c:v>
                </c:pt>
                <c:pt idx="374">
                  <c:v>139.19786999999999</c:v>
                </c:pt>
                <c:pt idx="375">
                  <c:v>126.97203</c:v>
                </c:pt>
                <c:pt idx="376">
                  <c:v>131.24370999999999</c:v>
                </c:pt>
                <c:pt idx="377">
                  <c:v>134.04239999999999</c:v>
                </c:pt>
                <c:pt idx="378">
                  <c:v>138.46137999999999</c:v>
                </c:pt>
                <c:pt idx="379">
                  <c:v>132.2748</c:v>
                </c:pt>
                <c:pt idx="380">
                  <c:v>130.80180999999999</c:v>
                </c:pt>
                <c:pt idx="381">
                  <c:v>133.15860000000001</c:v>
                </c:pt>
                <c:pt idx="382">
                  <c:v>131.53831</c:v>
                </c:pt>
                <c:pt idx="383">
                  <c:v>132.4221</c:v>
                </c:pt>
                <c:pt idx="384">
                  <c:v>134.92618999999999</c:v>
                </c:pt>
                <c:pt idx="385">
                  <c:v>129.91802000000001</c:v>
                </c:pt>
                <c:pt idx="386">
                  <c:v>131.24370999999999</c:v>
                </c:pt>
                <c:pt idx="387">
                  <c:v>130.35991000000001</c:v>
                </c:pt>
                <c:pt idx="388">
                  <c:v>125.35174000000001</c:v>
                </c:pt>
                <c:pt idx="389">
                  <c:v>120.63816</c:v>
                </c:pt>
                <c:pt idx="390">
                  <c:v>125.49903999999999</c:v>
                </c:pt>
                <c:pt idx="391">
                  <c:v>125.94092999999999</c:v>
                </c:pt>
                <c:pt idx="392">
                  <c:v>130.35991000000001</c:v>
                </c:pt>
                <c:pt idx="393">
                  <c:v>122.55305</c:v>
                </c:pt>
                <c:pt idx="394">
                  <c:v>125.20444000000001</c:v>
                </c:pt>
                <c:pt idx="395">
                  <c:v>124.32064</c:v>
                </c:pt>
                <c:pt idx="396">
                  <c:v>116.21917999999999</c:v>
                </c:pt>
                <c:pt idx="397">
                  <c:v>104.14063</c:v>
                </c:pt>
                <c:pt idx="398">
                  <c:v>100.16355</c:v>
                </c:pt>
                <c:pt idx="399">
                  <c:v>106.93932000000001</c:v>
                </c:pt>
                <c:pt idx="400">
                  <c:v>113.27319</c:v>
                </c:pt>
                <c:pt idx="401">
                  <c:v>114.89348</c:v>
                </c:pt>
                <c:pt idx="402">
                  <c:v>117.54486999999999</c:v>
                </c:pt>
                <c:pt idx="403">
                  <c:v>111.65289999999999</c:v>
                </c:pt>
                <c:pt idx="404">
                  <c:v>123.73144000000001</c:v>
                </c:pt>
                <c:pt idx="405">
                  <c:v>126.67742999999999</c:v>
                </c:pt>
                <c:pt idx="406">
                  <c:v>130.50721000000001</c:v>
                </c:pt>
                <c:pt idx="407">
                  <c:v>135.07348999999999</c:v>
                </c:pt>
                <c:pt idx="408">
                  <c:v>139.19786999999999</c:v>
                </c:pt>
                <c:pt idx="409">
                  <c:v>148.03582999999998</c:v>
                </c:pt>
                <c:pt idx="410">
                  <c:v>144.79525000000001</c:v>
                </c:pt>
                <c:pt idx="411">
                  <c:v>141.84926000000002</c:v>
                </c:pt>
                <c:pt idx="412">
                  <c:v>139.49247</c:v>
                </c:pt>
                <c:pt idx="413">
                  <c:v>154.6643</c:v>
                </c:pt>
                <c:pt idx="414">
                  <c:v>155.1062</c:v>
                </c:pt>
                <c:pt idx="415">
                  <c:v>153.92780999999999</c:v>
                </c:pt>
                <c:pt idx="416">
                  <c:v>157.31568999999999</c:v>
                </c:pt>
                <c:pt idx="417">
                  <c:v>155.84270000000001</c:v>
                </c:pt>
                <c:pt idx="418">
                  <c:v>153.19130999999999</c:v>
                </c:pt>
                <c:pt idx="419">
                  <c:v>154.07511</c:v>
                </c:pt>
                <c:pt idx="420">
                  <c:v>162.76577</c:v>
                </c:pt>
                <c:pt idx="421">
                  <c:v>165.71174999999999</c:v>
                </c:pt>
                <c:pt idx="422">
                  <c:v>157.02108999999999</c:v>
                </c:pt>
                <c:pt idx="423">
                  <c:v>156.43189999999998</c:v>
                </c:pt>
                <c:pt idx="424">
                  <c:v>173.22402</c:v>
                </c:pt>
                <c:pt idx="425">
                  <c:v>173.81322</c:v>
                </c:pt>
                <c:pt idx="426">
                  <c:v>174.10782</c:v>
                </c:pt>
                <c:pt idx="427">
                  <c:v>181.17818</c:v>
                </c:pt>
                <c:pt idx="428">
                  <c:v>182.35657999999998</c:v>
                </c:pt>
                <c:pt idx="429">
                  <c:v>185.74446</c:v>
                </c:pt>
                <c:pt idx="430">
                  <c:v>187.80664999999999</c:v>
                </c:pt>
                <c:pt idx="431">
                  <c:v>196.20272</c:v>
                </c:pt>
                <c:pt idx="432">
                  <c:v>186.77555999999998</c:v>
                </c:pt>
                <c:pt idx="433">
                  <c:v>188.83775</c:v>
                </c:pt>
                <c:pt idx="434">
                  <c:v>202.38929000000002</c:v>
                </c:pt>
                <c:pt idx="435">
                  <c:v>200.3271</c:v>
                </c:pt>
                <c:pt idx="436">
                  <c:v>191.93104</c:v>
                </c:pt>
                <c:pt idx="437">
                  <c:v>171.75102999999999</c:v>
                </c:pt>
                <c:pt idx="438">
                  <c:v>180.44168999999999</c:v>
                </c:pt>
                <c:pt idx="439">
                  <c:v>181.62007999999997</c:v>
                </c:pt>
                <c:pt idx="440">
                  <c:v>183.68226999999999</c:v>
                </c:pt>
                <c:pt idx="441">
                  <c:v>179.26329000000001</c:v>
                </c:pt>
                <c:pt idx="442">
                  <c:v>174.10782</c:v>
                </c:pt>
                <c:pt idx="443">
                  <c:v>176.90649999999999</c:v>
                </c:pt>
                <c:pt idx="444">
                  <c:v>171.01453000000001</c:v>
                </c:pt>
                <c:pt idx="445">
                  <c:v>167.77394000000001</c:v>
                </c:pt>
                <c:pt idx="446">
                  <c:v>175.43351000000001</c:v>
                </c:pt>
                <c:pt idx="447">
                  <c:v>181.62007999999997</c:v>
                </c:pt>
                <c:pt idx="448">
                  <c:v>183.09307999999999</c:v>
                </c:pt>
                <c:pt idx="449">
                  <c:v>198.55951000000002</c:v>
                </c:pt>
                <c:pt idx="450">
                  <c:v>190.75264000000001</c:v>
                </c:pt>
                <c:pt idx="451">
                  <c:v>187.80664999999999</c:v>
                </c:pt>
                <c:pt idx="452">
                  <c:v>181.62007999999997</c:v>
                </c:pt>
                <c:pt idx="453">
                  <c:v>184.12417000000002</c:v>
                </c:pt>
                <c:pt idx="454">
                  <c:v>196.79191</c:v>
                </c:pt>
                <c:pt idx="455">
                  <c:v>191.78373999999999</c:v>
                </c:pt>
                <c:pt idx="456">
                  <c:v>198.26491000000001</c:v>
                </c:pt>
                <c:pt idx="457">
                  <c:v>201.80008999999998</c:v>
                </c:pt>
                <c:pt idx="458">
                  <c:v>190.89994000000002</c:v>
                </c:pt>
                <c:pt idx="459">
                  <c:v>191.78373999999999</c:v>
                </c:pt>
                <c:pt idx="460">
                  <c:v>189.57425000000001</c:v>
                </c:pt>
                <c:pt idx="461">
                  <c:v>195.46621999999999</c:v>
                </c:pt>
                <c:pt idx="462">
                  <c:v>197.52841000000001</c:v>
                </c:pt>
                <c:pt idx="463">
                  <c:v>192.52023</c:v>
                </c:pt>
                <c:pt idx="464">
                  <c:v>211.66915</c:v>
                </c:pt>
                <c:pt idx="465">
                  <c:v>207.10287</c:v>
                </c:pt>
                <c:pt idx="466">
                  <c:v>218.00301999999999</c:v>
                </c:pt>
                <c:pt idx="467">
                  <c:v>223.1585</c:v>
                </c:pt>
                <c:pt idx="468">
                  <c:v>212.40564000000001</c:v>
                </c:pt>
                <c:pt idx="469">
                  <c:v>224.18959000000001</c:v>
                </c:pt>
                <c:pt idx="470">
                  <c:v>224.63148999999999</c:v>
                </c:pt>
                <c:pt idx="471">
                  <c:v>225.80987999999999</c:v>
                </c:pt>
                <c:pt idx="472">
                  <c:v>218.00301999999999</c:v>
                </c:pt>
                <c:pt idx="473">
                  <c:v>208.72316000000001</c:v>
                </c:pt>
                <c:pt idx="474">
                  <c:v>212.25834</c:v>
                </c:pt>
                <c:pt idx="475">
                  <c:v>215.35163</c:v>
                </c:pt>
                <c:pt idx="476">
                  <c:v>220.65441000000001</c:v>
                </c:pt>
                <c:pt idx="477">
                  <c:v>225.36798999999999</c:v>
                </c:pt>
                <c:pt idx="478">
                  <c:v>227.43018000000001</c:v>
                </c:pt>
                <c:pt idx="479">
                  <c:v>220.80170999999999</c:v>
                </c:pt>
                <c:pt idx="480">
                  <c:v>218.00301999999999</c:v>
                </c:pt>
                <c:pt idx="481">
                  <c:v>214.32053999999999</c:v>
                </c:pt>
                <c:pt idx="482">
                  <c:v>224.92608999999999</c:v>
                </c:pt>
                <c:pt idx="483">
                  <c:v>221.68549999999999</c:v>
                </c:pt>
                <c:pt idx="484">
                  <c:v>223.45309</c:v>
                </c:pt>
                <c:pt idx="485">
                  <c:v>217.26651999999999</c:v>
                </c:pt>
                <c:pt idx="486">
                  <c:v>218.88681</c:v>
                </c:pt>
                <c:pt idx="487">
                  <c:v>226.10448000000002</c:v>
                </c:pt>
                <c:pt idx="488">
                  <c:v>217.41382000000002</c:v>
                </c:pt>
                <c:pt idx="489">
                  <c:v>222.12739999999999</c:v>
                </c:pt>
                <c:pt idx="490">
                  <c:v>218.88681</c:v>
                </c:pt>
                <c:pt idx="491">
                  <c:v>226.54638</c:v>
                </c:pt>
                <c:pt idx="492">
                  <c:v>210.19614999999999</c:v>
                </c:pt>
                <c:pt idx="493">
                  <c:v>201.65279000000001</c:v>
                </c:pt>
                <c:pt idx="494">
                  <c:v>195.17161999999999</c:v>
                </c:pt>
                <c:pt idx="495">
                  <c:v>197.67570999999998</c:v>
                </c:pt>
                <c:pt idx="496">
                  <c:v>186.62826000000001</c:v>
                </c:pt>
                <c:pt idx="497">
                  <c:v>193.25673</c:v>
                </c:pt>
                <c:pt idx="498">
                  <c:v>187.51205999999999</c:v>
                </c:pt>
                <c:pt idx="499">
                  <c:v>191.93104</c:v>
                </c:pt>
                <c:pt idx="500">
                  <c:v>189.42695000000001</c:v>
                </c:pt>
                <c:pt idx="501">
                  <c:v>181.17818</c:v>
                </c:pt>
                <c:pt idx="502">
                  <c:v>190.75264000000001</c:v>
                </c:pt>
                <c:pt idx="503">
                  <c:v>190.75264000000001</c:v>
                </c:pt>
                <c:pt idx="504">
                  <c:v>201.50548999999998</c:v>
                </c:pt>
                <c:pt idx="505">
                  <c:v>201.65279000000001</c:v>
                </c:pt>
                <c:pt idx="506">
                  <c:v>207.10287</c:v>
                </c:pt>
                <c:pt idx="507">
                  <c:v>204.15688</c:v>
                </c:pt>
                <c:pt idx="508">
                  <c:v>201.21089000000001</c:v>
                </c:pt>
                <c:pt idx="509">
                  <c:v>208.87045999999998</c:v>
                </c:pt>
                <c:pt idx="510">
                  <c:v>212.55294000000001</c:v>
                </c:pt>
                <c:pt idx="511">
                  <c:v>216.82461999999998</c:v>
                </c:pt>
                <c:pt idx="512">
                  <c:v>213.43673999999999</c:v>
                </c:pt>
                <c:pt idx="513">
                  <c:v>220.94901000000002</c:v>
                </c:pt>
                <c:pt idx="514">
                  <c:v>207.69207</c:v>
                </c:pt>
                <c:pt idx="515">
                  <c:v>215.35163</c:v>
                </c:pt>
                <c:pt idx="516">
                  <c:v>213.58404000000002</c:v>
                </c:pt>
                <c:pt idx="517">
                  <c:v>220.06520999999998</c:v>
                </c:pt>
                <c:pt idx="518">
                  <c:v>210.34345000000002</c:v>
                </c:pt>
                <c:pt idx="519">
                  <c:v>204.74607999999998</c:v>
                </c:pt>
                <c:pt idx="520">
                  <c:v>210.19614999999999</c:v>
                </c:pt>
                <c:pt idx="521">
                  <c:v>205.62986999999998</c:v>
                </c:pt>
                <c:pt idx="522">
                  <c:v>190.89994000000002</c:v>
                </c:pt>
                <c:pt idx="523">
                  <c:v>187.36476000000002</c:v>
                </c:pt>
                <c:pt idx="524">
                  <c:v>190.31073999999998</c:v>
                </c:pt>
                <c:pt idx="525">
                  <c:v>192.52023</c:v>
                </c:pt>
                <c:pt idx="526">
                  <c:v>188.54315</c:v>
                </c:pt>
                <c:pt idx="527">
                  <c:v>187.80664999999999</c:v>
                </c:pt>
                <c:pt idx="528">
                  <c:v>191.63643999999999</c:v>
                </c:pt>
                <c:pt idx="529">
                  <c:v>195.90812</c:v>
                </c:pt>
                <c:pt idx="530">
                  <c:v>198.70680999999999</c:v>
                </c:pt>
                <c:pt idx="531">
                  <c:v>197.23381000000001</c:v>
                </c:pt>
                <c:pt idx="532">
                  <c:v>187.80664999999999</c:v>
                </c:pt>
                <c:pt idx="533">
                  <c:v>187.51205999999999</c:v>
                </c:pt>
                <c:pt idx="534">
                  <c:v>196.64461</c:v>
                </c:pt>
                <c:pt idx="535">
                  <c:v>203.27309</c:v>
                </c:pt>
                <c:pt idx="536">
                  <c:v>201.06360000000001</c:v>
                </c:pt>
                <c:pt idx="537">
                  <c:v>202.97848999999999</c:v>
                </c:pt>
                <c:pt idx="538">
                  <c:v>206.07176999999999</c:v>
                </c:pt>
                <c:pt idx="539">
                  <c:v>198.26491000000001</c:v>
                </c:pt>
                <c:pt idx="540">
                  <c:v>196.64461</c:v>
                </c:pt>
                <c:pt idx="541">
                  <c:v>210.34345000000002</c:v>
                </c:pt>
                <c:pt idx="542">
                  <c:v>210.34345000000002</c:v>
                </c:pt>
                <c:pt idx="543">
                  <c:v>212.55294000000001</c:v>
                </c:pt>
                <c:pt idx="544">
                  <c:v>214.61512999999999</c:v>
                </c:pt>
                <c:pt idx="545">
                  <c:v>201.35819000000001</c:v>
                </c:pt>
                <c:pt idx="546">
                  <c:v>191.63643999999999</c:v>
                </c:pt>
                <c:pt idx="547">
                  <c:v>193.10943</c:v>
                </c:pt>
                <c:pt idx="548">
                  <c:v>192.37293</c:v>
                </c:pt>
                <c:pt idx="549">
                  <c:v>189.13235</c:v>
                </c:pt>
                <c:pt idx="550">
                  <c:v>197.82301000000001</c:v>
                </c:pt>
                <c:pt idx="551">
                  <c:v>199.59059999999999</c:v>
                </c:pt>
                <c:pt idx="552">
                  <c:v>190.31073999999998</c:v>
                </c:pt>
                <c:pt idx="553">
                  <c:v>184.12417000000002</c:v>
                </c:pt>
                <c:pt idx="554">
                  <c:v>185.74446</c:v>
                </c:pt>
                <c:pt idx="555">
                  <c:v>183.68226999999999</c:v>
                </c:pt>
                <c:pt idx="556">
                  <c:v>181.76738</c:v>
                </c:pt>
                <c:pt idx="557">
                  <c:v>176.90649999999999</c:v>
                </c:pt>
                <c:pt idx="558">
                  <c:v>176.90649999999999</c:v>
                </c:pt>
                <c:pt idx="559">
                  <c:v>178.23220000000001</c:v>
                </c:pt>
                <c:pt idx="560">
                  <c:v>174.54971</c:v>
                </c:pt>
                <c:pt idx="561">
                  <c:v>168.06854000000001</c:v>
                </c:pt>
                <c:pt idx="562">
                  <c:v>162.76577</c:v>
                </c:pt>
                <c:pt idx="563">
                  <c:v>160.40898000000001</c:v>
                </c:pt>
                <c:pt idx="564">
                  <c:v>163.79685999999998</c:v>
                </c:pt>
                <c:pt idx="565">
                  <c:v>183.24038000000002</c:v>
                </c:pt>
                <c:pt idx="566">
                  <c:v>177.643</c:v>
                </c:pt>
                <c:pt idx="567">
                  <c:v>175.87541000000002</c:v>
                </c:pt>
                <c:pt idx="568">
                  <c:v>180.14708999999999</c:v>
                </c:pt>
                <c:pt idx="569">
                  <c:v>189.57425000000001</c:v>
                </c:pt>
                <c:pt idx="570">
                  <c:v>191.78373999999999</c:v>
                </c:pt>
                <c:pt idx="571">
                  <c:v>189.42695000000001</c:v>
                </c:pt>
                <c:pt idx="572">
                  <c:v>195.61351999999999</c:v>
                </c:pt>
                <c:pt idx="573">
                  <c:v>199.14870000000002</c:v>
                </c:pt>
                <c:pt idx="574">
                  <c:v>195.90812</c:v>
                </c:pt>
                <c:pt idx="575">
                  <c:v>193.55132999999998</c:v>
                </c:pt>
                <c:pt idx="576">
                  <c:v>193.84592999999998</c:v>
                </c:pt>
                <c:pt idx="577">
                  <c:v>204.15688</c:v>
                </c:pt>
                <c:pt idx="578">
                  <c:v>201.06360000000001</c:v>
                </c:pt>
                <c:pt idx="579">
                  <c:v>202.09469000000001</c:v>
                </c:pt>
                <c:pt idx="580">
                  <c:v>200.4744</c:v>
                </c:pt>
                <c:pt idx="581">
                  <c:v>202.83118999999999</c:v>
                </c:pt>
                <c:pt idx="582">
                  <c:v>199.8852</c:v>
                </c:pt>
                <c:pt idx="583">
                  <c:v>212.40564000000001</c:v>
                </c:pt>
                <c:pt idx="584">
                  <c:v>214.61512999999999</c:v>
                </c:pt>
                <c:pt idx="585">
                  <c:v>215.64623</c:v>
                </c:pt>
                <c:pt idx="586">
                  <c:v>209.31235999999998</c:v>
                </c:pt>
                <c:pt idx="587">
                  <c:v>211.22725</c:v>
                </c:pt>
                <c:pt idx="588">
                  <c:v>219.47601</c:v>
                </c:pt>
                <c:pt idx="589">
                  <c:v>213.58404000000002</c:v>
                </c:pt>
                <c:pt idx="590">
                  <c:v>207.69207</c:v>
                </c:pt>
                <c:pt idx="591">
                  <c:v>207.69207</c:v>
                </c:pt>
                <c:pt idx="592">
                  <c:v>197.08651</c:v>
                </c:pt>
                <c:pt idx="593">
                  <c:v>195.31892000000002</c:v>
                </c:pt>
                <c:pt idx="594">
                  <c:v>198.85410000000002</c:v>
                </c:pt>
                <c:pt idx="595">
                  <c:v>192.52023</c:v>
                </c:pt>
                <c:pt idx="596">
                  <c:v>197.52841000000001</c:v>
                </c:pt>
                <c:pt idx="597">
                  <c:v>188.10124999999999</c:v>
                </c:pt>
                <c:pt idx="598">
                  <c:v>186.48095999999998</c:v>
                </c:pt>
                <c:pt idx="599">
                  <c:v>188.24854999999999</c:v>
                </c:pt>
                <c:pt idx="600">
                  <c:v>186.77555999999998</c:v>
                </c:pt>
                <c:pt idx="601">
                  <c:v>185.44987</c:v>
                </c:pt>
                <c:pt idx="602">
                  <c:v>192.22563</c:v>
                </c:pt>
                <c:pt idx="603">
                  <c:v>181.03089000000003</c:v>
                </c:pt>
                <c:pt idx="604">
                  <c:v>174.54971</c:v>
                </c:pt>
                <c:pt idx="605">
                  <c:v>167.33204999999998</c:v>
                </c:pt>
                <c:pt idx="606">
                  <c:v>167.92123999999998</c:v>
                </c:pt>
                <c:pt idx="607">
                  <c:v>162.17657</c:v>
                </c:pt>
                <c:pt idx="608">
                  <c:v>159.23057999999997</c:v>
                </c:pt>
                <c:pt idx="609">
                  <c:v>166.30095</c:v>
                </c:pt>
                <c:pt idx="610">
                  <c:v>164.23876000000001</c:v>
                </c:pt>
                <c:pt idx="611">
                  <c:v>175.28620999999998</c:v>
                </c:pt>
                <c:pt idx="612">
                  <c:v>163.79685999999998</c:v>
                </c:pt>
                <c:pt idx="613">
                  <c:v>164.82795999999999</c:v>
                </c:pt>
                <c:pt idx="614">
                  <c:v>187.07016000000002</c:v>
                </c:pt>
                <c:pt idx="615">
                  <c:v>186.33366000000001</c:v>
                </c:pt>
                <c:pt idx="616">
                  <c:v>189.86885000000001</c:v>
                </c:pt>
                <c:pt idx="617">
                  <c:v>202.09469000000001</c:v>
                </c:pt>
                <c:pt idx="618">
                  <c:v>197.08651</c:v>
                </c:pt>
                <c:pt idx="619">
                  <c:v>191.48914000000002</c:v>
                </c:pt>
                <c:pt idx="620">
                  <c:v>189.27965</c:v>
                </c:pt>
                <c:pt idx="621">
                  <c:v>195.46621999999999</c:v>
                </c:pt>
                <c:pt idx="622">
                  <c:v>186.92285999999999</c:v>
                </c:pt>
                <c:pt idx="623">
                  <c:v>189.13235</c:v>
                </c:pt>
                <c:pt idx="624">
                  <c:v>188.24854999999999</c:v>
                </c:pt>
                <c:pt idx="625">
                  <c:v>189.27965</c:v>
                </c:pt>
                <c:pt idx="626">
                  <c:v>185.59716</c:v>
                </c:pt>
                <c:pt idx="627">
                  <c:v>172.48751999999999</c:v>
                </c:pt>
                <c:pt idx="628">
                  <c:v>166.74285</c:v>
                </c:pt>
                <c:pt idx="629">
                  <c:v>172.04563000000002</c:v>
                </c:pt>
                <c:pt idx="630">
                  <c:v>166.82973999999999</c:v>
                </c:pt>
                <c:pt idx="631">
                  <c:v>168.86070999999998</c:v>
                </c:pt>
                <c:pt idx="632">
                  <c:v>163.92834999999999</c:v>
                </c:pt>
                <c:pt idx="633">
                  <c:v>172.63251</c:v>
                </c:pt>
                <c:pt idx="634">
                  <c:v>170.02126000000001</c:v>
                </c:pt>
                <c:pt idx="635">
                  <c:v>176.25923999999998</c:v>
                </c:pt>
                <c:pt idx="636">
                  <c:v>181.19159999999999</c:v>
                </c:pt>
                <c:pt idx="637">
                  <c:v>184.67327</c:v>
                </c:pt>
                <c:pt idx="638">
                  <c:v>186.84931</c:v>
                </c:pt>
                <c:pt idx="639">
                  <c:v>185.54367999999999</c:v>
                </c:pt>
                <c:pt idx="640">
                  <c:v>180.75639000000001</c:v>
                </c:pt>
                <c:pt idx="641">
                  <c:v>188.59014000000002</c:v>
                </c:pt>
                <c:pt idx="642">
                  <c:v>185.68875</c:v>
                </c:pt>
                <c:pt idx="643">
                  <c:v>180.61132000000001</c:v>
                </c:pt>
                <c:pt idx="644">
                  <c:v>184.43044</c:v>
                </c:pt>
                <c:pt idx="645">
                  <c:v>179.14058</c:v>
                </c:pt>
                <c:pt idx="646">
                  <c:v>181.42809</c:v>
                </c:pt>
                <c:pt idx="647">
                  <c:v>183.28668999999999</c:v>
                </c:pt>
                <c:pt idx="648">
                  <c:v>196.86877999999999</c:v>
                </c:pt>
                <c:pt idx="649">
                  <c:v>201.01489000000001</c:v>
                </c:pt>
                <c:pt idx="650">
                  <c:v>203.87427</c:v>
                </c:pt>
                <c:pt idx="651">
                  <c:v>200.15707</c:v>
                </c:pt>
                <c:pt idx="652">
                  <c:v>209.59304999999998</c:v>
                </c:pt>
                <c:pt idx="653">
                  <c:v>208.73523</c:v>
                </c:pt>
                <c:pt idx="654">
                  <c:v>217.02745000000002</c:v>
                </c:pt>
                <c:pt idx="655">
                  <c:v>216.74151000000001</c:v>
                </c:pt>
                <c:pt idx="656">
                  <c:v>218.02910999999997</c:v>
                </c:pt>
                <c:pt idx="657">
                  <c:v>221.14583999999999</c:v>
                </c:pt>
                <c:pt idx="658">
                  <c:v>218.87913</c:v>
                </c:pt>
                <c:pt idx="659">
                  <c:v>237.29614000000001</c:v>
                </c:pt>
                <c:pt idx="660">
                  <c:v>228.37097</c:v>
                </c:pt>
                <c:pt idx="661">
                  <c:v>226.24592999999999</c:v>
                </c:pt>
                <c:pt idx="662">
                  <c:v>223.12921</c:v>
                </c:pt>
                <c:pt idx="663">
                  <c:v>216.32907999999998</c:v>
                </c:pt>
                <c:pt idx="664">
                  <c:v>222.56253000000001</c:v>
                </c:pt>
                <c:pt idx="665">
                  <c:v>226.38759999999999</c:v>
                </c:pt>
                <c:pt idx="666">
                  <c:v>241.68789000000001</c:v>
                </c:pt>
                <c:pt idx="667">
                  <c:v>221.85130999999998</c:v>
                </c:pt>
                <c:pt idx="668">
                  <c:v>223.53946999999999</c:v>
                </c:pt>
                <c:pt idx="669">
                  <c:v>227.05645000000001</c:v>
                </c:pt>
                <c:pt idx="670">
                  <c:v>228.88527999999999</c:v>
                </c:pt>
                <c:pt idx="671">
                  <c:v>224.80557999999999</c:v>
                </c:pt>
                <c:pt idx="672">
                  <c:v>220.58520000000001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PBR!$AN$19</c:f>
              <c:strCache>
                <c:ptCount val="1"/>
                <c:pt idx="0">
                  <c:v>2.6X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PBR!$AN$20:$AN$5005</c:f>
              <c:numCache>
                <c:formatCode>General</c:formatCode>
                <c:ptCount val="4986"/>
                <c:pt idx="0">
                  <c:v>76.477647999999988</c:v>
                </c:pt>
                <c:pt idx="1">
                  <c:v>76.728944499999983</c:v>
                </c:pt>
                <c:pt idx="2">
                  <c:v>76.980240999999992</c:v>
                </c:pt>
                <c:pt idx="3">
                  <c:v>77.231537499999988</c:v>
                </c:pt>
                <c:pt idx="4">
                  <c:v>77.482833999999983</c:v>
                </c:pt>
                <c:pt idx="5">
                  <c:v>77.734130499999978</c:v>
                </c:pt>
                <c:pt idx="6">
                  <c:v>77.985426999999987</c:v>
                </c:pt>
                <c:pt idx="7">
                  <c:v>78.236723499999997</c:v>
                </c:pt>
                <c:pt idx="8">
                  <c:v>78.488019999999992</c:v>
                </c:pt>
                <c:pt idx="9">
                  <c:v>78.739316499999987</c:v>
                </c:pt>
                <c:pt idx="10">
                  <c:v>78.990612999999996</c:v>
                </c:pt>
                <c:pt idx="11">
                  <c:v>79.241909499999991</c:v>
                </c:pt>
                <c:pt idx="12">
                  <c:v>79.493205999999986</c:v>
                </c:pt>
                <c:pt idx="13">
                  <c:v>79.744502499999982</c:v>
                </c:pt>
                <c:pt idx="14">
                  <c:v>79.995798999999991</c:v>
                </c:pt>
                <c:pt idx="15">
                  <c:v>80.247095499999986</c:v>
                </c:pt>
                <c:pt idx="16">
                  <c:v>80.498391999999996</c:v>
                </c:pt>
                <c:pt idx="17">
                  <c:v>80.749688499999991</c:v>
                </c:pt>
                <c:pt idx="18">
                  <c:v>81.000985</c:v>
                </c:pt>
                <c:pt idx="19">
                  <c:v>81.252281499999981</c:v>
                </c:pt>
                <c:pt idx="20">
                  <c:v>81.50357799999999</c:v>
                </c:pt>
                <c:pt idx="21">
                  <c:v>81.754874499999985</c:v>
                </c:pt>
                <c:pt idx="22">
                  <c:v>82.006170999999981</c:v>
                </c:pt>
                <c:pt idx="23">
                  <c:v>82.25746749999999</c:v>
                </c:pt>
                <c:pt idx="24">
                  <c:v>82.508763999999999</c:v>
                </c:pt>
                <c:pt idx="25">
                  <c:v>82.760060499999994</c:v>
                </c:pt>
                <c:pt idx="26">
                  <c:v>83.01135699999999</c:v>
                </c:pt>
                <c:pt idx="27">
                  <c:v>83.262653499999999</c:v>
                </c:pt>
                <c:pt idx="28">
                  <c:v>83.51394999999998</c:v>
                </c:pt>
                <c:pt idx="29">
                  <c:v>83.765246499999989</c:v>
                </c:pt>
                <c:pt idx="30">
                  <c:v>84.016542999999984</c:v>
                </c:pt>
                <c:pt idx="31">
                  <c:v>84.267839500000008</c:v>
                </c:pt>
                <c:pt idx="32">
                  <c:v>84.519136000000003</c:v>
                </c:pt>
                <c:pt idx="33">
                  <c:v>84.770432499999984</c:v>
                </c:pt>
                <c:pt idx="34">
                  <c:v>85.021728999999993</c:v>
                </c:pt>
                <c:pt idx="35">
                  <c:v>85.273025500000003</c:v>
                </c:pt>
                <c:pt idx="36">
                  <c:v>85.524321999999984</c:v>
                </c:pt>
                <c:pt idx="37">
                  <c:v>85.775618499999993</c:v>
                </c:pt>
                <c:pt idx="38">
                  <c:v>86.026914999999988</c:v>
                </c:pt>
                <c:pt idx="39">
                  <c:v>86.278211500000012</c:v>
                </c:pt>
                <c:pt idx="40">
                  <c:v>86.529507999999993</c:v>
                </c:pt>
                <c:pt idx="41">
                  <c:v>86.780804499999988</c:v>
                </c:pt>
                <c:pt idx="42">
                  <c:v>87.032100999999997</c:v>
                </c:pt>
                <c:pt idx="43">
                  <c:v>87.283397499999978</c:v>
                </c:pt>
                <c:pt idx="44">
                  <c:v>87.534693999999988</c:v>
                </c:pt>
                <c:pt idx="45">
                  <c:v>87.785990499999997</c:v>
                </c:pt>
                <c:pt idx="46">
                  <c:v>88.037286999999992</c:v>
                </c:pt>
                <c:pt idx="47">
                  <c:v>88.288583500000001</c:v>
                </c:pt>
                <c:pt idx="48">
                  <c:v>88.539879999999997</c:v>
                </c:pt>
                <c:pt idx="49">
                  <c:v>88.791176499999992</c:v>
                </c:pt>
                <c:pt idx="50">
                  <c:v>89.042473000000001</c:v>
                </c:pt>
                <c:pt idx="51">
                  <c:v>89.293769499999982</c:v>
                </c:pt>
                <c:pt idx="52">
                  <c:v>89.545065999999991</c:v>
                </c:pt>
                <c:pt idx="53">
                  <c:v>89.545065999999991</c:v>
                </c:pt>
                <c:pt idx="54">
                  <c:v>89.805875999999984</c:v>
                </c:pt>
                <c:pt idx="55">
                  <c:v>90.06668599999999</c:v>
                </c:pt>
                <c:pt idx="56">
                  <c:v>90.327495999999982</c:v>
                </c:pt>
                <c:pt idx="57">
                  <c:v>90.588306000000017</c:v>
                </c:pt>
                <c:pt idx="58">
                  <c:v>90.849116000000009</c:v>
                </c:pt>
                <c:pt idx="59">
                  <c:v>91.109925999999973</c:v>
                </c:pt>
                <c:pt idx="60">
                  <c:v>91.370736000000008</c:v>
                </c:pt>
                <c:pt idx="61">
                  <c:v>91.631546</c:v>
                </c:pt>
                <c:pt idx="62">
                  <c:v>91.892355999999964</c:v>
                </c:pt>
                <c:pt idx="63">
                  <c:v>92.153165999999999</c:v>
                </c:pt>
                <c:pt idx="64">
                  <c:v>92.413975999999991</c:v>
                </c:pt>
                <c:pt idx="65">
                  <c:v>92.674786000000012</c:v>
                </c:pt>
                <c:pt idx="66">
                  <c:v>92.935596000000004</c:v>
                </c:pt>
                <c:pt idx="67">
                  <c:v>93.196405999999982</c:v>
                </c:pt>
                <c:pt idx="68">
                  <c:v>93.457216000000003</c:v>
                </c:pt>
                <c:pt idx="69">
                  <c:v>93.718025999999995</c:v>
                </c:pt>
                <c:pt idx="70">
                  <c:v>93.978836000000001</c:v>
                </c:pt>
                <c:pt idx="71">
                  <c:v>94.239645999999993</c:v>
                </c:pt>
                <c:pt idx="72">
                  <c:v>94.500455999999986</c:v>
                </c:pt>
                <c:pt idx="73">
                  <c:v>94.761266000000006</c:v>
                </c:pt>
                <c:pt idx="74">
                  <c:v>95.022075999999984</c:v>
                </c:pt>
                <c:pt idx="75">
                  <c:v>95.282885999999991</c:v>
                </c:pt>
                <c:pt idx="76">
                  <c:v>95.543695999999983</c:v>
                </c:pt>
                <c:pt idx="77">
                  <c:v>95.804505999999975</c:v>
                </c:pt>
                <c:pt idx="78">
                  <c:v>96.06531600000001</c:v>
                </c:pt>
                <c:pt idx="79">
                  <c:v>96.326125999999988</c:v>
                </c:pt>
                <c:pt idx="80">
                  <c:v>96.586936000000009</c:v>
                </c:pt>
                <c:pt idx="81">
                  <c:v>96.847746000000001</c:v>
                </c:pt>
                <c:pt idx="82">
                  <c:v>97.108555999999993</c:v>
                </c:pt>
                <c:pt idx="83">
                  <c:v>97.369365999999985</c:v>
                </c:pt>
                <c:pt idx="84">
                  <c:v>97.630175999999992</c:v>
                </c:pt>
                <c:pt idx="85">
                  <c:v>97.890985999999984</c:v>
                </c:pt>
                <c:pt idx="86">
                  <c:v>98.15179599999999</c:v>
                </c:pt>
                <c:pt idx="87">
                  <c:v>98.412605999999982</c:v>
                </c:pt>
                <c:pt idx="88">
                  <c:v>98.673415999999989</c:v>
                </c:pt>
                <c:pt idx="89">
                  <c:v>98.934225999999981</c:v>
                </c:pt>
                <c:pt idx="90">
                  <c:v>99.195035999999973</c:v>
                </c:pt>
                <c:pt idx="91">
                  <c:v>99.45584599999998</c:v>
                </c:pt>
                <c:pt idx="92">
                  <c:v>99.716655999999972</c:v>
                </c:pt>
                <c:pt idx="93">
                  <c:v>99.977466000000007</c:v>
                </c:pt>
                <c:pt idx="94">
                  <c:v>100.238276</c:v>
                </c:pt>
                <c:pt idx="95">
                  <c:v>100.49908599999999</c:v>
                </c:pt>
                <c:pt idx="96">
                  <c:v>100.75989599999997</c:v>
                </c:pt>
                <c:pt idx="97">
                  <c:v>101.02070599999999</c:v>
                </c:pt>
                <c:pt idx="98">
                  <c:v>101.28151599999998</c:v>
                </c:pt>
                <c:pt idx="99">
                  <c:v>101.54232599999999</c:v>
                </c:pt>
                <c:pt idx="100">
                  <c:v>101.80313599999998</c:v>
                </c:pt>
                <c:pt idx="101">
                  <c:v>102.063946</c:v>
                </c:pt>
                <c:pt idx="102">
                  <c:v>102.32475599999999</c:v>
                </c:pt>
                <c:pt idx="103">
                  <c:v>102.58556599999999</c:v>
                </c:pt>
                <c:pt idx="104">
                  <c:v>102.84637599999999</c:v>
                </c:pt>
                <c:pt idx="105">
                  <c:v>103.10718599999998</c:v>
                </c:pt>
                <c:pt idx="106">
                  <c:v>103.38423449999998</c:v>
                </c:pt>
                <c:pt idx="107">
                  <c:v>103.661283</c:v>
                </c:pt>
                <c:pt idx="108">
                  <c:v>103.93833149999999</c:v>
                </c:pt>
                <c:pt idx="109">
                  <c:v>104.21538</c:v>
                </c:pt>
                <c:pt idx="110">
                  <c:v>104.49242849999997</c:v>
                </c:pt>
                <c:pt idx="111">
                  <c:v>104.76947699999998</c:v>
                </c:pt>
                <c:pt idx="112">
                  <c:v>105.04652549999999</c:v>
                </c:pt>
                <c:pt idx="113">
                  <c:v>105.32357399999999</c:v>
                </c:pt>
                <c:pt idx="114">
                  <c:v>105.60062249999999</c:v>
                </c:pt>
                <c:pt idx="115">
                  <c:v>105.87767099999999</c:v>
                </c:pt>
                <c:pt idx="116">
                  <c:v>106.1547195</c:v>
                </c:pt>
                <c:pt idx="117">
                  <c:v>106.43176799999999</c:v>
                </c:pt>
                <c:pt idx="118">
                  <c:v>106.70881649999998</c:v>
                </c:pt>
                <c:pt idx="119">
                  <c:v>106.98586499999998</c:v>
                </c:pt>
                <c:pt idx="120">
                  <c:v>107.26291349999998</c:v>
                </c:pt>
                <c:pt idx="121">
                  <c:v>107.53996199999999</c:v>
                </c:pt>
                <c:pt idx="122">
                  <c:v>107.81701049999999</c:v>
                </c:pt>
                <c:pt idx="123">
                  <c:v>108.09405899999997</c:v>
                </c:pt>
                <c:pt idx="124">
                  <c:v>108.37110749999998</c:v>
                </c:pt>
                <c:pt idx="125">
                  <c:v>108.64815599999999</c:v>
                </c:pt>
                <c:pt idx="126">
                  <c:v>108.92520449999998</c:v>
                </c:pt>
                <c:pt idx="127">
                  <c:v>109.20225299999998</c:v>
                </c:pt>
                <c:pt idx="128">
                  <c:v>109.47930149999999</c:v>
                </c:pt>
                <c:pt idx="129">
                  <c:v>109.75635</c:v>
                </c:pt>
                <c:pt idx="130">
                  <c:v>110.03339849999999</c:v>
                </c:pt>
                <c:pt idx="131">
                  <c:v>110.31044699999998</c:v>
                </c:pt>
                <c:pt idx="132">
                  <c:v>110.58749549999999</c:v>
                </c:pt>
                <c:pt idx="133">
                  <c:v>110.86454399999998</c:v>
                </c:pt>
                <c:pt idx="134">
                  <c:v>111.14159249999999</c:v>
                </c:pt>
                <c:pt idx="135">
                  <c:v>111.41864099999998</c:v>
                </c:pt>
                <c:pt idx="136">
                  <c:v>111.69568949999999</c:v>
                </c:pt>
                <c:pt idx="137">
                  <c:v>111.97273799999999</c:v>
                </c:pt>
                <c:pt idx="138">
                  <c:v>112.24978649999997</c:v>
                </c:pt>
                <c:pt idx="139">
                  <c:v>112.52683499999999</c:v>
                </c:pt>
                <c:pt idx="140">
                  <c:v>112.80388349999998</c:v>
                </c:pt>
                <c:pt idx="141">
                  <c:v>113.08093199999999</c:v>
                </c:pt>
                <c:pt idx="142">
                  <c:v>113.3579805</c:v>
                </c:pt>
                <c:pt idx="143">
                  <c:v>113.63502899999997</c:v>
                </c:pt>
                <c:pt idx="144">
                  <c:v>113.91207749999997</c:v>
                </c:pt>
                <c:pt idx="145">
                  <c:v>114.18912599999999</c:v>
                </c:pt>
                <c:pt idx="146">
                  <c:v>114.46617449999998</c:v>
                </c:pt>
                <c:pt idx="147">
                  <c:v>114.74322299999999</c:v>
                </c:pt>
                <c:pt idx="148">
                  <c:v>115.02027149999999</c:v>
                </c:pt>
                <c:pt idx="149">
                  <c:v>115.29732</c:v>
                </c:pt>
                <c:pt idx="150">
                  <c:v>115.57436849999998</c:v>
                </c:pt>
                <c:pt idx="151">
                  <c:v>115.85141699999997</c:v>
                </c:pt>
                <c:pt idx="152">
                  <c:v>116.12846549999999</c:v>
                </c:pt>
                <c:pt idx="153">
                  <c:v>116.40551400000001</c:v>
                </c:pt>
                <c:pt idx="154">
                  <c:v>116.68256249999999</c:v>
                </c:pt>
                <c:pt idx="155">
                  <c:v>116.95961099999998</c:v>
                </c:pt>
                <c:pt idx="156">
                  <c:v>117.23665949999997</c:v>
                </c:pt>
                <c:pt idx="157">
                  <c:v>117.51370799999998</c:v>
                </c:pt>
                <c:pt idx="158">
                  <c:v>117.83185999999999</c:v>
                </c:pt>
                <c:pt idx="159">
                  <c:v>118.15001199999999</c:v>
                </c:pt>
                <c:pt idx="160">
                  <c:v>118.468164</c:v>
                </c:pt>
                <c:pt idx="161">
                  <c:v>118.78631599999999</c:v>
                </c:pt>
                <c:pt idx="162">
                  <c:v>119.104468</c:v>
                </c:pt>
                <c:pt idx="163">
                  <c:v>119.42261999999997</c:v>
                </c:pt>
                <c:pt idx="164">
                  <c:v>119.74077199999998</c:v>
                </c:pt>
                <c:pt idx="165">
                  <c:v>120.058924</c:v>
                </c:pt>
                <c:pt idx="166">
                  <c:v>120.37707599999999</c:v>
                </c:pt>
                <c:pt idx="167">
                  <c:v>120.695228</c:v>
                </c:pt>
                <c:pt idx="168">
                  <c:v>121.01337999999997</c:v>
                </c:pt>
                <c:pt idx="169">
                  <c:v>121.331532</c:v>
                </c:pt>
                <c:pt idx="170">
                  <c:v>121.64968399999998</c:v>
                </c:pt>
                <c:pt idx="171">
                  <c:v>121.96783599999999</c:v>
                </c:pt>
                <c:pt idx="172">
                  <c:v>122.28598799999999</c:v>
                </c:pt>
                <c:pt idx="173">
                  <c:v>122.60413999999999</c:v>
                </c:pt>
                <c:pt idx="174">
                  <c:v>122.922292</c:v>
                </c:pt>
                <c:pt idx="175">
                  <c:v>123.24044399999997</c:v>
                </c:pt>
                <c:pt idx="176">
                  <c:v>123.55859599999998</c:v>
                </c:pt>
                <c:pt idx="177">
                  <c:v>123.87674800000001</c:v>
                </c:pt>
                <c:pt idx="178">
                  <c:v>124.19489999999999</c:v>
                </c:pt>
                <c:pt idx="179">
                  <c:v>124.51305199999997</c:v>
                </c:pt>
                <c:pt idx="180">
                  <c:v>124.83120399999999</c:v>
                </c:pt>
                <c:pt idx="181">
                  <c:v>125.14935599999998</c:v>
                </c:pt>
                <c:pt idx="182">
                  <c:v>125.46750799999998</c:v>
                </c:pt>
                <c:pt idx="183">
                  <c:v>125.78566000000001</c:v>
                </c:pt>
                <c:pt idx="184">
                  <c:v>126.10381199999999</c:v>
                </c:pt>
                <c:pt idx="185">
                  <c:v>126.42196399999999</c:v>
                </c:pt>
                <c:pt idx="186">
                  <c:v>126.740116</c:v>
                </c:pt>
                <c:pt idx="187">
                  <c:v>127.05826799999998</c:v>
                </c:pt>
                <c:pt idx="188">
                  <c:v>127.37641999999998</c:v>
                </c:pt>
                <c:pt idx="189">
                  <c:v>127.69457199999998</c:v>
                </c:pt>
                <c:pt idx="190">
                  <c:v>128.01272399999996</c:v>
                </c:pt>
                <c:pt idx="191">
                  <c:v>128.33087599999996</c:v>
                </c:pt>
                <c:pt idx="192">
                  <c:v>128.64902799999999</c:v>
                </c:pt>
                <c:pt idx="193">
                  <c:v>128.96717999999998</c:v>
                </c:pt>
                <c:pt idx="194">
                  <c:v>129.28533199999998</c:v>
                </c:pt>
                <c:pt idx="195">
                  <c:v>129.60348399999998</c:v>
                </c:pt>
                <c:pt idx="196">
                  <c:v>129.92163599999998</c:v>
                </c:pt>
                <c:pt idx="197">
                  <c:v>130.239788</c:v>
                </c:pt>
                <c:pt idx="198">
                  <c:v>130.55794</c:v>
                </c:pt>
                <c:pt idx="199">
                  <c:v>130.876092</c:v>
                </c:pt>
                <c:pt idx="200">
                  <c:v>131.194244</c:v>
                </c:pt>
                <c:pt idx="201">
                  <c:v>131.51239599999997</c:v>
                </c:pt>
                <c:pt idx="202">
                  <c:v>131.83054799999999</c:v>
                </c:pt>
                <c:pt idx="203">
                  <c:v>132.14869999999999</c:v>
                </c:pt>
                <c:pt idx="204">
                  <c:v>132.46685199999999</c:v>
                </c:pt>
                <c:pt idx="205">
                  <c:v>132.78500399999999</c:v>
                </c:pt>
                <c:pt idx="206">
                  <c:v>133.10315599999998</c:v>
                </c:pt>
                <c:pt idx="207">
                  <c:v>133.42130799999998</c:v>
                </c:pt>
                <c:pt idx="208">
                  <c:v>133.73945999999995</c:v>
                </c:pt>
                <c:pt idx="209">
                  <c:v>134.05761200000001</c:v>
                </c:pt>
                <c:pt idx="210">
                  <c:v>134.38525549999997</c:v>
                </c:pt>
                <c:pt idx="211">
                  <c:v>134.71289899999999</c:v>
                </c:pt>
                <c:pt idx="212">
                  <c:v>135.04054249999999</c:v>
                </c:pt>
                <c:pt idx="213">
                  <c:v>135.36818599999998</c:v>
                </c:pt>
                <c:pt idx="214">
                  <c:v>135.6958295</c:v>
                </c:pt>
                <c:pt idx="215">
                  <c:v>136.023473</c:v>
                </c:pt>
                <c:pt idx="216">
                  <c:v>136.35111649999996</c:v>
                </c:pt>
                <c:pt idx="217">
                  <c:v>136.67875999999998</c:v>
                </c:pt>
                <c:pt idx="218">
                  <c:v>137.00640349999998</c:v>
                </c:pt>
                <c:pt idx="219">
                  <c:v>137.334047</c:v>
                </c:pt>
                <c:pt idx="220">
                  <c:v>137.66169049999999</c:v>
                </c:pt>
                <c:pt idx="221">
                  <c:v>137.98933400000001</c:v>
                </c:pt>
                <c:pt idx="222">
                  <c:v>138.31697749999998</c:v>
                </c:pt>
                <c:pt idx="223">
                  <c:v>138.64462099999994</c:v>
                </c:pt>
                <c:pt idx="224">
                  <c:v>138.97226449999999</c:v>
                </c:pt>
                <c:pt idx="225">
                  <c:v>139.29990799999996</c:v>
                </c:pt>
                <c:pt idx="226">
                  <c:v>139.62755150000001</c:v>
                </c:pt>
                <c:pt idx="227">
                  <c:v>139.95519499999997</c:v>
                </c:pt>
                <c:pt idx="228">
                  <c:v>140.2828385</c:v>
                </c:pt>
                <c:pt idx="229">
                  <c:v>140.61048199999999</c:v>
                </c:pt>
                <c:pt idx="230">
                  <c:v>140.93812549999998</c:v>
                </c:pt>
                <c:pt idx="231">
                  <c:v>141.26576900000001</c:v>
                </c:pt>
                <c:pt idx="232">
                  <c:v>141.5934125</c:v>
                </c:pt>
                <c:pt idx="233">
                  <c:v>141.92105599999999</c:v>
                </c:pt>
                <c:pt idx="234">
                  <c:v>142.24869949999999</c:v>
                </c:pt>
                <c:pt idx="235">
                  <c:v>142.57634299999998</c:v>
                </c:pt>
                <c:pt idx="236">
                  <c:v>142.90398649999997</c:v>
                </c:pt>
                <c:pt idx="237">
                  <c:v>143.23162999999997</c:v>
                </c:pt>
                <c:pt idx="238">
                  <c:v>143.55927349999999</c:v>
                </c:pt>
                <c:pt idx="239">
                  <c:v>143.88691699999998</c:v>
                </c:pt>
                <c:pt idx="240">
                  <c:v>144.21456049999998</c:v>
                </c:pt>
                <c:pt idx="241">
                  <c:v>144.54220399999997</c:v>
                </c:pt>
                <c:pt idx="242">
                  <c:v>144.86984749999996</c:v>
                </c:pt>
                <c:pt idx="243">
                  <c:v>145.19749099999999</c:v>
                </c:pt>
                <c:pt idx="244">
                  <c:v>145.52513449999998</c:v>
                </c:pt>
                <c:pt idx="245">
                  <c:v>145.85277799999997</c:v>
                </c:pt>
                <c:pt idx="246">
                  <c:v>146.18042149999997</c:v>
                </c:pt>
                <c:pt idx="247">
                  <c:v>146.50806499999996</c:v>
                </c:pt>
                <c:pt idx="248">
                  <c:v>146.83570849999998</c:v>
                </c:pt>
                <c:pt idx="249">
                  <c:v>147.16335199999997</c:v>
                </c:pt>
                <c:pt idx="250">
                  <c:v>147.49099549999997</c:v>
                </c:pt>
                <c:pt idx="251">
                  <c:v>147.81863899999999</c:v>
                </c:pt>
                <c:pt idx="252">
                  <c:v>148.14628249999998</c:v>
                </c:pt>
                <c:pt idx="253">
                  <c:v>148.47392599999998</c:v>
                </c:pt>
                <c:pt idx="254">
                  <c:v>148.80156949999997</c:v>
                </c:pt>
                <c:pt idx="255">
                  <c:v>149.12921299999996</c:v>
                </c:pt>
                <c:pt idx="256">
                  <c:v>149.45685649999996</c:v>
                </c:pt>
                <c:pt idx="257">
                  <c:v>149.78449999999998</c:v>
                </c:pt>
                <c:pt idx="258">
                  <c:v>150.11214349999997</c:v>
                </c:pt>
                <c:pt idx="259">
                  <c:v>150.439787</c:v>
                </c:pt>
                <c:pt idx="260">
                  <c:v>150.76743049999996</c:v>
                </c:pt>
                <c:pt idx="261">
                  <c:v>151.09507399999995</c:v>
                </c:pt>
                <c:pt idx="262">
                  <c:v>151.53063499999996</c:v>
                </c:pt>
                <c:pt idx="263">
                  <c:v>151.96619599999997</c:v>
                </c:pt>
                <c:pt idx="264">
                  <c:v>152.40175699999998</c:v>
                </c:pt>
                <c:pt idx="265">
                  <c:v>152.83731800000001</c:v>
                </c:pt>
                <c:pt idx="266">
                  <c:v>153.27287899999999</c:v>
                </c:pt>
                <c:pt idx="267">
                  <c:v>153.70843999999997</c:v>
                </c:pt>
                <c:pt idx="268">
                  <c:v>154.14400099999995</c:v>
                </c:pt>
                <c:pt idx="269">
                  <c:v>154.57956200000001</c:v>
                </c:pt>
                <c:pt idx="270">
                  <c:v>155.01512299999996</c:v>
                </c:pt>
                <c:pt idx="271">
                  <c:v>155.45068399999997</c:v>
                </c:pt>
                <c:pt idx="272">
                  <c:v>155.88624499999997</c:v>
                </c:pt>
                <c:pt idx="273">
                  <c:v>156.32180599999998</c:v>
                </c:pt>
                <c:pt idx="274">
                  <c:v>156.75736699999996</c:v>
                </c:pt>
                <c:pt idx="275">
                  <c:v>157.19292799999999</c:v>
                </c:pt>
                <c:pt idx="276">
                  <c:v>157.62848899999997</c:v>
                </c:pt>
                <c:pt idx="277">
                  <c:v>158.06404999999998</c:v>
                </c:pt>
                <c:pt idx="278">
                  <c:v>158.49961100000002</c:v>
                </c:pt>
                <c:pt idx="279">
                  <c:v>158.93517199999999</c:v>
                </c:pt>
                <c:pt idx="280">
                  <c:v>159.37073299999997</c:v>
                </c:pt>
                <c:pt idx="281">
                  <c:v>159.80629400000001</c:v>
                </c:pt>
                <c:pt idx="282">
                  <c:v>160.24185499999999</c:v>
                </c:pt>
                <c:pt idx="283">
                  <c:v>160.67741599999999</c:v>
                </c:pt>
                <c:pt idx="284">
                  <c:v>161.11297699999997</c:v>
                </c:pt>
                <c:pt idx="285">
                  <c:v>161.54853800000001</c:v>
                </c:pt>
                <c:pt idx="286">
                  <c:v>161.98409899999999</c:v>
                </c:pt>
                <c:pt idx="287">
                  <c:v>162.41965999999999</c:v>
                </c:pt>
                <c:pt idx="288">
                  <c:v>162.855221</c:v>
                </c:pt>
                <c:pt idx="289">
                  <c:v>163.29078200000001</c:v>
                </c:pt>
                <c:pt idx="290">
                  <c:v>163.72634299999996</c:v>
                </c:pt>
                <c:pt idx="291">
                  <c:v>164.16190399999999</c:v>
                </c:pt>
                <c:pt idx="292">
                  <c:v>164.59746499999997</c:v>
                </c:pt>
                <c:pt idx="293">
                  <c:v>165.03302599999998</c:v>
                </c:pt>
                <c:pt idx="294">
                  <c:v>165.46858699999996</c:v>
                </c:pt>
                <c:pt idx="295">
                  <c:v>165.90414799999999</c:v>
                </c:pt>
                <c:pt idx="296">
                  <c:v>166.339709</c:v>
                </c:pt>
                <c:pt idx="297">
                  <c:v>166.77526999999998</c:v>
                </c:pt>
                <c:pt idx="298">
                  <c:v>167.21083100000001</c:v>
                </c:pt>
                <c:pt idx="299">
                  <c:v>167.64639199999999</c:v>
                </c:pt>
                <c:pt idx="300">
                  <c:v>168.08195299999997</c:v>
                </c:pt>
                <c:pt idx="301">
                  <c:v>168.51751400000001</c:v>
                </c:pt>
                <c:pt idx="302">
                  <c:v>168.95307499999998</c:v>
                </c:pt>
                <c:pt idx="303">
                  <c:v>169.38863599999999</c:v>
                </c:pt>
                <c:pt idx="304">
                  <c:v>169.824197</c:v>
                </c:pt>
                <c:pt idx="305">
                  <c:v>170.25975800000001</c:v>
                </c:pt>
                <c:pt idx="306">
                  <c:v>170.69531899999996</c:v>
                </c:pt>
                <c:pt idx="307">
                  <c:v>171.13087999999999</c:v>
                </c:pt>
                <c:pt idx="308">
                  <c:v>171.56644099999997</c:v>
                </c:pt>
                <c:pt idx="309">
                  <c:v>172.00200199999998</c:v>
                </c:pt>
                <c:pt idx="310">
                  <c:v>172.43756300000001</c:v>
                </c:pt>
                <c:pt idx="311">
                  <c:v>172.87312399999999</c:v>
                </c:pt>
                <c:pt idx="312">
                  <c:v>173.308685</c:v>
                </c:pt>
                <c:pt idx="313">
                  <c:v>173.74424599999998</c:v>
                </c:pt>
                <c:pt idx="314">
                  <c:v>173.74424599999998</c:v>
                </c:pt>
                <c:pt idx="315">
                  <c:v>174.68248850000001</c:v>
                </c:pt>
                <c:pt idx="316">
                  <c:v>175.62073099999998</c:v>
                </c:pt>
                <c:pt idx="317">
                  <c:v>176.55897350000004</c:v>
                </c:pt>
                <c:pt idx="318">
                  <c:v>177.49721599999998</c:v>
                </c:pt>
                <c:pt idx="319">
                  <c:v>178.43545849999998</c:v>
                </c:pt>
                <c:pt idx="320">
                  <c:v>179.37370100000001</c:v>
                </c:pt>
                <c:pt idx="321">
                  <c:v>180.31194349999996</c:v>
                </c:pt>
                <c:pt idx="322">
                  <c:v>181.25018600000001</c:v>
                </c:pt>
                <c:pt idx="323">
                  <c:v>182.18842849999999</c:v>
                </c:pt>
                <c:pt idx="324">
                  <c:v>183.12667100000002</c:v>
                </c:pt>
                <c:pt idx="325">
                  <c:v>184.06491349999999</c:v>
                </c:pt>
                <c:pt idx="326">
                  <c:v>185.00315599999996</c:v>
                </c:pt>
                <c:pt idx="327">
                  <c:v>185.94139849999999</c:v>
                </c:pt>
                <c:pt idx="328">
                  <c:v>186.87964099999996</c:v>
                </c:pt>
                <c:pt idx="329">
                  <c:v>187.81788349999999</c:v>
                </c:pt>
                <c:pt idx="330">
                  <c:v>188.75612599999999</c:v>
                </c:pt>
                <c:pt idx="331">
                  <c:v>189.6943685</c:v>
                </c:pt>
                <c:pt idx="332">
                  <c:v>190.63261099999997</c:v>
                </c:pt>
                <c:pt idx="333">
                  <c:v>191.5708535</c:v>
                </c:pt>
                <c:pt idx="334">
                  <c:v>192.509096</c:v>
                </c:pt>
                <c:pt idx="335">
                  <c:v>193.44733849999997</c:v>
                </c:pt>
                <c:pt idx="336">
                  <c:v>194.38558099999997</c:v>
                </c:pt>
                <c:pt idx="337">
                  <c:v>195.32382349999997</c:v>
                </c:pt>
                <c:pt idx="338">
                  <c:v>196.262066</c:v>
                </c:pt>
                <c:pt idx="339">
                  <c:v>197.20030849999998</c:v>
                </c:pt>
                <c:pt idx="340">
                  <c:v>198.13855100000001</c:v>
                </c:pt>
                <c:pt idx="341">
                  <c:v>199.07679350000001</c:v>
                </c:pt>
                <c:pt idx="342">
                  <c:v>200.01503599999995</c:v>
                </c:pt>
                <c:pt idx="343">
                  <c:v>200.95327849999998</c:v>
                </c:pt>
                <c:pt idx="344">
                  <c:v>201.89152099999995</c:v>
                </c:pt>
                <c:pt idx="345">
                  <c:v>202.82976350000001</c:v>
                </c:pt>
                <c:pt idx="346">
                  <c:v>203.76800599999996</c:v>
                </c:pt>
                <c:pt idx="347">
                  <c:v>204.70624849999999</c:v>
                </c:pt>
                <c:pt idx="348">
                  <c:v>205.64449099999999</c:v>
                </c:pt>
                <c:pt idx="349">
                  <c:v>206.58273349999999</c:v>
                </c:pt>
                <c:pt idx="350">
                  <c:v>207.52097599999999</c:v>
                </c:pt>
                <c:pt idx="351">
                  <c:v>208.45921849999996</c:v>
                </c:pt>
                <c:pt idx="352">
                  <c:v>209.39746099999994</c:v>
                </c:pt>
                <c:pt idx="353">
                  <c:v>210.33570349999997</c:v>
                </c:pt>
                <c:pt idx="354">
                  <c:v>211.273946</c:v>
                </c:pt>
                <c:pt idx="355">
                  <c:v>212.21218849999997</c:v>
                </c:pt>
                <c:pt idx="356">
                  <c:v>213.15043099999994</c:v>
                </c:pt>
                <c:pt idx="357">
                  <c:v>214.08867349999997</c:v>
                </c:pt>
                <c:pt idx="358">
                  <c:v>215.02691599999997</c:v>
                </c:pt>
                <c:pt idx="359">
                  <c:v>215.96515849999997</c:v>
                </c:pt>
                <c:pt idx="360">
                  <c:v>216.90340099999995</c:v>
                </c:pt>
                <c:pt idx="361">
                  <c:v>217.84164349999998</c:v>
                </c:pt>
                <c:pt idx="362">
                  <c:v>218.77988599999998</c:v>
                </c:pt>
                <c:pt idx="363">
                  <c:v>219.71812849999998</c:v>
                </c:pt>
                <c:pt idx="364">
                  <c:v>220.65637099999995</c:v>
                </c:pt>
                <c:pt idx="365">
                  <c:v>221.59461349999995</c:v>
                </c:pt>
                <c:pt idx="366">
                  <c:v>222.53285599999998</c:v>
                </c:pt>
                <c:pt idx="367">
                  <c:v>223.10789699999998</c:v>
                </c:pt>
                <c:pt idx="368">
                  <c:v>223.68293799999998</c:v>
                </c:pt>
                <c:pt idx="369">
                  <c:v>224.25797900000001</c:v>
                </c:pt>
                <c:pt idx="370">
                  <c:v>224.83301999999998</c:v>
                </c:pt>
                <c:pt idx="371">
                  <c:v>225.40806099999998</c:v>
                </c:pt>
                <c:pt idx="372">
                  <c:v>225.98310199999995</c:v>
                </c:pt>
                <c:pt idx="373">
                  <c:v>226.55814299999994</c:v>
                </c:pt>
                <c:pt idx="374">
                  <c:v>227.13318399999994</c:v>
                </c:pt>
                <c:pt idx="375">
                  <c:v>227.70822499999994</c:v>
                </c:pt>
                <c:pt idx="376">
                  <c:v>228.28326599999997</c:v>
                </c:pt>
                <c:pt idx="377">
                  <c:v>228.85830699999997</c:v>
                </c:pt>
                <c:pt idx="378">
                  <c:v>229.43334799999997</c:v>
                </c:pt>
                <c:pt idx="379">
                  <c:v>230.00838899999997</c:v>
                </c:pt>
                <c:pt idx="380">
                  <c:v>230.58342999999996</c:v>
                </c:pt>
                <c:pt idx="381">
                  <c:v>231.15847099999996</c:v>
                </c:pt>
                <c:pt idx="382">
                  <c:v>231.73351199999996</c:v>
                </c:pt>
                <c:pt idx="383">
                  <c:v>232.30855299999999</c:v>
                </c:pt>
                <c:pt idx="384">
                  <c:v>232.88359399999996</c:v>
                </c:pt>
                <c:pt idx="385">
                  <c:v>233.45863499999999</c:v>
                </c:pt>
                <c:pt idx="386">
                  <c:v>234.03367599999999</c:v>
                </c:pt>
                <c:pt idx="387">
                  <c:v>234.60871699999996</c:v>
                </c:pt>
                <c:pt idx="388">
                  <c:v>235.18375799999995</c:v>
                </c:pt>
                <c:pt idx="389">
                  <c:v>235.75879899999995</c:v>
                </c:pt>
                <c:pt idx="390">
                  <c:v>236.33383999999998</c:v>
                </c:pt>
                <c:pt idx="391">
                  <c:v>236.90888100000004</c:v>
                </c:pt>
                <c:pt idx="392">
                  <c:v>237.48392199999995</c:v>
                </c:pt>
                <c:pt idx="393">
                  <c:v>238.05896299999998</c:v>
                </c:pt>
                <c:pt idx="394">
                  <c:v>238.63400399999995</c:v>
                </c:pt>
                <c:pt idx="395">
                  <c:v>239.20904499999997</c:v>
                </c:pt>
                <c:pt idx="396">
                  <c:v>239.78408599999995</c:v>
                </c:pt>
                <c:pt idx="397">
                  <c:v>240.35912699999997</c:v>
                </c:pt>
                <c:pt idx="398">
                  <c:v>240.93416799999997</c:v>
                </c:pt>
                <c:pt idx="399">
                  <c:v>241.50920899999997</c:v>
                </c:pt>
                <c:pt idx="400">
                  <c:v>242.08425</c:v>
                </c:pt>
                <c:pt idx="401">
                  <c:v>242.65929099999997</c:v>
                </c:pt>
                <c:pt idx="402">
                  <c:v>243.23433199999997</c:v>
                </c:pt>
                <c:pt idx="403">
                  <c:v>243.80937299999999</c:v>
                </c:pt>
                <c:pt idx="404">
                  <c:v>244.38441399999999</c:v>
                </c:pt>
                <c:pt idx="405">
                  <c:v>244.95945499999999</c:v>
                </c:pt>
                <c:pt idx="406">
                  <c:v>245.53449599999996</c:v>
                </c:pt>
                <c:pt idx="407">
                  <c:v>246.10953699999996</c:v>
                </c:pt>
                <c:pt idx="408">
                  <c:v>246.68457800000002</c:v>
                </c:pt>
                <c:pt idx="409">
                  <c:v>247.25961899999996</c:v>
                </c:pt>
                <c:pt idx="410">
                  <c:v>247.83465999999999</c:v>
                </c:pt>
                <c:pt idx="411">
                  <c:v>248.40970099999998</c:v>
                </c:pt>
                <c:pt idx="412">
                  <c:v>248.98474199999998</c:v>
                </c:pt>
                <c:pt idx="413">
                  <c:v>249.55978299999995</c:v>
                </c:pt>
                <c:pt idx="414">
                  <c:v>250.13482399999998</c:v>
                </c:pt>
                <c:pt idx="415">
                  <c:v>250.70986499999995</c:v>
                </c:pt>
                <c:pt idx="416">
                  <c:v>251.28490599999998</c:v>
                </c:pt>
                <c:pt idx="417">
                  <c:v>251.85994699999998</c:v>
                </c:pt>
                <c:pt idx="418">
                  <c:v>252.43498799999998</c:v>
                </c:pt>
                <c:pt idx="419">
                  <c:v>253.43517149999997</c:v>
                </c:pt>
                <c:pt idx="420">
                  <c:v>254.43535499999999</c:v>
                </c:pt>
                <c:pt idx="421">
                  <c:v>255.43553849999998</c:v>
                </c:pt>
                <c:pt idx="422">
                  <c:v>256.435722</c:v>
                </c:pt>
                <c:pt idx="423">
                  <c:v>257.43590549999999</c:v>
                </c:pt>
                <c:pt idx="424">
                  <c:v>258.43608899999992</c:v>
                </c:pt>
                <c:pt idx="425">
                  <c:v>259.43627249999997</c:v>
                </c:pt>
                <c:pt idx="426">
                  <c:v>260.43645599999996</c:v>
                </c:pt>
                <c:pt idx="427">
                  <c:v>261.43663949999996</c:v>
                </c:pt>
                <c:pt idx="428">
                  <c:v>262.43682300000006</c:v>
                </c:pt>
                <c:pt idx="429">
                  <c:v>263.43700649999994</c:v>
                </c:pt>
                <c:pt idx="430">
                  <c:v>264.43718999999993</c:v>
                </c:pt>
                <c:pt idx="431">
                  <c:v>265.43737349999998</c:v>
                </c:pt>
                <c:pt idx="432">
                  <c:v>266.43755699999997</c:v>
                </c:pt>
                <c:pt idx="433">
                  <c:v>267.43774050000002</c:v>
                </c:pt>
                <c:pt idx="434">
                  <c:v>268.43792399999995</c:v>
                </c:pt>
                <c:pt idx="435">
                  <c:v>269.4381075</c:v>
                </c:pt>
                <c:pt idx="436">
                  <c:v>270.43829099999999</c:v>
                </c:pt>
                <c:pt idx="437">
                  <c:v>271.43847449999993</c:v>
                </c:pt>
                <c:pt idx="438">
                  <c:v>272.43865799999998</c:v>
                </c:pt>
                <c:pt idx="439">
                  <c:v>273.43884149999997</c:v>
                </c:pt>
                <c:pt idx="440">
                  <c:v>274.43902499999996</c:v>
                </c:pt>
                <c:pt idx="441">
                  <c:v>275.43920849999995</c:v>
                </c:pt>
                <c:pt idx="442">
                  <c:v>276.43939199999994</c:v>
                </c:pt>
                <c:pt idx="443">
                  <c:v>277.43957549999999</c:v>
                </c:pt>
                <c:pt idx="444">
                  <c:v>278.43975899999998</c:v>
                </c:pt>
                <c:pt idx="445">
                  <c:v>279.43994250000003</c:v>
                </c:pt>
                <c:pt idx="446">
                  <c:v>280.44012599999996</c:v>
                </c:pt>
                <c:pt idx="447">
                  <c:v>281.44030949999996</c:v>
                </c:pt>
                <c:pt idx="448">
                  <c:v>282.44049299999995</c:v>
                </c:pt>
                <c:pt idx="449">
                  <c:v>283.4406765</c:v>
                </c:pt>
                <c:pt idx="450">
                  <c:v>284.44085999999999</c:v>
                </c:pt>
                <c:pt idx="451">
                  <c:v>285.44104349999998</c:v>
                </c:pt>
                <c:pt idx="452">
                  <c:v>286.44122700000003</c:v>
                </c:pt>
                <c:pt idx="453">
                  <c:v>287.44141050000002</c:v>
                </c:pt>
                <c:pt idx="454">
                  <c:v>288.44159400000001</c:v>
                </c:pt>
                <c:pt idx="455">
                  <c:v>289.44177749999994</c:v>
                </c:pt>
                <c:pt idx="456">
                  <c:v>290.44196099999994</c:v>
                </c:pt>
                <c:pt idx="457">
                  <c:v>291.44214449999998</c:v>
                </c:pt>
                <c:pt idx="458">
                  <c:v>292.44232799999997</c:v>
                </c:pt>
                <c:pt idx="459">
                  <c:v>293.44251149999997</c:v>
                </c:pt>
                <c:pt idx="460">
                  <c:v>294.44269499999996</c:v>
                </c:pt>
                <c:pt idx="461">
                  <c:v>295.44287849999995</c:v>
                </c:pt>
                <c:pt idx="462">
                  <c:v>296.443062</c:v>
                </c:pt>
                <c:pt idx="463">
                  <c:v>297.44324550000005</c:v>
                </c:pt>
                <c:pt idx="464">
                  <c:v>298.44342899999992</c:v>
                </c:pt>
                <c:pt idx="465">
                  <c:v>299.44361249999997</c:v>
                </c:pt>
                <c:pt idx="466">
                  <c:v>300.44379599999996</c:v>
                </c:pt>
                <c:pt idx="467">
                  <c:v>301.44397949999995</c:v>
                </c:pt>
                <c:pt idx="468">
                  <c:v>302.444163</c:v>
                </c:pt>
                <c:pt idx="469">
                  <c:v>303.44434649999994</c:v>
                </c:pt>
                <c:pt idx="470">
                  <c:v>304.44452999999999</c:v>
                </c:pt>
                <c:pt idx="471">
                  <c:v>305.81195849999989</c:v>
                </c:pt>
                <c:pt idx="472">
                  <c:v>307.17938699999996</c:v>
                </c:pt>
                <c:pt idx="473">
                  <c:v>308.54681549999998</c:v>
                </c:pt>
                <c:pt idx="474">
                  <c:v>309.91424399999994</c:v>
                </c:pt>
                <c:pt idx="475">
                  <c:v>311.28167250000001</c:v>
                </c:pt>
                <c:pt idx="476">
                  <c:v>312.64910099999997</c:v>
                </c:pt>
                <c:pt idx="477">
                  <c:v>314.01652949999999</c:v>
                </c:pt>
                <c:pt idx="478">
                  <c:v>315.38395800000001</c:v>
                </c:pt>
                <c:pt idx="479">
                  <c:v>316.75138649999991</c:v>
                </c:pt>
                <c:pt idx="480">
                  <c:v>318.11881499999998</c:v>
                </c:pt>
                <c:pt idx="481">
                  <c:v>319.48624349999994</c:v>
                </c:pt>
                <c:pt idx="482">
                  <c:v>320.85367199999996</c:v>
                </c:pt>
                <c:pt idx="483">
                  <c:v>322.22110049999992</c:v>
                </c:pt>
                <c:pt idx="484">
                  <c:v>323.58852899999999</c:v>
                </c:pt>
                <c:pt idx="485">
                  <c:v>324.95595749999995</c:v>
                </c:pt>
                <c:pt idx="486">
                  <c:v>326.32338599999991</c:v>
                </c:pt>
                <c:pt idx="487">
                  <c:v>327.69081449999999</c:v>
                </c:pt>
                <c:pt idx="488">
                  <c:v>329.05824299999995</c:v>
                </c:pt>
                <c:pt idx="489">
                  <c:v>330.42567149999996</c:v>
                </c:pt>
                <c:pt idx="490">
                  <c:v>331.79309999999998</c:v>
                </c:pt>
                <c:pt idx="491">
                  <c:v>333.16052849999994</c:v>
                </c:pt>
                <c:pt idx="492">
                  <c:v>334.52795699999996</c:v>
                </c:pt>
                <c:pt idx="493">
                  <c:v>335.89538549999997</c:v>
                </c:pt>
                <c:pt idx="494">
                  <c:v>337.26281399999993</c:v>
                </c:pt>
                <c:pt idx="495">
                  <c:v>338.63024250000001</c:v>
                </c:pt>
                <c:pt idx="496">
                  <c:v>339.99767099999991</c:v>
                </c:pt>
                <c:pt idx="497">
                  <c:v>341.36509949999999</c:v>
                </c:pt>
                <c:pt idx="498">
                  <c:v>342.732528</c:v>
                </c:pt>
                <c:pt idx="499">
                  <c:v>344.09995649999996</c:v>
                </c:pt>
                <c:pt idx="500">
                  <c:v>345.46738499999987</c:v>
                </c:pt>
                <c:pt idx="501">
                  <c:v>346.8348135</c:v>
                </c:pt>
                <c:pt idx="502">
                  <c:v>348.20224199999996</c:v>
                </c:pt>
                <c:pt idx="503">
                  <c:v>349.56967049999997</c:v>
                </c:pt>
                <c:pt idx="504">
                  <c:v>350.93709899999993</c:v>
                </c:pt>
                <c:pt idx="505">
                  <c:v>352.30452750000001</c:v>
                </c:pt>
                <c:pt idx="506">
                  <c:v>353.67195599999997</c:v>
                </c:pt>
                <c:pt idx="507">
                  <c:v>355.03938449999993</c:v>
                </c:pt>
                <c:pt idx="508">
                  <c:v>356.40681299999989</c:v>
                </c:pt>
                <c:pt idx="509">
                  <c:v>357.77424149999996</c:v>
                </c:pt>
                <c:pt idx="510">
                  <c:v>359.14166999999998</c:v>
                </c:pt>
                <c:pt idx="511">
                  <c:v>360.50909849999994</c:v>
                </c:pt>
                <c:pt idx="512">
                  <c:v>361.87652699999995</c:v>
                </c:pt>
                <c:pt idx="513">
                  <c:v>363.24395549999991</c:v>
                </c:pt>
                <c:pt idx="514">
                  <c:v>364.61138399999993</c:v>
                </c:pt>
                <c:pt idx="515">
                  <c:v>365.97881249999995</c:v>
                </c:pt>
                <c:pt idx="516">
                  <c:v>367.34624099999991</c:v>
                </c:pt>
                <c:pt idx="517">
                  <c:v>368.71366949999998</c:v>
                </c:pt>
                <c:pt idx="518">
                  <c:v>370.081098</c:v>
                </c:pt>
                <c:pt idx="519">
                  <c:v>371.44852649999984</c:v>
                </c:pt>
                <c:pt idx="520">
                  <c:v>372.81595499999997</c:v>
                </c:pt>
                <c:pt idx="521">
                  <c:v>374.18338349999993</c:v>
                </c:pt>
                <c:pt idx="522">
                  <c:v>375.55081199999989</c:v>
                </c:pt>
                <c:pt idx="523">
                  <c:v>376.43776749999995</c:v>
                </c:pt>
                <c:pt idx="524">
                  <c:v>377.32472300000001</c:v>
                </c:pt>
                <c:pt idx="525">
                  <c:v>378.21167849999995</c:v>
                </c:pt>
                <c:pt idx="526">
                  <c:v>379.09863399999989</c:v>
                </c:pt>
                <c:pt idx="527">
                  <c:v>379.98558949999995</c:v>
                </c:pt>
                <c:pt idx="528">
                  <c:v>380.872545</c:v>
                </c:pt>
                <c:pt idx="529">
                  <c:v>381.75950049999994</c:v>
                </c:pt>
                <c:pt idx="530">
                  <c:v>382.64645599999994</c:v>
                </c:pt>
                <c:pt idx="531">
                  <c:v>383.53341149999989</c:v>
                </c:pt>
                <c:pt idx="532">
                  <c:v>384.42036699999994</c:v>
                </c:pt>
                <c:pt idx="533">
                  <c:v>385.30732249999994</c:v>
                </c:pt>
                <c:pt idx="534">
                  <c:v>386.194278</c:v>
                </c:pt>
                <c:pt idx="535">
                  <c:v>387.08123349999994</c:v>
                </c:pt>
                <c:pt idx="536">
                  <c:v>387.96818899999988</c:v>
                </c:pt>
                <c:pt idx="537">
                  <c:v>388.85514449999988</c:v>
                </c:pt>
                <c:pt idx="538">
                  <c:v>389.74209999999994</c:v>
                </c:pt>
                <c:pt idx="539">
                  <c:v>390.62905549999994</c:v>
                </c:pt>
                <c:pt idx="540">
                  <c:v>391.51601099999999</c:v>
                </c:pt>
                <c:pt idx="541">
                  <c:v>392.40296649999993</c:v>
                </c:pt>
                <c:pt idx="542">
                  <c:v>393.28992199999999</c:v>
                </c:pt>
                <c:pt idx="543">
                  <c:v>394.17687749999993</c:v>
                </c:pt>
                <c:pt idx="544">
                  <c:v>395.06383299999993</c:v>
                </c:pt>
                <c:pt idx="545">
                  <c:v>395.95078849999999</c:v>
                </c:pt>
                <c:pt idx="546">
                  <c:v>396.83774399999999</c:v>
                </c:pt>
                <c:pt idx="547">
                  <c:v>397.72469949999999</c:v>
                </c:pt>
                <c:pt idx="548">
                  <c:v>398.61165499999993</c:v>
                </c:pt>
                <c:pt idx="549">
                  <c:v>399.49861049999993</c:v>
                </c:pt>
                <c:pt idx="550">
                  <c:v>400.38556599999998</c:v>
                </c:pt>
                <c:pt idx="551">
                  <c:v>401.27252149999993</c:v>
                </c:pt>
                <c:pt idx="552">
                  <c:v>402.15947699999992</c:v>
                </c:pt>
                <c:pt idx="553">
                  <c:v>403.04643249999998</c:v>
                </c:pt>
                <c:pt idx="554">
                  <c:v>403.93338800000004</c:v>
                </c:pt>
                <c:pt idx="555">
                  <c:v>404.82034349999998</c:v>
                </c:pt>
                <c:pt idx="556">
                  <c:v>405.70729899999998</c:v>
                </c:pt>
                <c:pt idx="557">
                  <c:v>406.59425450000003</c:v>
                </c:pt>
                <c:pt idx="558">
                  <c:v>407.48120999999998</c:v>
                </c:pt>
                <c:pt idx="559">
                  <c:v>408.36816549999992</c:v>
                </c:pt>
                <c:pt idx="560">
                  <c:v>409.25512099999992</c:v>
                </c:pt>
                <c:pt idx="561">
                  <c:v>410.14207649999997</c:v>
                </c:pt>
                <c:pt idx="562">
                  <c:v>411.02903200000003</c:v>
                </c:pt>
                <c:pt idx="563">
                  <c:v>411.91598749999997</c:v>
                </c:pt>
                <c:pt idx="564">
                  <c:v>412.80294299999997</c:v>
                </c:pt>
                <c:pt idx="565">
                  <c:v>413.68989849999997</c:v>
                </c:pt>
                <c:pt idx="566">
                  <c:v>414.57685399999997</c:v>
                </c:pt>
                <c:pt idx="567">
                  <c:v>415.46380949999997</c:v>
                </c:pt>
                <c:pt idx="568">
                  <c:v>416.35076499999997</c:v>
                </c:pt>
                <c:pt idx="569">
                  <c:v>417.23772050000002</c:v>
                </c:pt>
                <c:pt idx="570">
                  <c:v>418.12467600000002</c:v>
                </c:pt>
                <c:pt idx="571">
                  <c:v>419.01163149999996</c:v>
                </c:pt>
                <c:pt idx="572">
                  <c:v>419.89858699999996</c:v>
                </c:pt>
                <c:pt idx="573">
                  <c:v>420.78554249999991</c:v>
                </c:pt>
                <c:pt idx="574">
                  <c:v>421.67249799999996</c:v>
                </c:pt>
                <c:pt idx="575">
                  <c:v>422.44574299999994</c:v>
                </c:pt>
                <c:pt idx="576">
                  <c:v>423.21898799999997</c:v>
                </c:pt>
                <c:pt idx="577">
                  <c:v>423.99223299999994</c:v>
                </c:pt>
                <c:pt idx="578">
                  <c:v>424.76547800000003</c:v>
                </c:pt>
                <c:pt idx="579">
                  <c:v>425.538723</c:v>
                </c:pt>
                <c:pt idx="580">
                  <c:v>426.31196799999998</c:v>
                </c:pt>
                <c:pt idx="581">
                  <c:v>427.08521300000001</c:v>
                </c:pt>
                <c:pt idx="582">
                  <c:v>427.85845799999998</c:v>
                </c:pt>
                <c:pt idx="583">
                  <c:v>428.6317029999999</c:v>
                </c:pt>
                <c:pt idx="584">
                  <c:v>429.40494799999993</c:v>
                </c:pt>
                <c:pt idx="585">
                  <c:v>430.17819300000002</c:v>
                </c:pt>
                <c:pt idx="586">
                  <c:v>430.95143799999994</c:v>
                </c:pt>
                <c:pt idx="587">
                  <c:v>431.72468299999997</c:v>
                </c:pt>
                <c:pt idx="588">
                  <c:v>432.49792799999989</c:v>
                </c:pt>
                <c:pt idx="589">
                  <c:v>433.27117299999998</c:v>
                </c:pt>
                <c:pt idx="590">
                  <c:v>434.04441799999995</c:v>
                </c:pt>
                <c:pt idx="591">
                  <c:v>434.81766299999992</c:v>
                </c:pt>
                <c:pt idx="592">
                  <c:v>435.59090800000001</c:v>
                </c:pt>
                <c:pt idx="593">
                  <c:v>436.36415299999993</c:v>
                </c:pt>
                <c:pt idx="594">
                  <c:v>437.13739799999996</c:v>
                </c:pt>
                <c:pt idx="595">
                  <c:v>437.91064299999999</c:v>
                </c:pt>
                <c:pt idx="596">
                  <c:v>438.68388799999997</c:v>
                </c:pt>
                <c:pt idx="597">
                  <c:v>439.457133</c:v>
                </c:pt>
                <c:pt idx="598">
                  <c:v>440.23037799999997</c:v>
                </c:pt>
                <c:pt idx="599">
                  <c:v>441.003623</c:v>
                </c:pt>
                <c:pt idx="600">
                  <c:v>441.77686799999992</c:v>
                </c:pt>
                <c:pt idx="601">
                  <c:v>442.55011300000001</c:v>
                </c:pt>
                <c:pt idx="602">
                  <c:v>443.32335799999993</c:v>
                </c:pt>
                <c:pt idx="603">
                  <c:v>444.09660299999996</c:v>
                </c:pt>
                <c:pt idx="604">
                  <c:v>444.86984799999988</c:v>
                </c:pt>
                <c:pt idx="605">
                  <c:v>445.64309299999991</c:v>
                </c:pt>
                <c:pt idx="606">
                  <c:v>446.416338</c:v>
                </c:pt>
                <c:pt idx="607">
                  <c:v>447.18958299999991</c:v>
                </c:pt>
                <c:pt idx="608">
                  <c:v>447.962828</c:v>
                </c:pt>
                <c:pt idx="609">
                  <c:v>448.73607299999998</c:v>
                </c:pt>
                <c:pt idx="610">
                  <c:v>449.50931799999995</c:v>
                </c:pt>
                <c:pt idx="611">
                  <c:v>450.28256299999998</c:v>
                </c:pt>
                <c:pt idx="612">
                  <c:v>451.05580799999996</c:v>
                </c:pt>
                <c:pt idx="613">
                  <c:v>451.82905299999993</c:v>
                </c:pt>
                <c:pt idx="614">
                  <c:v>452.60229799999996</c:v>
                </c:pt>
                <c:pt idx="615">
                  <c:v>453.37554299999999</c:v>
                </c:pt>
                <c:pt idx="616">
                  <c:v>454.14878800000002</c:v>
                </c:pt>
                <c:pt idx="617">
                  <c:v>454.922033</c:v>
                </c:pt>
                <c:pt idx="618">
                  <c:v>455.69527799999992</c:v>
                </c:pt>
                <c:pt idx="619">
                  <c:v>456.46852299999995</c:v>
                </c:pt>
                <c:pt idx="620">
                  <c:v>457.24176799999992</c:v>
                </c:pt>
                <c:pt idx="621">
                  <c:v>458.0150129999999</c:v>
                </c:pt>
                <c:pt idx="622">
                  <c:v>458.78825799999998</c:v>
                </c:pt>
                <c:pt idx="623">
                  <c:v>459.56150299999996</c:v>
                </c:pt>
                <c:pt idx="624">
                  <c:v>460.33474799999999</c:v>
                </c:pt>
                <c:pt idx="625">
                  <c:v>461.10799299999996</c:v>
                </c:pt>
                <c:pt idx="626">
                  <c:v>461.88123799999994</c:v>
                </c:pt>
                <c:pt idx="627">
                  <c:v>461.88123799999994</c:v>
                </c:pt>
                <c:pt idx="628">
                  <c:v>462.25033449999995</c:v>
                </c:pt>
                <c:pt idx="629">
                  <c:v>462.61943099999996</c:v>
                </c:pt>
                <c:pt idx="630">
                  <c:v>462.98852749999998</c:v>
                </c:pt>
                <c:pt idx="631">
                  <c:v>463.35762399999993</c:v>
                </c:pt>
                <c:pt idx="632">
                  <c:v>463.72672049999994</c:v>
                </c:pt>
                <c:pt idx="633">
                  <c:v>464.09581699999995</c:v>
                </c:pt>
                <c:pt idx="634">
                  <c:v>464.46491349999997</c:v>
                </c:pt>
                <c:pt idx="635">
                  <c:v>464.83400999999998</c:v>
                </c:pt>
                <c:pt idx="636">
                  <c:v>465.20310649999993</c:v>
                </c:pt>
                <c:pt idx="637">
                  <c:v>465.572203</c:v>
                </c:pt>
                <c:pt idx="638">
                  <c:v>465.94129949999996</c:v>
                </c:pt>
                <c:pt idx="639">
                  <c:v>466.31039599999997</c:v>
                </c:pt>
                <c:pt idx="640">
                  <c:v>466.67949249999992</c:v>
                </c:pt>
                <c:pt idx="641">
                  <c:v>467.04858899999988</c:v>
                </c:pt>
                <c:pt idx="642">
                  <c:v>467.41768549999995</c:v>
                </c:pt>
                <c:pt idx="643">
                  <c:v>467.78678199999996</c:v>
                </c:pt>
                <c:pt idx="644">
                  <c:v>468.15587849999997</c:v>
                </c:pt>
                <c:pt idx="645">
                  <c:v>468.52497499999998</c:v>
                </c:pt>
                <c:pt idx="646">
                  <c:v>468.89407149999988</c:v>
                </c:pt>
                <c:pt idx="647">
                  <c:v>469.26316800000001</c:v>
                </c:pt>
                <c:pt idx="648">
                  <c:v>469.63226449999985</c:v>
                </c:pt>
                <c:pt idx="649">
                  <c:v>470.00136099999992</c:v>
                </c:pt>
                <c:pt idx="650">
                  <c:v>470.37045749999993</c:v>
                </c:pt>
                <c:pt idx="651">
                  <c:v>470.73955399999988</c:v>
                </c:pt>
                <c:pt idx="652">
                  <c:v>471.10865049999995</c:v>
                </c:pt>
                <c:pt idx="653">
                  <c:v>471.47774699999991</c:v>
                </c:pt>
                <c:pt idx="654">
                  <c:v>471.84684349999992</c:v>
                </c:pt>
                <c:pt idx="655">
                  <c:v>472.21593999999993</c:v>
                </c:pt>
                <c:pt idx="656">
                  <c:v>472.58503649999994</c:v>
                </c:pt>
                <c:pt idx="657">
                  <c:v>472.9541329999999</c:v>
                </c:pt>
                <c:pt idx="658">
                  <c:v>473.32322949999997</c:v>
                </c:pt>
                <c:pt idx="659">
                  <c:v>473.69232599999992</c:v>
                </c:pt>
                <c:pt idx="660">
                  <c:v>474.06142249999988</c:v>
                </c:pt>
                <c:pt idx="661">
                  <c:v>474.43051899999989</c:v>
                </c:pt>
                <c:pt idx="662">
                  <c:v>474.7996154999999</c:v>
                </c:pt>
                <c:pt idx="663">
                  <c:v>475.16871199999991</c:v>
                </c:pt>
                <c:pt idx="664">
                  <c:v>475.53780849999993</c:v>
                </c:pt>
                <c:pt idx="665">
                  <c:v>475.90690499999994</c:v>
                </c:pt>
                <c:pt idx="666">
                  <c:v>476.27600149999989</c:v>
                </c:pt>
                <c:pt idx="667">
                  <c:v>476.64509799999996</c:v>
                </c:pt>
                <c:pt idx="668">
                  <c:v>477.01419449999992</c:v>
                </c:pt>
                <c:pt idx="669">
                  <c:v>477.38329099999993</c:v>
                </c:pt>
                <c:pt idx="670">
                  <c:v>477.75238749999988</c:v>
                </c:pt>
                <c:pt idx="671">
                  <c:v>478.12148399999995</c:v>
                </c:pt>
                <c:pt idx="672">
                  <c:v>478.49058049999991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PBR!$AO$19</c:f>
              <c:strCache>
                <c:ptCount val="1"/>
                <c:pt idx="0">
                  <c:v>2.2X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PBR!$AO$20:$AO$5005</c:f>
              <c:numCache>
                <c:formatCode>General</c:formatCode>
                <c:ptCount val="4986"/>
                <c:pt idx="0">
                  <c:v>64.711855999999997</c:v>
                </c:pt>
                <c:pt idx="1">
                  <c:v>64.924491499999988</c:v>
                </c:pt>
                <c:pt idx="2">
                  <c:v>65.137127000000007</c:v>
                </c:pt>
                <c:pt idx="3">
                  <c:v>65.349762499999983</c:v>
                </c:pt>
                <c:pt idx="4">
                  <c:v>65.562397999999988</c:v>
                </c:pt>
                <c:pt idx="5">
                  <c:v>65.775033499999992</c:v>
                </c:pt>
                <c:pt idx="6">
                  <c:v>65.987668999999983</c:v>
                </c:pt>
                <c:pt idx="7">
                  <c:v>66.200304500000001</c:v>
                </c:pt>
                <c:pt idx="8">
                  <c:v>66.412939999999992</c:v>
                </c:pt>
                <c:pt idx="9">
                  <c:v>66.625575499999997</c:v>
                </c:pt>
                <c:pt idx="10">
                  <c:v>66.838211000000001</c:v>
                </c:pt>
                <c:pt idx="11">
                  <c:v>67.050846500000006</c:v>
                </c:pt>
                <c:pt idx="12">
                  <c:v>67.263481999999982</c:v>
                </c:pt>
                <c:pt idx="13">
                  <c:v>67.476117499999987</c:v>
                </c:pt>
                <c:pt idx="14">
                  <c:v>67.688752999999977</c:v>
                </c:pt>
                <c:pt idx="15">
                  <c:v>67.901388499999982</c:v>
                </c:pt>
                <c:pt idx="16">
                  <c:v>68.114023999999986</c:v>
                </c:pt>
                <c:pt idx="17">
                  <c:v>68.326659499999991</c:v>
                </c:pt>
                <c:pt idx="18">
                  <c:v>68.539294999999996</c:v>
                </c:pt>
                <c:pt idx="19">
                  <c:v>68.751930499999986</c:v>
                </c:pt>
                <c:pt idx="20">
                  <c:v>68.964565999999991</c:v>
                </c:pt>
                <c:pt idx="21">
                  <c:v>69.177201499999995</c:v>
                </c:pt>
                <c:pt idx="22">
                  <c:v>69.389836999999986</c:v>
                </c:pt>
                <c:pt idx="23">
                  <c:v>69.60247249999999</c:v>
                </c:pt>
                <c:pt idx="24">
                  <c:v>69.815107999999995</c:v>
                </c:pt>
                <c:pt idx="25">
                  <c:v>70.0277435</c:v>
                </c:pt>
                <c:pt idx="26">
                  <c:v>70.24037899999999</c:v>
                </c:pt>
                <c:pt idx="27">
                  <c:v>70.453014500000009</c:v>
                </c:pt>
                <c:pt idx="28">
                  <c:v>70.665649999999999</c:v>
                </c:pt>
                <c:pt idx="29">
                  <c:v>70.878285500000004</c:v>
                </c:pt>
                <c:pt idx="30">
                  <c:v>71.090920999999994</c:v>
                </c:pt>
                <c:pt idx="31">
                  <c:v>71.303556499999999</c:v>
                </c:pt>
                <c:pt idx="32">
                  <c:v>71.51619199999999</c:v>
                </c:pt>
                <c:pt idx="33">
                  <c:v>71.72882749999998</c:v>
                </c:pt>
                <c:pt idx="34">
                  <c:v>71.941462999999985</c:v>
                </c:pt>
                <c:pt idx="35">
                  <c:v>72.154098500000003</c:v>
                </c:pt>
                <c:pt idx="36">
                  <c:v>72.366733999999994</c:v>
                </c:pt>
                <c:pt idx="37">
                  <c:v>72.579369499999999</c:v>
                </c:pt>
                <c:pt idx="38">
                  <c:v>72.792004999999989</c:v>
                </c:pt>
                <c:pt idx="39">
                  <c:v>73.004640500000008</c:v>
                </c:pt>
                <c:pt idx="40">
                  <c:v>73.217275999999998</c:v>
                </c:pt>
                <c:pt idx="41">
                  <c:v>73.429911499999989</c:v>
                </c:pt>
                <c:pt idx="42">
                  <c:v>73.642546999999993</c:v>
                </c:pt>
                <c:pt idx="43">
                  <c:v>73.855182499999984</c:v>
                </c:pt>
                <c:pt idx="44">
                  <c:v>74.067818000000003</c:v>
                </c:pt>
                <c:pt idx="45">
                  <c:v>74.280453500000007</c:v>
                </c:pt>
                <c:pt idx="46">
                  <c:v>74.493088999999998</c:v>
                </c:pt>
                <c:pt idx="47">
                  <c:v>74.705724500000017</c:v>
                </c:pt>
                <c:pt idx="48">
                  <c:v>74.918360000000007</c:v>
                </c:pt>
                <c:pt idx="49">
                  <c:v>75.130995499999983</c:v>
                </c:pt>
                <c:pt idx="50">
                  <c:v>75.343630999999988</c:v>
                </c:pt>
                <c:pt idx="51">
                  <c:v>75.556266499999978</c:v>
                </c:pt>
                <c:pt idx="52">
                  <c:v>75.768901999999997</c:v>
                </c:pt>
                <c:pt idx="53">
                  <c:v>75.768901999999997</c:v>
                </c:pt>
                <c:pt idx="54">
                  <c:v>75.98958738461539</c:v>
                </c:pt>
                <c:pt idx="55">
                  <c:v>76.21027276923077</c:v>
                </c:pt>
                <c:pt idx="56">
                  <c:v>76.430958153846149</c:v>
                </c:pt>
                <c:pt idx="57">
                  <c:v>76.651643538461542</c:v>
                </c:pt>
                <c:pt idx="58">
                  <c:v>76.872328923076935</c:v>
                </c:pt>
                <c:pt idx="59">
                  <c:v>77.0930143076923</c:v>
                </c:pt>
                <c:pt idx="60">
                  <c:v>77.313699692307694</c:v>
                </c:pt>
                <c:pt idx="61">
                  <c:v>77.534385076923073</c:v>
                </c:pt>
                <c:pt idx="62">
                  <c:v>77.755070461538452</c:v>
                </c:pt>
                <c:pt idx="63">
                  <c:v>77.975755846153845</c:v>
                </c:pt>
                <c:pt idx="64">
                  <c:v>78.196441230769224</c:v>
                </c:pt>
                <c:pt idx="65">
                  <c:v>78.417126615384618</c:v>
                </c:pt>
                <c:pt idx="66">
                  <c:v>78.637812000000011</c:v>
                </c:pt>
                <c:pt idx="67">
                  <c:v>78.858497384615376</c:v>
                </c:pt>
                <c:pt idx="68">
                  <c:v>79.079182769230769</c:v>
                </c:pt>
                <c:pt idx="69">
                  <c:v>79.299868153846148</c:v>
                </c:pt>
                <c:pt idx="70">
                  <c:v>79.520553538461542</c:v>
                </c:pt>
                <c:pt idx="71">
                  <c:v>79.741238923076921</c:v>
                </c:pt>
                <c:pt idx="72">
                  <c:v>79.9619243076923</c:v>
                </c:pt>
                <c:pt idx="73">
                  <c:v>80.182609692307693</c:v>
                </c:pt>
                <c:pt idx="74">
                  <c:v>80.403295076923072</c:v>
                </c:pt>
                <c:pt idx="75">
                  <c:v>80.623980461538451</c:v>
                </c:pt>
                <c:pt idx="76">
                  <c:v>80.844665846153831</c:v>
                </c:pt>
                <c:pt idx="77">
                  <c:v>81.06535123076921</c:v>
                </c:pt>
                <c:pt idx="78">
                  <c:v>81.286036615384631</c:v>
                </c:pt>
                <c:pt idx="79">
                  <c:v>81.506721999999996</c:v>
                </c:pt>
                <c:pt idx="80">
                  <c:v>81.72740738461539</c:v>
                </c:pt>
                <c:pt idx="81">
                  <c:v>81.948092769230769</c:v>
                </c:pt>
                <c:pt idx="82">
                  <c:v>82.168778153846162</c:v>
                </c:pt>
                <c:pt idx="83">
                  <c:v>82.389463538461527</c:v>
                </c:pt>
                <c:pt idx="84">
                  <c:v>82.61014892307692</c:v>
                </c:pt>
                <c:pt idx="85">
                  <c:v>82.830834307692299</c:v>
                </c:pt>
                <c:pt idx="86">
                  <c:v>83.051519692307693</c:v>
                </c:pt>
                <c:pt idx="87">
                  <c:v>83.272205076923072</c:v>
                </c:pt>
                <c:pt idx="88">
                  <c:v>83.492890461538451</c:v>
                </c:pt>
                <c:pt idx="89">
                  <c:v>83.71357584615383</c:v>
                </c:pt>
                <c:pt idx="90">
                  <c:v>83.934261230769224</c:v>
                </c:pt>
                <c:pt idx="91">
                  <c:v>84.154946615384603</c:v>
                </c:pt>
                <c:pt idx="92">
                  <c:v>84.375631999999982</c:v>
                </c:pt>
                <c:pt idx="93">
                  <c:v>84.596317384615375</c:v>
                </c:pt>
                <c:pt idx="94">
                  <c:v>84.817002769230768</c:v>
                </c:pt>
                <c:pt idx="95">
                  <c:v>85.037688153846148</c:v>
                </c:pt>
                <c:pt idx="96">
                  <c:v>85.258373538461512</c:v>
                </c:pt>
                <c:pt idx="97">
                  <c:v>85.479058923076906</c:v>
                </c:pt>
                <c:pt idx="98">
                  <c:v>85.699744307692299</c:v>
                </c:pt>
                <c:pt idx="99">
                  <c:v>85.920429692307678</c:v>
                </c:pt>
                <c:pt idx="100">
                  <c:v>86.141115076923057</c:v>
                </c:pt>
                <c:pt idx="101">
                  <c:v>86.361800461538451</c:v>
                </c:pt>
                <c:pt idx="102">
                  <c:v>86.582485846153844</c:v>
                </c:pt>
                <c:pt idx="103">
                  <c:v>86.803171230769223</c:v>
                </c:pt>
                <c:pt idx="104">
                  <c:v>87.023856615384602</c:v>
                </c:pt>
                <c:pt idx="105">
                  <c:v>87.244541999999981</c:v>
                </c:pt>
                <c:pt idx="106">
                  <c:v>87.478967653846141</c:v>
                </c:pt>
                <c:pt idx="107">
                  <c:v>87.713393307692314</c:v>
                </c:pt>
                <c:pt idx="108">
                  <c:v>87.947818961538445</c:v>
                </c:pt>
                <c:pt idx="109">
                  <c:v>88.182244615384604</c:v>
                </c:pt>
                <c:pt idx="110">
                  <c:v>88.416670269230764</c:v>
                </c:pt>
                <c:pt idx="111">
                  <c:v>88.651095923076909</c:v>
                </c:pt>
                <c:pt idx="112">
                  <c:v>88.885521576923068</c:v>
                </c:pt>
                <c:pt idx="113">
                  <c:v>89.119947230769228</c:v>
                </c:pt>
                <c:pt idx="114">
                  <c:v>89.354372884615373</c:v>
                </c:pt>
                <c:pt idx="115">
                  <c:v>89.588798538461532</c:v>
                </c:pt>
                <c:pt idx="116">
                  <c:v>89.823224192307691</c:v>
                </c:pt>
                <c:pt idx="117">
                  <c:v>90.057649846153836</c:v>
                </c:pt>
                <c:pt idx="118">
                  <c:v>90.292075499999996</c:v>
                </c:pt>
                <c:pt idx="119">
                  <c:v>90.526501153846141</c:v>
                </c:pt>
                <c:pt idx="120">
                  <c:v>90.760926807692286</c:v>
                </c:pt>
                <c:pt idx="121">
                  <c:v>90.995352461538445</c:v>
                </c:pt>
                <c:pt idx="122">
                  <c:v>91.229778115384619</c:v>
                </c:pt>
                <c:pt idx="123">
                  <c:v>91.46420376923075</c:v>
                </c:pt>
                <c:pt idx="124">
                  <c:v>91.698629423076909</c:v>
                </c:pt>
                <c:pt idx="125">
                  <c:v>91.933055076923083</c:v>
                </c:pt>
                <c:pt idx="126">
                  <c:v>92.167480730769213</c:v>
                </c:pt>
                <c:pt idx="127">
                  <c:v>92.401906384615373</c:v>
                </c:pt>
                <c:pt idx="128">
                  <c:v>92.636332038461532</c:v>
                </c:pt>
                <c:pt idx="129">
                  <c:v>92.870757692307691</c:v>
                </c:pt>
                <c:pt idx="130">
                  <c:v>93.105183346153851</c:v>
                </c:pt>
                <c:pt idx="131">
                  <c:v>93.339608999999996</c:v>
                </c:pt>
                <c:pt idx="132">
                  <c:v>93.574034653846141</c:v>
                </c:pt>
                <c:pt idx="133">
                  <c:v>93.8084603076923</c:v>
                </c:pt>
                <c:pt idx="134">
                  <c:v>94.04288596153846</c:v>
                </c:pt>
                <c:pt idx="135">
                  <c:v>94.27731161538459</c:v>
                </c:pt>
                <c:pt idx="136">
                  <c:v>94.511737269230764</c:v>
                </c:pt>
                <c:pt idx="137">
                  <c:v>94.746162923076938</c:v>
                </c:pt>
                <c:pt idx="138">
                  <c:v>94.980588576923054</c:v>
                </c:pt>
                <c:pt idx="139">
                  <c:v>95.215014230769228</c:v>
                </c:pt>
                <c:pt idx="140">
                  <c:v>95.449439884615373</c:v>
                </c:pt>
                <c:pt idx="141">
                  <c:v>95.683865538461532</c:v>
                </c:pt>
                <c:pt idx="142">
                  <c:v>95.918291192307692</c:v>
                </c:pt>
                <c:pt idx="143">
                  <c:v>96.152716846153837</c:v>
                </c:pt>
                <c:pt idx="144">
                  <c:v>96.387142499999968</c:v>
                </c:pt>
                <c:pt idx="145">
                  <c:v>96.621568153846155</c:v>
                </c:pt>
                <c:pt idx="146">
                  <c:v>96.8559938076923</c:v>
                </c:pt>
                <c:pt idx="147">
                  <c:v>97.090419461538445</c:v>
                </c:pt>
                <c:pt idx="148">
                  <c:v>97.324845115384605</c:v>
                </c:pt>
                <c:pt idx="149">
                  <c:v>97.559270769230778</c:v>
                </c:pt>
                <c:pt idx="150">
                  <c:v>97.793696423076909</c:v>
                </c:pt>
                <c:pt idx="151">
                  <c:v>98.028122076923054</c:v>
                </c:pt>
                <c:pt idx="152">
                  <c:v>98.262547730769228</c:v>
                </c:pt>
                <c:pt idx="153">
                  <c:v>98.496973384615387</c:v>
                </c:pt>
                <c:pt idx="154">
                  <c:v>98.731399038461532</c:v>
                </c:pt>
                <c:pt idx="155">
                  <c:v>98.965824692307677</c:v>
                </c:pt>
                <c:pt idx="156">
                  <c:v>99.200250346153823</c:v>
                </c:pt>
                <c:pt idx="157">
                  <c:v>99.434675999999996</c:v>
                </c:pt>
                <c:pt idx="158">
                  <c:v>99.70388153846153</c:v>
                </c:pt>
                <c:pt idx="159">
                  <c:v>99.973087076923065</c:v>
                </c:pt>
                <c:pt idx="160">
                  <c:v>100.24229261538461</c:v>
                </c:pt>
                <c:pt idx="161">
                  <c:v>100.51149815384616</c:v>
                </c:pt>
                <c:pt idx="162">
                  <c:v>100.7807036923077</c:v>
                </c:pt>
                <c:pt idx="163">
                  <c:v>101.0499092307692</c:v>
                </c:pt>
                <c:pt idx="164">
                  <c:v>101.31911476923075</c:v>
                </c:pt>
                <c:pt idx="165">
                  <c:v>101.58832030769231</c:v>
                </c:pt>
                <c:pt idx="166">
                  <c:v>101.85752584615383</c:v>
                </c:pt>
                <c:pt idx="167">
                  <c:v>102.12673138461538</c:v>
                </c:pt>
                <c:pt idx="168">
                  <c:v>102.3959369230769</c:v>
                </c:pt>
                <c:pt idx="169">
                  <c:v>102.66514246153847</c:v>
                </c:pt>
                <c:pt idx="170">
                  <c:v>102.93434799999999</c:v>
                </c:pt>
                <c:pt idx="171">
                  <c:v>103.20355353846153</c:v>
                </c:pt>
                <c:pt idx="172">
                  <c:v>103.47275907692307</c:v>
                </c:pt>
                <c:pt idx="173">
                  <c:v>103.74196461538462</c:v>
                </c:pt>
                <c:pt idx="174">
                  <c:v>104.01117015384617</c:v>
                </c:pt>
                <c:pt idx="175">
                  <c:v>104.28037569230767</c:v>
                </c:pt>
                <c:pt idx="176">
                  <c:v>104.54958123076921</c:v>
                </c:pt>
                <c:pt idx="177">
                  <c:v>104.81878676923078</c:v>
                </c:pt>
                <c:pt idx="178">
                  <c:v>105.0879923076923</c:v>
                </c:pt>
                <c:pt idx="179">
                  <c:v>105.35719784615382</c:v>
                </c:pt>
                <c:pt idx="180">
                  <c:v>105.62640338461537</c:v>
                </c:pt>
                <c:pt idx="181">
                  <c:v>105.89560892307692</c:v>
                </c:pt>
                <c:pt idx="182">
                  <c:v>106.16481446153846</c:v>
                </c:pt>
                <c:pt idx="183">
                  <c:v>106.43402</c:v>
                </c:pt>
                <c:pt idx="184">
                  <c:v>106.70322553846154</c:v>
                </c:pt>
                <c:pt idx="185">
                  <c:v>106.97243107692307</c:v>
                </c:pt>
                <c:pt idx="186">
                  <c:v>107.24163661538461</c:v>
                </c:pt>
                <c:pt idx="187">
                  <c:v>107.51084215384614</c:v>
                </c:pt>
                <c:pt idx="188">
                  <c:v>107.78004769230768</c:v>
                </c:pt>
                <c:pt idx="189">
                  <c:v>108.04925323076921</c:v>
                </c:pt>
                <c:pt idx="190">
                  <c:v>108.31845876923076</c:v>
                </c:pt>
                <c:pt idx="191">
                  <c:v>108.58766430769229</c:v>
                </c:pt>
                <c:pt idx="192">
                  <c:v>108.85686984615384</c:v>
                </c:pt>
                <c:pt idx="193">
                  <c:v>109.12607538461538</c:v>
                </c:pt>
                <c:pt idx="194">
                  <c:v>109.39528092307692</c:v>
                </c:pt>
                <c:pt idx="195">
                  <c:v>109.66448646153846</c:v>
                </c:pt>
                <c:pt idx="196">
                  <c:v>109.93369199999998</c:v>
                </c:pt>
                <c:pt idx="197">
                  <c:v>110.20289753846153</c:v>
                </c:pt>
                <c:pt idx="198">
                  <c:v>110.47210307692308</c:v>
                </c:pt>
                <c:pt idx="199">
                  <c:v>110.74130861538461</c:v>
                </c:pt>
                <c:pt idx="200">
                  <c:v>111.01051415384615</c:v>
                </c:pt>
                <c:pt idx="201">
                  <c:v>111.27971969230768</c:v>
                </c:pt>
                <c:pt idx="202">
                  <c:v>111.54892523076923</c:v>
                </c:pt>
                <c:pt idx="203">
                  <c:v>111.81813076923076</c:v>
                </c:pt>
                <c:pt idx="204">
                  <c:v>112.0873363076923</c:v>
                </c:pt>
                <c:pt idx="205">
                  <c:v>112.35654184615385</c:v>
                </c:pt>
                <c:pt idx="206">
                  <c:v>112.62574738461538</c:v>
                </c:pt>
                <c:pt idx="207">
                  <c:v>112.89495292307693</c:v>
                </c:pt>
                <c:pt idx="208">
                  <c:v>113.16415846153843</c:v>
                </c:pt>
                <c:pt idx="209">
                  <c:v>113.43336399999998</c:v>
                </c:pt>
                <c:pt idx="210">
                  <c:v>113.71060080769229</c:v>
                </c:pt>
                <c:pt idx="211">
                  <c:v>113.98783761538462</c:v>
                </c:pt>
                <c:pt idx="212">
                  <c:v>114.26507442307691</c:v>
                </c:pt>
                <c:pt idx="213">
                  <c:v>114.54231123076923</c:v>
                </c:pt>
                <c:pt idx="214">
                  <c:v>114.81954803846152</c:v>
                </c:pt>
                <c:pt idx="215">
                  <c:v>115.09678484615384</c:v>
                </c:pt>
                <c:pt idx="216">
                  <c:v>115.37402165384614</c:v>
                </c:pt>
                <c:pt idx="217">
                  <c:v>115.65125846153845</c:v>
                </c:pt>
                <c:pt idx="218">
                  <c:v>115.92849526923077</c:v>
                </c:pt>
                <c:pt idx="219">
                  <c:v>116.20573207692307</c:v>
                </c:pt>
                <c:pt idx="220">
                  <c:v>116.48296888461539</c:v>
                </c:pt>
                <c:pt idx="221">
                  <c:v>116.76020569230769</c:v>
                </c:pt>
                <c:pt idx="222">
                  <c:v>117.03744249999998</c:v>
                </c:pt>
                <c:pt idx="223">
                  <c:v>117.31467930769227</c:v>
                </c:pt>
                <c:pt idx="224">
                  <c:v>117.59191611538461</c:v>
                </c:pt>
                <c:pt idx="225">
                  <c:v>117.86915292307691</c:v>
                </c:pt>
                <c:pt idx="226">
                  <c:v>118.14638973076923</c:v>
                </c:pt>
                <c:pt idx="227">
                  <c:v>118.42362653846152</c:v>
                </c:pt>
                <c:pt idx="228">
                  <c:v>118.70086334615382</c:v>
                </c:pt>
                <c:pt idx="229">
                  <c:v>118.97810015384614</c:v>
                </c:pt>
                <c:pt idx="230">
                  <c:v>119.25533696153846</c:v>
                </c:pt>
                <c:pt idx="231">
                  <c:v>119.53257376923077</c:v>
                </c:pt>
                <c:pt idx="232">
                  <c:v>119.80981057692307</c:v>
                </c:pt>
                <c:pt idx="233">
                  <c:v>120.08704738461537</c:v>
                </c:pt>
                <c:pt idx="234">
                  <c:v>120.36428419230769</c:v>
                </c:pt>
                <c:pt idx="235">
                  <c:v>120.64152099999998</c:v>
                </c:pt>
                <c:pt idx="236">
                  <c:v>120.91875780769229</c:v>
                </c:pt>
                <c:pt idx="237">
                  <c:v>121.19599461538459</c:v>
                </c:pt>
                <c:pt idx="238">
                  <c:v>121.4732314230769</c:v>
                </c:pt>
                <c:pt idx="239">
                  <c:v>121.75046823076921</c:v>
                </c:pt>
                <c:pt idx="240">
                  <c:v>122.02770503846152</c:v>
                </c:pt>
                <c:pt idx="241">
                  <c:v>122.30494184615382</c:v>
                </c:pt>
                <c:pt idx="242">
                  <c:v>122.58217865384614</c:v>
                </c:pt>
                <c:pt idx="243">
                  <c:v>122.85941546153845</c:v>
                </c:pt>
                <c:pt idx="244">
                  <c:v>123.13665226923077</c:v>
                </c:pt>
                <c:pt idx="245">
                  <c:v>123.41388907692306</c:v>
                </c:pt>
                <c:pt idx="246">
                  <c:v>123.69112588461536</c:v>
                </c:pt>
                <c:pt idx="247">
                  <c:v>123.96836269230766</c:v>
                </c:pt>
                <c:pt idx="248">
                  <c:v>124.24559949999998</c:v>
                </c:pt>
                <c:pt idx="249">
                  <c:v>124.5228363076923</c:v>
                </c:pt>
                <c:pt idx="250">
                  <c:v>124.80007311538458</c:v>
                </c:pt>
                <c:pt idx="251">
                  <c:v>125.07730992307691</c:v>
                </c:pt>
                <c:pt idx="252">
                  <c:v>125.3545467307692</c:v>
                </c:pt>
                <c:pt idx="253">
                  <c:v>125.63178353846152</c:v>
                </c:pt>
                <c:pt idx="254">
                  <c:v>125.90902034615384</c:v>
                </c:pt>
                <c:pt idx="255">
                  <c:v>126.18625715384611</c:v>
                </c:pt>
                <c:pt idx="256">
                  <c:v>126.46349396153845</c:v>
                </c:pt>
                <c:pt idx="257">
                  <c:v>126.74073076923075</c:v>
                </c:pt>
                <c:pt idx="258">
                  <c:v>127.01796757692307</c:v>
                </c:pt>
                <c:pt idx="259">
                  <c:v>127.29520438461536</c:v>
                </c:pt>
                <c:pt idx="260">
                  <c:v>127.57244119230766</c:v>
                </c:pt>
                <c:pt idx="261">
                  <c:v>127.84967799999998</c:v>
                </c:pt>
                <c:pt idx="262">
                  <c:v>128.21822961538459</c:v>
                </c:pt>
                <c:pt idx="263">
                  <c:v>128.58678123076922</c:v>
                </c:pt>
                <c:pt idx="264">
                  <c:v>128.95533284615382</c:v>
                </c:pt>
                <c:pt idx="265">
                  <c:v>129.32388446153846</c:v>
                </c:pt>
                <c:pt idx="266">
                  <c:v>129.69243607692306</c:v>
                </c:pt>
                <c:pt idx="267">
                  <c:v>130.06098769230766</c:v>
                </c:pt>
                <c:pt idx="268">
                  <c:v>130.42953930769229</c:v>
                </c:pt>
                <c:pt idx="269">
                  <c:v>130.79809092307693</c:v>
                </c:pt>
                <c:pt idx="270">
                  <c:v>131.1666425384615</c:v>
                </c:pt>
                <c:pt idx="271">
                  <c:v>131.53519415384613</c:v>
                </c:pt>
                <c:pt idx="272">
                  <c:v>131.90374576923074</c:v>
                </c:pt>
                <c:pt idx="273">
                  <c:v>132.27229738461537</c:v>
                </c:pt>
                <c:pt idx="274">
                  <c:v>132.64084899999997</c:v>
                </c:pt>
                <c:pt idx="275">
                  <c:v>133.00940061538461</c:v>
                </c:pt>
                <c:pt idx="276">
                  <c:v>133.37795223076921</c:v>
                </c:pt>
                <c:pt idx="277">
                  <c:v>133.74650384615381</c:v>
                </c:pt>
                <c:pt idx="278">
                  <c:v>134.11505546153847</c:v>
                </c:pt>
                <c:pt idx="279">
                  <c:v>134.48360707692308</c:v>
                </c:pt>
                <c:pt idx="280">
                  <c:v>134.85215869230768</c:v>
                </c:pt>
                <c:pt idx="281">
                  <c:v>135.22071030769229</c:v>
                </c:pt>
                <c:pt idx="282">
                  <c:v>135.58926192307692</c:v>
                </c:pt>
                <c:pt idx="283">
                  <c:v>135.95781353846155</c:v>
                </c:pt>
                <c:pt idx="284">
                  <c:v>136.32636515384613</c:v>
                </c:pt>
                <c:pt idx="285">
                  <c:v>136.69491676923076</c:v>
                </c:pt>
                <c:pt idx="286">
                  <c:v>137.06346838461539</c:v>
                </c:pt>
                <c:pt idx="287">
                  <c:v>137.43201999999999</c:v>
                </c:pt>
                <c:pt idx="288">
                  <c:v>137.8005716153846</c:v>
                </c:pt>
                <c:pt idx="289">
                  <c:v>138.16912323076923</c:v>
                </c:pt>
                <c:pt idx="290">
                  <c:v>138.53767484615383</c:v>
                </c:pt>
                <c:pt idx="291">
                  <c:v>138.90622646153844</c:v>
                </c:pt>
                <c:pt idx="292">
                  <c:v>139.27477807692304</c:v>
                </c:pt>
                <c:pt idx="293">
                  <c:v>139.64332969230767</c:v>
                </c:pt>
                <c:pt idx="294">
                  <c:v>140.01188130769231</c:v>
                </c:pt>
                <c:pt idx="295">
                  <c:v>140.38043292307691</c:v>
                </c:pt>
                <c:pt idx="296">
                  <c:v>140.74898453846154</c:v>
                </c:pt>
                <c:pt idx="297">
                  <c:v>141.11753615384615</c:v>
                </c:pt>
                <c:pt idx="298">
                  <c:v>141.48608776923078</c:v>
                </c:pt>
                <c:pt idx="299">
                  <c:v>141.85463938461538</c:v>
                </c:pt>
                <c:pt idx="300">
                  <c:v>142.22319099999999</c:v>
                </c:pt>
                <c:pt idx="301">
                  <c:v>142.59174261538459</c:v>
                </c:pt>
                <c:pt idx="302">
                  <c:v>142.96029423076922</c:v>
                </c:pt>
                <c:pt idx="303">
                  <c:v>143.32884584615385</c:v>
                </c:pt>
                <c:pt idx="304">
                  <c:v>143.69739746153843</c:v>
                </c:pt>
                <c:pt idx="305">
                  <c:v>144.06594907692309</c:v>
                </c:pt>
                <c:pt idx="306">
                  <c:v>144.43450069230767</c:v>
                </c:pt>
                <c:pt idx="307">
                  <c:v>144.8030523076923</c:v>
                </c:pt>
                <c:pt idx="308">
                  <c:v>145.1716039230769</c:v>
                </c:pt>
                <c:pt idx="309">
                  <c:v>145.54015553846153</c:v>
                </c:pt>
                <c:pt idx="310">
                  <c:v>145.90870715384617</c:v>
                </c:pt>
                <c:pt idx="311">
                  <c:v>146.27725876923077</c:v>
                </c:pt>
                <c:pt idx="312">
                  <c:v>146.64581038461537</c:v>
                </c:pt>
                <c:pt idx="313">
                  <c:v>147.01436200000001</c:v>
                </c:pt>
                <c:pt idx="314">
                  <c:v>147.01436200000001</c:v>
                </c:pt>
                <c:pt idx="315">
                  <c:v>147.80825950000002</c:v>
                </c:pt>
                <c:pt idx="316">
                  <c:v>148.60215699999998</c:v>
                </c:pt>
                <c:pt idx="317">
                  <c:v>149.39605450000002</c:v>
                </c:pt>
                <c:pt idx="318">
                  <c:v>150.18995199999998</c:v>
                </c:pt>
                <c:pt idx="319">
                  <c:v>150.98384949999999</c:v>
                </c:pt>
                <c:pt idx="320">
                  <c:v>151.77774700000001</c:v>
                </c:pt>
                <c:pt idx="321">
                  <c:v>152.57164449999996</c:v>
                </c:pt>
                <c:pt idx="322">
                  <c:v>153.365542</c:v>
                </c:pt>
                <c:pt idx="323">
                  <c:v>154.15943949999999</c:v>
                </c:pt>
                <c:pt idx="324">
                  <c:v>154.953337</c:v>
                </c:pt>
                <c:pt idx="325">
                  <c:v>155.74723449999999</c:v>
                </c:pt>
                <c:pt idx="326">
                  <c:v>156.54113199999998</c:v>
                </c:pt>
                <c:pt idx="327">
                  <c:v>157.33502949999996</c:v>
                </c:pt>
                <c:pt idx="328">
                  <c:v>158.128927</c:v>
                </c:pt>
                <c:pt idx="329">
                  <c:v>158.92282449999999</c:v>
                </c:pt>
                <c:pt idx="330">
                  <c:v>159.716722</c:v>
                </c:pt>
                <c:pt idx="331">
                  <c:v>160.51061949999996</c:v>
                </c:pt>
                <c:pt idx="332">
                  <c:v>161.304517</c:v>
                </c:pt>
                <c:pt idx="333">
                  <c:v>162.09841449999999</c:v>
                </c:pt>
                <c:pt idx="334">
                  <c:v>162.892312</c:v>
                </c:pt>
                <c:pt idx="335">
                  <c:v>163.68620949999999</c:v>
                </c:pt>
                <c:pt idx="336">
                  <c:v>164.48010699999998</c:v>
                </c:pt>
                <c:pt idx="337">
                  <c:v>165.27400449999999</c:v>
                </c:pt>
                <c:pt idx="338">
                  <c:v>166.067902</c:v>
                </c:pt>
                <c:pt idx="339">
                  <c:v>166.86179949999999</c:v>
                </c:pt>
                <c:pt idx="340">
                  <c:v>167.655697</c:v>
                </c:pt>
                <c:pt idx="341">
                  <c:v>168.44959450000002</c:v>
                </c:pt>
                <c:pt idx="342">
                  <c:v>169.24349199999997</c:v>
                </c:pt>
                <c:pt idx="343">
                  <c:v>170.03738949999999</c:v>
                </c:pt>
                <c:pt idx="344">
                  <c:v>170.83128699999995</c:v>
                </c:pt>
                <c:pt idx="345">
                  <c:v>171.62518449999999</c:v>
                </c:pt>
                <c:pt idx="346">
                  <c:v>172.41908199999997</c:v>
                </c:pt>
                <c:pt idx="347">
                  <c:v>173.21297949999999</c:v>
                </c:pt>
                <c:pt idx="348">
                  <c:v>174.00687699999997</c:v>
                </c:pt>
                <c:pt idx="349">
                  <c:v>174.80077449999999</c:v>
                </c:pt>
                <c:pt idx="350">
                  <c:v>175.594672</c:v>
                </c:pt>
                <c:pt idx="351">
                  <c:v>176.38856949999999</c:v>
                </c:pt>
                <c:pt idx="352">
                  <c:v>177.18246699999995</c:v>
                </c:pt>
                <c:pt idx="353">
                  <c:v>177.97636449999999</c:v>
                </c:pt>
                <c:pt idx="354">
                  <c:v>178.77026199999997</c:v>
                </c:pt>
                <c:pt idx="355">
                  <c:v>179.56415949999999</c:v>
                </c:pt>
                <c:pt idx="356">
                  <c:v>180.35805699999997</c:v>
                </c:pt>
                <c:pt idx="357">
                  <c:v>181.15195449999999</c:v>
                </c:pt>
                <c:pt idx="358">
                  <c:v>181.94585199999997</c:v>
                </c:pt>
                <c:pt idx="359">
                  <c:v>182.73974949999996</c:v>
                </c:pt>
                <c:pt idx="360">
                  <c:v>183.53364699999997</c:v>
                </c:pt>
                <c:pt idx="361">
                  <c:v>184.32754449999996</c:v>
                </c:pt>
                <c:pt idx="362">
                  <c:v>185.12144199999997</c:v>
                </c:pt>
                <c:pt idx="363">
                  <c:v>185.91533949999996</c:v>
                </c:pt>
                <c:pt idx="364">
                  <c:v>186.70923699999997</c:v>
                </c:pt>
                <c:pt idx="365">
                  <c:v>187.50313449999996</c:v>
                </c:pt>
                <c:pt idx="366">
                  <c:v>188.29703199999997</c:v>
                </c:pt>
                <c:pt idx="367">
                  <c:v>188.78360515384611</c:v>
                </c:pt>
                <c:pt idx="368">
                  <c:v>189.27017830769225</c:v>
                </c:pt>
                <c:pt idx="369">
                  <c:v>189.75675146153847</c:v>
                </c:pt>
                <c:pt idx="370">
                  <c:v>190.24332461538461</c:v>
                </c:pt>
                <c:pt idx="371">
                  <c:v>190.72989776923075</c:v>
                </c:pt>
                <c:pt idx="372">
                  <c:v>191.21647092307691</c:v>
                </c:pt>
                <c:pt idx="373">
                  <c:v>191.70304407692305</c:v>
                </c:pt>
                <c:pt idx="374">
                  <c:v>192.18961723076919</c:v>
                </c:pt>
                <c:pt idx="375">
                  <c:v>192.67619038461535</c:v>
                </c:pt>
                <c:pt idx="376">
                  <c:v>193.16276353846152</c:v>
                </c:pt>
                <c:pt idx="377">
                  <c:v>193.64933669230766</c:v>
                </c:pt>
                <c:pt idx="378">
                  <c:v>194.13590984615385</c:v>
                </c:pt>
                <c:pt idx="379">
                  <c:v>194.62248299999999</c:v>
                </c:pt>
                <c:pt idx="380">
                  <c:v>195.10905615384613</c:v>
                </c:pt>
                <c:pt idx="381">
                  <c:v>195.59562930769226</c:v>
                </c:pt>
                <c:pt idx="382">
                  <c:v>196.08220246153843</c:v>
                </c:pt>
                <c:pt idx="383">
                  <c:v>196.5687756153846</c:v>
                </c:pt>
                <c:pt idx="384">
                  <c:v>197.0553487692307</c:v>
                </c:pt>
                <c:pt idx="385">
                  <c:v>197.5419219230769</c:v>
                </c:pt>
                <c:pt idx="386">
                  <c:v>198.02849507692304</c:v>
                </c:pt>
                <c:pt idx="387">
                  <c:v>198.5150682307692</c:v>
                </c:pt>
                <c:pt idx="388">
                  <c:v>199.00164138461537</c:v>
                </c:pt>
                <c:pt idx="389">
                  <c:v>199.48821453846151</c:v>
                </c:pt>
                <c:pt idx="390">
                  <c:v>199.97478769230767</c:v>
                </c:pt>
                <c:pt idx="391">
                  <c:v>200.46136084615387</c:v>
                </c:pt>
                <c:pt idx="392">
                  <c:v>200.94793399999998</c:v>
                </c:pt>
                <c:pt idx="393">
                  <c:v>201.43450715384614</c:v>
                </c:pt>
                <c:pt idx="394">
                  <c:v>201.92108030769228</c:v>
                </c:pt>
                <c:pt idx="395">
                  <c:v>202.40765346153847</c:v>
                </c:pt>
                <c:pt idx="396">
                  <c:v>202.89422661538458</c:v>
                </c:pt>
                <c:pt idx="397">
                  <c:v>203.38079976923078</c:v>
                </c:pt>
                <c:pt idx="398">
                  <c:v>203.86737292307691</c:v>
                </c:pt>
                <c:pt idx="399">
                  <c:v>204.35394607692305</c:v>
                </c:pt>
                <c:pt idx="400">
                  <c:v>204.84051923076925</c:v>
                </c:pt>
                <c:pt idx="401">
                  <c:v>205.32709238461536</c:v>
                </c:pt>
                <c:pt idx="402">
                  <c:v>205.81366553846149</c:v>
                </c:pt>
                <c:pt idx="403">
                  <c:v>206.30023869230766</c:v>
                </c:pt>
                <c:pt idx="404">
                  <c:v>206.78681184615385</c:v>
                </c:pt>
                <c:pt idx="405">
                  <c:v>207.27338499999999</c:v>
                </c:pt>
                <c:pt idx="406">
                  <c:v>207.75995815384613</c:v>
                </c:pt>
                <c:pt idx="407">
                  <c:v>208.24653130769229</c:v>
                </c:pt>
                <c:pt idx="408">
                  <c:v>208.73310446153846</c:v>
                </c:pt>
                <c:pt idx="409">
                  <c:v>209.21967761538457</c:v>
                </c:pt>
                <c:pt idx="410">
                  <c:v>209.70625076923076</c:v>
                </c:pt>
                <c:pt idx="411">
                  <c:v>210.1928239230769</c:v>
                </c:pt>
                <c:pt idx="412">
                  <c:v>210.67939707692304</c:v>
                </c:pt>
                <c:pt idx="413">
                  <c:v>211.16597023076923</c:v>
                </c:pt>
                <c:pt idx="414">
                  <c:v>211.6525433846154</c:v>
                </c:pt>
                <c:pt idx="415">
                  <c:v>212.13911653846151</c:v>
                </c:pt>
                <c:pt idx="416">
                  <c:v>212.6256896923077</c:v>
                </c:pt>
                <c:pt idx="417">
                  <c:v>213.11226284615384</c:v>
                </c:pt>
                <c:pt idx="418">
                  <c:v>213.59883599999998</c:v>
                </c:pt>
                <c:pt idx="419">
                  <c:v>214.44514511538461</c:v>
                </c:pt>
                <c:pt idx="420">
                  <c:v>215.2914542307692</c:v>
                </c:pt>
                <c:pt idx="421">
                  <c:v>216.13776334615383</c:v>
                </c:pt>
                <c:pt idx="422">
                  <c:v>216.98407246153846</c:v>
                </c:pt>
                <c:pt idx="423">
                  <c:v>217.83038157692303</c:v>
                </c:pt>
                <c:pt idx="424">
                  <c:v>218.67669069230766</c:v>
                </c:pt>
                <c:pt idx="425">
                  <c:v>219.52299980769232</c:v>
                </c:pt>
                <c:pt idx="426">
                  <c:v>220.36930892307691</c:v>
                </c:pt>
                <c:pt idx="427">
                  <c:v>221.21561803846149</c:v>
                </c:pt>
                <c:pt idx="428">
                  <c:v>222.06192715384617</c:v>
                </c:pt>
                <c:pt idx="429">
                  <c:v>222.90823626923074</c:v>
                </c:pt>
                <c:pt idx="430">
                  <c:v>223.75454538461537</c:v>
                </c:pt>
                <c:pt idx="431">
                  <c:v>224.6008545</c:v>
                </c:pt>
                <c:pt idx="432">
                  <c:v>225.4471636153846</c:v>
                </c:pt>
                <c:pt idx="433">
                  <c:v>226.29347273076922</c:v>
                </c:pt>
                <c:pt idx="434">
                  <c:v>227.13978184615382</c:v>
                </c:pt>
                <c:pt idx="435">
                  <c:v>227.98609096153845</c:v>
                </c:pt>
                <c:pt idx="436">
                  <c:v>228.83240007692308</c:v>
                </c:pt>
                <c:pt idx="437">
                  <c:v>229.67870919230768</c:v>
                </c:pt>
                <c:pt idx="438">
                  <c:v>230.52501830769228</c:v>
                </c:pt>
                <c:pt idx="439">
                  <c:v>231.37132742307691</c:v>
                </c:pt>
                <c:pt idx="440">
                  <c:v>232.21763653846153</c:v>
                </c:pt>
                <c:pt idx="441">
                  <c:v>233.06394565384613</c:v>
                </c:pt>
                <c:pt idx="442">
                  <c:v>233.91025476923073</c:v>
                </c:pt>
                <c:pt idx="443">
                  <c:v>234.75656388461536</c:v>
                </c:pt>
                <c:pt idx="444">
                  <c:v>235.60287299999996</c:v>
                </c:pt>
                <c:pt idx="445">
                  <c:v>236.44918211538462</c:v>
                </c:pt>
                <c:pt idx="446">
                  <c:v>237.29549123076922</c:v>
                </c:pt>
                <c:pt idx="447">
                  <c:v>238.14180034615384</c:v>
                </c:pt>
                <c:pt idx="448">
                  <c:v>238.98810946153841</c:v>
                </c:pt>
                <c:pt idx="449">
                  <c:v>239.83441857692307</c:v>
                </c:pt>
                <c:pt idx="450">
                  <c:v>240.68072769230767</c:v>
                </c:pt>
                <c:pt idx="451">
                  <c:v>241.5270368076923</c:v>
                </c:pt>
                <c:pt idx="452">
                  <c:v>242.37334592307693</c:v>
                </c:pt>
                <c:pt idx="453">
                  <c:v>243.21965503846153</c:v>
                </c:pt>
                <c:pt idx="454">
                  <c:v>244.06596415384615</c:v>
                </c:pt>
                <c:pt idx="455">
                  <c:v>244.91227326923072</c:v>
                </c:pt>
                <c:pt idx="456">
                  <c:v>245.75858238461535</c:v>
                </c:pt>
                <c:pt idx="457">
                  <c:v>246.60489150000001</c:v>
                </c:pt>
                <c:pt idx="458">
                  <c:v>247.45120061538458</c:v>
                </c:pt>
                <c:pt idx="459">
                  <c:v>248.29750973076921</c:v>
                </c:pt>
                <c:pt idx="460">
                  <c:v>249.14381884615383</c:v>
                </c:pt>
                <c:pt idx="461">
                  <c:v>249.99012796153841</c:v>
                </c:pt>
                <c:pt idx="462">
                  <c:v>250.83643707692306</c:v>
                </c:pt>
                <c:pt idx="463">
                  <c:v>251.68274619230769</c:v>
                </c:pt>
                <c:pt idx="464">
                  <c:v>252.52905530769226</c:v>
                </c:pt>
                <c:pt idx="465">
                  <c:v>253.37536442307692</c:v>
                </c:pt>
                <c:pt idx="466">
                  <c:v>254.22167353846154</c:v>
                </c:pt>
                <c:pt idx="467">
                  <c:v>255.06798265384612</c:v>
                </c:pt>
                <c:pt idx="468">
                  <c:v>255.91429176923074</c:v>
                </c:pt>
                <c:pt idx="469">
                  <c:v>256.76060088461531</c:v>
                </c:pt>
                <c:pt idx="470">
                  <c:v>257.60690999999997</c:v>
                </c:pt>
                <c:pt idx="471">
                  <c:v>258.76396488461535</c:v>
                </c:pt>
                <c:pt idx="472">
                  <c:v>259.92101976923078</c:v>
                </c:pt>
                <c:pt idx="473">
                  <c:v>261.0780746538461</c:v>
                </c:pt>
                <c:pt idx="474">
                  <c:v>262.23512953846154</c:v>
                </c:pt>
                <c:pt idx="475">
                  <c:v>263.39218442307691</c:v>
                </c:pt>
                <c:pt idx="476">
                  <c:v>264.54923930769229</c:v>
                </c:pt>
                <c:pt idx="477">
                  <c:v>265.70629419230767</c:v>
                </c:pt>
                <c:pt idx="478">
                  <c:v>266.86334907692304</c:v>
                </c:pt>
                <c:pt idx="479">
                  <c:v>268.02040396153842</c:v>
                </c:pt>
                <c:pt idx="480">
                  <c:v>269.17745884615385</c:v>
                </c:pt>
                <c:pt idx="481">
                  <c:v>270.33451373076917</c:v>
                </c:pt>
                <c:pt idx="482">
                  <c:v>271.49156861538455</c:v>
                </c:pt>
                <c:pt idx="483">
                  <c:v>272.64862349999999</c:v>
                </c:pt>
                <c:pt idx="484">
                  <c:v>273.80567838461536</c:v>
                </c:pt>
                <c:pt idx="485">
                  <c:v>274.96273326923074</c:v>
                </c:pt>
                <c:pt idx="486">
                  <c:v>276.11978815384612</c:v>
                </c:pt>
                <c:pt idx="487">
                  <c:v>277.27684303846149</c:v>
                </c:pt>
                <c:pt idx="488">
                  <c:v>278.43389792307687</c:v>
                </c:pt>
                <c:pt idx="489">
                  <c:v>279.59095280769225</c:v>
                </c:pt>
                <c:pt idx="490">
                  <c:v>280.74800769230768</c:v>
                </c:pt>
                <c:pt idx="491">
                  <c:v>281.90506257692306</c:v>
                </c:pt>
                <c:pt idx="492">
                  <c:v>283.06211746153843</c:v>
                </c:pt>
                <c:pt idx="493">
                  <c:v>284.21917234615381</c:v>
                </c:pt>
                <c:pt idx="494">
                  <c:v>285.37622723076919</c:v>
                </c:pt>
                <c:pt idx="495">
                  <c:v>286.53328211538457</c:v>
                </c:pt>
                <c:pt idx="496">
                  <c:v>287.69033699999994</c:v>
                </c:pt>
                <c:pt idx="497">
                  <c:v>288.84739188461543</c:v>
                </c:pt>
                <c:pt idx="498">
                  <c:v>290.00444676923075</c:v>
                </c:pt>
                <c:pt idx="499">
                  <c:v>291.16150165384613</c:v>
                </c:pt>
                <c:pt idx="500">
                  <c:v>292.31855653846145</c:v>
                </c:pt>
                <c:pt idx="501">
                  <c:v>293.47561142307688</c:v>
                </c:pt>
                <c:pt idx="502">
                  <c:v>294.63266630769232</c:v>
                </c:pt>
                <c:pt idx="503">
                  <c:v>295.78972119230764</c:v>
                </c:pt>
                <c:pt idx="504">
                  <c:v>296.94677607692302</c:v>
                </c:pt>
                <c:pt idx="505">
                  <c:v>298.10383096153851</c:v>
                </c:pt>
                <c:pt idx="506">
                  <c:v>299.26088584615377</c:v>
                </c:pt>
                <c:pt idx="507">
                  <c:v>300.4179407307692</c:v>
                </c:pt>
                <c:pt idx="508">
                  <c:v>301.57499561538452</c:v>
                </c:pt>
                <c:pt idx="509">
                  <c:v>302.73205049999996</c:v>
                </c:pt>
                <c:pt idx="510">
                  <c:v>303.88910538461539</c:v>
                </c:pt>
                <c:pt idx="511">
                  <c:v>305.04616026923071</c:v>
                </c:pt>
                <c:pt idx="512">
                  <c:v>306.20321515384614</c:v>
                </c:pt>
                <c:pt idx="513">
                  <c:v>307.36027003846146</c:v>
                </c:pt>
                <c:pt idx="514">
                  <c:v>308.51732492307684</c:v>
                </c:pt>
                <c:pt idx="515">
                  <c:v>309.67437980769228</c:v>
                </c:pt>
                <c:pt idx="516">
                  <c:v>310.8314346923076</c:v>
                </c:pt>
                <c:pt idx="517">
                  <c:v>311.98848957692309</c:v>
                </c:pt>
                <c:pt idx="518">
                  <c:v>313.14554446153841</c:v>
                </c:pt>
                <c:pt idx="519">
                  <c:v>314.30259934615373</c:v>
                </c:pt>
                <c:pt idx="520">
                  <c:v>315.45965423076922</c:v>
                </c:pt>
                <c:pt idx="521">
                  <c:v>316.61670911538454</c:v>
                </c:pt>
                <c:pt idx="522">
                  <c:v>317.77376399999997</c:v>
                </c:pt>
                <c:pt idx="523">
                  <c:v>318.52426480769225</c:v>
                </c:pt>
                <c:pt idx="524">
                  <c:v>319.27476561538464</c:v>
                </c:pt>
                <c:pt idx="525">
                  <c:v>320.02526642307686</c:v>
                </c:pt>
                <c:pt idx="526">
                  <c:v>320.77576723076913</c:v>
                </c:pt>
                <c:pt idx="527">
                  <c:v>321.52626803846152</c:v>
                </c:pt>
                <c:pt idx="528">
                  <c:v>322.2767688461538</c:v>
                </c:pt>
                <c:pt idx="529">
                  <c:v>323.02726965384613</c:v>
                </c:pt>
                <c:pt idx="530">
                  <c:v>323.77777046153841</c:v>
                </c:pt>
                <c:pt idx="531">
                  <c:v>324.52827126923069</c:v>
                </c:pt>
                <c:pt idx="532">
                  <c:v>325.27877207692308</c:v>
                </c:pt>
                <c:pt idx="533">
                  <c:v>326.02927288461535</c:v>
                </c:pt>
                <c:pt idx="534">
                  <c:v>326.77977369230769</c:v>
                </c:pt>
                <c:pt idx="535">
                  <c:v>327.53027449999996</c:v>
                </c:pt>
                <c:pt idx="536">
                  <c:v>328.28077530769224</c:v>
                </c:pt>
                <c:pt idx="537">
                  <c:v>329.03127611538451</c:v>
                </c:pt>
                <c:pt idx="538">
                  <c:v>329.7817769230769</c:v>
                </c:pt>
                <c:pt idx="539">
                  <c:v>330.53227773076918</c:v>
                </c:pt>
                <c:pt idx="540">
                  <c:v>331.28277853846151</c:v>
                </c:pt>
                <c:pt idx="541">
                  <c:v>332.03327934615379</c:v>
                </c:pt>
                <c:pt idx="542">
                  <c:v>332.78378015384612</c:v>
                </c:pt>
                <c:pt idx="543">
                  <c:v>333.53428096153846</c:v>
                </c:pt>
                <c:pt idx="544">
                  <c:v>334.28478176923073</c:v>
                </c:pt>
                <c:pt idx="545">
                  <c:v>335.03528257692307</c:v>
                </c:pt>
                <c:pt idx="546">
                  <c:v>335.7857833846154</c:v>
                </c:pt>
                <c:pt idx="547">
                  <c:v>336.53628419230768</c:v>
                </c:pt>
                <c:pt idx="548">
                  <c:v>337.2867849999999</c:v>
                </c:pt>
                <c:pt idx="549">
                  <c:v>338.03728580769229</c:v>
                </c:pt>
                <c:pt idx="550">
                  <c:v>338.78778661538456</c:v>
                </c:pt>
                <c:pt idx="551">
                  <c:v>339.53828742307684</c:v>
                </c:pt>
                <c:pt idx="552">
                  <c:v>340.28878823076911</c:v>
                </c:pt>
                <c:pt idx="553">
                  <c:v>341.0392890384615</c:v>
                </c:pt>
                <c:pt idx="554">
                  <c:v>341.78978984615389</c:v>
                </c:pt>
                <c:pt idx="555">
                  <c:v>342.54029065384611</c:v>
                </c:pt>
                <c:pt idx="556">
                  <c:v>343.29079146153845</c:v>
                </c:pt>
                <c:pt idx="557">
                  <c:v>344.04129226923078</c:v>
                </c:pt>
                <c:pt idx="558">
                  <c:v>344.79179307692306</c:v>
                </c:pt>
                <c:pt idx="559">
                  <c:v>345.54229388461528</c:v>
                </c:pt>
                <c:pt idx="560">
                  <c:v>346.29279469230767</c:v>
                </c:pt>
                <c:pt idx="561">
                  <c:v>347.0432955</c:v>
                </c:pt>
                <c:pt idx="562">
                  <c:v>347.79379630769233</c:v>
                </c:pt>
                <c:pt idx="563">
                  <c:v>348.54429711538461</c:v>
                </c:pt>
                <c:pt idx="564">
                  <c:v>349.29479792307689</c:v>
                </c:pt>
                <c:pt idx="565">
                  <c:v>350.04529873076922</c:v>
                </c:pt>
                <c:pt idx="566">
                  <c:v>350.79579953846149</c:v>
                </c:pt>
                <c:pt idx="567">
                  <c:v>351.54630034615383</c:v>
                </c:pt>
                <c:pt idx="568">
                  <c:v>352.29680115384616</c:v>
                </c:pt>
                <c:pt idx="569">
                  <c:v>353.04730196153844</c:v>
                </c:pt>
                <c:pt idx="570">
                  <c:v>353.79780276923077</c:v>
                </c:pt>
                <c:pt idx="571">
                  <c:v>354.54830357692305</c:v>
                </c:pt>
                <c:pt idx="572">
                  <c:v>355.29880438461532</c:v>
                </c:pt>
                <c:pt idx="573">
                  <c:v>356.0493051923076</c:v>
                </c:pt>
                <c:pt idx="574">
                  <c:v>356.79980599999999</c:v>
                </c:pt>
                <c:pt idx="575">
                  <c:v>357.45409023076917</c:v>
                </c:pt>
                <c:pt idx="576">
                  <c:v>358.10837446153846</c:v>
                </c:pt>
                <c:pt idx="577">
                  <c:v>358.76265869230764</c:v>
                </c:pt>
                <c:pt idx="578">
                  <c:v>359.41694292307693</c:v>
                </c:pt>
                <c:pt idx="579">
                  <c:v>360.07122715384617</c:v>
                </c:pt>
                <c:pt idx="580">
                  <c:v>360.7255113846154</c:v>
                </c:pt>
                <c:pt idx="581">
                  <c:v>361.37979561538458</c:v>
                </c:pt>
                <c:pt idx="582">
                  <c:v>362.03407984615382</c:v>
                </c:pt>
                <c:pt idx="583">
                  <c:v>362.68836407692305</c:v>
                </c:pt>
                <c:pt idx="584">
                  <c:v>363.34264830769229</c:v>
                </c:pt>
                <c:pt idx="585">
                  <c:v>363.99693253846152</c:v>
                </c:pt>
                <c:pt idx="586">
                  <c:v>364.65121676923076</c:v>
                </c:pt>
                <c:pt idx="587">
                  <c:v>365.30550099999999</c:v>
                </c:pt>
                <c:pt idx="588">
                  <c:v>365.95978523076911</c:v>
                </c:pt>
                <c:pt idx="589">
                  <c:v>366.61406946153846</c:v>
                </c:pt>
                <c:pt idx="590">
                  <c:v>367.26835369230764</c:v>
                </c:pt>
                <c:pt idx="591">
                  <c:v>367.92263792307688</c:v>
                </c:pt>
                <c:pt idx="592">
                  <c:v>368.57692215384617</c:v>
                </c:pt>
                <c:pt idx="593">
                  <c:v>369.23120638461535</c:v>
                </c:pt>
                <c:pt idx="594">
                  <c:v>369.88549061538458</c:v>
                </c:pt>
                <c:pt idx="595">
                  <c:v>370.53977484615388</c:v>
                </c:pt>
                <c:pt idx="596">
                  <c:v>371.19405907692305</c:v>
                </c:pt>
                <c:pt idx="597">
                  <c:v>371.84834330769229</c:v>
                </c:pt>
                <c:pt idx="598">
                  <c:v>372.50262753846147</c:v>
                </c:pt>
                <c:pt idx="599">
                  <c:v>373.15691176923082</c:v>
                </c:pt>
                <c:pt idx="600">
                  <c:v>373.81119599999994</c:v>
                </c:pt>
                <c:pt idx="601">
                  <c:v>374.46548023076917</c:v>
                </c:pt>
                <c:pt idx="602">
                  <c:v>375.11976446153847</c:v>
                </c:pt>
                <c:pt idx="603">
                  <c:v>375.77404869230764</c:v>
                </c:pt>
                <c:pt idx="604">
                  <c:v>376.42833292307682</c:v>
                </c:pt>
                <c:pt idx="605">
                  <c:v>377.08261715384612</c:v>
                </c:pt>
                <c:pt idx="606">
                  <c:v>377.73690138461541</c:v>
                </c:pt>
                <c:pt idx="607">
                  <c:v>378.39118561538453</c:v>
                </c:pt>
                <c:pt idx="608">
                  <c:v>379.04546984615388</c:v>
                </c:pt>
                <c:pt idx="609">
                  <c:v>379.69975407692306</c:v>
                </c:pt>
                <c:pt idx="610">
                  <c:v>380.35403830769229</c:v>
                </c:pt>
                <c:pt idx="611">
                  <c:v>381.00832253846153</c:v>
                </c:pt>
                <c:pt idx="612">
                  <c:v>381.66260676923076</c:v>
                </c:pt>
                <c:pt idx="613">
                  <c:v>382.31689099999994</c:v>
                </c:pt>
                <c:pt idx="614">
                  <c:v>382.97117523076918</c:v>
                </c:pt>
                <c:pt idx="615">
                  <c:v>383.62545946153847</c:v>
                </c:pt>
                <c:pt idx="616">
                  <c:v>384.27974369230765</c:v>
                </c:pt>
                <c:pt idx="617">
                  <c:v>384.93402792307688</c:v>
                </c:pt>
                <c:pt idx="618">
                  <c:v>385.58831215384612</c:v>
                </c:pt>
                <c:pt idx="619">
                  <c:v>386.24259638461535</c:v>
                </c:pt>
                <c:pt idx="620">
                  <c:v>386.89688061538453</c:v>
                </c:pt>
                <c:pt idx="621">
                  <c:v>387.55116484615382</c:v>
                </c:pt>
                <c:pt idx="622">
                  <c:v>388.20544907692306</c:v>
                </c:pt>
                <c:pt idx="623">
                  <c:v>388.8597333076923</c:v>
                </c:pt>
                <c:pt idx="624">
                  <c:v>389.51401753846153</c:v>
                </c:pt>
                <c:pt idx="625">
                  <c:v>390.16830176923077</c:v>
                </c:pt>
                <c:pt idx="626">
                  <c:v>390.82258599999994</c:v>
                </c:pt>
                <c:pt idx="627">
                  <c:v>390.82258599999994</c:v>
                </c:pt>
                <c:pt idx="628">
                  <c:v>391.13489842307683</c:v>
                </c:pt>
                <c:pt idx="629">
                  <c:v>391.44721084615384</c:v>
                </c:pt>
                <c:pt idx="630">
                  <c:v>391.75952326923073</c:v>
                </c:pt>
                <c:pt idx="631">
                  <c:v>392.07183569230762</c:v>
                </c:pt>
                <c:pt idx="632">
                  <c:v>392.38414811538456</c:v>
                </c:pt>
                <c:pt idx="633">
                  <c:v>392.69646053846151</c:v>
                </c:pt>
                <c:pt idx="634">
                  <c:v>393.0087729615384</c:v>
                </c:pt>
                <c:pt idx="635">
                  <c:v>393.32108538461534</c:v>
                </c:pt>
                <c:pt idx="636">
                  <c:v>393.63339780769223</c:v>
                </c:pt>
                <c:pt idx="637">
                  <c:v>393.94571023076918</c:v>
                </c:pt>
                <c:pt idx="638">
                  <c:v>394.25802265384613</c:v>
                </c:pt>
                <c:pt idx="639">
                  <c:v>394.57033507692302</c:v>
                </c:pt>
                <c:pt idx="640">
                  <c:v>394.8826474999999</c:v>
                </c:pt>
                <c:pt idx="641">
                  <c:v>395.19495992307685</c:v>
                </c:pt>
                <c:pt idx="642">
                  <c:v>395.5072723461538</c:v>
                </c:pt>
                <c:pt idx="643">
                  <c:v>395.81958476923069</c:v>
                </c:pt>
                <c:pt idx="644">
                  <c:v>396.13189719230769</c:v>
                </c:pt>
                <c:pt idx="645">
                  <c:v>396.44420961538458</c:v>
                </c:pt>
                <c:pt idx="646">
                  <c:v>396.75652203846147</c:v>
                </c:pt>
                <c:pt idx="647">
                  <c:v>397.06883446153847</c:v>
                </c:pt>
                <c:pt idx="648">
                  <c:v>397.3811468846153</c:v>
                </c:pt>
                <c:pt idx="649">
                  <c:v>397.69345930769225</c:v>
                </c:pt>
                <c:pt idx="650">
                  <c:v>398.0057717307692</c:v>
                </c:pt>
                <c:pt idx="651">
                  <c:v>398.31808415384609</c:v>
                </c:pt>
                <c:pt idx="652">
                  <c:v>398.63039657692303</c:v>
                </c:pt>
                <c:pt idx="653">
                  <c:v>398.94270899999998</c:v>
                </c:pt>
                <c:pt idx="654">
                  <c:v>399.25502142307687</c:v>
                </c:pt>
                <c:pt idx="655">
                  <c:v>399.56733384615382</c:v>
                </c:pt>
                <c:pt idx="656">
                  <c:v>399.87964626923076</c:v>
                </c:pt>
                <c:pt idx="657">
                  <c:v>400.19195869230765</c:v>
                </c:pt>
                <c:pt idx="658">
                  <c:v>400.5042711153846</c:v>
                </c:pt>
                <c:pt idx="659">
                  <c:v>400.81658353846154</c:v>
                </c:pt>
                <c:pt idx="660">
                  <c:v>401.12889596153838</c:v>
                </c:pt>
                <c:pt idx="661">
                  <c:v>401.44120838461532</c:v>
                </c:pt>
                <c:pt idx="662">
                  <c:v>401.75352080769227</c:v>
                </c:pt>
                <c:pt idx="663">
                  <c:v>402.06583323076921</c:v>
                </c:pt>
                <c:pt idx="664">
                  <c:v>402.3781456538461</c:v>
                </c:pt>
                <c:pt idx="665">
                  <c:v>402.69045807692305</c:v>
                </c:pt>
                <c:pt idx="666">
                  <c:v>403.00277049999994</c:v>
                </c:pt>
                <c:pt idx="667">
                  <c:v>403.31508292307689</c:v>
                </c:pt>
                <c:pt idx="668">
                  <c:v>403.62739534615383</c:v>
                </c:pt>
                <c:pt idx="669">
                  <c:v>403.93970776923072</c:v>
                </c:pt>
                <c:pt idx="670">
                  <c:v>404.25202019230761</c:v>
                </c:pt>
                <c:pt idx="671">
                  <c:v>404.56433261538461</c:v>
                </c:pt>
                <c:pt idx="672">
                  <c:v>404.8766450384615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PBR!$AP$19</c:f>
              <c:strCache>
                <c:ptCount val="1"/>
                <c:pt idx="0">
                  <c:v>1.8X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PBR!$AP$20:$AP$5005</c:f>
              <c:numCache>
                <c:formatCode>General</c:formatCode>
                <c:ptCount val="4986"/>
                <c:pt idx="0">
                  <c:v>52.946063999999993</c:v>
                </c:pt>
                <c:pt idx="1">
                  <c:v>53.120038499999986</c:v>
                </c:pt>
                <c:pt idx="2">
                  <c:v>53.294013</c:v>
                </c:pt>
                <c:pt idx="3">
                  <c:v>53.467987499999992</c:v>
                </c:pt>
                <c:pt idx="4">
                  <c:v>53.641961999999992</c:v>
                </c:pt>
                <c:pt idx="5">
                  <c:v>53.815936499999999</c:v>
                </c:pt>
                <c:pt idx="6">
                  <c:v>53.989910999999985</c:v>
                </c:pt>
                <c:pt idx="7">
                  <c:v>54.163885499999999</c:v>
                </c:pt>
                <c:pt idx="8">
                  <c:v>54.337859999999992</c:v>
                </c:pt>
                <c:pt idx="9">
                  <c:v>54.511834499999992</c:v>
                </c:pt>
                <c:pt idx="10">
                  <c:v>54.685808999999999</c:v>
                </c:pt>
                <c:pt idx="11">
                  <c:v>54.859783499999999</c:v>
                </c:pt>
                <c:pt idx="12">
                  <c:v>55.033757999999992</c:v>
                </c:pt>
                <c:pt idx="13">
                  <c:v>55.207732499999999</c:v>
                </c:pt>
                <c:pt idx="14">
                  <c:v>55.381706999999984</c:v>
                </c:pt>
                <c:pt idx="15">
                  <c:v>55.555681499999992</c:v>
                </c:pt>
                <c:pt idx="16">
                  <c:v>55.729655999999999</c:v>
                </c:pt>
                <c:pt idx="17">
                  <c:v>55.903630499999998</c:v>
                </c:pt>
                <c:pt idx="18">
                  <c:v>56.077604999999998</c:v>
                </c:pt>
                <c:pt idx="19">
                  <c:v>56.251579499999991</c:v>
                </c:pt>
                <c:pt idx="20">
                  <c:v>56.425553999999998</c:v>
                </c:pt>
                <c:pt idx="21">
                  <c:v>56.599528499999998</c:v>
                </c:pt>
                <c:pt idx="22">
                  <c:v>56.773502999999991</c:v>
                </c:pt>
                <c:pt idx="23">
                  <c:v>56.947477499999991</c:v>
                </c:pt>
                <c:pt idx="24">
                  <c:v>57.121451999999998</c:v>
                </c:pt>
                <c:pt idx="25">
                  <c:v>57.295426500000005</c:v>
                </c:pt>
                <c:pt idx="26">
                  <c:v>57.469400999999991</c:v>
                </c:pt>
                <c:pt idx="27">
                  <c:v>57.643375500000005</c:v>
                </c:pt>
                <c:pt idx="28">
                  <c:v>57.81734999999999</c:v>
                </c:pt>
                <c:pt idx="29">
                  <c:v>57.991324500000005</c:v>
                </c:pt>
                <c:pt idx="30">
                  <c:v>58.16529899999999</c:v>
                </c:pt>
                <c:pt idx="31">
                  <c:v>58.339273500000004</c:v>
                </c:pt>
                <c:pt idx="32">
                  <c:v>58.513247999999997</c:v>
                </c:pt>
                <c:pt idx="33">
                  <c:v>58.68722249999999</c:v>
                </c:pt>
                <c:pt idx="34">
                  <c:v>58.86119699999999</c:v>
                </c:pt>
                <c:pt idx="35">
                  <c:v>59.035171500000004</c:v>
                </c:pt>
                <c:pt idx="36">
                  <c:v>59.20914599999999</c:v>
                </c:pt>
                <c:pt idx="37">
                  <c:v>59.383120500000004</c:v>
                </c:pt>
                <c:pt idx="38">
                  <c:v>59.557094999999997</c:v>
                </c:pt>
                <c:pt idx="39">
                  <c:v>59.731069500000004</c:v>
                </c:pt>
                <c:pt idx="40">
                  <c:v>59.905043999999997</c:v>
                </c:pt>
                <c:pt idx="41">
                  <c:v>60.079018499999989</c:v>
                </c:pt>
                <c:pt idx="42">
                  <c:v>60.252992999999996</c:v>
                </c:pt>
                <c:pt idx="43">
                  <c:v>60.426967499999989</c:v>
                </c:pt>
                <c:pt idx="44">
                  <c:v>60.600941999999996</c:v>
                </c:pt>
                <c:pt idx="45">
                  <c:v>60.774916500000003</c:v>
                </c:pt>
                <c:pt idx="46">
                  <c:v>60.948890999999996</c:v>
                </c:pt>
                <c:pt idx="47">
                  <c:v>61.12286550000001</c:v>
                </c:pt>
                <c:pt idx="48">
                  <c:v>61.296839999999996</c:v>
                </c:pt>
                <c:pt idx="49">
                  <c:v>61.470814499999996</c:v>
                </c:pt>
                <c:pt idx="50">
                  <c:v>61.644788999999996</c:v>
                </c:pt>
                <c:pt idx="51">
                  <c:v>61.818763499999996</c:v>
                </c:pt>
                <c:pt idx="52">
                  <c:v>61.992737999999996</c:v>
                </c:pt>
                <c:pt idx="53">
                  <c:v>61.992737999999996</c:v>
                </c:pt>
                <c:pt idx="54">
                  <c:v>62.173298769230762</c:v>
                </c:pt>
                <c:pt idx="55">
                  <c:v>62.353859538461535</c:v>
                </c:pt>
                <c:pt idx="56">
                  <c:v>62.534420307692301</c:v>
                </c:pt>
                <c:pt idx="57">
                  <c:v>62.714981076923081</c:v>
                </c:pt>
                <c:pt idx="58">
                  <c:v>62.895541846153847</c:v>
                </c:pt>
                <c:pt idx="59">
                  <c:v>63.076102615384606</c:v>
                </c:pt>
                <c:pt idx="60">
                  <c:v>63.256663384615386</c:v>
                </c:pt>
                <c:pt idx="61">
                  <c:v>63.437224153846152</c:v>
                </c:pt>
                <c:pt idx="62">
                  <c:v>63.617784923076904</c:v>
                </c:pt>
                <c:pt idx="63">
                  <c:v>63.798345692307691</c:v>
                </c:pt>
                <c:pt idx="64">
                  <c:v>63.978906461538458</c:v>
                </c:pt>
                <c:pt idx="65">
                  <c:v>64.159467230769238</c:v>
                </c:pt>
                <c:pt idx="66">
                  <c:v>64.340028000000004</c:v>
                </c:pt>
                <c:pt idx="67">
                  <c:v>64.520588769230756</c:v>
                </c:pt>
                <c:pt idx="68">
                  <c:v>64.701149538461536</c:v>
                </c:pt>
                <c:pt idx="69">
                  <c:v>64.881710307692302</c:v>
                </c:pt>
                <c:pt idx="70">
                  <c:v>65.062271076923082</c:v>
                </c:pt>
                <c:pt idx="71">
                  <c:v>65.242831846153848</c:v>
                </c:pt>
                <c:pt idx="72">
                  <c:v>65.423392615384614</c:v>
                </c:pt>
                <c:pt idx="73">
                  <c:v>65.603953384615394</c:v>
                </c:pt>
                <c:pt idx="74">
                  <c:v>65.784514153846146</c:v>
                </c:pt>
                <c:pt idx="75">
                  <c:v>65.965074923076912</c:v>
                </c:pt>
                <c:pt idx="76">
                  <c:v>66.145635692307678</c:v>
                </c:pt>
                <c:pt idx="77">
                  <c:v>66.326196461538444</c:v>
                </c:pt>
                <c:pt idx="78">
                  <c:v>66.506757230769253</c:v>
                </c:pt>
                <c:pt idx="79">
                  <c:v>66.687318000000005</c:v>
                </c:pt>
                <c:pt idx="80">
                  <c:v>66.867878769230785</c:v>
                </c:pt>
                <c:pt idx="81">
                  <c:v>67.048439538461551</c:v>
                </c:pt>
                <c:pt idx="82">
                  <c:v>67.229000307692317</c:v>
                </c:pt>
                <c:pt idx="83">
                  <c:v>67.409561076923069</c:v>
                </c:pt>
                <c:pt idx="84">
                  <c:v>67.590121846153849</c:v>
                </c:pt>
                <c:pt idx="85">
                  <c:v>67.770682615384615</c:v>
                </c:pt>
                <c:pt idx="86">
                  <c:v>67.951243384615381</c:v>
                </c:pt>
                <c:pt idx="87">
                  <c:v>68.131804153846161</c:v>
                </c:pt>
                <c:pt idx="88">
                  <c:v>68.312364923076927</c:v>
                </c:pt>
                <c:pt idx="89">
                  <c:v>68.492925692307693</c:v>
                </c:pt>
                <c:pt idx="90">
                  <c:v>68.673486461538459</c:v>
                </c:pt>
                <c:pt idx="91">
                  <c:v>68.854047230769226</c:v>
                </c:pt>
                <c:pt idx="92">
                  <c:v>69.034607999999992</c:v>
                </c:pt>
                <c:pt idx="93">
                  <c:v>69.215168769230772</c:v>
                </c:pt>
                <c:pt idx="94">
                  <c:v>69.395729538461538</c:v>
                </c:pt>
                <c:pt idx="95">
                  <c:v>69.576290307692304</c:v>
                </c:pt>
                <c:pt idx="96">
                  <c:v>69.75685107692307</c:v>
                </c:pt>
                <c:pt idx="97">
                  <c:v>69.93741184615385</c:v>
                </c:pt>
                <c:pt idx="98">
                  <c:v>70.117972615384616</c:v>
                </c:pt>
                <c:pt idx="99">
                  <c:v>70.298533384615382</c:v>
                </c:pt>
                <c:pt idx="100">
                  <c:v>70.479094153846148</c:v>
                </c:pt>
                <c:pt idx="101">
                  <c:v>70.659654923076928</c:v>
                </c:pt>
                <c:pt idx="102">
                  <c:v>70.840215692307694</c:v>
                </c:pt>
                <c:pt idx="103">
                  <c:v>71.02077646153846</c:v>
                </c:pt>
                <c:pt idx="104">
                  <c:v>71.201337230769226</c:v>
                </c:pt>
                <c:pt idx="105">
                  <c:v>71.381898000000007</c:v>
                </c:pt>
                <c:pt idx="106">
                  <c:v>71.57370080769229</c:v>
                </c:pt>
                <c:pt idx="107">
                  <c:v>71.765503615384617</c:v>
                </c:pt>
                <c:pt idx="108">
                  <c:v>71.957306423076929</c:v>
                </c:pt>
                <c:pt idx="109">
                  <c:v>72.149109230769227</c:v>
                </c:pt>
                <c:pt idx="110">
                  <c:v>72.340912038461525</c:v>
                </c:pt>
                <c:pt idx="111">
                  <c:v>72.532714846153851</c:v>
                </c:pt>
                <c:pt idx="112">
                  <c:v>72.724517653846149</c:v>
                </c:pt>
                <c:pt idx="113">
                  <c:v>72.916320461538461</c:v>
                </c:pt>
                <c:pt idx="114">
                  <c:v>73.108123269230774</c:v>
                </c:pt>
                <c:pt idx="115">
                  <c:v>73.299926076923072</c:v>
                </c:pt>
                <c:pt idx="116">
                  <c:v>73.491728884615384</c:v>
                </c:pt>
                <c:pt idx="117">
                  <c:v>73.683531692307696</c:v>
                </c:pt>
                <c:pt idx="118">
                  <c:v>73.875334499999994</c:v>
                </c:pt>
                <c:pt idx="119">
                  <c:v>74.067137307692292</c:v>
                </c:pt>
                <c:pt idx="120">
                  <c:v>74.258940115384604</c:v>
                </c:pt>
                <c:pt idx="121">
                  <c:v>74.450742923076916</c:v>
                </c:pt>
                <c:pt idx="122">
                  <c:v>74.642545730769228</c:v>
                </c:pt>
                <c:pt idx="123">
                  <c:v>74.834348538461526</c:v>
                </c:pt>
                <c:pt idx="124">
                  <c:v>75.026151346153839</c:v>
                </c:pt>
                <c:pt idx="125">
                  <c:v>75.217954153846151</c:v>
                </c:pt>
                <c:pt idx="126">
                  <c:v>75.409756961538449</c:v>
                </c:pt>
                <c:pt idx="127">
                  <c:v>75.601559769230761</c:v>
                </c:pt>
                <c:pt idx="128">
                  <c:v>75.793362576923073</c:v>
                </c:pt>
                <c:pt idx="129">
                  <c:v>75.985165384615385</c:v>
                </c:pt>
                <c:pt idx="130">
                  <c:v>76.176968192307697</c:v>
                </c:pt>
                <c:pt idx="131">
                  <c:v>76.368770999999995</c:v>
                </c:pt>
                <c:pt idx="132">
                  <c:v>76.560573807692307</c:v>
                </c:pt>
                <c:pt idx="133">
                  <c:v>76.752376615384605</c:v>
                </c:pt>
                <c:pt idx="134">
                  <c:v>76.944179423076918</c:v>
                </c:pt>
                <c:pt idx="135">
                  <c:v>77.135982230769201</c:v>
                </c:pt>
                <c:pt idx="136">
                  <c:v>77.327785038461542</c:v>
                </c:pt>
                <c:pt idx="137">
                  <c:v>77.519587846153854</c:v>
                </c:pt>
                <c:pt idx="138">
                  <c:v>77.711390653846124</c:v>
                </c:pt>
                <c:pt idx="139">
                  <c:v>77.903193461538464</c:v>
                </c:pt>
                <c:pt idx="140">
                  <c:v>78.094996269230762</c:v>
                </c:pt>
                <c:pt idx="141">
                  <c:v>78.286799076923074</c:v>
                </c:pt>
                <c:pt idx="142">
                  <c:v>78.478601884615387</c:v>
                </c:pt>
                <c:pt idx="143">
                  <c:v>78.670404692307685</c:v>
                </c:pt>
                <c:pt idx="144">
                  <c:v>78.862207499999968</c:v>
                </c:pt>
                <c:pt idx="145">
                  <c:v>79.054010307692309</c:v>
                </c:pt>
                <c:pt idx="146">
                  <c:v>79.245813115384607</c:v>
                </c:pt>
                <c:pt idx="147">
                  <c:v>79.437615923076905</c:v>
                </c:pt>
                <c:pt idx="148">
                  <c:v>79.629418730769231</c:v>
                </c:pt>
                <c:pt idx="149">
                  <c:v>79.821221538461543</c:v>
                </c:pt>
                <c:pt idx="150">
                  <c:v>80.013024346153827</c:v>
                </c:pt>
                <c:pt idx="151">
                  <c:v>80.204827153846139</c:v>
                </c:pt>
                <c:pt idx="152">
                  <c:v>80.396629961538466</c:v>
                </c:pt>
                <c:pt idx="153">
                  <c:v>80.588432769230764</c:v>
                </c:pt>
                <c:pt idx="154">
                  <c:v>80.780235576923076</c:v>
                </c:pt>
                <c:pt idx="155">
                  <c:v>80.972038384615374</c:v>
                </c:pt>
                <c:pt idx="156">
                  <c:v>81.163841192307672</c:v>
                </c:pt>
                <c:pt idx="157">
                  <c:v>81.355643999999998</c:v>
                </c:pt>
                <c:pt idx="158">
                  <c:v>81.575903076923069</c:v>
                </c:pt>
                <c:pt idx="159">
                  <c:v>81.796162153846154</c:v>
                </c:pt>
                <c:pt idx="160">
                  <c:v>82.01642123076924</c:v>
                </c:pt>
                <c:pt idx="161">
                  <c:v>82.236680307692311</c:v>
                </c:pt>
                <c:pt idx="162">
                  <c:v>82.456939384615382</c:v>
                </c:pt>
                <c:pt idx="163">
                  <c:v>82.677198461538438</c:v>
                </c:pt>
                <c:pt idx="164">
                  <c:v>82.897457538461538</c:v>
                </c:pt>
                <c:pt idx="165">
                  <c:v>83.117716615384623</c:v>
                </c:pt>
                <c:pt idx="166">
                  <c:v>83.33797569230768</c:v>
                </c:pt>
                <c:pt idx="167">
                  <c:v>83.558234769230765</c:v>
                </c:pt>
                <c:pt idx="168">
                  <c:v>83.778493846153836</c:v>
                </c:pt>
                <c:pt idx="169">
                  <c:v>83.998752923076935</c:v>
                </c:pt>
                <c:pt idx="170">
                  <c:v>84.219011999999992</c:v>
                </c:pt>
                <c:pt idx="171">
                  <c:v>84.439271076923077</c:v>
                </c:pt>
                <c:pt idx="172">
                  <c:v>84.659530153846148</c:v>
                </c:pt>
                <c:pt idx="173">
                  <c:v>84.879789230769219</c:v>
                </c:pt>
                <c:pt idx="174">
                  <c:v>85.100048307692319</c:v>
                </c:pt>
                <c:pt idx="175">
                  <c:v>85.320307384615376</c:v>
                </c:pt>
                <c:pt idx="176">
                  <c:v>85.540566461538447</c:v>
                </c:pt>
                <c:pt idx="177">
                  <c:v>85.760825538461546</c:v>
                </c:pt>
                <c:pt idx="178">
                  <c:v>85.981084615384603</c:v>
                </c:pt>
                <c:pt idx="179">
                  <c:v>86.201343692307674</c:v>
                </c:pt>
                <c:pt idx="180">
                  <c:v>86.421602769230773</c:v>
                </c:pt>
                <c:pt idx="181">
                  <c:v>86.641861846153844</c:v>
                </c:pt>
                <c:pt idx="182">
                  <c:v>86.862120923076915</c:v>
                </c:pt>
                <c:pt idx="183">
                  <c:v>87.082380000000001</c:v>
                </c:pt>
                <c:pt idx="184">
                  <c:v>87.302639076923072</c:v>
                </c:pt>
                <c:pt idx="185">
                  <c:v>87.522898153846157</c:v>
                </c:pt>
                <c:pt idx="186">
                  <c:v>87.743157230769228</c:v>
                </c:pt>
                <c:pt idx="187">
                  <c:v>87.963416307692299</c:v>
                </c:pt>
                <c:pt idx="188">
                  <c:v>88.18367538461537</c:v>
                </c:pt>
                <c:pt idx="189">
                  <c:v>88.403934461538441</c:v>
                </c:pt>
                <c:pt idx="190">
                  <c:v>88.624193538461526</c:v>
                </c:pt>
                <c:pt idx="191">
                  <c:v>88.844452615384611</c:v>
                </c:pt>
                <c:pt idx="192">
                  <c:v>89.064711692307696</c:v>
                </c:pt>
                <c:pt idx="193">
                  <c:v>89.284970769230767</c:v>
                </c:pt>
                <c:pt idx="194">
                  <c:v>89.505229846153838</c:v>
                </c:pt>
                <c:pt idx="195">
                  <c:v>89.725488923076924</c:v>
                </c:pt>
                <c:pt idx="196">
                  <c:v>89.945747999999995</c:v>
                </c:pt>
                <c:pt idx="197">
                  <c:v>90.16600707692308</c:v>
                </c:pt>
                <c:pt idx="198">
                  <c:v>90.386266153846151</c:v>
                </c:pt>
                <c:pt idx="199">
                  <c:v>90.606525230769222</c:v>
                </c:pt>
                <c:pt idx="200">
                  <c:v>90.826784307692307</c:v>
                </c:pt>
                <c:pt idx="201">
                  <c:v>91.047043384615378</c:v>
                </c:pt>
                <c:pt idx="202">
                  <c:v>91.267302461538449</c:v>
                </c:pt>
                <c:pt idx="203">
                  <c:v>91.487561538461534</c:v>
                </c:pt>
                <c:pt idx="204">
                  <c:v>91.707820615384605</c:v>
                </c:pt>
                <c:pt idx="205">
                  <c:v>91.928079692307705</c:v>
                </c:pt>
                <c:pt idx="206">
                  <c:v>92.148338769230762</c:v>
                </c:pt>
                <c:pt idx="207">
                  <c:v>92.368597846153847</c:v>
                </c:pt>
                <c:pt idx="208">
                  <c:v>92.588856923076904</c:v>
                </c:pt>
                <c:pt idx="209">
                  <c:v>92.809115999999989</c:v>
                </c:pt>
                <c:pt idx="210">
                  <c:v>93.035946115384604</c:v>
                </c:pt>
                <c:pt idx="211">
                  <c:v>93.262776230769234</c:v>
                </c:pt>
                <c:pt idx="212">
                  <c:v>93.489606346153835</c:v>
                </c:pt>
                <c:pt idx="213">
                  <c:v>93.716436461538464</c:v>
                </c:pt>
                <c:pt idx="214">
                  <c:v>93.943266576923065</c:v>
                </c:pt>
                <c:pt idx="215">
                  <c:v>94.170096692307695</c:v>
                </c:pt>
                <c:pt idx="216">
                  <c:v>94.39692680769231</c:v>
                </c:pt>
                <c:pt idx="217">
                  <c:v>94.623756923076897</c:v>
                </c:pt>
                <c:pt idx="218">
                  <c:v>94.850587038461541</c:v>
                </c:pt>
                <c:pt idx="219">
                  <c:v>95.077417153846156</c:v>
                </c:pt>
                <c:pt idx="220">
                  <c:v>95.304247269230785</c:v>
                </c:pt>
                <c:pt idx="221">
                  <c:v>95.531077384615386</c:v>
                </c:pt>
                <c:pt idx="222">
                  <c:v>95.757907499999988</c:v>
                </c:pt>
                <c:pt idx="223">
                  <c:v>95.984737615384603</c:v>
                </c:pt>
                <c:pt idx="224">
                  <c:v>96.211567730769218</c:v>
                </c:pt>
                <c:pt idx="225">
                  <c:v>96.438397846153833</c:v>
                </c:pt>
                <c:pt idx="226">
                  <c:v>96.665227961538463</c:v>
                </c:pt>
                <c:pt idx="227">
                  <c:v>96.892058076923078</c:v>
                </c:pt>
                <c:pt idx="228">
                  <c:v>97.118888192307679</c:v>
                </c:pt>
                <c:pt idx="229">
                  <c:v>97.345718307692295</c:v>
                </c:pt>
                <c:pt idx="230">
                  <c:v>97.572548423076924</c:v>
                </c:pt>
                <c:pt idx="231">
                  <c:v>97.799378538461539</c:v>
                </c:pt>
                <c:pt idx="232">
                  <c:v>98.026208653846155</c:v>
                </c:pt>
                <c:pt idx="233">
                  <c:v>98.25303876923077</c:v>
                </c:pt>
                <c:pt idx="234">
                  <c:v>98.479868884615385</c:v>
                </c:pt>
                <c:pt idx="235">
                  <c:v>98.706698999999986</c:v>
                </c:pt>
                <c:pt idx="236">
                  <c:v>98.933529115384601</c:v>
                </c:pt>
                <c:pt idx="237">
                  <c:v>99.160359230769217</c:v>
                </c:pt>
                <c:pt idx="238">
                  <c:v>99.387189346153832</c:v>
                </c:pt>
                <c:pt idx="239">
                  <c:v>99.614019461538447</c:v>
                </c:pt>
                <c:pt idx="240">
                  <c:v>99.840849576923063</c:v>
                </c:pt>
                <c:pt idx="241">
                  <c:v>100.06767969230768</c:v>
                </c:pt>
                <c:pt idx="242">
                  <c:v>100.29450980769231</c:v>
                </c:pt>
                <c:pt idx="243">
                  <c:v>100.52133992307691</c:v>
                </c:pt>
                <c:pt idx="244">
                  <c:v>100.74817003846154</c:v>
                </c:pt>
                <c:pt idx="245">
                  <c:v>100.97500015384614</c:v>
                </c:pt>
                <c:pt idx="246">
                  <c:v>101.20183026923075</c:v>
                </c:pt>
                <c:pt idx="247">
                  <c:v>101.42866038461537</c:v>
                </c:pt>
                <c:pt idx="248">
                  <c:v>101.65549049999998</c:v>
                </c:pt>
                <c:pt idx="249">
                  <c:v>101.88232061538461</c:v>
                </c:pt>
                <c:pt idx="250">
                  <c:v>102.1091507307692</c:v>
                </c:pt>
                <c:pt idx="251">
                  <c:v>102.33598084615383</c:v>
                </c:pt>
                <c:pt idx="252">
                  <c:v>102.56281096153845</c:v>
                </c:pt>
                <c:pt idx="253">
                  <c:v>102.78964107692306</c:v>
                </c:pt>
                <c:pt idx="254">
                  <c:v>103.01647119230768</c:v>
                </c:pt>
                <c:pt idx="255">
                  <c:v>103.24330130769228</c:v>
                </c:pt>
                <c:pt idx="256">
                  <c:v>103.47013142307691</c:v>
                </c:pt>
                <c:pt idx="257">
                  <c:v>103.69696153846154</c:v>
                </c:pt>
                <c:pt idx="258">
                  <c:v>103.92379165384614</c:v>
                </c:pt>
                <c:pt idx="259">
                  <c:v>104.15062176923075</c:v>
                </c:pt>
                <c:pt idx="260">
                  <c:v>104.37745188461537</c:v>
                </c:pt>
                <c:pt idx="261">
                  <c:v>104.604282</c:v>
                </c:pt>
                <c:pt idx="262">
                  <c:v>104.9058242307692</c:v>
                </c:pt>
                <c:pt idx="263">
                  <c:v>105.20736646153844</c:v>
                </c:pt>
                <c:pt idx="264">
                  <c:v>105.50890869230768</c:v>
                </c:pt>
                <c:pt idx="265">
                  <c:v>105.81045092307691</c:v>
                </c:pt>
                <c:pt idx="266">
                  <c:v>106.11199315384614</c:v>
                </c:pt>
                <c:pt idx="267">
                  <c:v>106.41353538461537</c:v>
                </c:pt>
                <c:pt idx="268">
                  <c:v>106.7150776153846</c:v>
                </c:pt>
                <c:pt idx="269">
                  <c:v>107.01661984615384</c:v>
                </c:pt>
                <c:pt idx="270">
                  <c:v>107.31816207692306</c:v>
                </c:pt>
                <c:pt idx="271">
                  <c:v>107.6197043076923</c:v>
                </c:pt>
                <c:pt idx="272">
                  <c:v>107.92124653846152</c:v>
                </c:pt>
                <c:pt idx="273">
                  <c:v>108.22278876923076</c:v>
                </c:pt>
                <c:pt idx="274">
                  <c:v>108.52433099999999</c:v>
                </c:pt>
                <c:pt idx="275">
                  <c:v>108.82587323076922</c:v>
                </c:pt>
                <c:pt idx="276">
                  <c:v>109.12741546153845</c:v>
                </c:pt>
                <c:pt idx="277">
                  <c:v>109.42895769230768</c:v>
                </c:pt>
                <c:pt idx="278">
                  <c:v>109.73049992307692</c:v>
                </c:pt>
                <c:pt idx="279">
                  <c:v>110.03204215384615</c:v>
                </c:pt>
                <c:pt idx="280">
                  <c:v>110.33358438461538</c:v>
                </c:pt>
                <c:pt idx="281">
                  <c:v>110.63512661538461</c:v>
                </c:pt>
                <c:pt idx="282">
                  <c:v>110.93666884615382</c:v>
                </c:pt>
                <c:pt idx="283">
                  <c:v>111.23821107692308</c:v>
                </c:pt>
                <c:pt idx="284">
                  <c:v>111.53975330769229</c:v>
                </c:pt>
                <c:pt idx="285">
                  <c:v>111.84129553846154</c:v>
                </c:pt>
                <c:pt idx="286">
                  <c:v>112.14283776923075</c:v>
                </c:pt>
                <c:pt idx="287">
                  <c:v>112.44438000000001</c:v>
                </c:pt>
                <c:pt idx="288">
                  <c:v>112.74592223076922</c:v>
                </c:pt>
                <c:pt idx="289">
                  <c:v>113.04746446153845</c:v>
                </c:pt>
                <c:pt idx="290">
                  <c:v>113.34900669230768</c:v>
                </c:pt>
                <c:pt idx="291">
                  <c:v>113.65054892307691</c:v>
                </c:pt>
                <c:pt idx="292">
                  <c:v>113.95209115384614</c:v>
                </c:pt>
                <c:pt idx="293">
                  <c:v>114.25363338461538</c:v>
                </c:pt>
                <c:pt idx="294">
                  <c:v>114.55517561538461</c:v>
                </c:pt>
                <c:pt idx="295">
                  <c:v>114.85671784615383</c:v>
                </c:pt>
                <c:pt idx="296">
                  <c:v>115.15826007692307</c:v>
                </c:pt>
                <c:pt idx="297">
                  <c:v>115.45980230769231</c:v>
                </c:pt>
                <c:pt idx="298">
                  <c:v>115.76134453846153</c:v>
                </c:pt>
                <c:pt idx="299">
                  <c:v>116.06288676923077</c:v>
                </c:pt>
                <c:pt idx="300">
                  <c:v>116.36442899999999</c:v>
                </c:pt>
                <c:pt idx="301">
                  <c:v>116.66597123076923</c:v>
                </c:pt>
                <c:pt idx="302">
                  <c:v>116.96751346153845</c:v>
                </c:pt>
                <c:pt idx="303">
                  <c:v>117.26905569230769</c:v>
                </c:pt>
                <c:pt idx="304">
                  <c:v>117.57059792307692</c:v>
                </c:pt>
                <c:pt idx="305">
                  <c:v>117.87214015384615</c:v>
                </c:pt>
                <c:pt idx="306">
                  <c:v>118.17368238461538</c:v>
                </c:pt>
                <c:pt idx="307">
                  <c:v>118.47522461538462</c:v>
                </c:pt>
                <c:pt idx="308">
                  <c:v>118.77676684615383</c:v>
                </c:pt>
                <c:pt idx="309">
                  <c:v>119.07830907692308</c:v>
                </c:pt>
                <c:pt idx="310">
                  <c:v>119.37985130769232</c:v>
                </c:pt>
                <c:pt idx="311">
                  <c:v>119.68139353846153</c:v>
                </c:pt>
                <c:pt idx="312">
                  <c:v>119.98293576923078</c:v>
                </c:pt>
                <c:pt idx="313">
                  <c:v>120.28447800000001</c:v>
                </c:pt>
                <c:pt idx="314">
                  <c:v>120.28447800000001</c:v>
                </c:pt>
                <c:pt idx="315">
                  <c:v>120.93403050000001</c:v>
                </c:pt>
                <c:pt idx="316">
                  <c:v>121.58358299999999</c:v>
                </c:pt>
                <c:pt idx="317">
                  <c:v>122.23313550000002</c:v>
                </c:pt>
                <c:pt idx="318">
                  <c:v>122.882688</c:v>
                </c:pt>
                <c:pt idx="319">
                  <c:v>123.5322405</c:v>
                </c:pt>
                <c:pt idx="320">
                  <c:v>124.181793</c:v>
                </c:pt>
                <c:pt idx="321">
                  <c:v>124.83134549999998</c:v>
                </c:pt>
                <c:pt idx="322">
                  <c:v>125.48089800000001</c:v>
                </c:pt>
                <c:pt idx="323">
                  <c:v>126.13045049999999</c:v>
                </c:pt>
                <c:pt idx="324">
                  <c:v>126.78000299999999</c:v>
                </c:pt>
                <c:pt idx="325">
                  <c:v>127.42955550000001</c:v>
                </c:pt>
                <c:pt idx="326">
                  <c:v>128.07910799999999</c:v>
                </c:pt>
                <c:pt idx="327">
                  <c:v>128.72866049999999</c:v>
                </c:pt>
                <c:pt idx="328">
                  <c:v>129.37821299999999</c:v>
                </c:pt>
                <c:pt idx="329">
                  <c:v>130.02776549999999</c:v>
                </c:pt>
                <c:pt idx="330">
                  <c:v>130.67731799999999</c:v>
                </c:pt>
                <c:pt idx="331">
                  <c:v>131.32687049999998</c:v>
                </c:pt>
                <c:pt idx="332">
                  <c:v>131.97642299999998</c:v>
                </c:pt>
                <c:pt idx="333">
                  <c:v>132.62597550000001</c:v>
                </c:pt>
                <c:pt idx="334">
                  <c:v>133.27552799999998</c:v>
                </c:pt>
                <c:pt idx="335">
                  <c:v>133.92508050000001</c:v>
                </c:pt>
                <c:pt idx="336">
                  <c:v>134.57463299999998</c:v>
                </c:pt>
                <c:pt idx="337">
                  <c:v>135.2241855</c:v>
                </c:pt>
                <c:pt idx="338">
                  <c:v>135.87373799999997</c:v>
                </c:pt>
                <c:pt idx="339">
                  <c:v>136.5232905</c:v>
                </c:pt>
                <c:pt idx="340">
                  <c:v>137.172843</c:v>
                </c:pt>
                <c:pt idx="341">
                  <c:v>137.82239550000003</c:v>
                </c:pt>
                <c:pt idx="342">
                  <c:v>138.47194799999997</c:v>
                </c:pt>
                <c:pt idx="343">
                  <c:v>139.1215005</c:v>
                </c:pt>
                <c:pt idx="344">
                  <c:v>139.77105299999999</c:v>
                </c:pt>
                <c:pt idx="345">
                  <c:v>140.42060549999999</c:v>
                </c:pt>
                <c:pt idx="346">
                  <c:v>141.07015799999999</c:v>
                </c:pt>
                <c:pt idx="347">
                  <c:v>141.71971049999999</c:v>
                </c:pt>
                <c:pt idx="348">
                  <c:v>142.36926300000002</c:v>
                </c:pt>
                <c:pt idx="349">
                  <c:v>143.01881549999999</c:v>
                </c:pt>
                <c:pt idx="350">
                  <c:v>143.66836800000002</c:v>
                </c:pt>
                <c:pt idx="351">
                  <c:v>144.31792049999999</c:v>
                </c:pt>
                <c:pt idx="352">
                  <c:v>144.96747299999996</c:v>
                </c:pt>
                <c:pt idx="353">
                  <c:v>145.61702549999998</c:v>
                </c:pt>
                <c:pt idx="354">
                  <c:v>146.26657800000001</c:v>
                </c:pt>
                <c:pt idx="355">
                  <c:v>146.91613049999998</c:v>
                </c:pt>
                <c:pt idx="356">
                  <c:v>147.56568299999998</c:v>
                </c:pt>
                <c:pt idx="357">
                  <c:v>148.21523549999998</c:v>
                </c:pt>
                <c:pt idx="358">
                  <c:v>148.864788</c:v>
                </c:pt>
                <c:pt idx="359">
                  <c:v>149.51434049999997</c:v>
                </c:pt>
                <c:pt idx="360">
                  <c:v>150.16389299999997</c:v>
                </c:pt>
                <c:pt idx="361">
                  <c:v>150.81344549999997</c:v>
                </c:pt>
                <c:pt idx="362">
                  <c:v>151.462998</c:v>
                </c:pt>
                <c:pt idx="363">
                  <c:v>152.11255049999997</c:v>
                </c:pt>
                <c:pt idx="364">
                  <c:v>152.76210299999997</c:v>
                </c:pt>
                <c:pt idx="365">
                  <c:v>153.41165549999997</c:v>
                </c:pt>
                <c:pt idx="366">
                  <c:v>154.06120799999999</c:v>
                </c:pt>
                <c:pt idx="367">
                  <c:v>154.4593133076923</c:v>
                </c:pt>
                <c:pt idx="368">
                  <c:v>154.85741861538457</c:v>
                </c:pt>
                <c:pt idx="369">
                  <c:v>155.25552392307694</c:v>
                </c:pt>
                <c:pt idx="370">
                  <c:v>155.65362923076924</c:v>
                </c:pt>
                <c:pt idx="371">
                  <c:v>156.05173453846152</c:v>
                </c:pt>
                <c:pt idx="372">
                  <c:v>156.44983984615382</c:v>
                </c:pt>
                <c:pt idx="373">
                  <c:v>156.84794515384615</c:v>
                </c:pt>
                <c:pt idx="374">
                  <c:v>157.24605046153843</c:v>
                </c:pt>
                <c:pt idx="375">
                  <c:v>157.64415576923074</c:v>
                </c:pt>
                <c:pt idx="376">
                  <c:v>158.04226107692307</c:v>
                </c:pt>
                <c:pt idx="377">
                  <c:v>158.44036638461537</c:v>
                </c:pt>
                <c:pt idx="378">
                  <c:v>158.83847169230768</c:v>
                </c:pt>
                <c:pt idx="379">
                  <c:v>159.23657699999998</c:v>
                </c:pt>
                <c:pt idx="380">
                  <c:v>159.63468230769229</c:v>
                </c:pt>
                <c:pt idx="381">
                  <c:v>160.03278761538459</c:v>
                </c:pt>
                <c:pt idx="382">
                  <c:v>160.4308929230769</c:v>
                </c:pt>
                <c:pt idx="383">
                  <c:v>160.8289982307692</c:v>
                </c:pt>
                <c:pt idx="384">
                  <c:v>161.22710353846151</c:v>
                </c:pt>
                <c:pt idx="385">
                  <c:v>161.62520884615384</c:v>
                </c:pt>
                <c:pt idx="386">
                  <c:v>162.02331415384614</c:v>
                </c:pt>
                <c:pt idx="387">
                  <c:v>162.42141946153842</c:v>
                </c:pt>
                <c:pt idx="388">
                  <c:v>162.81952476923075</c:v>
                </c:pt>
                <c:pt idx="389">
                  <c:v>163.21763007692306</c:v>
                </c:pt>
                <c:pt idx="390">
                  <c:v>163.61573538461536</c:v>
                </c:pt>
                <c:pt idx="391">
                  <c:v>164.01384069230772</c:v>
                </c:pt>
                <c:pt idx="392">
                  <c:v>164.411946</c:v>
                </c:pt>
                <c:pt idx="393">
                  <c:v>164.81005130769231</c:v>
                </c:pt>
                <c:pt idx="394">
                  <c:v>165.20815661538458</c:v>
                </c:pt>
                <c:pt idx="395">
                  <c:v>165.60626192307694</c:v>
                </c:pt>
                <c:pt idx="396">
                  <c:v>166.00436723076919</c:v>
                </c:pt>
                <c:pt idx="397">
                  <c:v>166.40247253846152</c:v>
                </c:pt>
                <c:pt idx="398">
                  <c:v>166.80057784615386</c:v>
                </c:pt>
                <c:pt idx="399">
                  <c:v>167.19868315384613</c:v>
                </c:pt>
                <c:pt idx="400">
                  <c:v>167.59678846153847</c:v>
                </c:pt>
                <c:pt idx="401">
                  <c:v>167.99489376923074</c:v>
                </c:pt>
                <c:pt idx="402">
                  <c:v>168.39299907692308</c:v>
                </c:pt>
                <c:pt idx="403">
                  <c:v>168.79110438461538</c:v>
                </c:pt>
                <c:pt idx="404">
                  <c:v>169.18920969230768</c:v>
                </c:pt>
                <c:pt idx="405">
                  <c:v>169.58731499999999</c:v>
                </c:pt>
                <c:pt idx="406">
                  <c:v>169.98542030769229</c:v>
                </c:pt>
                <c:pt idx="407">
                  <c:v>170.3835256153846</c:v>
                </c:pt>
                <c:pt idx="408">
                  <c:v>170.78163092307693</c:v>
                </c:pt>
                <c:pt idx="409">
                  <c:v>171.17973623076921</c:v>
                </c:pt>
                <c:pt idx="410">
                  <c:v>171.57784153846154</c:v>
                </c:pt>
                <c:pt idx="411">
                  <c:v>171.97594684615385</c:v>
                </c:pt>
                <c:pt idx="412">
                  <c:v>172.37405215384612</c:v>
                </c:pt>
                <c:pt idx="413">
                  <c:v>172.77215746153846</c:v>
                </c:pt>
                <c:pt idx="414">
                  <c:v>173.17026276923079</c:v>
                </c:pt>
                <c:pt idx="415">
                  <c:v>173.56836807692304</c:v>
                </c:pt>
                <c:pt idx="416">
                  <c:v>173.96647338461537</c:v>
                </c:pt>
                <c:pt idx="417">
                  <c:v>174.3645786923077</c:v>
                </c:pt>
                <c:pt idx="418">
                  <c:v>174.76268399999998</c:v>
                </c:pt>
                <c:pt idx="419">
                  <c:v>175.45511873076924</c:v>
                </c:pt>
                <c:pt idx="420">
                  <c:v>176.14755346153845</c:v>
                </c:pt>
                <c:pt idx="421">
                  <c:v>176.83998819230769</c:v>
                </c:pt>
                <c:pt idx="422">
                  <c:v>177.53242292307692</c:v>
                </c:pt>
                <c:pt idx="423">
                  <c:v>178.22485765384613</c:v>
                </c:pt>
                <c:pt idx="424">
                  <c:v>178.91729238461537</c:v>
                </c:pt>
                <c:pt idx="425">
                  <c:v>179.60972711538463</c:v>
                </c:pt>
                <c:pt idx="426">
                  <c:v>180.30216184615384</c:v>
                </c:pt>
                <c:pt idx="427">
                  <c:v>180.99459657692304</c:v>
                </c:pt>
                <c:pt idx="428">
                  <c:v>181.68703130769231</c:v>
                </c:pt>
                <c:pt idx="429">
                  <c:v>182.37946603846152</c:v>
                </c:pt>
                <c:pt idx="430">
                  <c:v>183.07190076923075</c:v>
                </c:pt>
                <c:pt idx="431">
                  <c:v>183.76433549999999</c:v>
                </c:pt>
                <c:pt idx="432">
                  <c:v>184.45677023076925</c:v>
                </c:pt>
                <c:pt idx="433">
                  <c:v>185.14920496153846</c:v>
                </c:pt>
                <c:pt idx="434">
                  <c:v>185.84163969230767</c:v>
                </c:pt>
                <c:pt idx="435">
                  <c:v>186.53407442307693</c:v>
                </c:pt>
                <c:pt idx="436">
                  <c:v>187.22650915384617</c:v>
                </c:pt>
                <c:pt idx="437">
                  <c:v>187.91894388461537</c:v>
                </c:pt>
                <c:pt idx="438">
                  <c:v>188.61137861538461</c:v>
                </c:pt>
                <c:pt idx="439">
                  <c:v>189.30381334615382</c:v>
                </c:pt>
                <c:pt idx="440">
                  <c:v>189.99624807692308</c:v>
                </c:pt>
                <c:pt idx="441">
                  <c:v>190.68868280769229</c:v>
                </c:pt>
                <c:pt idx="442">
                  <c:v>191.38111753846152</c:v>
                </c:pt>
                <c:pt idx="443">
                  <c:v>192.07355226923076</c:v>
                </c:pt>
                <c:pt idx="444">
                  <c:v>192.76598699999997</c:v>
                </c:pt>
                <c:pt idx="445">
                  <c:v>193.4584217307692</c:v>
                </c:pt>
                <c:pt idx="446">
                  <c:v>194.15085646153847</c:v>
                </c:pt>
                <c:pt idx="447">
                  <c:v>194.8432911923077</c:v>
                </c:pt>
                <c:pt idx="448">
                  <c:v>195.53572592307688</c:v>
                </c:pt>
                <c:pt idx="449">
                  <c:v>196.22816065384617</c:v>
                </c:pt>
                <c:pt idx="450">
                  <c:v>196.92059538461535</c:v>
                </c:pt>
                <c:pt idx="451">
                  <c:v>197.61303011538462</c:v>
                </c:pt>
                <c:pt idx="452">
                  <c:v>198.30546484615385</c:v>
                </c:pt>
                <c:pt idx="453">
                  <c:v>198.99789957692309</c:v>
                </c:pt>
                <c:pt idx="454">
                  <c:v>199.6903343076923</c:v>
                </c:pt>
                <c:pt idx="455">
                  <c:v>200.3827690384615</c:v>
                </c:pt>
                <c:pt idx="456">
                  <c:v>201.07520376923074</c:v>
                </c:pt>
                <c:pt idx="457">
                  <c:v>201.7676385</c:v>
                </c:pt>
                <c:pt idx="458">
                  <c:v>202.46007323076921</c:v>
                </c:pt>
                <c:pt idx="459">
                  <c:v>203.15250796153845</c:v>
                </c:pt>
                <c:pt idx="460">
                  <c:v>203.84494269230765</c:v>
                </c:pt>
                <c:pt idx="461">
                  <c:v>204.53737742307689</c:v>
                </c:pt>
                <c:pt idx="462">
                  <c:v>205.22981215384615</c:v>
                </c:pt>
                <c:pt idx="463">
                  <c:v>205.92224688461539</c:v>
                </c:pt>
                <c:pt idx="464">
                  <c:v>206.6146816153846</c:v>
                </c:pt>
                <c:pt idx="465">
                  <c:v>207.30711634615383</c:v>
                </c:pt>
                <c:pt idx="466">
                  <c:v>207.99955107692307</c:v>
                </c:pt>
                <c:pt idx="467">
                  <c:v>208.69198580769228</c:v>
                </c:pt>
                <c:pt idx="468">
                  <c:v>209.38442053846154</c:v>
                </c:pt>
                <c:pt idx="469">
                  <c:v>210.07685526923072</c:v>
                </c:pt>
                <c:pt idx="470">
                  <c:v>210.76928999999998</c:v>
                </c:pt>
                <c:pt idx="471">
                  <c:v>211.71597126923072</c:v>
                </c:pt>
                <c:pt idx="472">
                  <c:v>212.66265253846151</c:v>
                </c:pt>
                <c:pt idx="473">
                  <c:v>213.60933380769228</c:v>
                </c:pt>
                <c:pt idx="474">
                  <c:v>214.55601507692307</c:v>
                </c:pt>
                <c:pt idx="475">
                  <c:v>215.50269634615381</c:v>
                </c:pt>
                <c:pt idx="476">
                  <c:v>216.44937761538458</c:v>
                </c:pt>
                <c:pt idx="477">
                  <c:v>217.39605888461537</c:v>
                </c:pt>
                <c:pt idx="478">
                  <c:v>218.34274015384617</c:v>
                </c:pt>
                <c:pt idx="479">
                  <c:v>219.28942142307687</c:v>
                </c:pt>
                <c:pt idx="480">
                  <c:v>220.2361026923077</c:v>
                </c:pt>
                <c:pt idx="481">
                  <c:v>221.18278396153843</c:v>
                </c:pt>
                <c:pt idx="482">
                  <c:v>222.12946523076923</c:v>
                </c:pt>
                <c:pt idx="483">
                  <c:v>223.07614649999996</c:v>
                </c:pt>
                <c:pt idx="484">
                  <c:v>224.02282776923076</c:v>
                </c:pt>
                <c:pt idx="485">
                  <c:v>224.96950903846152</c:v>
                </c:pt>
                <c:pt idx="486">
                  <c:v>225.91619030769226</c:v>
                </c:pt>
                <c:pt idx="487">
                  <c:v>226.86287157692306</c:v>
                </c:pt>
                <c:pt idx="488">
                  <c:v>227.80955284615382</c:v>
                </c:pt>
                <c:pt idx="489">
                  <c:v>228.75623411538459</c:v>
                </c:pt>
                <c:pt idx="490">
                  <c:v>229.70291538461538</c:v>
                </c:pt>
                <c:pt idx="491">
                  <c:v>230.64959665384615</c:v>
                </c:pt>
                <c:pt idx="492">
                  <c:v>231.59627792307688</c:v>
                </c:pt>
                <c:pt idx="493">
                  <c:v>232.54295919230768</c:v>
                </c:pt>
                <c:pt idx="494">
                  <c:v>233.48964046153841</c:v>
                </c:pt>
                <c:pt idx="495">
                  <c:v>234.43632173076924</c:v>
                </c:pt>
                <c:pt idx="496">
                  <c:v>235.38300299999997</c:v>
                </c:pt>
                <c:pt idx="497">
                  <c:v>236.3296842692308</c:v>
                </c:pt>
                <c:pt idx="498">
                  <c:v>237.27636553846153</c:v>
                </c:pt>
                <c:pt idx="499">
                  <c:v>238.2230468076923</c:v>
                </c:pt>
                <c:pt idx="500">
                  <c:v>239.16972807692304</c:v>
                </c:pt>
                <c:pt idx="501">
                  <c:v>240.11640934615383</c:v>
                </c:pt>
                <c:pt idx="502">
                  <c:v>241.0630906153846</c:v>
                </c:pt>
                <c:pt idx="503">
                  <c:v>242.00977188461536</c:v>
                </c:pt>
                <c:pt idx="504">
                  <c:v>242.95645315384613</c:v>
                </c:pt>
                <c:pt idx="505">
                  <c:v>243.90313442307692</c:v>
                </c:pt>
                <c:pt idx="506">
                  <c:v>244.84981569230766</c:v>
                </c:pt>
                <c:pt idx="507">
                  <c:v>245.79649696153842</c:v>
                </c:pt>
                <c:pt idx="508">
                  <c:v>246.74317823076919</c:v>
                </c:pt>
                <c:pt idx="509">
                  <c:v>247.68985949999998</c:v>
                </c:pt>
                <c:pt idx="510">
                  <c:v>248.63654076923075</c:v>
                </c:pt>
                <c:pt idx="511">
                  <c:v>249.58322203846151</c:v>
                </c:pt>
                <c:pt idx="512">
                  <c:v>250.52990330769228</c:v>
                </c:pt>
                <c:pt idx="513">
                  <c:v>251.47658457692305</c:v>
                </c:pt>
                <c:pt idx="514">
                  <c:v>252.42326584615381</c:v>
                </c:pt>
                <c:pt idx="515">
                  <c:v>253.36994711538458</c:v>
                </c:pt>
                <c:pt idx="516">
                  <c:v>254.31662838461531</c:v>
                </c:pt>
                <c:pt idx="517">
                  <c:v>255.26330965384614</c:v>
                </c:pt>
                <c:pt idx="518">
                  <c:v>256.20999092307693</c:v>
                </c:pt>
                <c:pt idx="519">
                  <c:v>257.15667219230761</c:v>
                </c:pt>
                <c:pt idx="520">
                  <c:v>258.10335346153846</c:v>
                </c:pt>
                <c:pt idx="521">
                  <c:v>259.0500347307692</c:v>
                </c:pt>
                <c:pt idx="522">
                  <c:v>259.99671599999994</c:v>
                </c:pt>
                <c:pt idx="523">
                  <c:v>260.6107621153846</c:v>
                </c:pt>
                <c:pt idx="524">
                  <c:v>261.22480823076921</c:v>
                </c:pt>
                <c:pt idx="525">
                  <c:v>261.83885434615382</c:v>
                </c:pt>
                <c:pt idx="526">
                  <c:v>262.45290046153838</c:v>
                </c:pt>
                <c:pt idx="527">
                  <c:v>263.06694657692299</c:v>
                </c:pt>
                <c:pt idx="528">
                  <c:v>263.68099269230771</c:v>
                </c:pt>
                <c:pt idx="529">
                  <c:v>264.29503880769232</c:v>
                </c:pt>
                <c:pt idx="530">
                  <c:v>264.90908492307693</c:v>
                </c:pt>
                <c:pt idx="531">
                  <c:v>265.52313103846149</c:v>
                </c:pt>
                <c:pt idx="532">
                  <c:v>266.13717715384615</c:v>
                </c:pt>
                <c:pt idx="533">
                  <c:v>266.75122326923076</c:v>
                </c:pt>
                <c:pt idx="534">
                  <c:v>267.36526938461537</c:v>
                </c:pt>
                <c:pt idx="535">
                  <c:v>267.97931549999998</c:v>
                </c:pt>
                <c:pt idx="536">
                  <c:v>268.59336161538454</c:v>
                </c:pt>
                <c:pt idx="537">
                  <c:v>269.20740773076921</c:v>
                </c:pt>
                <c:pt idx="538">
                  <c:v>269.82145384615382</c:v>
                </c:pt>
                <c:pt idx="539">
                  <c:v>270.43549996153848</c:v>
                </c:pt>
                <c:pt idx="540">
                  <c:v>271.04954607692309</c:v>
                </c:pt>
                <c:pt idx="541">
                  <c:v>271.66359219230765</c:v>
                </c:pt>
                <c:pt idx="542">
                  <c:v>272.27763830769231</c:v>
                </c:pt>
                <c:pt idx="543">
                  <c:v>272.89168442307687</c:v>
                </c:pt>
                <c:pt idx="544">
                  <c:v>273.50573053846153</c:v>
                </c:pt>
                <c:pt idx="545">
                  <c:v>274.11977665384615</c:v>
                </c:pt>
                <c:pt idx="546">
                  <c:v>274.73382276923081</c:v>
                </c:pt>
                <c:pt idx="547">
                  <c:v>275.34786888461537</c:v>
                </c:pt>
                <c:pt idx="548">
                  <c:v>275.96191499999998</c:v>
                </c:pt>
                <c:pt idx="549">
                  <c:v>276.57596111538459</c:v>
                </c:pt>
                <c:pt idx="550">
                  <c:v>277.1900072307692</c:v>
                </c:pt>
                <c:pt idx="551">
                  <c:v>277.80405334615381</c:v>
                </c:pt>
                <c:pt idx="552">
                  <c:v>278.41809946153836</c:v>
                </c:pt>
                <c:pt idx="553">
                  <c:v>279.03214557692309</c:v>
                </c:pt>
                <c:pt idx="554">
                  <c:v>279.6461916923077</c:v>
                </c:pt>
                <c:pt idx="555">
                  <c:v>280.26023780769231</c:v>
                </c:pt>
                <c:pt idx="556">
                  <c:v>280.87428392307692</c:v>
                </c:pt>
                <c:pt idx="557">
                  <c:v>281.48833003846153</c:v>
                </c:pt>
                <c:pt idx="558">
                  <c:v>282.10237615384614</c:v>
                </c:pt>
                <c:pt idx="559">
                  <c:v>282.71642226923069</c:v>
                </c:pt>
                <c:pt idx="560">
                  <c:v>283.33046838461536</c:v>
                </c:pt>
                <c:pt idx="561">
                  <c:v>283.94451449999997</c:v>
                </c:pt>
                <c:pt idx="562">
                  <c:v>284.55856061538464</c:v>
                </c:pt>
                <c:pt idx="563">
                  <c:v>285.17260673076919</c:v>
                </c:pt>
                <c:pt idx="564">
                  <c:v>285.7866528461538</c:v>
                </c:pt>
                <c:pt idx="565">
                  <c:v>286.40069896153841</c:v>
                </c:pt>
                <c:pt idx="566">
                  <c:v>287.01474507692308</c:v>
                </c:pt>
                <c:pt idx="567">
                  <c:v>287.62879119230774</c:v>
                </c:pt>
                <c:pt idx="568">
                  <c:v>288.2428373076923</c:v>
                </c:pt>
                <c:pt idx="569">
                  <c:v>288.85688342307697</c:v>
                </c:pt>
                <c:pt idx="570">
                  <c:v>289.47092953846158</c:v>
                </c:pt>
                <c:pt idx="571">
                  <c:v>290.08497565384619</c:v>
                </c:pt>
                <c:pt idx="572">
                  <c:v>290.69902176923074</c:v>
                </c:pt>
                <c:pt idx="573">
                  <c:v>291.31306788461535</c:v>
                </c:pt>
                <c:pt idx="574">
                  <c:v>291.92711400000002</c:v>
                </c:pt>
                <c:pt idx="575">
                  <c:v>292.46243746153846</c:v>
                </c:pt>
                <c:pt idx="576">
                  <c:v>292.9977609230769</c:v>
                </c:pt>
                <c:pt idx="577">
                  <c:v>293.53308438461534</c:v>
                </c:pt>
                <c:pt idx="578">
                  <c:v>294.06840784615389</c:v>
                </c:pt>
                <c:pt idx="579">
                  <c:v>294.60373130769233</c:v>
                </c:pt>
                <c:pt idx="580">
                  <c:v>295.13905476923077</c:v>
                </c:pt>
                <c:pt idx="581">
                  <c:v>295.67437823076926</c:v>
                </c:pt>
                <c:pt idx="582">
                  <c:v>296.20970169230765</c:v>
                </c:pt>
                <c:pt idx="583">
                  <c:v>296.74502515384614</c:v>
                </c:pt>
                <c:pt idx="584">
                  <c:v>297.28034861538458</c:v>
                </c:pt>
                <c:pt idx="585">
                  <c:v>297.81567207692308</c:v>
                </c:pt>
                <c:pt idx="586">
                  <c:v>298.35099553846152</c:v>
                </c:pt>
                <c:pt idx="587">
                  <c:v>298.88631900000001</c:v>
                </c:pt>
                <c:pt idx="588">
                  <c:v>299.4216424615384</c:v>
                </c:pt>
                <c:pt idx="589">
                  <c:v>299.95696592307689</c:v>
                </c:pt>
                <c:pt idx="590">
                  <c:v>300.49228938461539</c:v>
                </c:pt>
                <c:pt idx="591">
                  <c:v>301.02761284615377</c:v>
                </c:pt>
                <c:pt idx="592">
                  <c:v>301.56293630769233</c:v>
                </c:pt>
                <c:pt idx="593">
                  <c:v>302.09825976923071</c:v>
                </c:pt>
                <c:pt idx="594">
                  <c:v>302.6335832307692</c:v>
                </c:pt>
                <c:pt idx="595">
                  <c:v>303.1689066923077</c:v>
                </c:pt>
                <c:pt idx="596">
                  <c:v>303.70423015384614</c:v>
                </c:pt>
                <c:pt idx="597">
                  <c:v>304.23955361538464</c:v>
                </c:pt>
                <c:pt idx="598">
                  <c:v>304.77487707692302</c:v>
                </c:pt>
                <c:pt idx="599">
                  <c:v>305.31020053846157</c:v>
                </c:pt>
                <c:pt idx="600">
                  <c:v>305.84552399999995</c:v>
                </c:pt>
                <c:pt idx="601">
                  <c:v>306.38084746153845</c:v>
                </c:pt>
                <c:pt idx="602">
                  <c:v>306.91617092307695</c:v>
                </c:pt>
                <c:pt idx="603">
                  <c:v>307.45149438461539</c:v>
                </c:pt>
                <c:pt idx="604">
                  <c:v>307.98681784615377</c:v>
                </c:pt>
                <c:pt idx="605">
                  <c:v>308.52214130769227</c:v>
                </c:pt>
                <c:pt idx="606">
                  <c:v>309.05746476923082</c:v>
                </c:pt>
                <c:pt idx="607">
                  <c:v>309.59278823076914</c:v>
                </c:pt>
                <c:pt idx="608">
                  <c:v>310.1281116923077</c:v>
                </c:pt>
                <c:pt idx="609">
                  <c:v>310.66343515384614</c:v>
                </c:pt>
                <c:pt idx="610">
                  <c:v>311.19875861538458</c:v>
                </c:pt>
                <c:pt idx="611">
                  <c:v>311.73408207692307</c:v>
                </c:pt>
                <c:pt idx="612">
                  <c:v>312.26940553846151</c:v>
                </c:pt>
                <c:pt idx="613">
                  <c:v>312.80472900000001</c:v>
                </c:pt>
                <c:pt idx="614">
                  <c:v>313.34005246153839</c:v>
                </c:pt>
                <c:pt idx="615">
                  <c:v>313.87537592307694</c:v>
                </c:pt>
                <c:pt idx="616">
                  <c:v>314.41069938461538</c:v>
                </c:pt>
                <c:pt idx="617">
                  <c:v>314.94602284615382</c:v>
                </c:pt>
                <c:pt idx="618">
                  <c:v>315.48134630769232</c:v>
                </c:pt>
                <c:pt idx="619">
                  <c:v>316.01666976923076</c:v>
                </c:pt>
                <c:pt idx="620">
                  <c:v>316.5519932307692</c:v>
                </c:pt>
                <c:pt idx="621">
                  <c:v>317.08731669230764</c:v>
                </c:pt>
                <c:pt idx="622">
                  <c:v>317.62264015384619</c:v>
                </c:pt>
                <c:pt idx="623">
                  <c:v>318.15796361538457</c:v>
                </c:pt>
                <c:pt idx="624">
                  <c:v>318.69328707692307</c:v>
                </c:pt>
                <c:pt idx="625">
                  <c:v>319.22861053846151</c:v>
                </c:pt>
                <c:pt idx="626">
                  <c:v>319.76393399999995</c:v>
                </c:pt>
                <c:pt idx="627">
                  <c:v>319.76393399999995</c:v>
                </c:pt>
                <c:pt idx="628">
                  <c:v>320.01946234615377</c:v>
                </c:pt>
                <c:pt idx="629">
                  <c:v>320.27499069230771</c:v>
                </c:pt>
                <c:pt idx="630">
                  <c:v>320.53051903846148</c:v>
                </c:pt>
                <c:pt idx="631">
                  <c:v>320.78604738461536</c:v>
                </c:pt>
                <c:pt idx="632">
                  <c:v>321.04157573076918</c:v>
                </c:pt>
                <c:pt idx="633">
                  <c:v>321.29710407692306</c:v>
                </c:pt>
                <c:pt idx="634">
                  <c:v>321.55263242307689</c:v>
                </c:pt>
                <c:pt idx="635">
                  <c:v>321.80816076923077</c:v>
                </c:pt>
                <c:pt idx="636">
                  <c:v>322.06368911538459</c:v>
                </c:pt>
                <c:pt idx="637">
                  <c:v>322.31921746153841</c:v>
                </c:pt>
                <c:pt idx="638">
                  <c:v>322.5747458076923</c:v>
                </c:pt>
                <c:pt idx="639">
                  <c:v>322.83027415384612</c:v>
                </c:pt>
                <c:pt idx="640">
                  <c:v>323.08580249999994</c:v>
                </c:pt>
                <c:pt idx="641">
                  <c:v>323.34133084615377</c:v>
                </c:pt>
                <c:pt idx="642">
                  <c:v>323.5968591923077</c:v>
                </c:pt>
                <c:pt idx="643">
                  <c:v>323.85238753846147</c:v>
                </c:pt>
                <c:pt idx="644">
                  <c:v>324.10791588461541</c:v>
                </c:pt>
                <c:pt idx="645">
                  <c:v>324.36344423076923</c:v>
                </c:pt>
                <c:pt idx="646">
                  <c:v>324.61897257692306</c:v>
                </c:pt>
                <c:pt idx="647">
                  <c:v>324.87450092307694</c:v>
                </c:pt>
                <c:pt idx="648">
                  <c:v>325.1300292692307</c:v>
                </c:pt>
                <c:pt idx="649">
                  <c:v>325.38555761538458</c:v>
                </c:pt>
                <c:pt idx="650">
                  <c:v>325.64108596153841</c:v>
                </c:pt>
                <c:pt idx="651">
                  <c:v>325.89661430769229</c:v>
                </c:pt>
                <c:pt idx="652">
                  <c:v>326.15214265384611</c:v>
                </c:pt>
                <c:pt idx="653">
                  <c:v>326.40767099999999</c:v>
                </c:pt>
                <c:pt idx="654">
                  <c:v>326.66319934615382</c:v>
                </c:pt>
                <c:pt idx="655">
                  <c:v>326.9187276923077</c:v>
                </c:pt>
                <c:pt idx="656">
                  <c:v>327.17425603846152</c:v>
                </c:pt>
                <c:pt idx="657">
                  <c:v>327.42978438461535</c:v>
                </c:pt>
                <c:pt idx="658">
                  <c:v>327.68531273076923</c:v>
                </c:pt>
                <c:pt idx="659">
                  <c:v>327.94084107692305</c:v>
                </c:pt>
                <c:pt idx="660">
                  <c:v>328.19636942307687</c:v>
                </c:pt>
                <c:pt idx="661">
                  <c:v>328.4518977692307</c:v>
                </c:pt>
                <c:pt idx="662">
                  <c:v>328.70742611538458</c:v>
                </c:pt>
                <c:pt idx="663">
                  <c:v>328.96295446153846</c:v>
                </c:pt>
                <c:pt idx="664">
                  <c:v>329.21848280769228</c:v>
                </c:pt>
                <c:pt idx="665">
                  <c:v>329.47401115384611</c:v>
                </c:pt>
                <c:pt idx="666">
                  <c:v>329.72953949999993</c:v>
                </c:pt>
                <c:pt idx="667">
                  <c:v>329.98506784615381</c:v>
                </c:pt>
                <c:pt idx="668">
                  <c:v>330.24059619230763</c:v>
                </c:pt>
                <c:pt idx="669">
                  <c:v>330.49612453846152</c:v>
                </c:pt>
                <c:pt idx="670">
                  <c:v>330.75165288461528</c:v>
                </c:pt>
                <c:pt idx="671">
                  <c:v>331.00718123076922</c:v>
                </c:pt>
                <c:pt idx="672">
                  <c:v>331.26270957692304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PBR!$AQ$19</c:f>
              <c:strCache>
                <c:ptCount val="1"/>
                <c:pt idx="0">
                  <c:v>1.4X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PBR!$AQ$20:$AQ$5005</c:f>
              <c:numCache>
                <c:formatCode>General</c:formatCode>
                <c:ptCount val="4986"/>
                <c:pt idx="0">
                  <c:v>41.180271999999995</c:v>
                </c:pt>
                <c:pt idx="1">
                  <c:v>41.31558549999999</c:v>
                </c:pt>
                <c:pt idx="2">
                  <c:v>41.450899000000007</c:v>
                </c:pt>
                <c:pt idx="3">
                  <c:v>41.586212499999995</c:v>
                </c:pt>
                <c:pt idx="4">
                  <c:v>41.721525999999997</c:v>
                </c:pt>
                <c:pt idx="5">
                  <c:v>41.856839499999992</c:v>
                </c:pt>
                <c:pt idx="6">
                  <c:v>41.992152999999988</c:v>
                </c:pt>
                <c:pt idx="7">
                  <c:v>42.127466499999997</c:v>
                </c:pt>
                <c:pt idx="8">
                  <c:v>42.262779999999999</c:v>
                </c:pt>
                <c:pt idx="9">
                  <c:v>42.398093499999995</c:v>
                </c:pt>
                <c:pt idx="10">
                  <c:v>42.533407000000004</c:v>
                </c:pt>
                <c:pt idx="11">
                  <c:v>42.668720499999999</c:v>
                </c:pt>
                <c:pt idx="12">
                  <c:v>42.804034000000001</c:v>
                </c:pt>
                <c:pt idx="13">
                  <c:v>42.939347499999997</c:v>
                </c:pt>
                <c:pt idx="14">
                  <c:v>43.074660999999992</c:v>
                </c:pt>
                <c:pt idx="15">
                  <c:v>43.209974499999994</c:v>
                </c:pt>
                <c:pt idx="16">
                  <c:v>43.345288000000004</c:v>
                </c:pt>
                <c:pt idx="17">
                  <c:v>43.480601499999999</c:v>
                </c:pt>
                <c:pt idx="18">
                  <c:v>43.615915000000001</c:v>
                </c:pt>
                <c:pt idx="19">
                  <c:v>43.751228499999996</c:v>
                </c:pt>
                <c:pt idx="20">
                  <c:v>43.886541999999999</c:v>
                </c:pt>
                <c:pt idx="21">
                  <c:v>44.021855500000001</c:v>
                </c:pt>
                <c:pt idx="22">
                  <c:v>44.157168999999996</c:v>
                </c:pt>
                <c:pt idx="23">
                  <c:v>44.292482499999998</c:v>
                </c:pt>
                <c:pt idx="24">
                  <c:v>44.427796000000001</c:v>
                </c:pt>
                <c:pt idx="25">
                  <c:v>44.563109499999996</c:v>
                </c:pt>
                <c:pt idx="26">
                  <c:v>44.698422999999998</c:v>
                </c:pt>
                <c:pt idx="27">
                  <c:v>44.833736500000001</c:v>
                </c:pt>
                <c:pt idx="28">
                  <c:v>44.969049999999996</c:v>
                </c:pt>
                <c:pt idx="29">
                  <c:v>45.104363499999998</c:v>
                </c:pt>
                <c:pt idx="30">
                  <c:v>45.239676999999993</c:v>
                </c:pt>
                <c:pt idx="31">
                  <c:v>45.374990500000003</c:v>
                </c:pt>
                <c:pt idx="32">
                  <c:v>45.510304000000005</c:v>
                </c:pt>
                <c:pt idx="33">
                  <c:v>45.645617499999993</c:v>
                </c:pt>
                <c:pt idx="34">
                  <c:v>45.780930999999995</c:v>
                </c:pt>
                <c:pt idx="35">
                  <c:v>45.916244499999998</c:v>
                </c:pt>
                <c:pt idx="36">
                  <c:v>46.051558</c:v>
                </c:pt>
                <c:pt idx="37">
                  <c:v>46.186871500000002</c:v>
                </c:pt>
                <c:pt idx="38">
                  <c:v>46.322184999999998</c:v>
                </c:pt>
                <c:pt idx="39">
                  <c:v>46.4574985</c:v>
                </c:pt>
                <c:pt idx="40">
                  <c:v>46.592811999999995</c:v>
                </c:pt>
                <c:pt idx="41">
                  <c:v>46.728125499999997</c:v>
                </c:pt>
                <c:pt idx="42">
                  <c:v>46.863439</c:v>
                </c:pt>
                <c:pt idx="43">
                  <c:v>46.998752499999995</c:v>
                </c:pt>
                <c:pt idx="44">
                  <c:v>47.134065999999997</c:v>
                </c:pt>
                <c:pt idx="45">
                  <c:v>47.269379499999999</c:v>
                </c:pt>
                <c:pt idx="46">
                  <c:v>47.404693000000002</c:v>
                </c:pt>
                <c:pt idx="47">
                  <c:v>47.540006500000004</c:v>
                </c:pt>
                <c:pt idx="48">
                  <c:v>47.675319999999999</c:v>
                </c:pt>
                <c:pt idx="49">
                  <c:v>47.810633499999994</c:v>
                </c:pt>
                <c:pt idx="50">
                  <c:v>47.945946999999997</c:v>
                </c:pt>
                <c:pt idx="51">
                  <c:v>48.081260499999999</c:v>
                </c:pt>
                <c:pt idx="52">
                  <c:v>48.216574000000001</c:v>
                </c:pt>
                <c:pt idx="53">
                  <c:v>48.216574000000001</c:v>
                </c:pt>
                <c:pt idx="54">
                  <c:v>48.357010153846154</c:v>
                </c:pt>
                <c:pt idx="55">
                  <c:v>48.497446307692307</c:v>
                </c:pt>
                <c:pt idx="56">
                  <c:v>48.63788246153846</c:v>
                </c:pt>
                <c:pt idx="57">
                  <c:v>48.778318615384627</c:v>
                </c:pt>
                <c:pt idx="58">
                  <c:v>48.91875476923078</c:v>
                </c:pt>
                <c:pt idx="59">
                  <c:v>49.059190923076919</c:v>
                </c:pt>
                <c:pt idx="60">
                  <c:v>49.199627076923086</c:v>
                </c:pt>
                <c:pt idx="61">
                  <c:v>49.340063230769239</c:v>
                </c:pt>
                <c:pt idx="62">
                  <c:v>49.480499384615371</c:v>
                </c:pt>
                <c:pt idx="63">
                  <c:v>49.620935538461538</c:v>
                </c:pt>
                <c:pt idx="64">
                  <c:v>49.761371692307691</c:v>
                </c:pt>
                <c:pt idx="65">
                  <c:v>49.901807846153851</c:v>
                </c:pt>
                <c:pt idx="66">
                  <c:v>50.042244000000004</c:v>
                </c:pt>
                <c:pt idx="67">
                  <c:v>50.18268015384615</c:v>
                </c:pt>
                <c:pt idx="68">
                  <c:v>50.32311630769231</c:v>
                </c:pt>
                <c:pt idx="69">
                  <c:v>50.463552461538463</c:v>
                </c:pt>
                <c:pt idx="70">
                  <c:v>50.603988615384615</c:v>
                </c:pt>
                <c:pt idx="71">
                  <c:v>50.744424769230768</c:v>
                </c:pt>
                <c:pt idx="72">
                  <c:v>50.884860923076921</c:v>
                </c:pt>
                <c:pt idx="73">
                  <c:v>51.025297076923081</c:v>
                </c:pt>
                <c:pt idx="74">
                  <c:v>51.165733230769227</c:v>
                </c:pt>
                <c:pt idx="75">
                  <c:v>51.30616938461538</c:v>
                </c:pt>
                <c:pt idx="76">
                  <c:v>51.446605538461533</c:v>
                </c:pt>
                <c:pt idx="77">
                  <c:v>51.587041692307686</c:v>
                </c:pt>
                <c:pt idx="78">
                  <c:v>51.72747784615386</c:v>
                </c:pt>
                <c:pt idx="79">
                  <c:v>51.867913999999999</c:v>
                </c:pt>
                <c:pt idx="80">
                  <c:v>52.008350153846166</c:v>
                </c:pt>
                <c:pt idx="81">
                  <c:v>52.148786307692319</c:v>
                </c:pt>
                <c:pt idx="82">
                  <c:v>52.289222461538472</c:v>
                </c:pt>
                <c:pt idx="83">
                  <c:v>52.429658615384611</c:v>
                </c:pt>
                <c:pt idx="84">
                  <c:v>52.570094769230778</c:v>
                </c:pt>
                <c:pt idx="85">
                  <c:v>52.710530923076924</c:v>
                </c:pt>
                <c:pt idx="86">
                  <c:v>52.850967076923077</c:v>
                </c:pt>
                <c:pt idx="87">
                  <c:v>52.99140323076923</c:v>
                </c:pt>
                <c:pt idx="88">
                  <c:v>53.131839384615382</c:v>
                </c:pt>
                <c:pt idx="89">
                  <c:v>53.272275538461535</c:v>
                </c:pt>
                <c:pt idx="90">
                  <c:v>53.412711692307688</c:v>
                </c:pt>
                <c:pt idx="91">
                  <c:v>53.553147846153841</c:v>
                </c:pt>
                <c:pt idx="92">
                  <c:v>53.693583999999994</c:v>
                </c:pt>
                <c:pt idx="93">
                  <c:v>53.834020153846154</c:v>
                </c:pt>
                <c:pt idx="94">
                  <c:v>53.974456307692307</c:v>
                </c:pt>
                <c:pt idx="95">
                  <c:v>54.11489246153846</c:v>
                </c:pt>
                <c:pt idx="96">
                  <c:v>54.255328615384606</c:v>
                </c:pt>
                <c:pt idx="97">
                  <c:v>54.395764769230766</c:v>
                </c:pt>
                <c:pt idx="98">
                  <c:v>54.536200923076919</c:v>
                </c:pt>
                <c:pt idx="99">
                  <c:v>54.676637076923072</c:v>
                </c:pt>
                <c:pt idx="100">
                  <c:v>54.817073230769225</c:v>
                </c:pt>
                <c:pt idx="101">
                  <c:v>54.957509384615392</c:v>
                </c:pt>
                <c:pt idx="102">
                  <c:v>55.097945538461545</c:v>
                </c:pt>
                <c:pt idx="103">
                  <c:v>55.238381692307698</c:v>
                </c:pt>
                <c:pt idx="104">
                  <c:v>55.378817846153851</c:v>
                </c:pt>
                <c:pt idx="105">
                  <c:v>55.519254000000004</c:v>
                </c:pt>
                <c:pt idx="106">
                  <c:v>55.668433961538454</c:v>
                </c:pt>
                <c:pt idx="107">
                  <c:v>55.817613923076927</c:v>
                </c:pt>
                <c:pt idx="108">
                  <c:v>55.966793884615385</c:v>
                </c:pt>
                <c:pt idx="109">
                  <c:v>56.115973846153842</c:v>
                </c:pt>
                <c:pt idx="110">
                  <c:v>56.2651538076923</c:v>
                </c:pt>
                <c:pt idx="111">
                  <c:v>56.414333769230765</c:v>
                </c:pt>
                <c:pt idx="112">
                  <c:v>56.56351373076923</c:v>
                </c:pt>
                <c:pt idx="113">
                  <c:v>56.712693692307695</c:v>
                </c:pt>
                <c:pt idx="114">
                  <c:v>56.861873653846153</c:v>
                </c:pt>
                <c:pt idx="115">
                  <c:v>57.011053615384611</c:v>
                </c:pt>
                <c:pt idx="116">
                  <c:v>57.160233576923076</c:v>
                </c:pt>
                <c:pt idx="117">
                  <c:v>57.309413538461541</c:v>
                </c:pt>
                <c:pt idx="118">
                  <c:v>57.458593499999992</c:v>
                </c:pt>
                <c:pt idx="119">
                  <c:v>57.607773461538457</c:v>
                </c:pt>
                <c:pt idx="120">
                  <c:v>57.756953423076915</c:v>
                </c:pt>
                <c:pt idx="121">
                  <c:v>57.90613338461538</c:v>
                </c:pt>
                <c:pt idx="122">
                  <c:v>58.055313346153845</c:v>
                </c:pt>
                <c:pt idx="123">
                  <c:v>58.204493307692296</c:v>
                </c:pt>
                <c:pt idx="124">
                  <c:v>58.353673269230761</c:v>
                </c:pt>
                <c:pt idx="125">
                  <c:v>58.502853230769226</c:v>
                </c:pt>
                <c:pt idx="126">
                  <c:v>58.652033192307684</c:v>
                </c:pt>
                <c:pt idx="127">
                  <c:v>58.801213153846149</c:v>
                </c:pt>
                <c:pt idx="128">
                  <c:v>58.950393115384614</c:v>
                </c:pt>
                <c:pt idx="129">
                  <c:v>59.099573076923079</c:v>
                </c:pt>
                <c:pt idx="130">
                  <c:v>59.248753038461544</c:v>
                </c:pt>
                <c:pt idx="131">
                  <c:v>59.397932999999995</c:v>
                </c:pt>
                <c:pt idx="132">
                  <c:v>59.547112961538467</c:v>
                </c:pt>
                <c:pt idx="133">
                  <c:v>59.696292923076918</c:v>
                </c:pt>
                <c:pt idx="134">
                  <c:v>59.845472884615383</c:v>
                </c:pt>
                <c:pt idx="135">
                  <c:v>59.994652846153834</c:v>
                </c:pt>
                <c:pt idx="136">
                  <c:v>60.143832807692313</c:v>
                </c:pt>
                <c:pt idx="137">
                  <c:v>60.293012769230771</c:v>
                </c:pt>
                <c:pt idx="138">
                  <c:v>60.442192730769214</c:v>
                </c:pt>
                <c:pt idx="139">
                  <c:v>60.591372692307701</c:v>
                </c:pt>
                <c:pt idx="140">
                  <c:v>60.740552653846152</c:v>
                </c:pt>
                <c:pt idx="141">
                  <c:v>60.889732615384617</c:v>
                </c:pt>
                <c:pt idx="142">
                  <c:v>61.038912576923082</c:v>
                </c:pt>
                <c:pt idx="143">
                  <c:v>61.188092538461532</c:v>
                </c:pt>
                <c:pt idx="144">
                  <c:v>61.337272499999983</c:v>
                </c:pt>
                <c:pt idx="145">
                  <c:v>61.486452461538462</c:v>
                </c:pt>
                <c:pt idx="146">
                  <c:v>61.63563242307692</c:v>
                </c:pt>
                <c:pt idx="147">
                  <c:v>61.784812384615385</c:v>
                </c:pt>
                <c:pt idx="148">
                  <c:v>61.93399234615385</c:v>
                </c:pt>
                <c:pt idx="149">
                  <c:v>62.083172307692308</c:v>
                </c:pt>
                <c:pt idx="150">
                  <c:v>62.232352269230766</c:v>
                </c:pt>
                <c:pt idx="151">
                  <c:v>62.381532230769217</c:v>
                </c:pt>
                <c:pt idx="152">
                  <c:v>62.530712192307689</c:v>
                </c:pt>
                <c:pt idx="153">
                  <c:v>62.679892153846161</c:v>
                </c:pt>
                <c:pt idx="154">
                  <c:v>62.829072115384619</c:v>
                </c:pt>
                <c:pt idx="155">
                  <c:v>62.97825207692307</c:v>
                </c:pt>
                <c:pt idx="156">
                  <c:v>63.127432038461535</c:v>
                </c:pt>
                <c:pt idx="157">
                  <c:v>63.276612</c:v>
                </c:pt>
                <c:pt idx="158">
                  <c:v>63.447924615384608</c:v>
                </c:pt>
                <c:pt idx="159">
                  <c:v>63.61923723076923</c:v>
                </c:pt>
                <c:pt idx="160">
                  <c:v>63.790549846153851</c:v>
                </c:pt>
                <c:pt idx="161">
                  <c:v>63.961862461538459</c:v>
                </c:pt>
                <c:pt idx="162">
                  <c:v>64.133175076923081</c:v>
                </c:pt>
                <c:pt idx="163">
                  <c:v>64.304487692307674</c:v>
                </c:pt>
                <c:pt idx="164">
                  <c:v>64.47580030769231</c:v>
                </c:pt>
                <c:pt idx="165">
                  <c:v>64.647112923076932</c:v>
                </c:pt>
                <c:pt idx="166">
                  <c:v>64.818425538461526</c:v>
                </c:pt>
                <c:pt idx="167">
                  <c:v>64.989738153846162</c:v>
                </c:pt>
                <c:pt idx="168">
                  <c:v>65.161050769230769</c:v>
                </c:pt>
                <c:pt idx="169">
                  <c:v>65.332363384615391</c:v>
                </c:pt>
                <c:pt idx="170">
                  <c:v>65.503675999999999</c:v>
                </c:pt>
                <c:pt idx="171">
                  <c:v>65.674988615384621</c:v>
                </c:pt>
                <c:pt idx="172">
                  <c:v>65.846301230769228</c:v>
                </c:pt>
                <c:pt idx="173">
                  <c:v>66.01761384615385</c:v>
                </c:pt>
                <c:pt idx="174">
                  <c:v>66.188926461538472</c:v>
                </c:pt>
                <c:pt idx="175">
                  <c:v>66.360239076923065</c:v>
                </c:pt>
                <c:pt idx="176">
                  <c:v>66.531551692307673</c:v>
                </c:pt>
                <c:pt idx="177">
                  <c:v>66.702864307692323</c:v>
                </c:pt>
                <c:pt idx="178">
                  <c:v>66.874176923076931</c:v>
                </c:pt>
                <c:pt idx="179">
                  <c:v>67.045489538461524</c:v>
                </c:pt>
                <c:pt idx="180">
                  <c:v>67.216802153846146</c:v>
                </c:pt>
                <c:pt idx="181">
                  <c:v>67.388114769230768</c:v>
                </c:pt>
                <c:pt idx="182">
                  <c:v>67.559427384615375</c:v>
                </c:pt>
                <c:pt idx="183">
                  <c:v>67.730740000000011</c:v>
                </c:pt>
                <c:pt idx="184">
                  <c:v>67.902052615384619</c:v>
                </c:pt>
                <c:pt idx="185">
                  <c:v>68.073365230769241</c:v>
                </c:pt>
                <c:pt idx="186">
                  <c:v>68.244677846153849</c:v>
                </c:pt>
                <c:pt idx="187">
                  <c:v>68.415990461538456</c:v>
                </c:pt>
                <c:pt idx="188">
                  <c:v>68.587303076923064</c:v>
                </c:pt>
                <c:pt idx="189">
                  <c:v>68.758615692307686</c:v>
                </c:pt>
                <c:pt idx="190">
                  <c:v>68.929928307692307</c:v>
                </c:pt>
                <c:pt idx="191">
                  <c:v>69.101240923076915</c:v>
                </c:pt>
                <c:pt idx="192">
                  <c:v>69.272553538461537</c:v>
                </c:pt>
                <c:pt idx="193">
                  <c:v>69.443866153846159</c:v>
                </c:pt>
                <c:pt idx="194">
                  <c:v>69.615178769230766</c:v>
                </c:pt>
                <c:pt idx="195">
                  <c:v>69.786491384615374</c:v>
                </c:pt>
                <c:pt idx="196">
                  <c:v>69.957803999999996</c:v>
                </c:pt>
                <c:pt idx="197">
                  <c:v>70.129116615384618</c:v>
                </c:pt>
                <c:pt idx="198">
                  <c:v>70.30042923076924</c:v>
                </c:pt>
                <c:pt idx="199">
                  <c:v>70.471741846153847</c:v>
                </c:pt>
                <c:pt idx="200">
                  <c:v>70.643054461538455</c:v>
                </c:pt>
                <c:pt idx="201">
                  <c:v>70.814367076923077</c:v>
                </c:pt>
                <c:pt idx="202">
                  <c:v>70.985679692307684</c:v>
                </c:pt>
                <c:pt idx="203">
                  <c:v>71.156992307692306</c:v>
                </c:pt>
                <c:pt idx="204">
                  <c:v>71.328304923076928</c:v>
                </c:pt>
                <c:pt idx="205">
                  <c:v>71.49961753846155</c:v>
                </c:pt>
                <c:pt idx="206">
                  <c:v>71.670930153846143</c:v>
                </c:pt>
                <c:pt idx="207">
                  <c:v>71.842242769230765</c:v>
                </c:pt>
                <c:pt idx="208">
                  <c:v>72.013555384615373</c:v>
                </c:pt>
                <c:pt idx="209">
                  <c:v>72.184868000000009</c:v>
                </c:pt>
                <c:pt idx="210">
                  <c:v>72.361291423076906</c:v>
                </c:pt>
                <c:pt idx="211">
                  <c:v>72.537714846153847</c:v>
                </c:pt>
                <c:pt idx="212">
                  <c:v>72.714138269230773</c:v>
                </c:pt>
                <c:pt idx="213">
                  <c:v>72.890561692307699</c:v>
                </c:pt>
                <c:pt idx="214">
                  <c:v>73.066985115384611</c:v>
                </c:pt>
                <c:pt idx="215">
                  <c:v>73.243408538461537</c:v>
                </c:pt>
                <c:pt idx="216">
                  <c:v>73.419831961538449</c:v>
                </c:pt>
                <c:pt idx="217">
                  <c:v>73.596255384615375</c:v>
                </c:pt>
                <c:pt idx="218">
                  <c:v>73.772678807692316</c:v>
                </c:pt>
                <c:pt idx="219">
                  <c:v>73.949102230769228</c:v>
                </c:pt>
                <c:pt idx="220">
                  <c:v>74.125525653846154</c:v>
                </c:pt>
                <c:pt idx="221">
                  <c:v>74.30194907692308</c:v>
                </c:pt>
                <c:pt idx="222">
                  <c:v>74.478372499999992</c:v>
                </c:pt>
                <c:pt idx="223">
                  <c:v>74.654795923076904</c:v>
                </c:pt>
                <c:pt idx="224">
                  <c:v>74.831219346153844</c:v>
                </c:pt>
                <c:pt idx="225">
                  <c:v>75.007642769230756</c:v>
                </c:pt>
                <c:pt idx="226">
                  <c:v>75.184066192307696</c:v>
                </c:pt>
                <c:pt idx="227">
                  <c:v>75.360489615384608</c:v>
                </c:pt>
                <c:pt idx="228">
                  <c:v>75.53691303846152</c:v>
                </c:pt>
                <c:pt idx="229">
                  <c:v>75.713336461538461</c:v>
                </c:pt>
                <c:pt idx="230">
                  <c:v>75.889759884615387</c:v>
                </c:pt>
                <c:pt idx="231">
                  <c:v>76.066183307692313</c:v>
                </c:pt>
                <c:pt idx="232">
                  <c:v>76.242606730769225</c:v>
                </c:pt>
                <c:pt idx="233">
                  <c:v>76.419030153846151</c:v>
                </c:pt>
                <c:pt idx="234">
                  <c:v>76.595453576923092</c:v>
                </c:pt>
                <c:pt idx="235">
                  <c:v>76.771876999999989</c:v>
                </c:pt>
                <c:pt idx="236">
                  <c:v>76.948300423076915</c:v>
                </c:pt>
                <c:pt idx="237">
                  <c:v>77.124723846153842</c:v>
                </c:pt>
                <c:pt idx="238">
                  <c:v>77.301147269230754</c:v>
                </c:pt>
                <c:pt idx="239">
                  <c:v>77.47757069230768</c:v>
                </c:pt>
                <c:pt idx="240">
                  <c:v>77.653994115384606</c:v>
                </c:pt>
                <c:pt idx="241">
                  <c:v>77.830417538461532</c:v>
                </c:pt>
                <c:pt idx="242">
                  <c:v>78.006840961538458</c:v>
                </c:pt>
                <c:pt idx="243">
                  <c:v>78.183264384615384</c:v>
                </c:pt>
                <c:pt idx="244">
                  <c:v>78.359687807692296</c:v>
                </c:pt>
                <c:pt idx="245">
                  <c:v>78.536111230769222</c:v>
                </c:pt>
                <c:pt idx="246">
                  <c:v>78.712534653846149</c:v>
                </c:pt>
                <c:pt idx="247">
                  <c:v>78.888958076923061</c:v>
                </c:pt>
                <c:pt idx="248">
                  <c:v>79.065381499999987</c:v>
                </c:pt>
                <c:pt idx="249">
                  <c:v>79.241804923076927</c:v>
                </c:pt>
                <c:pt idx="250">
                  <c:v>79.418228346153825</c:v>
                </c:pt>
                <c:pt idx="251">
                  <c:v>79.594651769230765</c:v>
                </c:pt>
                <c:pt idx="252">
                  <c:v>79.771075192307677</c:v>
                </c:pt>
                <c:pt idx="253">
                  <c:v>79.947498615384617</c:v>
                </c:pt>
                <c:pt idx="254">
                  <c:v>80.123922038461529</c:v>
                </c:pt>
                <c:pt idx="255">
                  <c:v>80.300345461538441</c:v>
                </c:pt>
                <c:pt idx="256">
                  <c:v>80.476768884615382</c:v>
                </c:pt>
                <c:pt idx="257">
                  <c:v>80.653192307692294</c:v>
                </c:pt>
                <c:pt idx="258">
                  <c:v>80.829615730769234</c:v>
                </c:pt>
                <c:pt idx="259">
                  <c:v>81.006039153846146</c:v>
                </c:pt>
                <c:pt idx="260">
                  <c:v>81.182462576923058</c:v>
                </c:pt>
                <c:pt idx="261">
                  <c:v>81.358885999999998</c:v>
                </c:pt>
                <c:pt idx="262">
                  <c:v>81.593418846153824</c:v>
                </c:pt>
                <c:pt idx="263">
                  <c:v>81.827951692307693</c:v>
                </c:pt>
                <c:pt idx="264">
                  <c:v>82.062484538461533</c:v>
                </c:pt>
                <c:pt idx="265">
                  <c:v>82.297017384615387</c:v>
                </c:pt>
                <c:pt idx="266">
                  <c:v>82.531550230769227</c:v>
                </c:pt>
                <c:pt idx="267">
                  <c:v>82.766083076923067</c:v>
                </c:pt>
                <c:pt idx="268">
                  <c:v>83.000615923076907</c:v>
                </c:pt>
                <c:pt idx="269">
                  <c:v>83.235148769230776</c:v>
                </c:pt>
                <c:pt idx="270">
                  <c:v>83.469681615384602</c:v>
                </c:pt>
                <c:pt idx="271">
                  <c:v>83.704214461538456</c:v>
                </c:pt>
                <c:pt idx="272">
                  <c:v>83.93874730769231</c:v>
                </c:pt>
                <c:pt idx="273">
                  <c:v>84.17328015384615</c:v>
                </c:pt>
                <c:pt idx="274">
                  <c:v>84.40781299999999</c:v>
                </c:pt>
                <c:pt idx="275">
                  <c:v>84.642345846153844</c:v>
                </c:pt>
                <c:pt idx="276">
                  <c:v>84.876878692307685</c:v>
                </c:pt>
                <c:pt idx="277">
                  <c:v>85.111411538461525</c:v>
                </c:pt>
                <c:pt idx="278">
                  <c:v>85.345944384615393</c:v>
                </c:pt>
                <c:pt idx="279">
                  <c:v>85.580477230769233</c:v>
                </c:pt>
                <c:pt idx="280">
                  <c:v>85.815010076923059</c:v>
                </c:pt>
                <c:pt idx="281">
                  <c:v>86.049542923076928</c:v>
                </c:pt>
                <c:pt idx="282">
                  <c:v>86.284075769230768</c:v>
                </c:pt>
                <c:pt idx="283">
                  <c:v>86.518608615384608</c:v>
                </c:pt>
                <c:pt idx="284">
                  <c:v>86.753141461538462</c:v>
                </c:pt>
                <c:pt idx="285">
                  <c:v>86.987674307692316</c:v>
                </c:pt>
                <c:pt idx="286">
                  <c:v>87.222207153846142</c:v>
                </c:pt>
                <c:pt idx="287">
                  <c:v>87.456740000000011</c:v>
                </c:pt>
                <c:pt idx="288">
                  <c:v>87.691272846153851</c:v>
                </c:pt>
                <c:pt idx="289">
                  <c:v>87.925805692307691</c:v>
                </c:pt>
                <c:pt idx="290">
                  <c:v>88.160338538461531</c:v>
                </c:pt>
                <c:pt idx="291">
                  <c:v>88.394871384615385</c:v>
                </c:pt>
                <c:pt idx="292">
                  <c:v>88.629404230769225</c:v>
                </c:pt>
                <c:pt idx="293">
                  <c:v>88.863937076923079</c:v>
                </c:pt>
                <c:pt idx="294">
                  <c:v>89.098469923076919</c:v>
                </c:pt>
                <c:pt idx="295">
                  <c:v>89.33300276923076</c:v>
                </c:pt>
                <c:pt idx="296">
                  <c:v>89.567535615384628</c:v>
                </c:pt>
                <c:pt idx="297">
                  <c:v>89.802068461538468</c:v>
                </c:pt>
                <c:pt idx="298">
                  <c:v>90.036601307692308</c:v>
                </c:pt>
                <c:pt idx="299">
                  <c:v>90.271134153846162</c:v>
                </c:pt>
                <c:pt idx="300">
                  <c:v>90.505666999999988</c:v>
                </c:pt>
                <c:pt idx="301">
                  <c:v>90.740199846153843</c:v>
                </c:pt>
                <c:pt idx="302">
                  <c:v>90.974732692307697</c:v>
                </c:pt>
                <c:pt idx="303">
                  <c:v>91.209265538461537</c:v>
                </c:pt>
                <c:pt idx="304">
                  <c:v>91.443798384615377</c:v>
                </c:pt>
                <c:pt idx="305">
                  <c:v>91.678331230769246</c:v>
                </c:pt>
                <c:pt idx="306">
                  <c:v>91.912864076923071</c:v>
                </c:pt>
                <c:pt idx="307">
                  <c:v>92.147396923076926</c:v>
                </c:pt>
                <c:pt idx="308">
                  <c:v>92.381929769230766</c:v>
                </c:pt>
                <c:pt idx="309">
                  <c:v>92.61646261538462</c:v>
                </c:pt>
                <c:pt idx="310">
                  <c:v>92.850995461538474</c:v>
                </c:pt>
                <c:pt idx="311">
                  <c:v>93.085528307692314</c:v>
                </c:pt>
                <c:pt idx="312">
                  <c:v>93.320061153846169</c:v>
                </c:pt>
                <c:pt idx="313">
                  <c:v>93.554593999999994</c:v>
                </c:pt>
                <c:pt idx="314">
                  <c:v>93.554593999999994</c:v>
                </c:pt>
                <c:pt idx="315">
                  <c:v>94.059801500000006</c:v>
                </c:pt>
                <c:pt idx="316">
                  <c:v>94.565008999999989</c:v>
                </c:pt>
                <c:pt idx="317">
                  <c:v>95.070216500000015</c:v>
                </c:pt>
                <c:pt idx="318">
                  <c:v>95.575423999999998</c:v>
                </c:pt>
                <c:pt idx="319">
                  <c:v>96.08063150000001</c:v>
                </c:pt>
                <c:pt idx="320">
                  <c:v>96.585839000000007</c:v>
                </c:pt>
                <c:pt idx="321">
                  <c:v>97.09104649999999</c:v>
                </c:pt>
                <c:pt idx="322">
                  <c:v>97.596254000000016</c:v>
                </c:pt>
                <c:pt idx="323">
                  <c:v>98.101461499999999</c:v>
                </c:pt>
                <c:pt idx="324">
                  <c:v>98.606669000000011</c:v>
                </c:pt>
                <c:pt idx="325">
                  <c:v>99.111876500000008</c:v>
                </c:pt>
                <c:pt idx="326">
                  <c:v>99.617083999999991</c:v>
                </c:pt>
                <c:pt idx="327">
                  <c:v>100.12229149999999</c:v>
                </c:pt>
                <c:pt idx="328">
                  <c:v>100.627499</c:v>
                </c:pt>
                <c:pt idx="329">
                  <c:v>101.1327065</c:v>
                </c:pt>
                <c:pt idx="330">
                  <c:v>101.63791400000001</c:v>
                </c:pt>
                <c:pt idx="331">
                  <c:v>102.14312149999999</c:v>
                </c:pt>
                <c:pt idx="332">
                  <c:v>102.648329</c:v>
                </c:pt>
                <c:pt idx="333">
                  <c:v>103.1535365</c:v>
                </c:pt>
                <c:pt idx="334">
                  <c:v>103.65874400000001</c:v>
                </c:pt>
                <c:pt idx="335">
                  <c:v>104.16395150000001</c:v>
                </c:pt>
                <c:pt idx="336">
                  <c:v>104.66915899999998</c:v>
                </c:pt>
                <c:pt idx="337">
                  <c:v>105.17436649999999</c:v>
                </c:pt>
                <c:pt idx="338">
                  <c:v>105.67957399999999</c:v>
                </c:pt>
                <c:pt idx="339">
                  <c:v>106.1847815</c:v>
                </c:pt>
                <c:pt idx="340">
                  <c:v>106.689989</c:v>
                </c:pt>
                <c:pt idx="341">
                  <c:v>107.19519650000001</c:v>
                </c:pt>
                <c:pt idx="342">
                  <c:v>107.70040399999999</c:v>
                </c:pt>
                <c:pt idx="343">
                  <c:v>108.2056115</c:v>
                </c:pt>
                <c:pt idx="344">
                  <c:v>108.71081899999999</c:v>
                </c:pt>
                <c:pt idx="345">
                  <c:v>109.21602650000001</c:v>
                </c:pt>
                <c:pt idx="346">
                  <c:v>109.721234</c:v>
                </c:pt>
                <c:pt idx="347">
                  <c:v>110.22644150000001</c:v>
                </c:pt>
                <c:pt idx="348">
                  <c:v>110.731649</c:v>
                </c:pt>
                <c:pt idx="349">
                  <c:v>111.23685650000002</c:v>
                </c:pt>
                <c:pt idx="350">
                  <c:v>111.74206400000001</c:v>
                </c:pt>
                <c:pt idx="351">
                  <c:v>112.24727149999998</c:v>
                </c:pt>
                <c:pt idx="352">
                  <c:v>112.75247899999998</c:v>
                </c:pt>
                <c:pt idx="353">
                  <c:v>113.25768649999999</c:v>
                </c:pt>
                <c:pt idx="354">
                  <c:v>113.762894</c:v>
                </c:pt>
                <c:pt idx="355">
                  <c:v>114.26810149999999</c:v>
                </c:pt>
                <c:pt idx="356">
                  <c:v>114.773309</c:v>
                </c:pt>
                <c:pt idx="357">
                  <c:v>115.27851649999999</c:v>
                </c:pt>
                <c:pt idx="358">
                  <c:v>115.78372400000001</c:v>
                </c:pt>
                <c:pt idx="359">
                  <c:v>116.28893149999998</c:v>
                </c:pt>
                <c:pt idx="360">
                  <c:v>116.79413899999999</c:v>
                </c:pt>
                <c:pt idx="361">
                  <c:v>117.29934649999998</c:v>
                </c:pt>
                <c:pt idx="362">
                  <c:v>117.804554</c:v>
                </c:pt>
                <c:pt idx="363">
                  <c:v>118.30976149999999</c:v>
                </c:pt>
                <c:pt idx="364">
                  <c:v>118.81496899999998</c:v>
                </c:pt>
                <c:pt idx="365">
                  <c:v>119.32017649999999</c:v>
                </c:pt>
                <c:pt idx="366">
                  <c:v>119.82538399999999</c:v>
                </c:pt>
                <c:pt idx="367">
                  <c:v>120.13502146153844</c:v>
                </c:pt>
                <c:pt idx="368">
                  <c:v>120.4446589230769</c:v>
                </c:pt>
                <c:pt idx="369">
                  <c:v>120.75429638461539</c:v>
                </c:pt>
                <c:pt idx="370">
                  <c:v>121.06393384615384</c:v>
                </c:pt>
                <c:pt idx="371">
                  <c:v>121.3735713076923</c:v>
                </c:pt>
                <c:pt idx="372">
                  <c:v>121.68320876923076</c:v>
                </c:pt>
                <c:pt idx="373">
                  <c:v>121.99284623076923</c:v>
                </c:pt>
                <c:pt idx="374">
                  <c:v>122.30248369230767</c:v>
                </c:pt>
                <c:pt idx="375">
                  <c:v>122.61212115384613</c:v>
                </c:pt>
                <c:pt idx="376">
                  <c:v>122.92175861538462</c:v>
                </c:pt>
                <c:pt idx="377">
                  <c:v>123.23139607692308</c:v>
                </c:pt>
                <c:pt idx="378">
                  <c:v>123.54103353846153</c:v>
                </c:pt>
                <c:pt idx="379">
                  <c:v>123.85067099999999</c:v>
                </c:pt>
                <c:pt idx="380">
                  <c:v>124.16030846153845</c:v>
                </c:pt>
                <c:pt idx="381">
                  <c:v>124.46994592307691</c:v>
                </c:pt>
                <c:pt idx="382">
                  <c:v>124.77958338461536</c:v>
                </c:pt>
                <c:pt idx="383">
                  <c:v>125.08922084615384</c:v>
                </c:pt>
                <c:pt idx="384">
                  <c:v>125.39885830769228</c:v>
                </c:pt>
                <c:pt idx="385">
                  <c:v>125.70849576923077</c:v>
                </c:pt>
                <c:pt idx="386">
                  <c:v>126.01813323076922</c:v>
                </c:pt>
                <c:pt idx="387">
                  <c:v>126.32777069230768</c:v>
                </c:pt>
                <c:pt idx="388">
                  <c:v>126.63740815384614</c:v>
                </c:pt>
                <c:pt idx="389">
                  <c:v>126.9470456153846</c:v>
                </c:pt>
                <c:pt idx="390">
                  <c:v>127.25668307692307</c:v>
                </c:pt>
                <c:pt idx="391">
                  <c:v>127.56632053846155</c:v>
                </c:pt>
                <c:pt idx="392">
                  <c:v>127.875958</c:v>
                </c:pt>
                <c:pt idx="393">
                  <c:v>128.18559546153847</c:v>
                </c:pt>
                <c:pt idx="394">
                  <c:v>128.49523292307691</c:v>
                </c:pt>
                <c:pt idx="395">
                  <c:v>128.80487038461538</c:v>
                </c:pt>
                <c:pt idx="396">
                  <c:v>129.11450784615383</c:v>
                </c:pt>
                <c:pt idx="397">
                  <c:v>129.4241453076923</c:v>
                </c:pt>
                <c:pt idx="398">
                  <c:v>129.73378276923077</c:v>
                </c:pt>
                <c:pt idx="399">
                  <c:v>130.04342023076921</c:v>
                </c:pt>
                <c:pt idx="400">
                  <c:v>130.35305769230771</c:v>
                </c:pt>
                <c:pt idx="401">
                  <c:v>130.66269515384613</c:v>
                </c:pt>
                <c:pt idx="402">
                  <c:v>130.9723326153846</c:v>
                </c:pt>
                <c:pt idx="403">
                  <c:v>131.28197007692307</c:v>
                </c:pt>
                <c:pt idx="404">
                  <c:v>131.59160753846155</c:v>
                </c:pt>
                <c:pt idx="405">
                  <c:v>131.90124499999999</c:v>
                </c:pt>
                <c:pt idx="406">
                  <c:v>132.21088246153846</c:v>
                </c:pt>
                <c:pt idx="407">
                  <c:v>132.5205199230769</c:v>
                </c:pt>
                <c:pt idx="408">
                  <c:v>132.8301573846154</c:v>
                </c:pt>
                <c:pt idx="409">
                  <c:v>133.13979484615382</c:v>
                </c:pt>
                <c:pt idx="410">
                  <c:v>133.44943230769229</c:v>
                </c:pt>
                <c:pt idx="411">
                  <c:v>133.75906976923076</c:v>
                </c:pt>
                <c:pt idx="412">
                  <c:v>134.06870723076921</c:v>
                </c:pt>
                <c:pt idx="413">
                  <c:v>134.37834469230771</c:v>
                </c:pt>
                <c:pt idx="414">
                  <c:v>134.68798215384615</c:v>
                </c:pt>
                <c:pt idx="415">
                  <c:v>134.99761961538462</c:v>
                </c:pt>
                <c:pt idx="416">
                  <c:v>135.30725707692309</c:v>
                </c:pt>
                <c:pt idx="417">
                  <c:v>135.61689453846154</c:v>
                </c:pt>
                <c:pt idx="418">
                  <c:v>135.92653200000001</c:v>
                </c:pt>
                <c:pt idx="419">
                  <c:v>136.46509234615382</c:v>
                </c:pt>
                <c:pt idx="420">
                  <c:v>137.0036526923077</c:v>
                </c:pt>
                <c:pt idx="421">
                  <c:v>137.54221303846151</c:v>
                </c:pt>
                <c:pt idx="422">
                  <c:v>138.08077338461541</c:v>
                </c:pt>
                <c:pt idx="423">
                  <c:v>138.61933373076923</c:v>
                </c:pt>
                <c:pt idx="424">
                  <c:v>139.15789407692304</c:v>
                </c:pt>
                <c:pt idx="425">
                  <c:v>139.69645442307694</c:v>
                </c:pt>
                <c:pt idx="426">
                  <c:v>140.23501476923076</c:v>
                </c:pt>
                <c:pt idx="427">
                  <c:v>140.7735751153846</c:v>
                </c:pt>
                <c:pt idx="428">
                  <c:v>141.31213546153847</c:v>
                </c:pt>
                <c:pt idx="429">
                  <c:v>141.85069580769229</c:v>
                </c:pt>
                <c:pt idx="430">
                  <c:v>142.38925615384616</c:v>
                </c:pt>
                <c:pt idx="431">
                  <c:v>142.92781649999998</c:v>
                </c:pt>
                <c:pt idx="432">
                  <c:v>143.46637684615385</c:v>
                </c:pt>
                <c:pt idx="433">
                  <c:v>144.00493719230769</c:v>
                </c:pt>
                <c:pt idx="434">
                  <c:v>144.54349753846154</c:v>
                </c:pt>
                <c:pt idx="435">
                  <c:v>145.08205788461538</c:v>
                </c:pt>
                <c:pt idx="436">
                  <c:v>145.62061823076922</c:v>
                </c:pt>
                <c:pt idx="437">
                  <c:v>146.15917857692307</c:v>
                </c:pt>
                <c:pt idx="438">
                  <c:v>146.69773892307691</c:v>
                </c:pt>
                <c:pt idx="439">
                  <c:v>147.23629926923078</c:v>
                </c:pt>
                <c:pt idx="440">
                  <c:v>147.7748596153846</c:v>
                </c:pt>
                <c:pt idx="441">
                  <c:v>148.31341996153844</c:v>
                </c:pt>
                <c:pt idx="442">
                  <c:v>148.85198030769229</c:v>
                </c:pt>
                <c:pt idx="443">
                  <c:v>149.39054065384616</c:v>
                </c:pt>
                <c:pt idx="444">
                  <c:v>149.929101</c:v>
                </c:pt>
                <c:pt idx="445">
                  <c:v>150.46766134615385</c:v>
                </c:pt>
                <c:pt idx="446">
                  <c:v>151.00622169230772</c:v>
                </c:pt>
                <c:pt idx="447">
                  <c:v>151.54478203846153</c:v>
                </c:pt>
                <c:pt idx="448">
                  <c:v>152.08334238461535</c:v>
                </c:pt>
                <c:pt idx="449">
                  <c:v>152.62190273076925</c:v>
                </c:pt>
                <c:pt idx="450">
                  <c:v>153.16046307692307</c:v>
                </c:pt>
                <c:pt idx="451">
                  <c:v>153.69902342307694</c:v>
                </c:pt>
                <c:pt idx="452">
                  <c:v>154.23758376923078</c:v>
                </c:pt>
                <c:pt idx="453">
                  <c:v>154.7761441153846</c:v>
                </c:pt>
                <c:pt idx="454">
                  <c:v>155.31470446153847</c:v>
                </c:pt>
                <c:pt idx="455">
                  <c:v>155.85326480769228</c:v>
                </c:pt>
                <c:pt idx="456">
                  <c:v>156.39182515384616</c:v>
                </c:pt>
                <c:pt idx="457">
                  <c:v>156.9303855</c:v>
                </c:pt>
                <c:pt idx="458">
                  <c:v>157.46894584615384</c:v>
                </c:pt>
                <c:pt idx="459">
                  <c:v>158.00750619230769</c:v>
                </c:pt>
                <c:pt idx="460">
                  <c:v>158.54606653846153</c:v>
                </c:pt>
                <c:pt idx="461">
                  <c:v>159.08462688461537</c:v>
                </c:pt>
                <c:pt idx="462">
                  <c:v>159.62318723076922</c:v>
                </c:pt>
                <c:pt idx="463">
                  <c:v>160.16174757692309</c:v>
                </c:pt>
                <c:pt idx="464">
                  <c:v>160.70030792307691</c:v>
                </c:pt>
                <c:pt idx="465">
                  <c:v>161.23886826923075</c:v>
                </c:pt>
                <c:pt idx="466">
                  <c:v>161.77742861538462</c:v>
                </c:pt>
                <c:pt idx="467">
                  <c:v>162.31598896153844</c:v>
                </c:pt>
                <c:pt idx="468">
                  <c:v>162.85454930769231</c:v>
                </c:pt>
                <c:pt idx="469">
                  <c:v>163.39310965384612</c:v>
                </c:pt>
                <c:pt idx="470">
                  <c:v>163.93167</c:v>
                </c:pt>
                <c:pt idx="471">
                  <c:v>164.66797765384612</c:v>
                </c:pt>
                <c:pt idx="472">
                  <c:v>165.40428530769231</c:v>
                </c:pt>
                <c:pt idx="473">
                  <c:v>166.14059296153843</c:v>
                </c:pt>
                <c:pt idx="474">
                  <c:v>166.87690061538459</c:v>
                </c:pt>
                <c:pt idx="475">
                  <c:v>167.61320826923077</c:v>
                </c:pt>
                <c:pt idx="476">
                  <c:v>168.34951592307692</c:v>
                </c:pt>
                <c:pt idx="477">
                  <c:v>169.08582357692308</c:v>
                </c:pt>
                <c:pt idx="478">
                  <c:v>169.82213123076923</c:v>
                </c:pt>
                <c:pt idx="479">
                  <c:v>170.55843888461536</c:v>
                </c:pt>
                <c:pt idx="480">
                  <c:v>171.29474653846154</c:v>
                </c:pt>
                <c:pt idx="481">
                  <c:v>172.03105419230766</c:v>
                </c:pt>
                <c:pt idx="482">
                  <c:v>172.76736184615385</c:v>
                </c:pt>
                <c:pt idx="483">
                  <c:v>173.5036695</c:v>
                </c:pt>
                <c:pt idx="484">
                  <c:v>174.23997715384616</c:v>
                </c:pt>
                <c:pt idx="485">
                  <c:v>174.97628480769228</c:v>
                </c:pt>
                <c:pt idx="486">
                  <c:v>175.71259246153843</c:v>
                </c:pt>
                <c:pt idx="487">
                  <c:v>176.44890011538462</c:v>
                </c:pt>
                <c:pt idx="488">
                  <c:v>177.18520776923077</c:v>
                </c:pt>
                <c:pt idx="489">
                  <c:v>177.9215154230769</c:v>
                </c:pt>
                <c:pt idx="490">
                  <c:v>178.65782307692308</c:v>
                </c:pt>
                <c:pt idx="491">
                  <c:v>179.39413073076921</c:v>
                </c:pt>
                <c:pt idx="492">
                  <c:v>180.13043838461536</c:v>
                </c:pt>
                <c:pt idx="493">
                  <c:v>180.86674603846154</c:v>
                </c:pt>
                <c:pt idx="494">
                  <c:v>181.60305369230767</c:v>
                </c:pt>
                <c:pt idx="495">
                  <c:v>182.33936134615385</c:v>
                </c:pt>
                <c:pt idx="496">
                  <c:v>183.07566899999998</c:v>
                </c:pt>
                <c:pt idx="497">
                  <c:v>183.81197665384616</c:v>
                </c:pt>
                <c:pt idx="498">
                  <c:v>184.54828430769231</c:v>
                </c:pt>
                <c:pt idx="499">
                  <c:v>185.28459196153847</c:v>
                </c:pt>
                <c:pt idx="500">
                  <c:v>186.02089961538459</c:v>
                </c:pt>
                <c:pt idx="501">
                  <c:v>186.75720726923078</c:v>
                </c:pt>
                <c:pt idx="502">
                  <c:v>187.4935149230769</c:v>
                </c:pt>
                <c:pt idx="503">
                  <c:v>188.22982257692306</c:v>
                </c:pt>
                <c:pt idx="504">
                  <c:v>188.96613023076924</c:v>
                </c:pt>
                <c:pt idx="505">
                  <c:v>189.70243788461542</c:v>
                </c:pt>
                <c:pt idx="506">
                  <c:v>190.43874553846152</c:v>
                </c:pt>
                <c:pt idx="507">
                  <c:v>191.17505319230764</c:v>
                </c:pt>
                <c:pt idx="508">
                  <c:v>191.9113608461538</c:v>
                </c:pt>
                <c:pt idx="509">
                  <c:v>192.64766850000001</c:v>
                </c:pt>
                <c:pt idx="510">
                  <c:v>193.38397615384616</c:v>
                </c:pt>
                <c:pt idx="511">
                  <c:v>194.12028380769229</c:v>
                </c:pt>
                <c:pt idx="512">
                  <c:v>194.85659146153844</c:v>
                </c:pt>
                <c:pt idx="513">
                  <c:v>195.5928991153846</c:v>
                </c:pt>
                <c:pt idx="514">
                  <c:v>196.32920676923075</c:v>
                </c:pt>
                <c:pt idx="515">
                  <c:v>197.06551442307691</c:v>
                </c:pt>
                <c:pt idx="516">
                  <c:v>197.80182207692303</c:v>
                </c:pt>
                <c:pt idx="517">
                  <c:v>198.53812973076924</c:v>
                </c:pt>
                <c:pt idx="518">
                  <c:v>199.2744373846154</c:v>
                </c:pt>
                <c:pt idx="519">
                  <c:v>200.01074503846149</c:v>
                </c:pt>
                <c:pt idx="520">
                  <c:v>200.74705269230768</c:v>
                </c:pt>
                <c:pt idx="521">
                  <c:v>201.48336034615383</c:v>
                </c:pt>
                <c:pt idx="522">
                  <c:v>202.21966799999998</c:v>
                </c:pt>
                <c:pt idx="523">
                  <c:v>202.69725942307693</c:v>
                </c:pt>
                <c:pt idx="524">
                  <c:v>203.17485084615384</c:v>
                </c:pt>
                <c:pt idx="525">
                  <c:v>203.65244226923076</c:v>
                </c:pt>
                <c:pt idx="526">
                  <c:v>204.13003369230765</c:v>
                </c:pt>
                <c:pt idx="527">
                  <c:v>204.60762511538459</c:v>
                </c:pt>
                <c:pt idx="528">
                  <c:v>205.08521653846154</c:v>
                </c:pt>
                <c:pt idx="529">
                  <c:v>205.56280796153845</c:v>
                </c:pt>
                <c:pt idx="530">
                  <c:v>206.04039938461537</c:v>
                </c:pt>
                <c:pt idx="531">
                  <c:v>206.51799080769226</c:v>
                </c:pt>
                <c:pt idx="532">
                  <c:v>206.99558223076923</c:v>
                </c:pt>
                <c:pt idx="533">
                  <c:v>207.47317365384615</c:v>
                </c:pt>
                <c:pt idx="534">
                  <c:v>207.95076507692306</c:v>
                </c:pt>
                <c:pt idx="535">
                  <c:v>208.42835649999998</c:v>
                </c:pt>
                <c:pt idx="536">
                  <c:v>208.90594792307687</c:v>
                </c:pt>
                <c:pt idx="537">
                  <c:v>209.38353934615381</c:v>
                </c:pt>
                <c:pt idx="538">
                  <c:v>209.86113076923075</c:v>
                </c:pt>
                <c:pt idx="539">
                  <c:v>210.3387221923077</c:v>
                </c:pt>
                <c:pt idx="540">
                  <c:v>210.81631361538462</c:v>
                </c:pt>
                <c:pt idx="541">
                  <c:v>211.29390503846153</c:v>
                </c:pt>
                <c:pt idx="542">
                  <c:v>211.77149646153845</c:v>
                </c:pt>
                <c:pt idx="543">
                  <c:v>212.24908788461536</c:v>
                </c:pt>
                <c:pt idx="544">
                  <c:v>212.72667930769231</c:v>
                </c:pt>
                <c:pt idx="545">
                  <c:v>213.20427073076922</c:v>
                </c:pt>
                <c:pt idx="546">
                  <c:v>213.6818621538462</c:v>
                </c:pt>
                <c:pt idx="547">
                  <c:v>214.15945357692308</c:v>
                </c:pt>
                <c:pt idx="548">
                  <c:v>214.63704499999997</c:v>
                </c:pt>
                <c:pt idx="549">
                  <c:v>215.11463642307692</c:v>
                </c:pt>
                <c:pt idx="550">
                  <c:v>215.59222784615383</c:v>
                </c:pt>
                <c:pt idx="551">
                  <c:v>216.06981926923075</c:v>
                </c:pt>
                <c:pt idx="552">
                  <c:v>216.54741069230764</c:v>
                </c:pt>
                <c:pt idx="553">
                  <c:v>217.02500211538461</c:v>
                </c:pt>
                <c:pt idx="554">
                  <c:v>217.50259353846158</c:v>
                </c:pt>
                <c:pt idx="555">
                  <c:v>217.98018496153847</c:v>
                </c:pt>
                <c:pt idx="556">
                  <c:v>218.45777638461539</c:v>
                </c:pt>
                <c:pt idx="557">
                  <c:v>218.93536780769233</c:v>
                </c:pt>
                <c:pt idx="558">
                  <c:v>219.41295923076922</c:v>
                </c:pt>
                <c:pt idx="559">
                  <c:v>219.89055065384611</c:v>
                </c:pt>
                <c:pt idx="560">
                  <c:v>220.36814207692308</c:v>
                </c:pt>
                <c:pt idx="561">
                  <c:v>220.84573349999999</c:v>
                </c:pt>
                <c:pt idx="562">
                  <c:v>221.32332492307697</c:v>
                </c:pt>
                <c:pt idx="563">
                  <c:v>221.80091634615385</c:v>
                </c:pt>
                <c:pt idx="564">
                  <c:v>222.27850776923077</c:v>
                </c:pt>
                <c:pt idx="565">
                  <c:v>222.75609919230769</c:v>
                </c:pt>
                <c:pt idx="566">
                  <c:v>223.2336906153846</c:v>
                </c:pt>
                <c:pt idx="567">
                  <c:v>223.71128203846158</c:v>
                </c:pt>
                <c:pt idx="568">
                  <c:v>224.18887346153846</c:v>
                </c:pt>
                <c:pt idx="569">
                  <c:v>224.66646488461538</c:v>
                </c:pt>
                <c:pt idx="570">
                  <c:v>225.14405630769235</c:v>
                </c:pt>
                <c:pt idx="571">
                  <c:v>225.62164773076924</c:v>
                </c:pt>
                <c:pt idx="572">
                  <c:v>226.09923915384613</c:v>
                </c:pt>
                <c:pt idx="573">
                  <c:v>226.57683057692307</c:v>
                </c:pt>
                <c:pt idx="574">
                  <c:v>227.05442199999999</c:v>
                </c:pt>
                <c:pt idx="575">
                  <c:v>227.47078469230769</c:v>
                </c:pt>
                <c:pt idx="576">
                  <c:v>227.88714738461539</c:v>
                </c:pt>
                <c:pt idx="577">
                  <c:v>228.30351007692306</c:v>
                </c:pt>
                <c:pt idx="578">
                  <c:v>228.71987276923079</c:v>
                </c:pt>
                <c:pt idx="579">
                  <c:v>229.13623546153849</c:v>
                </c:pt>
                <c:pt idx="580">
                  <c:v>229.55259815384616</c:v>
                </c:pt>
                <c:pt idx="581">
                  <c:v>229.96896084615383</c:v>
                </c:pt>
                <c:pt idx="582">
                  <c:v>230.38532353846153</c:v>
                </c:pt>
                <c:pt idx="583">
                  <c:v>230.80168623076921</c:v>
                </c:pt>
                <c:pt idx="584">
                  <c:v>231.21804892307691</c:v>
                </c:pt>
                <c:pt idx="585">
                  <c:v>231.63441161538464</c:v>
                </c:pt>
                <c:pt idx="586">
                  <c:v>232.05077430769231</c:v>
                </c:pt>
                <c:pt idx="587">
                  <c:v>232.46713700000001</c:v>
                </c:pt>
                <c:pt idx="588">
                  <c:v>232.88349969230765</c:v>
                </c:pt>
                <c:pt idx="589">
                  <c:v>233.29986238461538</c:v>
                </c:pt>
                <c:pt idx="590">
                  <c:v>233.71622507692305</c:v>
                </c:pt>
                <c:pt idx="591">
                  <c:v>234.13258776923075</c:v>
                </c:pt>
                <c:pt idx="592">
                  <c:v>234.54895046153848</c:v>
                </c:pt>
                <c:pt idx="593">
                  <c:v>234.96531315384613</c:v>
                </c:pt>
                <c:pt idx="594">
                  <c:v>235.38167584615385</c:v>
                </c:pt>
                <c:pt idx="595">
                  <c:v>235.79803853846155</c:v>
                </c:pt>
                <c:pt idx="596">
                  <c:v>236.21440123076923</c:v>
                </c:pt>
                <c:pt idx="597">
                  <c:v>236.63076392307693</c:v>
                </c:pt>
                <c:pt idx="598">
                  <c:v>237.0471266153846</c:v>
                </c:pt>
                <c:pt idx="599">
                  <c:v>237.46348930769233</c:v>
                </c:pt>
                <c:pt idx="600">
                  <c:v>237.87985199999997</c:v>
                </c:pt>
                <c:pt idx="601">
                  <c:v>238.2962146923077</c:v>
                </c:pt>
                <c:pt idx="602">
                  <c:v>238.71257738461537</c:v>
                </c:pt>
                <c:pt idx="603">
                  <c:v>239.12894007692307</c:v>
                </c:pt>
                <c:pt idx="604">
                  <c:v>239.54530276923072</c:v>
                </c:pt>
                <c:pt idx="605">
                  <c:v>239.96166546153844</c:v>
                </c:pt>
                <c:pt idx="606">
                  <c:v>240.37802815384617</c:v>
                </c:pt>
                <c:pt idx="607">
                  <c:v>240.79439084615382</c:v>
                </c:pt>
                <c:pt idx="608">
                  <c:v>241.21075353846155</c:v>
                </c:pt>
                <c:pt idx="609">
                  <c:v>241.62711623076922</c:v>
                </c:pt>
                <c:pt idx="610">
                  <c:v>242.04347892307692</c:v>
                </c:pt>
                <c:pt idx="611">
                  <c:v>242.45984161538462</c:v>
                </c:pt>
                <c:pt idx="612">
                  <c:v>242.87620430769229</c:v>
                </c:pt>
                <c:pt idx="613">
                  <c:v>243.29256699999999</c:v>
                </c:pt>
                <c:pt idx="614">
                  <c:v>243.70892969230766</c:v>
                </c:pt>
                <c:pt idx="615">
                  <c:v>244.12529238461539</c:v>
                </c:pt>
                <c:pt idx="616">
                  <c:v>244.54165507692309</c:v>
                </c:pt>
                <c:pt idx="617">
                  <c:v>244.95801776923076</c:v>
                </c:pt>
                <c:pt idx="618">
                  <c:v>245.37438046153844</c:v>
                </c:pt>
                <c:pt idx="619">
                  <c:v>245.79074315384617</c:v>
                </c:pt>
                <c:pt idx="620">
                  <c:v>246.20710584615384</c:v>
                </c:pt>
                <c:pt idx="621">
                  <c:v>246.62346853846151</c:v>
                </c:pt>
                <c:pt idx="622">
                  <c:v>247.03983123076927</c:v>
                </c:pt>
                <c:pt idx="623">
                  <c:v>247.45619392307694</c:v>
                </c:pt>
                <c:pt idx="624">
                  <c:v>247.87255661538461</c:v>
                </c:pt>
                <c:pt idx="625">
                  <c:v>248.28891930769231</c:v>
                </c:pt>
                <c:pt idx="626">
                  <c:v>248.70528199999998</c:v>
                </c:pt>
                <c:pt idx="627">
                  <c:v>248.70528199999998</c:v>
                </c:pt>
                <c:pt idx="628">
                  <c:v>248.90402626923077</c:v>
                </c:pt>
                <c:pt idx="629">
                  <c:v>249.10277053846153</c:v>
                </c:pt>
                <c:pt idx="630">
                  <c:v>249.30151480769229</c:v>
                </c:pt>
                <c:pt idx="631">
                  <c:v>249.50025907692307</c:v>
                </c:pt>
                <c:pt idx="632">
                  <c:v>249.69900334615383</c:v>
                </c:pt>
                <c:pt idx="633">
                  <c:v>249.89774761538462</c:v>
                </c:pt>
                <c:pt idx="634">
                  <c:v>250.09649188461538</c:v>
                </c:pt>
                <c:pt idx="635">
                  <c:v>250.29523615384613</c:v>
                </c:pt>
                <c:pt idx="636">
                  <c:v>250.49398042307689</c:v>
                </c:pt>
                <c:pt idx="637">
                  <c:v>250.69272469230771</c:v>
                </c:pt>
                <c:pt idx="638">
                  <c:v>250.89146896153846</c:v>
                </c:pt>
                <c:pt idx="639">
                  <c:v>251.09021323076919</c:v>
                </c:pt>
                <c:pt idx="640">
                  <c:v>251.28895749999995</c:v>
                </c:pt>
                <c:pt idx="641">
                  <c:v>251.48770176923071</c:v>
                </c:pt>
                <c:pt idx="642">
                  <c:v>251.68644603846153</c:v>
                </c:pt>
                <c:pt idx="643">
                  <c:v>251.88519030769228</c:v>
                </c:pt>
                <c:pt idx="644">
                  <c:v>252.0839345769231</c:v>
                </c:pt>
                <c:pt idx="645">
                  <c:v>252.28267884615383</c:v>
                </c:pt>
                <c:pt idx="646">
                  <c:v>252.48142311538459</c:v>
                </c:pt>
                <c:pt idx="647">
                  <c:v>252.6801673846154</c:v>
                </c:pt>
                <c:pt idx="648">
                  <c:v>252.87891165384613</c:v>
                </c:pt>
                <c:pt idx="649">
                  <c:v>253.07765592307692</c:v>
                </c:pt>
                <c:pt idx="650">
                  <c:v>253.27640019230765</c:v>
                </c:pt>
                <c:pt idx="651">
                  <c:v>253.47514446153843</c:v>
                </c:pt>
                <c:pt idx="652">
                  <c:v>253.67388873076922</c:v>
                </c:pt>
                <c:pt idx="653">
                  <c:v>253.87263299999998</c:v>
                </c:pt>
                <c:pt idx="654">
                  <c:v>254.07137726923077</c:v>
                </c:pt>
                <c:pt idx="655">
                  <c:v>254.27012153846152</c:v>
                </c:pt>
                <c:pt idx="656">
                  <c:v>254.46886580769228</c:v>
                </c:pt>
                <c:pt idx="657">
                  <c:v>254.66761007692307</c:v>
                </c:pt>
                <c:pt idx="658">
                  <c:v>254.86635434615386</c:v>
                </c:pt>
                <c:pt idx="659">
                  <c:v>255.06509861538461</c:v>
                </c:pt>
                <c:pt idx="660">
                  <c:v>255.26384288461531</c:v>
                </c:pt>
                <c:pt idx="661">
                  <c:v>255.46258715384613</c:v>
                </c:pt>
                <c:pt idx="662">
                  <c:v>255.66133142307689</c:v>
                </c:pt>
                <c:pt idx="663">
                  <c:v>255.8600756923077</c:v>
                </c:pt>
                <c:pt idx="664">
                  <c:v>256.05881996153846</c:v>
                </c:pt>
                <c:pt idx="665">
                  <c:v>256.25756423076922</c:v>
                </c:pt>
                <c:pt idx="666">
                  <c:v>256.45630849999998</c:v>
                </c:pt>
                <c:pt idx="667">
                  <c:v>256.65505276923079</c:v>
                </c:pt>
                <c:pt idx="668">
                  <c:v>256.85379703846149</c:v>
                </c:pt>
                <c:pt idx="669">
                  <c:v>257.05254130769225</c:v>
                </c:pt>
                <c:pt idx="670">
                  <c:v>257.25128557692301</c:v>
                </c:pt>
                <c:pt idx="671">
                  <c:v>257.45002984615383</c:v>
                </c:pt>
                <c:pt idx="672">
                  <c:v>257.64877411538458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PBR!$AR$19</c:f>
              <c:strCache>
                <c:ptCount val="1"/>
                <c:pt idx="0">
                  <c:v>1X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PBR!$AR$20:$AR$5005</c:f>
              <c:numCache>
                <c:formatCode>General</c:formatCode>
                <c:ptCount val="4986"/>
                <c:pt idx="0">
                  <c:v>29.414480000000001</c:v>
                </c:pt>
                <c:pt idx="1">
                  <c:v>29.511132499999995</c:v>
                </c:pt>
                <c:pt idx="2">
                  <c:v>29.607785000000003</c:v>
                </c:pt>
                <c:pt idx="3">
                  <c:v>29.704437500000001</c:v>
                </c:pt>
                <c:pt idx="4">
                  <c:v>29.801089999999999</c:v>
                </c:pt>
                <c:pt idx="5">
                  <c:v>29.8977425</c:v>
                </c:pt>
                <c:pt idx="6">
                  <c:v>29.994394999999997</c:v>
                </c:pt>
                <c:pt idx="7">
                  <c:v>30.091047500000002</c:v>
                </c:pt>
                <c:pt idx="8">
                  <c:v>30.1877</c:v>
                </c:pt>
                <c:pt idx="9">
                  <c:v>30.284352499999997</c:v>
                </c:pt>
                <c:pt idx="10">
                  <c:v>30.381005000000005</c:v>
                </c:pt>
                <c:pt idx="11">
                  <c:v>30.477657499999999</c:v>
                </c:pt>
                <c:pt idx="12">
                  <c:v>30.574310000000001</c:v>
                </c:pt>
                <c:pt idx="13">
                  <c:v>30.670962500000002</c:v>
                </c:pt>
                <c:pt idx="14">
                  <c:v>30.767614999999999</c:v>
                </c:pt>
                <c:pt idx="15">
                  <c:v>30.864267499999997</c:v>
                </c:pt>
                <c:pt idx="16">
                  <c:v>30.960920000000002</c:v>
                </c:pt>
                <c:pt idx="17">
                  <c:v>31.057572500000003</c:v>
                </c:pt>
                <c:pt idx="18">
                  <c:v>31.154225000000004</c:v>
                </c:pt>
                <c:pt idx="19">
                  <c:v>31.250877499999998</c:v>
                </c:pt>
                <c:pt idx="20">
                  <c:v>31.347530000000003</c:v>
                </c:pt>
                <c:pt idx="21">
                  <c:v>31.444182500000004</c:v>
                </c:pt>
                <c:pt idx="22">
                  <c:v>31.540834999999998</c:v>
                </c:pt>
                <c:pt idx="23">
                  <c:v>31.637487499999999</c:v>
                </c:pt>
                <c:pt idx="24">
                  <c:v>31.734140000000004</c:v>
                </c:pt>
                <c:pt idx="25">
                  <c:v>31.830792500000005</c:v>
                </c:pt>
                <c:pt idx="26">
                  <c:v>31.927444999999999</c:v>
                </c:pt>
                <c:pt idx="27">
                  <c:v>32.024097500000003</c:v>
                </c:pt>
                <c:pt idx="28">
                  <c:v>32.120750000000001</c:v>
                </c:pt>
                <c:pt idx="29">
                  <c:v>32.217402500000006</c:v>
                </c:pt>
                <c:pt idx="30">
                  <c:v>32.314055000000003</c:v>
                </c:pt>
                <c:pt idx="31">
                  <c:v>32.410707500000001</c:v>
                </c:pt>
                <c:pt idx="32">
                  <c:v>32.507360000000006</c:v>
                </c:pt>
                <c:pt idx="33">
                  <c:v>32.604012499999996</c:v>
                </c:pt>
                <c:pt idx="34">
                  <c:v>32.700665000000001</c:v>
                </c:pt>
                <c:pt idx="35">
                  <c:v>32.797317500000005</c:v>
                </c:pt>
                <c:pt idx="36">
                  <c:v>32.893970000000003</c:v>
                </c:pt>
                <c:pt idx="37">
                  <c:v>32.990622500000008</c:v>
                </c:pt>
                <c:pt idx="38">
                  <c:v>33.087274999999998</c:v>
                </c:pt>
                <c:pt idx="39">
                  <c:v>33.183927500000003</c:v>
                </c:pt>
                <c:pt idx="40">
                  <c:v>33.28058</c:v>
                </c:pt>
                <c:pt idx="41">
                  <c:v>33.377232499999998</c:v>
                </c:pt>
                <c:pt idx="42">
                  <c:v>33.473885000000003</c:v>
                </c:pt>
                <c:pt idx="43">
                  <c:v>33.5705375</c:v>
                </c:pt>
                <c:pt idx="44">
                  <c:v>33.667190000000005</c:v>
                </c:pt>
                <c:pt idx="45">
                  <c:v>33.763842500000003</c:v>
                </c:pt>
                <c:pt idx="46">
                  <c:v>33.860495</c:v>
                </c:pt>
                <c:pt idx="47">
                  <c:v>33.957147500000005</c:v>
                </c:pt>
                <c:pt idx="48">
                  <c:v>34.053800000000003</c:v>
                </c:pt>
                <c:pt idx="49">
                  <c:v>34.1504525</c:v>
                </c:pt>
                <c:pt idx="50">
                  <c:v>34.247105000000005</c:v>
                </c:pt>
                <c:pt idx="51">
                  <c:v>34.343757500000002</c:v>
                </c:pt>
                <c:pt idx="52">
                  <c:v>34.44041</c:v>
                </c:pt>
                <c:pt idx="53">
                  <c:v>34.44041</c:v>
                </c:pt>
                <c:pt idx="54">
                  <c:v>34.54072153846154</c:v>
                </c:pt>
                <c:pt idx="55">
                  <c:v>34.64103307692308</c:v>
                </c:pt>
                <c:pt idx="56">
                  <c:v>34.741344615384619</c:v>
                </c:pt>
                <c:pt idx="57">
                  <c:v>34.841656153846159</c:v>
                </c:pt>
                <c:pt idx="58">
                  <c:v>34.941967692307699</c:v>
                </c:pt>
                <c:pt idx="59">
                  <c:v>35.042279230769232</c:v>
                </c:pt>
                <c:pt idx="60">
                  <c:v>35.142590769230772</c:v>
                </c:pt>
                <c:pt idx="61">
                  <c:v>35.242902307692312</c:v>
                </c:pt>
                <c:pt idx="62">
                  <c:v>35.343213846153844</c:v>
                </c:pt>
                <c:pt idx="63">
                  <c:v>35.443525384615384</c:v>
                </c:pt>
                <c:pt idx="64">
                  <c:v>35.543836923076924</c:v>
                </c:pt>
                <c:pt idx="65">
                  <c:v>35.644148461538471</c:v>
                </c:pt>
                <c:pt idx="66">
                  <c:v>35.744460000000004</c:v>
                </c:pt>
                <c:pt idx="67">
                  <c:v>35.844771538461536</c:v>
                </c:pt>
                <c:pt idx="68">
                  <c:v>35.945083076923083</c:v>
                </c:pt>
                <c:pt idx="69">
                  <c:v>36.045394615384616</c:v>
                </c:pt>
                <c:pt idx="70">
                  <c:v>36.145706153846156</c:v>
                </c:pt>
                <c:pt idx="71">
                  <c:v>36.246017692307696</c:v>
                </c:pt>
                <c:pt idx="72">
                  <c:v>36.346329230769229</c:v>
                </c:pt>
                <c:pt idx="73">
                  <c:v>36.446640769230775</c:v>
                </c:pt>
                <c:pt idx="74">
                  <c:v>36.546952307692308</c:v>
                </c:pt>
                <c:pt idx="75">
                  <c:v>36.647263846153848</c:v>
                </c:pt>
                <c:pt idx="76">
                  <c:v>36.747575384615381</c:v>
                </c:pt>
                <c:pt idx="77">
                  <c:v>36.847886923076921</c:v>
                </c:pt>
                <c:pt idx="78">
                  <c:v>36.948198461538475</c:v>
                </c:pt>
                <c:pt idx="79">
                  <c:v>37.04851</c:v>
                </c:pt>
                <c:pt idx="80">
                  <c:v>37.148821538461547</c:v>
                </c:pt>
                <c:pt idx="81">
                  <c:v>37.249133076923087</c:v>
                </c:pt>
                <c:pt idx="82">
                  <c:v>37.34944461538462</c:v>
                </c:pt>
                <c:pt idx="83">
                  <c:v>37.449756153846153</c:v>
                </c:pt>
                <c:pt idx="84">
                  <c:v>37.550067692307699</c:v>
                </c:pt>
                <c:pt idx="85">
                  <c:v>37.650379230769232</c:v>
                </c:pt>
                <c:pt idx="86">
                  <c:v>37.750690769230772</c:v>
                </c:pt>
                <c:pt idx="87">
                  <c:v>37.851002307692312</c:v>
                </c:pt>
                <c:pt idx="88">
                  <c:v>37.951313846153845</c:v>
                </c:pt>
                <c:pt idx="89">
                  <c:v>38.051625384615384</c:v>
                </c:pt>
                <c:pt idx="90">
                  <c:v>38.151936923076924</c:v>
                </c:pt>
                <c:pt idx="91">
                  <c:v>38.252248461538457</c:v>
                </c:pt>
                <c:pt idx="92">
                  <c:v>38.352559999999997</c:v>
                </c:pt>
                <c:pt idx="93">
                  <c:v>38.452871538461544</c:v>
                </c:pt>
                <c:pt idx="94">
                  <c:v>38.553183076923077</c:v>
                </c:pt>
                <c:pt idx="95">
                  <c:v>38.653494615384616</c:v>
                </c:pt>
                <c:pt idx="96">
                  <c:v>38.753806153846149</c:v>
                </c:pt>
                <c:pt idx="97">
                  <c:v>38.854117692307696</c:v>
                </c:pt>
                <c:pt idx="98">
                  <c:v>38.954429230769229</c:v>
                </c:pt>
                <c:pt idx="99">
                  <c:v>39.054740769230769</c:v>
                </c:pt>
                <c:pt idx="100">
                  <c:v>39.155052307692308</c:v>
                </c:pt>
                <c:pt idx="101">
                  <c:v>39.255363846153848</c:v>
                </c:pt>
                <c:pt idx="102">
                  <c:v>39.355675384615388</c:v>
                </c:pt>
                <c:pt idx="103">
                  <c:v>39.455986923076928</c:v>
                </c:pt>
                <c:pt idx="104">
                  <c:v>39.556298461538461</c:v>
                </c:pt>
                <c:pt idx="105">
                  <c:v>39.656610000000001</c:v>
                </c:pt>
                <c:pt idx="106">
                  <c:v>39.763167115384611</c:v>
                </c:pt>
                <c:pt idx="107">
                  <c:v>39.869724230769236</c:v>
                </c:pt>
                <c:pt idx="108">
                  <c:v>39.976281346153847</c:v>
                </c:pt>
                <c:pt idx="109">
                  <c:v>40.082838461538465</c:v>
                </c:pt>
                <c:pt idx="110">
                  <c:v>40.189395576923076</c:v>
                </c:pt>
                <c:pt idx="111">
                  <c:v>40.295952692307694</c:v>
                </c:pt>
                <c:pt idx="112">
                  <c:v>40.402509807692311</c:v>
                </c:pt>
                <c:pt idx="113">
                  <c:v>40.509066923076929</c:v>
                </c:pt>
                <c:pt idx="114">
                  <c:v>40.61562403846154</c:v>
                </c:pt>
                <c:pt idx="115">
                  <c:v>40.722181153846158</c:v>
                </c:pt>
                <c:pt idx="116">
                  <c:v>40.828738269230776</c:v>
                </c:pt>
                <c:pt idx="117">
                  <c:v>40.935295384615394</c:v>
                </c:pt>
                <c:pt idx="118">
                  <c:v>41.041852499999997</c:v>
                </c:pt>
                <c:pt idx="119">
                  <c:v>41.148409615384608</c:v>
                </c:pt>
                <c:pt idx="120">
                  <c:v>41.254966730769226</c:v>
                </c:pt>
                <c:pt idx="121">
                  <c:v>41.361523846153844</c:v>
                </c:pt>
                <c:pt idx="122">
                  <c:v>41.468080961538462</c:v>
                </c:pt>
                <c:pt idx="123">
                  <c:v>41.574638076923073</c:v>
                </c:pt>
                <c:pt idx="124">
                  <c:v>41.68119519230769</c:v>
                </c:pt>
                <c:pt idx="125">
                  <c:v>41.787752307692308</c:v>
                </c:pt>
                <c:pt idx="126">
                  <c:v>41.894309423076919</c:v>
                </c:pt>
                <c:pt idx="127">
                  <c:v>42.000866538461537</c:v>
                </c:pt>
                <c:pt idx="128">
                  <c:v>42.107423653846155</c:v>
                </c:pt>
                <c:pt idx="129">
                  <c:v>42.213980769230773</c:v>
                </c:pt>
                <c:pt idx="130">
                  <c:v>42.320537884615391</c:v>
                </c:pt>
                <c:pt idx="131">
                  <c:v>42.427095000000001</c:v>
                </c:pt>
                <c:pt idx="132">
                  <c:v>42.533652115384619</c:v>
                </c:pt>
                <c:pt idx="133">
                  <c:v>42.64020923076923</c:v>
                </c:pt>
                <c:pt idx="134">
                  <c:v>42.746766346153848</c:v>
                </c:pt>
                <c:pt idx="135">
                  <c:v>42.853323461538459</c:v>
                </c:pt>
                <c:pt idx="136">
                  <c:v>42.959880576923084</c:v>
                </c:pt>
                <c:pt idx="137">
                  <c:v>43.066437692307701</c:v>
                </c:pt>
                <c:pt idx="138">
                  <c:v>43.172994807692305</c:v>
                </c:pt>
                <c:pt idx="139">
                  <c:v>43.27955192307693</c:v>
                </c:pt>
                <c:pt idx="140">
                  <c:v>43.386109038461541</c:v>
                </c:pt>
                <c:pt idx="141">
                  <c:v>43.492666153846159</c:v>
                </c:pt>
                <c:pt idx="142">
                  <c:v>43.599223269230777</c:v>
                </c:pt>
                <c:pt idx="143">
                  <c:v>43.70578038461538</c:v>
                </c:pt>
                <c:pt idx="144">
                  <c:v>43.812337499999991</c:v>
                </c:pt>
                <c:pt idx="145">
                  <c:v>43.918894615384616</c:v>
                </c:pt>
                <c:pt idx="146">
                  <c:v>44.025451730769227</c:v>
                </c:pt>
                <c:pt idx="147">
                  <c:v>44.132008846153845</c:v>
                </c:pt>
                <c:pt idx="148">
                  <c:v>44.238565961538463</c:v>
                </c:pt>
                <c:pt idx="149">
                  <c:v>44.34512307692308</c:v>
                </c:pt>
                <c:pt idx="150">
                  <c:v>44.451680192307691</c:v>
                </c:pt>
                <c:pt idx="151">
                  <c:v>44.558237307692302</c:v>
                </c:pt>
                <c:pt idx="152">
                  <c:v>44.664794423076927</c:v>
                </c:pt>
                <c:pt idx="153">
                  <c:v>44.771351538461545</c:v>
                </c:pt>
                <c:pt idx="154">
                  <c:v>44.877908653846156</c:v>
                </c:pt>
                <c:pt idx="155">
                  <c:v>44.984465769230766</c:v>
                </c:pt>
                <c:pt idx="156">
                  <c:v>45.091022884615384</c:v>
                </c:pt>
                <c:pt idx="157">
                  <c:v>45.197580000000002</c:v>
                </c:pt>
                <c:pt idx="158">
                  <c:v>45.319946153846153</c:v>
                </c:pt>
                <c:pt idx="159">
                  <c:v>45.442312307692305</c:v>
                </c:pt>
                <c:pt idx="160">
                  <c:v>45.56467846153847</c:v>
                </c:pt>
                <c:pt idx="161">
                  <c:v>45.687044615384622</c:v>
                </c:pt>
                <c:pt idx="162">
                  <c:v>45.809410769230773</c:v>
                </c:pt>
                <c:pt idx="163">
                  <c:v>45.931776923076917</c:v>
                </c:pt>
                <c:pt idx="164">
                  <c:v>46.054143076923076</c:v>
                </c:pt>
                <c:pt idx="165">
                  <c:v>46.176509230769241</c:v>
                </c:pt>
                <c:pt idx="166">
                  <c:v>46.298875384615386</c:v>
                </c:pt>
                <c:pt idx="167">
                  <c:v>46.421241538461544</c:v>
                </c:pt>
                <c:pt idx="168">
                  <c:v>46.543607692307688</c:v>
                </c:pt>
                <c:pt idx="169">
                  <c:v>46.665973846153854</c:v>
                </c:pt>
                <c:pt idx="170">
                  <c:v>46.788339999999998</c:v>
                </c:pt>
                <c:pt idx="171">
                  <c:v>46.910706153846156</c:v>
                </c:pt>
                <c:pt idx="172">
                  <c:v>47.033072307692308</c:v>
                </c:pt>
                <c:pt idx="173">
                  <c:v>47.155438461538459</c:v>
                </c:pt>
                <c:pt idx="174">
                  <c:v>47.277804615384625</c:v>
                </c:pt>
                <c:pt idx="175">
                  <c:v>47.400170769230769</c:v>
                </c:pt>
                <c:pt idx="176">
                  <c:v>47.52253692307692</c:v>
                </c:pt>
                <c:pt idx="177">
                  <c:v>47.644903076923086</c:v>
                </c:pt>
                <c:pt idx="178">
                  <c:v>47.767269230769237</c:v>
                </c:pt>
                <c:pt idx="179">
                  <c:v>47.889635384615381</c:v>
                </c:pt>
                <c:pt idx="180">
                  <c:v>48.01200153846154</c:v>
                </c:pt>
                <c:pt idx="181">
                  <c:v>48.134367692307691</c:v>
                </c:pt>
                <c:pt idx="182">
                  <c:v>48.256733846153843</c:v>
                </c:pt>
                <c:pt idx="183">
                  <c:v>48.379100000000008</c:v>
                </c:pt>
                <c:pt idx="184">
                  <c:v>48.50146615384616</c:v>
                </c:pt>
                <c:pt idx="185">
                  <c:v>48.623832307692311</c:v>
                </c:pt>
                <c:pt idx="186">
                  <c:v>48.746198461538462</c:v>
                </c:pt>
                <c:pt idx="187">
                  <c:v>48.868564615384621</c:v>
                </c:pt>
                <c:pt idx="188">
                  <c:v>48.990930769230772</c:v>
                </c:pt>
                <c:pt idx="189">
                  <c:v>49.113296923076923</c:v>
                </c:pt>
                <c:pt idx="190">
                  <c:v>49.235663076923075</c:v>
                </c:pt>
                <c:pt idx="191">
                  <c:v>49.358029230769226</c:v>
                </c:pt>
                <c:pt idx="192">
                  <c:v>49.480395384615392</c:v>
                </c:pt>
                <c:pt idx="193">
                  <c:v>49.602761538461543</c:v>
                </c:pt>
                <c:pt idx="194">
                  <c:v>49.725127692307694</c:v>
                </c:pt>
                <c:pt idx="195">
                  <c:v>49.847493846153846</c:v>
                </c:pt>
                <c:pt idx="196">
                  <c:v>49.969859999999997</c:v>
                </c:pt>
                <c:pt idx="197">
                  <c:v>50.092226153846163</c:v>
                </c:pt>
                <c:pt idx="198">
                  <c:v>50.214592307692314</c:v>
                </c:pt>
                <c:pt idx="199">
                  <c:v>50.336958461538465</c:v>
                </c:pt>
                <c:pt idx="200">
                  <c:v>50.459324615384617</c:v>
                </c:pt>
                <c:pt idx="201">
                  <c:v>50.581690769230775</c:v>
                </c:pt>
                <c:pt idx="202">
                  <c:v>50.704056923076926</c:v>
                </c:pt>
                <c:pt idx="203">
                  <c:v>50.826423076923078</c:v>
                </c:pt>
                <c:pt idx="204">
                  <c:v>50.948789230769229</c:v>
                </c:pt>
                <c:pt idx="205">
                  <c:v>51.071155384615388</c:v>
                </c:pt>
                <c:pt idx="206">
                  <c:v>51.193521538461539</c:v>
                </c:pt>
                <c:pt idx="207">
                  <c:v>51.315887692307697</c:v>
                </c:pt>
                <c:pt idx="208">
                  <c:v>51.438253846153842</c:v>
                </c:pt>
                <c:pt idx="209">
                  <c:v>51.56062</c:v>
                </c:pt>
                <c:pt idx="210">
                  <c:v>51.68663673076923</c:v>
                </c:pt>
                <c:pt idx="211">
                  <c:v>51.812653461538467</c:v>
                </c:pt>
                <c:pt idx="212">
                  <c:v>51.93867019230769</c:v>
                </c:pt>
                <c:pt idx="213">
                  <c:v>52.064686923076927</c:v>
                </c:pt>
                <c:pt idx="214">
                  <c:v>52.190703653846157</c:v>
                </c:pt>
                <c:pt idx="215">
                  <c:v>52.316720384615387</c:v>
                </c:pt>
                <c:pt idx="216">
                  <c:v>52.442737115384617</c:v>
                </c:pt>
                <c:pt idx="217">
                  <c:v>52.56875384615384</c:v>
                </c:pt>
                <c:pt idx="218">
                  <c:v>52.694770576923084</c:v>
                </c:pt>
                <c:pt idx="219">
                  <c:v>52.820787307692314</c:v>
                </c:pt>
                <c:pt idx="220">
                  <c:v>52.946804038461543</c:v>
                </c:pt>
                <c:pt idx="221">
                  <c:v>53.072820769230773</c:v>
                </c:pt>
                <c:pt idx="222">
                  <c:v>53.198837500000003</c:v>
                </c:pt>
                <c:pt idx="223">
                  <c:v>53.324854230769226</c:v>
                </c:pt>
                <c:pt idx="224">
                  <c:v>53.450870961538463</c:v>
                </c:pt>
                <c:pt idx="225">
                  <c:v>53.576887692307693</c:v>
                </c:pt>
                <c:pt idx="226">
                  <c:v>53.70290442307693</c:v>
                </c:pt>
                <c:pt idx="227">
                  <c:v>53.828921153846153</c:v>
                </c:pt>
                <c:pt idx="228">
                  <c:v>53.954937884615383</c:v>
                </c:pt>
                <c:pt idx="229">
                  <c:v>54.08095461538462</c:v>
                </c:pt>
                <c:pt idx="230">
                  <c:v>54.20697134615385</c:v>
                </c:pt>
                <c:pt idx="231">
                  <c:v>54.33298807692308</c:v>
                </c:pt>
                <c:pt idx="232">
                  <c:v>54.45900480769231</c:v>
                </c:pt>
                <c:pt idx="233">
                  <c:v>54.585021538461547</c:v>
                </c:pt>
                <c:pt idx="234">
                  <c:v>54.711038269230777</c:v>
                </c:pt>
                <c:pt idx="235">
                  <c:v>54.837054999999999</c:v>
                </c:pt>
                <c:pt idx="236">
                  <c:v>54.963071730769229</c:v>
                </c:pt>
                <c:pt idx="237">
                  <c:v>55.089088461538459</c:v>
                </c:pt>
                <c:pt idx="238">
                  <c:v>55.215105192307689</c:v>
                </c:pt>
                <c:pt idx="239">
                  <c:v>55.341121923076919</c:v>
                </c:pt>
                <c:pt idx="240">
                  <c:v>55.467138653846149</c:v>
                </c:pt>
                <c:pt idx="241">
                  <c:v>55.593155384615386</c:v>
                </c:pt>
                <c:pt idx="242">
                  <c:v>55.719172115384616</c:v>
                </c:pt>
                <c:pt idx="243">
                  <c:v>55.845188846153846</c:v>
                </c:pt>
                <c:pt idx="244">
                  <c:v>55.971205576923076</c:v>
                </c:pt>
                <c:pt idx="245">
                  <c:v>56.097222307692306</c:v>
                </c:pt>
                <c:pt idx="246">
                  <c:v>56.223239038461536</c:v>
                </c:pt>
                <c:pt idx="247">
                  <c:v>56.349255769230766</c:v>
                </c:pt>
                <c:pt idx="248">
                  <c:v>56.475272500000003</c:v>
                </c:pt>
                <c:pt idx="249">
                  <c:v>56.601289230769233</c:v>
                </c:pt>
                <c:pt idx="250">
                  <c:v>56.727305961538455</c:v>
                </c:pt>
                <c:pt idx="251">
                  <c:v>56.853322692307692</c:v>
                </c:pt>
                <c:pt idx="252">
                  <c:v>56.979339423076922</c:v>
                </c:pt>
                <c:pt idx="253">
                  <c:v>57.105356153846152</c:v>
                </c:pt>
                <c:pt idx="254">
                  <c:v>57.231372884615382</c:v>
                </c:pt>
                <c:pt idx="255">
                  <c:v>57.357389615384605</c:v>
                </c:pt>
                <c:pt idx="256">
                  <c:v>57.483406346153849</c:v>
                </c:pt>
                <c:pt idx="257">
                  <c:v>57.609423076923079</c:v>
                </c:pt>
                <c:pt idx="258">
                  <c:v>57.735439807692309</c:v>
                </c:pt>
                <c:pt idx="259">
                  <c:v>57.861456538461532</c:v>
                </c:pt>
                <c:pt idx="260">
                  <c:v>57.987473269230769</c:v>
                </c:pt>
                <c:pt idx="261">
                  <c:v>58.113489999999999</c:v>
                </c:pt>
                <c:pt idx="262">
                  <c:v>58.28101346153845</c:v>
                </c:pt>
                <c:pt idx="263">
                  <c:v>58.448536923076922</c:v>
                </c:pt>
                <c:pt idx="264">
                  <c:v>58.61606038461538</c:v>
                </c:pt>
                <c:pt idx="265">
                  <c:v>58.783583846153853</c:v>
                </c:pt>
                <c:pt idx="266">
                  <c:v>58.951107307692304</c:v>
                </c:pt>
                <c:pt idx="267">
                  <c:v>59.118630769230769</c:v>
                </c:pt>
                <c:pt idx="268">
                  <c:v>59.286154230769228</c:v>
                </c:pt>
                <c:pt idx="269">
                  <c:v>59.4536776923077</c:v>
                </c:pt>
                <c:pt idx="270">
                  <c:v>59.621201153846151</c:v>
                </c:pt>
                <c:pt idx="271">
                  <c:v>59.788724615384616</c:v>
                </c:pt>
                <c:pt idx="272">
                  <c:v>59.956248076923075</c:v>
                </c:pt>
                <c:pt idx="273">
                  <c:v>60.12377153846154</c:v>
                </c:pt>
                <c:pt idx="274">
                  <c:v>60.291294999999998</c:v>
                </c:pt>
                <c:pt idx="275">
                  <c:v>60.458818461538456</c:v>
                </c:pt>
                <c:pt idx="276">
                  <c:v>60.626341923076922</c:v>
                </c:pt>
                <c:pt idx="277">
                  <c:v>60.79386538461538</c:v>
                </c:pt>
                <c:pt idx="278">
                  <c:v>60.961388846153852</c:v>
                </c:pt>
                <c:pt idx="279">
                  <c:v>61.12891230769231</c:v>
                </c:pt>
                <c:pt idx="280">
                  <c:v>61.296435769230769</c:v>
                </c:pt>
                <c:pt idx="281">
                  <c:v>61.463959230769234</c:v>
                </c:pt>
                <c:pt idx="282">
                  <c:v>61.631482692307692</c:v>
                </c:pt>
                <c:pt idx="283">
                  <c:v>61.799006153846157</c:v>
                </c:pt>
                <c:pt idx="284">
                  <c:v>61.966529615384616</c:v>
                </c:pt>
                <c:pt idx="285">
                  <c:v>62.134053076923081</c:v>
                </c:pt>
                <c:pt idx="286">
                  <c:v>62.301576538461539</c:v>
                </c:pt>
                <c:pt idx="287">
                  <c:v>62.469100000000005</c:v>
                </c:pt>
                <c:pt idx="288">
                  <c:v>62.63662346153847</c:v>
                </c:pt>
                <c:pt idx="289">
                  <c:v>62.804146923076928</c:v>
                </c:pt>
                <c:pt idx="290">
                  <c:v>62.971670384615386</c:v>
                </c:pt>
                <c:pt idx="291">
                  <c:v>63.139193846153844</c:v>
                </c:pt>
                <c:pt idx="292">
                  <c:v>63.30671730769231</c:v>
                </c:pt>
                <c:pt idx="293">
                  <c:v>63.474240769230775</c:v>
                </c:pt>
                <c:pt idx="294">
                  <c:v>63.641764230769226</c:v>
                </c:pt>
                <c:pt idx="295">
                  <c:v>63.809287692307691</c:v>
                </c:pt>
                <c:pt idx="296">
                  <c:v>63.976811153846157</c:v>
                </c:pt>
                <c:pt idx="297">
                  <c:v>64.144334615384622</c:v>
                </c:pt>
                <c:pt idx="298">
                  <c:v>64.311858076923087</c:v>
                </c:pt>
                <c:pt idx="299">
                  <c:v>64.479381538461539</c:v>
                </c:pt>
                <c:pt idx="300">
                  <c:v>64.646905000000004</c:v>
                </c:pt>
                <c:pt idx="301">
                  <c:v>64.814428461538469</c:v>
                </c:pt>
                <c:pt idx="302">
                  <c:v>64.98195192307692</c:v>
                </c:pt>
                <c:pt idx="303">
                  <c:v>65.149475384615386</c:v>
                </c:pt>
                <c:pt idx="304">
                  <c:v>65.316998846153851</c:v>
                </c:pt>
                <c:pt idx="305">
                  <c:v>65.484522307692316</c:v>
                </c:pt>
                <c:pt idx="306">
                  <c:v>65.652045769230767</c:v>
                </c:pt>
                <c:pt idx="307">
                  <c:v>65.819569230769233</c:v>
                </c:pt>
                <c:pt idx="308">
                  <c:v>65.987092692307698</c:v>
                </c:pt>
                <c:pt idx="309">
                  <c:v>66.154616153846163</c:v>
                </c:pt>
                <c:pt idx="310">
                  <c:v>66.322139615384629</c:v>
                </c:pt>
                <c:pt idx="311">
                  <c:v>66.48966307692308</c:v>
                </c:pt>
                <c:pt idx="312">
                  <c:v>66.657186538461559</c:v>
                </c:pt>
                <c:pt idx="313">
                  <c:v>66.82471000000001</c:v>
                </c:pt>
                <c:pt idx="314">
                  <c:v>66.82471000000001</c:v>
                </c:pt>
                <c:pt idx="315">
                  <c:v>67.185572500000006</c:v>
                </c:pt>
                <c:pt idx="316">
                  <c:v>67.546435000000002</c:v>
                </c:pt>
                <c:pt idx="317">
                  <c:v>67.907297500000013</c:v>
                </c:pt>
                <c:pt idx="318">
                  <c:v>68.268160000000009</c:v>
                </c:pt>
                <c:pt idx="319">
                  <c:v>68.629022500000005</c:v>
                </c:pt>
                <c:pt idx="320">
                  <c:v>68.989885000000015</c:v>
                </c:pt>
                <c:pt idx="321">
                  <c:v>69.350747499999997</c:v>
                </c:pt>
                <c:pt idx="322">
                  <c:v>69.711610000000022</c:v>
                </c:pt>
                <c:pt idx="323">
                  <c:v>70.072472500000003</c:v>
                </c:pt>
                <c:pt idx="324">
                  <c:v>70.433335</c:v>
                </c:pt>
                <c:pt idx="325">
                  <c:v>70.79419750000001</c:v>
                </c:pt>
                <c:pt idx="326">
                  <c:v>71.155059999999992</c:v>
                </c:pt>
                <c:pt idx="327">
                  <c:v>71.515922500000002</c:v>
                </c:pt>
                <c:pt idx="328">
                  <c:v>71.876784999999998</c:v>
                </c:pt>
                <c:pt idx="329">
                  <c:v>72.237647500000008</c:v>
                </c:pt>
                <c:pt idx="330">
                  <c:v>72.598510000000005</c:v>
                </c:pt>
                <c:pt idx="331">
                  <c:v>72.959372500000001</c:v>
                </c:pt>
                <c:pt idx="332">
                  <c:v>73.320234999999997</c:v>
                </c:pt>
                <c:pt idx="333">
                  <c:v>73.681097500000007</c:v>
                </c:pt>
                <c:pt idx="334">
                  <c:v>74.041960000000003</c:v>
                </c:pt>
                <c:pt idx="335">
                  <c:v>74.402822500000013</c:v>
                </c:pt>
                <c:pt idx="336">
                  <c:v>74.763684999999995</c:v>
                </c:pt>
                <c:pt idx="337">
                  <c:v>75.124547500000006</c:v>
                </c:pt>
                <c:pt idx="338">
                  <c:v>75.485410000000002</c:v>
                </c:pt>
                <c:pt idx="339">
                  <c:v>75.846272500000012</c:v>
                </c:pt>
                <c:pt idx="340">
                  <c:v>76.207135000000008</c:v>
                </c:pt>
                <c:pt idx="341">
                  <c:v>76.567997500000018</c:v>
                </c:pt>
                <c:pt idx="342">
                  <c:v>76.92886</c:v>
                </c:pt>
                <c:pt idx="343">
                  <c:v>77.289722500000011</c:v>
                </c:pt>
                <c:pt idx="344">
                  <c:v>77.650584999999992</c:v>
                </c:pt>
                <c:pt idx="345">
                  <c:v>78.011447500000003</c:v>
                </c:pt>
                <c:pt idx="346">
                  <c:v>78.372309999999999</c:v>
                </c:pt>
                <c:pt idx="347">
                  <c:v>78.733172499999995</c:v>
                </c:pt>
                <c:pt idx="348">
                  <c:v>79.094035000000005</c:v>
                </c:pt>
                <c:pt idx="349">
                  <c:v>79.454897500000001</c:v>
                </c:pt>
                <c:pt idx="350">
                  <c:v>79.815760000000012</c:v>
                </c:pt>
                <c:pt idx="351">
                  <c:v>80.176622499999993</c:v>
                </c:pt>
                <c:pt idx="352">
                  <c:v>80.53748499999999</c:v>
                </c:pt>
                <c:pt idx="353">
                  <c:v>80.8983475</c:v>
                </c:pt>
                <c:pt idx="354">
                  <c:v>81.25921000000001</c:v>
                </c:pt>
                <c:pt idx="355">
                  <c:v>81.620072499999992</c:v>
                </c:pt>
                <c:pt idx="356">
                  <c:v>81.980935000000002</c:v>
                </c:pt>
                <c:pt idx="357">
                  <c:v>82.341797499999998</c:v>
                </c:pt>
                <c:pt idx="358">
                  <c:v>82.702660000000009</c:v>
                </c:pt>
                <c:pt idx="359">
                  <c:v>83.063522499999991</c:v>
                </c:pt>
                <c:pt idx="360">
                  <c:v>83.424385000000001</c:v>
                </c:pt>
                <c:pt idx="361">
                  <c:v>83.785247499999997</c:v>
                </c:pt>
                <c:pt idx="362">
                  <c:v>84.146110000000007</c:v>
                </c:pt>
                <c:pt idx="363">
                  <c:v>84.506972500000003</c:v>
                </c:pt>
                <c:pt idx="364">
                  <c:v>84.867834999999985</c:v>
                </c:pt>
                <c:pt idx="365">
                  <c:v>85.228697499999996</c:v>
                </c:pt>
                <c:pt idx="366">
                  <c:v>85.589559999999992</c:v>
                </c:pt>
                <c:pt idx="367">
                  <c:v>85.810729615384616</c:v>
                </c:pt>
                <c:pt idx="368">
                  <c:v>86.031899230769227</c:v>
                </c:pt>
                <c:pt idx="369">
                  <c:v>86.253068846153852</c:v>
                </c:pt>
                <c:pt idx="370">
                  <c:v>86.474238461538462</c:v>
                </c:pt>
                <c:pt idx="371">
                  <c:v>86.695408076923073</c:v>
                </c:pt>
                <c:pt idx="372">
                  <c:v>86.916577692307698</c:v>
                </c:pt>
                <c:pt idx="373">
                  <c:v>87.137747307692308</c:v>
                </c:pt>
                <c:pt idx="374">
                  <c:v>87.358916923076919</c:v>
                </c:pt>
                <c:pt idx="375">
                  <c:v>87.580086538461529</c:v>
                </c:pt>
                <c:pt idx="376">
                  <c:v>87.801256153846154</c:v>
                </c:pt>
                <c:pt idx="377">
                  <c:v>88.022425769230779</c:v>
                </c:pt>
                <c:pt idx="378">
                  <c:v>88.243595384615389</c:v>
                </c:pt>
                <c:pt idx="379">
                  <c:v>88.464765</c:v>
                </c:pt>
                <c:pt idx="380">
                  <c:v>88.68593461538461</c:v>
                </c:pt>
                <c:pt idx="381">
                  <c:v>88.907104230769221</c:v>
                </c:pt>
                <c:pt idx="382">
                  <c:v>89.128273846153846</c:v>
                </c:pt>
                <c:pt idx="383">
                  <c:v>89.349443461538471</c:v>
                </c:pt>
                <c:pt idx="384">
                  <c:v>89.570613076923067</c:v>
                </c:pt>
                <c:pt idx="385">
                  <c:v>89.791782692307692</c:v>
                </c:pt>
                <c:pt idx="386">
                  <c:v>90.012952307692302</c:v>
                </c:pt>
                <c:pt idx="387">
                  <c:v>90.234121923076927</c:v>
                </c:pt>
                <c:pt idx="388">
                  <c:v>90.455291538461537</c:v>
                </c:pt>
                <c:pt idx="389">
                  <c:v>90.676461153846148</c:v>
                </c:pt>
                <c:pt idx="390">
                  <c:v>90.897630769230773</c:v>
                </c:pt>
                <c:pt idx="391">
                  <c:v>91.118800384615398</c:v>
                </c:pt>
                <c:pt idx="392">
                  <c:v>91.339970000000008</c:v>
                </c:pt>
                <c:pt idx="393">
                  <c:v>91.561139615384633</c:v>
                </c:pt>
                <c:pt idx="394">
                  <c:v>91.782309230769229</c:v>
                </c:pt>
                <c:pt idx="395">
                  <c:v>92.003478846153854</c:v>
                </c:pt>
                <c:pt idx="396">
                  <c:v>92.22464846153845</c:v>
                </c:pt>
                <c:pt idx="397">
                  <c:v>92.445818076923075</c:v>
                </c:pt>
                <c:pt idx="398">
                  <c:v>92.6669876923077</c:v>
                </c:pt>
                <c:pt idx="399">
                  <c:v>92.88815730769231</c:v>
                </c:pt>
                <c:pt idx="400">
                  <c:v>93.109326923076935</c:v>
                </c:pt>
                <c:pt idx="401">
                  <c:v>93.330496538461531</c:v>
                </c:pt>
                <c:pt idx="402">
                  <c:v>93.551666153846142</c:v>
                </c:pt>
                <c:pt idx="403">
                  <c:v>93.772835769230781</c:v>
                </c:pt>
                <c:pt idx="404">
                  <c:v>93.994005384615392</c:v>
                </c:pt>
                <c:pt idx="405">
                  <c:v>94.215175000000002</c:v>
                </c:pt>
                <c:pt idx="406">
                  <c:v>94.436344615384613</c:v>
                </c:pt>
                <c:pt idx="407">
                  <c:v>94.657514230769223</c:v>
                </c:pt>
                <c:pt idx="408">
                  <c:v>94.878683846153862</c:v>
                </c:pt>
                <c:pt idx="409">
                  <c:v>95.099853461538459</c:v>
                </c:pt>
                <c:pt idx="410">
                  <c:v>95.321023076923083</c:v>
                </c:pt>
                <c:pt idx="411">
                  <c:v>95.542192692307694</c:v>
                </c:pt>
                <c:pt idx="412">
                  <c:v>95.763362307692304</c:v>
                </c:pt>
                <c:pt idx="413">
                  <c:v>95.984531923076929</c:v>
                </c:pt>
                <c:pt idx="414">
                  <c:v>96.205701538461554</c:v>
                </c:pt>
                <c:pt idx="415">
                  <c:v>96.42687115384615</c:v>
                </c:pt>
                <c:pt idx="416">
                  <c:v>96.648040769230775</c:v>
                </c:pt>
                <c:pt idx="417">
                  <c:v>96.869210384615386</c:v>
                </c:pt>
                <c:pt idx="418">
                  <c:v>97.09038000000001</c:v>
                </c:pt>
                <c:pt idx="419">
                  <c:v>97.475065961538462</c:v>
                </c:pt>
                <c:pt idx="420">
                  <c:v>97.859751923076928</c:v>
                </c:pt>
                <c:pt idx="421">
                  <c:v>98.24443788461538</c:v>
                </c:pt>
                <c:pt idx="422">
                  <c:v>98.62912384615386</c:v>
                </c:pt>
                <c:pt idx="423">
                  <c:v>99.013809807692311</c:v>
                </c:pt>
                <c:pt idx="424">
                  <c:v>99.398495769230763</c:v>
                </c:pt>
                <c:pt idx="425">
                  <c:v>99.783181730769243</c:v>
                </c:pt>
                <c:pt idx="426">
                  <c:v>100.16786769230769</c:v>
                </c:pt>
                <c:pt idx="427">
                  <c:v>100.55255365384615</c:v>
                </c:pt>
                <c:pt idx="428">
                  <c:v>100.93723961538464</c:v>
                </c:pt>
                <c:pt idx="429">
                  <c:v>101.32192557692308</c:v>
                </c:pt>
                <c:pt idx="430">
                  <c:v>101.70661153846154</c:v>
                </c:pt>
                <c:pt idx="431">
                  <c:v>102.0912975</c:v>
                </c:pt>
                <c:pt idx="432">
                  <c:v>102.47598346153848</c:v>
                </c:pt>
                <c:pt idx="433">
                  <c:v>102.86066942307694</c:v>
                </c:pt>
                <c:pt idx="434">
                  <c:v>103.24535538461538</c:v>
                </c:pt>
                <c:pt idx="435">
                  <c:v>103.63004134615386</c:v>
                </c:pt>
                <c:pt idx="436">
                  <c:v>104.01472730769231</c:v>
                </c:pt>
                <c:pt idx="437">
                  <c:v>104.39941326923078</c:v>
                </c:pt>
                <c:pt idx="438">
                  <c:v>104.78409923076923</c:v>
                </c:pt>
                <c:pt idx="439">
                  <c:v>105.16878519230769</c:v>
                </c:pt>
                <c:pt idx="440">
                  <c:v>105.55347115384616</c:v>
                </c:pt>
                <c:pt idx="441">
                  <c:v>105.93815711538461</c:v>
                </c:pt>
                <c:pt idx="442">
                  <c:v>106.32284307692308</c:v>
                </c:pt>
                <c:pt idx="443">
                  <c:v>106.70752903846154</c:v>
                </c:pt>
                <c:pt idx="444">
                  <c:v>107.092215</c:v>
                </c:pt>
                <c:pt idx="445">
                  <c:v>107.47690096153848</c:v>
                </c:pt>
                <c:pt idx="446">
                  <c:v>107.86158692307693</c:v>
                </c:pt>
                <c:pt idx="447">
                  <c:v>108.24627288461539</c:v>
                </c:pt>
                <c:pt idx="448">
                  <c:v>108.63095884615383</c:v>
                </c:pt>
                <c:pt idx="449">
                  <c:v>109.01564480769233</c:v>
                </c:pt>
                <c:pt idx="450">
                  <c:v>109.40033076923078</c:v>
                </c:pt>
                <c:pt idx="451">
                  <c:v>109.78501673076923</c:v>
                </c:pt>
                <c:pt idx="452">
                  <c:v>110.16970269230771</c:v>
                </c:pt>
                <c:pt idx="453">
                  <c:v>110.55438865384616</c:v>
                </c:pt>
                <c:pt idx="454">
                  <c:v>110.93907461538463</c:v>
                </c:pt>
                <c:pt idx="455">
                  <c:v>111.32376057692308</c:v>
                </c:pt>
                <c:pt idx="456">
                  <c:v>111.70844653846153</c:v>
                </c:pt>
                <c:pt idx="457">
                  <c:v>112.09313250000001</c:v>
                </c:pt>
                <c:pt idx="458">
                  <c:v>112.47781846153846</c:v>
                </c:pt>
                <c:pt idx="459">
                  <c:v>112.86250442307693</c:v>
                </c:pt>
                <c:pt idx="460">
                  <c:v>113.24719038461539</c:v>
                </c:pt>
                <c:pt idx="461">
                  <c:v>113.63187634615383</c:v>
                </c:pt>
                <c:pt idx="462">
                  <c:v>114.01656230769231</c:v>
                </c:pt>
                <c:pt idx="463">
                  <c:v>114.40124826923078</c:v>
                </c:pt>
                <c:pt idx="464">
                  <c:v>114.78593423076923</c:v>
                </c:pt>
                <c:pt idx="465">
                  <c:v>115.17062019230771</c:v>
                </c:pt>
                <c:pt idx="466">
                  <c:v>115.55530615384616</c:v>
                </c:pt>
                <c:pt idx="467">
                  <c:v>115.93999211538461</c:v>
                </c:pt>
                <c:pt idx="468">
                  <c:v>116.32467807692308</c:v>
                </c:pt>
                <c:pt idx="469">
                  <c:v>116.70936403846153</c:v>
                </c:pt>
                <c:pt idx="470">
                  <c:v>117.09405000000001</c:v>
                </c:pt>
                <c:pt idx="471">
                  <c:v>117.61998403846152</c:v>
                </c:pt>
                <c:pt idx="472">
                  <c:v>118.14591807692308</c:v>
                </c:pt>
                <c:pt idx="473">
                  <c:v>118.67185211538461</c:v>
                </c:pt>
                <c:pt idx="474">
                  <c:v>119.19778615384615</c:v>
                </c:pt>
                <c:pt idx="475">
                  <c:v>119.7237201923077</c:v>
                </c:pt>
                <c:pt idx="476">
                  <c:v>120.24965423076922</c:v>
                </c:pt>
                <c:pt idx="477">
                  <c:v>120.77558826923078</c:v>
                </c:pt>
                <c:pt idx="478">
                  <c:v>121.30152230769231</c:v>
                </c:pt>
                <c:pt idx="479">
                  <c:v>121.82745634615384</c:v>
                </c:pt>
                <c:pt idx="480">
                  <c:v>122.35339038461539</c:v>
                </c:pt>
                <c:pt idx="481">
                  <c:v>122.87932442307692</c:v>
                </c:pt>
                <c:pt idx="482">
                  <c:v>123.40525846153847</c:v>
                </c:pt>
                <c:pt idx="483">
                  <c:v>123.93119250000001</c:v>
                </c:pt>
                <c:pt idx="484">
                  <c:v>124.45712653846154</c:v>
                </c:pt>
                <c:pt idx="485">
                  <c:v>124.98306057692308</c:v>
                </c:pt>
                <c:pt idx="486">
                  <c:v>125.50899461538461</c:v>
                </c:pt>
                <c:pt idx="487">
                  <c:v>126.03492865384617</c:v>
                </c:pt>
                <c:pt idx="488">
                  <c:v>126.56086269230769</c:v>
                </c:pt>
                <c:pt idx="489">
                  <c:v>127.08679673076922</c:v>
                </c:pt>
                <c:pt idx="490">
                  <c:v>127.61273076923078</c:v>
                </c:pt>
                <c:pt idx="491">
                  <c:v>128.13866480769232</c:v>
                </c:pt>
                <c:pt idx="492">
                  <c:v>128.66459884615384</c:v>
                </c:pt>
                <c:pt idx="493">
                  <c:v>129.19053288461538</c:v>
                </c:pt>
                <c:pt idx="494">
                  <c:v>129.71646692307692</c:v>
                </c:pt>
                <c:pt idx="495">
                  <c:v>130.24240096153846</c:v>
                </c:pt>
                <c:pt idx="496">
                  <c:v>130.76833499999998</c:v>
                </c:pt>
                <c:pt idx="497">
                  <c:v>131.29426903846155</c:v>
                </c:pt>
                <c:pt idx="498">
                  <c:v>131.82020307692309</c:v>
                </c:pt>
                <c:pt idx="499">
                  <c:v>132.34613711538464</c:v>
                </c:pt>
                <c:pt idx="500">
                  <c:v>132.87207115384612</c:v>
                </c:pt>
                <c:pt idx="501">
                  <c:v>133.39800519230769</c:v>
                </c:pt>
                <c:pt idx="502">
                  <c:v>133.92393923076924</c:v>
                </c:pt>
                <c:pt idx="503">
                  <c:v>134.44987326923078</c:v>
                </c:pt>
                <c:pt idx="504">
                  <c:v>134.97580730769229</c:v>
                </c:pt>
                <c:pt idx="505">
                  <c:v>135.50174134615386</c:v>
                </c:pt>
                <c:pt idx="506">
                  <c:v>136.02767538461538</c:v>
                </c:pt>
                <c:pt idx="507">
                  <c:v>136.55360942307692</c:v>
                </c:pt>
                <c:pt idx="508">
                  <c:v>137.07954346153844</c:v>
                </c:pt>
                <c:pt idx="509">
                  <c:v>137.60547750000001</c:v>
                </c:pt>
                <c:pt idx="510">
                  <c:v>138.13141153846155</c:v>
                </c:pt>
                <c:pt idx="511">
                  <c:v>138.65734557692309</c:v>
                </c:pt>
                <c:pt idx="512">
                  <c:v>139.18327961538461</c:v>
                </c:pt>
                <c:pt idx="513">
                  <c:v>139.70921365384615</c:v>
                </c:pt>
                <c:pt idx="514">
                  <c:v>140.23514769230769</c:v>
                </c:pt>
                <c:pt idx="515">
                  <c:v>140.76108173076921</c:v>
                </c:pt>
                <c:pt idx="516">
                  <c:v>141.28701576923075</c:v>
                </c:pt>
                <c:pt idx="517">
                  <c:v>141.81294980769232</c:v>
                </c:pt>
                <c:pt idx="518">
                  <c:v>142.33888384615386</c:v>
                </c:pt>
                <c:pt idx="519">
                  <c:v>142.86481788461535</c:v>
                </c:pt>
                <c:pt idx="520">
                  <c:v>143.39075192307692</c:v>
                </c:pt>
                <c:pt idx="521">
                  <c:v>143.91668596153846</c:v>
                </c:pt>
                <c:pt idx="522">
                  <c:v>144.44262000000001</c:v>
                </c:pt>
                <c:pt idx="523">
                  <c:v>144.78375673076923</c:v>
                </c:pt>
                <c:pt idx="524">
                  <c:v>145.12489346153848</c:v>
                </c:pt>
                <c:pt idx="525">
                  <c:v>145.4660301923077</c:v>
                </c:pt>
                <c:pt idx="526">
                  <c:v>145.80716692307689</c:v>
                </c:pt>
                <c:pt idx="527">
                  <c:v>146.14830365384614</c:v>
                </c:pt>
                <c:pt idx="528">
                  <c:v>146.48944038461539</c:v>
                </c:pt>
                <c:pt idx="529">
                  <c:v>146.83057711538464</c:v>
                </c:pt>
                <c:pt idx="530">
                  <c:v>147.17171384615384</c:v>
                </c:pt>
                <c:pt idx="531">
                  <c:v>147.51285057692306</c:v>
                </c:pt>
                <c:pt idx="532">
                  <c:v>147.85398730769234</c:v>
                </c:pt>
                <c:pt idx="533">
                  <c:v>148.19512403846153</c:v>
                </c:pt>
                <c:pt idx="534">
                  <c:v>148.53626076923078</c:v>
                </c:pt>
                <c:pt idx="535">
                  <c:v>148.8773975</c:v>
                </c:pt>
                <c:pt idx="536">
                  <c:v>149.21853423076919</c:v>
                </c:pt>
                <c:pt idx="537">
                  <c:v>149.55967096153844</c:v>
                </c:pt>
                <c:pt idx="538">
                  <c:v>149.90080769230769</c:v>
                </c:pt>
                <c:pt idx="539">
                  <c:v>150.24194442307692</c:v>
                </c:pt>
                <c:pt idx="540">
                  <c:v>150.58308115384617</c:v>
                </c:pt>
                <c:pt idx="541">
                  <c:v>150.92421788461539</c:v>
                </c:pt>
                <c:pt idx="542">
                  <c:v>151.26535461538464</c:v>
                </c:pt>
                <c:pt idx="543">
                  <c:v>151.60649134615383</c:v>
                </c:pt>
                <c:pt idx="544">
                  <c:v>151.94762807692308</c:v>
                </c:pt>
                <c:pt idx="545">
                  <c:v>152.28876480769233</c:v>
                </c:pt>
                <c:pt idx="546">
                  <c:v>152.62990153846155</c:v>
                </c:pt>
                <c:pt idx="547">
                  <c:v>152.97103826923077</c:v>
                </c:pt>
                <c:pt idx="548">
                  <c:v>153.312175</c:v>
                </c:pt>
                <c:pt idx="549">
                  <c:v>153.65331173076922</c:v>
                </c:pt>
                <c:pt idx="550">
                  <c:v>153.99444846153847</c:v>
                </c:pt>
                <c:pt idx="551">
                  <c:v>154.33558519230769</c:v>
                </c:pt>
                <c:pt idx="552">
                  <c:v>154.67672192307688</c:v>
                </c:pt>
                <c:pt idx="553">
                  <c:v>155.01785865384616</c:v>
                </c:pt>
                <c:pt idx="554">
                  <c:v>155.35899538461541</c:v>
                </c:pt>
                <c:pt idx="555">
                  <c:v>155.70013211538463</c:v>
                </c:pt>
                <c:pt idx="556">
                  <c:v>156.04126884615386</c:v>
                </c:pt>
                <c:pt idx="557">
                  <c:v>156.38240557692311</c:v>
                </c:pt>
                <c:pt idx="558">
                  <c:v>156.72354230769233</c:v>
                </c:pt>
                <c:pt idx="559">
                  <c:v>157.06467903846152</c:v>
                </c:pt>
                <c:pt idx="560">
                  <c:v>157.40581576923077</c:v>
                </c:pt>
                <c:pt idx="561">
                  <c:v>157.74695250000002</c:v>
                </c:pt>
                <c:pt idx="562">
                  <c:v>158.08808923076924</c:v>
                </c:pt>
                <c:pt idx="563">
                  <c:v>158.42922596153846</c:v>
                </c:pt>
                <c:pt idx="564">
                  <c:v>158.77036269230771</c:v>
                </c:pt>
                <c:pt idx="565">
                  <c:v>159.11149942307694</c:v>
                </c:pt>
                <c:pt idx="566">
                  <c:v>159.45263615384616</c:v>
                </c:pt>
                <c:pt idx="567">
                  <c:v>159.79377288461541</c:v>
                </c:pt>
                <c:pt idx="568">
                  <c:v>160.13490961538463</c:v>
                </c:pt>
                <c:pt idx="569">
                  <c:v>160.47604634615385</c:v>
                </c:pt>
                <c:pt idx="570">
                  <c:v>160.8171830769231</c:v>
                </c:pt>
                <c:pt idx="571">
                  <c:v>161.15831980769232</c:v>
                </c:pt>
                <c:pt idx="572">
                  <c:v>161.49945653846152</c:v>
                </c:pt>
                <c:pt idx="573">
                  <c:v>161.84059326923077</c:v>
                </c:pt>
                <c:pt idx="574">
                  <c:v>162.18173000000002</c:v>
                </c:pt>
                <c:pt idx="575">
                  <c:v>162.47913192307692</c:v>
                </c:pt>
                <c:pt idx="576">
                  <c:v>162.77653384615385</c:v>
                </c:pt>
                <c:pt idx="577">
                  <c:v>163.07393576923076</c:v>
                </c:pt>
                <c:pt idx="578">
                  <c:v>163.37133769230772</c:v>
                </c:pt>
                <c:pt idx="579">
                  <c:v>163.66873961538462</c:v>
                </c:pt>
                <c:pt idx="580">
                  <c:v>163.96614153846156</c:v>
                </c:pt>
                <c:pt idx="581">
                  <c:v>164.26354346153846</c:v>
                </c:pt>
                <c:pt idx="582">
                  <c:v>164.56094538461539</c:v>
                </c:pt>
                <c:pt idx="583">
                  <c:v>164.8583473076923</c:v>
                </c:pt>
                <c:pt idx="584">
                  <c:v>165.15574923076923</c:v>
                </c:pt>
                <c:pt idx="585">
                  <c:v>165.45315115384616</c:v>
                </c:pt>
                <c:pt idx="586">
                  <c:v>165.7505530769231</c:v>
                </c:pt>
                <c:pt idx="587">
                  <c:v>166.04795500000003</c:v>
                </c:pt>
                <c:pt idx="588">
                  <c:v>166.34535692307691</c:v>
                </c:pt>
                <c:pt idx="589">
                  <c:v>166.64275884615387</c:v>
                </c:pt>
                <c:pt idx="590">
                  <c:v>166.94016076923077</c:v>
                </c:pt>
                <c:pt idx="591">
                  <c:v>167.2375626923077</c:v>
                </c:pt>
                <c:pt idx="592">
                  <c:v>167.53496461538464</c:v>
                </c:pt>
                <c:pt idx="593">
                  <c:v>167.83236653846154</c:v>
                </c:pt>
                <c:pt idx="594">
                  <c:v>168.12976846153848</c:v>
                </c:pt>
                <c:pt idx="595">
                  <c:v>168.42717038461541</c:v>
                </c:pt>
                <c:pt idx="596">
                  <c:v>168.72457230769231</c:v>
                </c:pt>
                <c:pt idx="597">
                  <c:v>169.02197423076925</c:v>
                </c:pt>
                <c:pt idx="598">
                  <c:v>169.31937615384615</c:v>
                </c:pt>
                <c:pt idx="599">
                  <c:v>169.61677807692311</c:v>
                </c:pt>
                <c:pt idx="600">
                  <c:v>169.91417999999999</c:v>
                </c:pt>
                <c:pt idx="601">
                  <c:v>170.21158192307695</c:v>
                </c:pt>
                <c:pt idx="602">
                  <c:v>170.50898384615385</c:v>
                </c:pt>
                <c:pt idx="603">
                  <c:v>170.80638576923079</c:v>
                </c:pt>
                <c:pt idx="604">
                  <c:v>171.10378769230766</c:v>
                </c:pt>
                <c:pt idx="605">
                  <c:v>171.40118961538462</c:v>
                </c:pt>
                <c:pt idx="606">
                  <c:v>171.69859153846156</c:v>
                </c:pt>
                <c:pt idx="607">
                  <c:v>171.99599346153846</c:v>
                </c:pt>
                <c:pt idx="608">
                  <c:v>172.29339538461539</c:v>
                </c:pt>
                <c:pt idx="609">
                  <c:v>172.59079730769233</c:v>
                </c:pt>
                <c:pt idx="610">
                  <c:v>172.88819923076923</c:v>
                </c:pt>
                <c:pt idx="611">
                  <c:v>173.18560115384616</c:v>
                </c:pt>
                <c:pt idx="612">
                  <c:v>173.48300307692307</c:v>
                </c:pt>
                <c:pt idx="613">
                  <c:v>173.780405</c:v>
                </c:pt>
                <c:pt idx="614">
                  <c:v>174.07780692307691</c:v>
                </c:pt>
                <c:pt idx="615">
                  <c:v>174.37520884615387</c:v>
                </c:pt>
                <c:pt idx="616">
                  <c:v>174.67261076923077</c:v>
                </c:pt>
                <c:pt idx="617">
                  <c:v>174.97001269230771</c:v>
                </c:pt>
                <c:pt idx="618">
                  <c:v>175.26741461538461</c:v>
                </c:pt>
                <c:pt idx="619">
                  <c:v>175.56481653846154</c:v>
                </c:pt>
                <c:pt idx="620">
                  <c:v>175.86221846153848</c:v>
                </c:pt>
                <c:pt idx="621">
                  <c:v>176.15962038461538</c:v>
                </c:pt>
                <c:pt idx="622">
                  <c:v>176.45702230769234</c:v>
                </c:pt>
                <c:pt idx="623">
                  <c:v>176.75442423076925</c:v>
                </c:pt>
                <c:pt idx="624">
                  <c:v>177.05182615384618</c:v>
                </c:pt>
                <c:pt idx="625">
                  <c:v>177.34922807692308</c:v>
                </c:pt>
                <c:pt idx="626">
                  <c:v>177.64663000000002</c:v>
                </c:pt>
                <c:pt idx="627">
                  <c:v>177.64663000000002</c:v>
                </c:pt>
                <c:pt idx="628">
                  <c:v>177.78859019230768</c:v>
                </c:pt>
                <c:pt idx="629">
                  <c:v>177.9305503846154</c:v>
                </c:pt>
                <c:pt idx="630">
                  <c:v>178.07251057692309</c:v>
                </c:pt>
                <c:pt idx="631">
                  <c:v>178.21447076923076</c:v>
                </c:pt>
                <c:pt idx="632">
                  <c:v>178.35643096153845</c:v>
                </c:pt>
                <c:pt idx="633">
                  <c:v>178.49839115384617</c:v>
                </c:pt>
                <c:pt idx="634">
                  <c:v>178.64035134615386</c:v>
                </c:pt>
                <c:pt idx="635">
                  <c:v>178.78231153846153</c:v>
                </c:pt>
                <c:pt idx="636">
                  <c:v>178.92427173076922</c:v>
                </c:pt>
                <c:pt idx="637">
                  <c:v>179.06623192307694</c:v>
                </c:pt>
                <c:pt idx="638">
                  <c:v>179.20819211538463</c:v>
                </c:pt>
                <c:pt idx="639">
                  <c:v>179.3501523076923</c:v>
                </c:pt>
                <c:pt idx="640">
                  <c:v>179.49211249999999</c:v>
                </c:pt>
                <c:pt idx="641">
                  <c:v>179.63407269230768</c:v>
                </c:pt>
                <c:pt idx="642">
                  <c:v>179.77603288461538</c:v>
                </c:pt>
                <c:pt idx="643">
                  <c:v>179.91799307692307</c:v>
                </c:pt>
                <c:pt idx="644">
                  <c:v>180.05995326923079</c:v>
                </c:pt>
                <c:pt idx="645">
                  <c:v>180.20191346153848</c:v>
                </c:pt>
                <c:pt idx="646">
                  <c:v>180.34387365384615</c:v>
                </c:pt>
                <c:pt idx="647">
                  <c:v>180.48583384615387</c:v>
                </c:pt>
                <c:pt idx="648">
                  <c:v>180.62779403846153</c:v>
                </c:pt>
                <c:pt idx="649">
                  <c:v>180.76975423076922</c:v>
                </c:pt>
                <c:pt idx="650">
                  <c:v>180.91171442307692</c:v>
                </c:pt>
                <c:pt idx="651">
                  <c:v>181.05367461538461</c:v>
                </c:pt>
                <c:pt idx="652">
                  <c:v>181.19563480769233</c:v>
                </c:pt>
                <c:pt idx="653">
                  <c:v>181.33759499999999</c:v>
                </c:pt>
                <c:pt idx="654">
                  <c:v>181.47955519230769</c:v>
                </c:pt>
                <c:pt idx="655">
                  <c:v>181.62151538461541</c:v>
                </c:pt>
                <c:pt idx="656">
                  <c:v>181.76347557692307</c:v>
                </c:pt>
                <c:pt idx="657">
                  <c:v>181.90543576923076</c:v>
                </c:pt>
                <c:pt idx="658">
                  <c:v>182.04739596153848</c:v>
                </c:pt>
                <c:pt idx="659">
                  <c:v>182.18935615384618</c:v>
                </c:pt>
                <c:pt idx="660">
                  <c:v>182.33131634615381</c:v>
                </c:pt>
                <c:pt idx="661">
                  <c:v>182.47327653846153</c:v>
                </c:pt>
                <c:pt idx="662">
                  <c:v>182.61523673076923</c:v>
                </c:pt>
                <c:pt idx="663">
                  <c:v>182.75719692307692</c:v>
                </c:pt>
                <c:pt idx="664">
                  <c:v>182.89915711538461</c:v>
                </c:pt>
                <c:pt idx="665">
                  <c:v>183.0411173076923</c:v>
                </c:pt>
                <c:pt idx="666">
                  <c:v>183.1830775</c:v>
                </c:pt>
                <c:pt idx="667">
                  <c:v>183.32503769230769</c:v>
                </c:pt>
                <c:pt idx="668">
                  <c:v>183.46699788461538</c:v>
                </c:pt>
                <c:pt idx="669">
                  <c:v>183.60895807692307</c:v>
                </c:pt>
                <c:pt idx="670">
                  <c:v>183.75091826923074</c:v>
                </c:pt>
                <c:pt idx="671">
                  <c:v>183.89287846153846</c:v>
                </c:pt>
                <c:pt idx="672">
                  <c:v>184.03483865384615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6520448"/>
        <c:axId val="96526336"/>
      </c:lineChart>
      <c:dateAx>
        <c:axId val="96520448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crossAx val="96526336"/>
        <c:crosses val="autoZero"/>
        <c:auto val="1"/>
        <c:lblOffset val="100"/>
        <c:baseTimeUnit val="days"/>
        <c:majorUnit val="1"/>
        <c:majorTimeUnit val="years"/>
      </c:dateAx>
      <c:valAx>
        <c:axId val="96526336"/>
        <c:scaling>
          <c:orientation val="minMax"/>
        </c:scaling>
        <c:delete val="0"/>
        <c:axPos val="l"/>
        <c:numFmt formatCode="#,##0.0_ ;[Red]\-#,##0.0\ " sourceLinked="0"/>
        <c:majorTickMark val="out"/>
        <c:minorTickMark val="none"/>
        <c:tickLblPos val="nextTo"/>
        <c:crossAx val="9652044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7105407585346895"/>
          <c:y val="8.6112438617269582E-2"/>
          <c:w val="0.12894582928249479"/>
          <c:h val="0.5563311111111112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 Narrow" panose="020B060602020203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3"/>
    </mc:Choice>
    <mc:Fallback>
      <c:style val="3"/>
    </mc:Fallback>
  </mc:AlternateContent>
  <c:chart>
    <c:autoTitleDeleted val="0"/>
    <c:plotArea>
      <c:layout>
        <c:manualLayout>
          <c:layoutTarget val="inner"/>
          <c:xMode val="edge"/>
          <c:yMode val="edge"/>
          <c:x val="5.2492894482875821E-2"/>
          <c:y val="0.10031472222222222"/>
          <c:w val="0.79917197144385044"/>
          <c:h val="0.82909611111111114"/>
        </c:manualLayout>
      </c:layout>
      <c:lineChart>
        <c:grouping val="standard"/>
        <c:varyColors val="0"/>
        <c:ser>
          <c:idx val="0"/>
          <c:order val="0"/>
          <c:tx>
            <c:strRef>
              <c:f>PBR!$BD$19</c:f>
              <c:strCache>
                <c:ptCount val="1"/>
                <c:pt idx="0">
                  <c:v>삼성전자</c:v>
                </c:pt>
              </c:strCache>
            </c:strRef>
          </c:tx>
          <c:spPr>
            <a:ln w="2540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PBR!$BD$20:$BD$5005</c:f>
              <c:numCache>
                <c:formatCode>0_);[Red]\(0\)</c:formatCode>
                <c:ptCount val="4986"/>
                <c:pt idx="0">
                  <c:v>67.73308999999999</c:v>
                </c:pt>
                <c:pt idx="1">
                  <c:v>76.63342999999999</c:v>
                </c:pt>
                <c:pt idx="2">
                  <c:v>76.471210000000013</c:v>
                </c:pt>
                <c:pt idx="3">
                  <c:v>79.49378999999999</c:v>
                </c:pt>
                <c:pt idx="4">
                  <c:v>79.22666000000001</c:v>
                </c:pt>
                <c:pt idx="5">
                  <c:v>79.738919999999993</c:v>
                </c:pt>
                <c:pt idx="6">
                  <c:v>82.782509999999988</c:v>
                </c:pt>
                <c:pt idx="7">
                  <c:v>81.887570000000011</c:v>
                </c:pt>
                <c:pt idx="8">
                  <c:v>81.290940000000006</c:v>
                </c:pt>
                <c:pt idx="9">
                  <c:v>84.124929999999992</c:v>
                </c:pt>
                <c:pt idx="10">
                  <c:v>78.158619999999999</c:v>
                </c:pt>
                <c:pt idx="11">
                  <c:v>82.782509999999988</c:v>
                </c:pt>
                <c:pt idx="12">
                  <c:v>81.290940000000006</c:v>
                </c:pt>
                <c:pt idx="13">
                  <c:v>84.274090000000001</c:v>
                </c:pt>
                <c:pt idx="14">
                  <c:v>88.748820000000009</c:v>
                </c:pt>
                <c:pt idx="15">
                  <c:v>88.59966</c:v>
                </c:pt>
                <c:pt idx="16">
                  <c:v>95.013440000000003</c:v>
                </c:pt>
                <c:pt idx="17">
                  <c:v>83.080830000000006</c:v>
                </c:pt>
                <c:pt idx="18">
                  <c:v>80.545149999999992</c:v>
                </c:pt>
                <c:pt idx="19">
                  <c:v>73.311000000000007</c:v>
                </c:pt>
                <c:pt idx="20">
                  <c:v>73.341039999999992</c:v>
                </c:pt>
                <c:pt idx="21">
                  <c:v>75.970789999999994</c:v>
                </c:pt>
                <c:pt idx="22">
                  <c:v>70.27297999999999</c:v>
                </c:pt>
                <c:pt idx="23">
                  <c:v>63.771639999999998</c:v>
                </c:pt>
                <c:pt idx="24">
                  <c:v>63.625540000000001</c:v>
                </c:pt>
                <c:pt idx="25">
                  <c:v>70.419080000000008</c:v>
                </c:pt>
                <c:pt idx="26">
                  <c:v>64.867370000000008</c:v>
                </c:pt>
                <c:pt idx="27">
                  <c:v>61.945419999999999</c:v>
                </c:pt>
                <c:pt idx="28">
                  <c:v>61.799320000000002</c:v>
                </c:pt>
                <c:pt idx="29">
                  <c:v>61.068829999999998</c:v>
                </c:pt>
                <c:pt idx="30">
                  <c:v>60.922730000000001</c:v>
                </c:pt>
                <c:pt idx="31">
                  <c:v>61.287980000000005</c:v>
                </c:pt>
                <c:pt idx="32">
                  <c:v>63.990780000000001</c:v>
                </c:pt>
                <c:pt idx="33">
                  <c:v>63.406390000000002</c:v>
                </c:pt>
                <c:pt idx="34">
                  <c:v>67.536749999999998</c:v>
                </c:pt>
                <c:pt idx="35">
                  <c:v>64.29616</c:v>
                </c:pt>
                <c:pt idx="36">
                  <c:v>67.389449999999997</c:v>
                </c:pt>
                <c:pt idx="37">
                  <c:v>69.157039999999995</c:v>
                </c:pt>
                <c:pt idx="38">
                  <c:v>67.610399999999998</c:v>
                </c:pt>
                <c:pt idx="39">
                  <c:v>67.904990000000012</c:v>
                </c:pt>
                <c:pt idx="40">
                  <c:v>70.188130000000001</c:v>
                </c:pt>
                <c:pt idx="41">
                  <c:v>64.369810000000001</c:v>
                </c:pt>
                <c:pt idx="42">
                  <c:v>64.443460000000002</c:v>
                </c:pt>
                <c:pt idx="43">
                  <c:v>64.738060000000004</c:v>
                </c:pt>
                <c:pt idx="44">
                  <c:v>66.652950000000004</c:v>
                </c:pt>
                <c:pt idx="45">
                  <c:v>66.063749999999999</c:v>
                </c:pt>
                <c:pt idx="46">
                  <c:v>66.873899999999992</c:v>
                </c:pt>
                <c:pt idx="47">
                  <c:v>63.780610000000003</c:v>
                </c:pt>
                <c:pt idx="48">
                  <c:v>62.749519999999997</c:v>
                </c:pt>
                <c:pt idx="49">
                  <c:v>59.803530000000002</c:v>
                </c:pt>
                <c:pt idx="50">
                  <c:v>65.40091000000001</c:v>
                </c:pt>
                <c:pt idx="51">
                  <c:v>63.780610000000003</c:v>
                </c:pt>
                <c:pt idx="52">
                  <c:v>66.358350000000002</c:v>
                </c:pt>
                <c:pt idx="53">
                  <c:v>64.885360000000006</c:v>
                </c:pt>
                <c:pt idx="54">
                  <c:v>69.451639999999998</c:v>
                </c:pt>
                <c:pt idx="55">
                  <c:v>71.587479999999999</c:v>
                </c:pt>
                <c:pt idx="56">
                  <c:v>72.029380000000003</c:v>
                </c:pt>
                <c:pt idx="57">
                  <c:v>72.986820000000009</c:v>
                </c:pt>
                <c:pt idx="58">
                  <c:v>74.533460000000005</c:v>
                </c:pt>
                <c:pt idx="59">
                  <c:v>77.626750000000001</c:v>
                </c:pt>
                <c:pt idx="60">
                  <c:v>76.890249999999995</c:v>
                </c:pt>
                <c:pt idx="61">
                  <c:v>75.12266000000001</c:v>
                </c:pt>
                <c:pt idx="62">
                  <c:v>76.448359999999994</c:v>
                </c:pt>
                <c:pt idx="63">
                  <c:v>72.913169999999994</c:v>
                </c:pt>
                <c:pt idx="64">
                  <c:v>74.386169999999993</c:v>
                </c:pt>
                <c:pt idx="65">
                  <c:v>75.417259999999999</c:v>
                </c:pt>
                <c:pt idx="66">
                  <c:v>76.890249999999995</c:v>
                </c:pt>
                <c:pt idx="67">
                  <c:v>72.397619999999989</c:v>
                </c:pt>
                <c:pt idx="68">
                  <c:v>68.788789999999992</c:v>
                </c:pt>
                <c:pt idx="69">
                  <c:v>66.579300000000003</c:v>
                </c:pt>
                <c:pt idx="70">
                  <c:v>69.819890000000001</c:v>
                </c:pt>
                <c:pt idx="71">
                  <c:v>70.924630000000008</c:v>
                </c:pt>
                <c:pt idx="72">
                  <c:v>73.428719999999998</c:v>
                </c:pt>
                <c:pt idx="73">
                  <c:v>72.17667999999999</c:v>
                </c:pt>
                <c:pt idx="74">
                  <c:v>71.882080000000002</c:v>
                </c:pt>
                <c:pt idx="75">
                  <c:v>72.397619999999989</c:v>
                </c:pt>
                <c:pt idx="76">
                  <c:v>72.692220000000006</c:v>
                </c:pt>
                <c:pt idx="77">
                  <c:v>72.323970000000003</c:v>
                </c:pt>
                <c:pt idx="78">
                  <c:v>73.796970000000002</c:v>
                </c:pt>
                <c:pt idx="79">
                  <c:v>76.006460000000004</c:v>
                </c:pt>
                <c:pt idx="80">
                  <c:v>79.836240000000004</c:v>
                </c:pt>
                <c:pt idx="81">
                  <c:v>81.309229999999999</c:v>
                </c:pt>
                <c:pt idx="82">
                  <c:v>83.224130000000002</c:v>
                </c:pt>
                <c:pt idx="83">
                  <c:v>81.456530000000001</c:v>
                </c:pt>
                <c:pt idx="84">
                  <c:v>85.139020000000002</c:v>
                </c:pt>
                <c:pt idx="85">
                  <c:v>81.456530000000001</c:v>
                </c:pt>
                <c:pt idx="86">
                  <c:v>80.867339999999999</c:v>
                </c:pt>
                <c:pt idx="87">
                  <c:v>81.603830000000002</c:v>
                </c:pt>
                <c:pt idx="88">
                  <c:v>86.759309999999999</c:v>
                </c:pt>
                <c:pt idx="89">
                  <c:v>87.34850999999999</c:v>
                </c:pt>
                <c:pt idx="90">
                  <c:v>86.170109999999994</c:v>
                </c:pt>
                <c:pt idx="91">
                  <c:v>86.612009999999998</c:v>
                </c:pt>
                <c:pt idx="92">
                  <c:v>85.580910000000003</c:v>
                </c:pt>
                <c:pt idx="93">
                  <c:v>82.782229999999998</c:v>
                </c:pt>
                <c:pt idx="94">
                  <c:v>83.076830000000001</c:v>
                </c:pt>
                <c:pt idx="95">
                  <c:v>80.425440000000009</c:v>
                </c:pt>
                <c:pt idx="96">
                  <c:v>88.232300000000009</c:v>
                </c:pt>
                <c:pt idx="97">
                  <c:v>91.030990000000003</c:v>
                </c:pt>
                <c:pt idx="98">
                  <c:v>92.356679999999997</c:v>
                </c:pt>
                <c:pt idx="99">
                  <c:v>88.379600000000011</c:v>
                </c:pt>
                <c:pt idx="100">
                  <c:v>90.883690000000001</c:v>
                </c:pt>
                <c:pt idx="101">
                  <c:v>91.620190000000008</c:v>
                </c:pt>
                <c:pt idx="102">
                  <c:v>88.674199999999999</c:v>
                </c:pt>
                <c:pt idx="103">
                  <c:v>95.008070000000004</c:v>
                </c:pt>
                <c:pt idx="104">
                  <c:v>97.07025999999999</c:v>
                </c:pt>
                <c:pt idx="105">
                  <c:v>101.19463999999999</c:v>
                </c:pt>
                <c:pt idx="106">
                  <c:v>102.22574</c:v>
                </c:pt>
                <c:pt idx="107">
                  <c:v>101.19463999999999</c:v>
                </c:pt>
                <c:pt idx="108">
                  <c:v>106.05552</c:v>
                </c:pt>
                <c:pt idx="109">
                  <c:v>103.69873</c:v>
                </c:pt>
                <c:pt idx="110">
                  <c:v>101.19463999999999</c:v>
                </c:pt>
                <c:pt idx="111">
                  <c:v>99.132449999999992</c:v>
                </c:pt>
                <c:pt idx="112">
                  <c:v>100.31085</c:v>
                </c:pt>
                <c:pt idx="113">
                  <c:v>96.039169999999999</c:v>
                </c:pt>
                <c:pt idx="114">
                  <c:v>91.325589999999991</c:v>
                </c:pt>
                <c:pt idx="115">
                  <c:v>93.829679999999996</c:v>
                </c:pt>
                <c:pt idx="116">
                  <c:v>89.705300000000008</c:v>
                </c:pt>
                <c:pt idx="117">
                  <c:v>92.798580000000001</c:v>
                </c:pt>
                <c:pt idx="118">
                  <c:v>96.333770000000001</c:v>
                </c:pt>
                <c:pt idx="119">
                  <c:v>96.481070000000003</c:v>
                </c:pt>
                <c:pt idx="120">
                  <c:v>101.63654</c:v>
                </c:pt>
                <c:pt idx="121">
                  <c:v>94.860770000000002</c:v>
                </c:pt>
                <c:pt idx="122">
                  <c:v>95.008070000000004</c:v>
                </c:pt>
                <c:pt idx="123">
                  <c:v>96.481070000000003</c:v>
                </c:pt>
                <c:pt idx="124">
                  <c:v>93.976979999999998</c:v>
                </c:pt>
                <c:pt idx="125">
                  <c:v>91.325589999999991</c:v>
                </c:pt>
                <c:pt idx="126">
                  <c:v>90.441789999999997</c:v>
                </c:pt>
                <c:pt idx="127">
                  <c:v>84.697119999999998</c:v>
                </c:pt>
                <c:pt idx="128">
                  <c:v>84.107919999999993</c:v>
                </c:pt>
                <c:pt idx="129">
                  <c:v>83.666020000000003</c:v>
                </c:pt>
                <c:pt idx="130">
                  <c:v>88.8215</c:v>
                </c:pt>
                <c:pt idx="131">
                  <c:v>88.526899999999998</c:v>
                </c:pt>
                <c:pt idx="132">
                  <c:v>86.022809999999993</c:v>
                </c:pt>
                <c:pt idx="133">
                  <c:v>87.937699999999992</c:v>
                </c:pt>
                <c:pt idx="134">
                  <c:v>88.379600000000011</c:v>
                </c:pt>
                <c:pt idx="135">
                  <c:v>90.589089999999999</c:v>
                </c:pt>
                <c:pt idx="136">
                  <c:v>89.410699999999991</c:v>
                </c:pt>
                <c:pt idx="137">
                  <c:v>96.922960000000003</c:v>
                </c:pt>
                <c:pt idx="138">
                  <c:v>95.155369999999991</c:v>
                </c:pt>
                <c:pt idx="139">
                  <c:v>96.18647</c:v>
                </c:pt>
                <c:pt idx="140">
                  <c:v>95.302669999999992</c:v>
                </c:pt>
                <c:pt idx="141">
                  <c:v>96.62836999999999</c:v>
                </c:pt>
                <c:pt idx="142">
                  <c:v>96.333770000000001</c:v>
                </c:pt>
                <c:pt idx="143">
                  <c:v>97.806759999999997</c:v>
                </c:pt>
                <c:pt idx="144">
                  <c:v>95.449970000000008</c:v>
                </c:pt>
                <c:pt idx="145">
                  <c:v>94.860770000000002</c:v>
                </c:pt>
                <c:pt idx="146">
                  <c:v>92.945880000000002</c:v>
                </c:pt>
                <c:pt idx="147">
                  <c:v>91.325589999999991</c:v>
                </c:pt>
                <c:pt idx="148">
                  <c:v>89.999889999999994</c:v>
                </c:pt>
                <c:pt idx="149">
                  <c:v>92.65128</c:v>
                </c:pt>
                <c:pt idx="150">
                  <c:v>96.333770000000001</c:v>
                </c:pt>
                <c:pt idx="151">
                  <c:v>96.039169999999999</c:v>
                </c:pt>
                <c:pt idx="152">
                  <c:v>94.27158</c:v>
                </c:pt>
                <c:pt idx="153">
                  <c:v>89.999889999999994</c:v>
                </c:pt>
                <c:pt idx="154">
                  <c:v>89.558000000000007</c:v>
                </c:pt>
                <c:pt idx="155">
                  <c:v>89.85260000000001</c:v>
                </c:pt>
                <c:pt idx="156">
                  <c:v>90.29449000000001</c:v>
                </c:pt>
                <c:pt idx="157">
                  <c:v>87.643110000000007</c:v>
                </c:pt>
                <c:pt idx="158">
                  <c:v>88.8215</c:v>
                </c:pt>
                <c:pt idx="159">
                  <c:v>86.170109999999994</c:v>
                </c:pt>
                <c:pt idx="160">
                  <c:v>86.464710000000011</c:v>
                </c:pt>
                <c:pt idx="161">
                  <c:v>86.464710000000011</c:v>
                </c:pt>
                <c:pt idx="162">
                  <c:v>86.170109999999994</c:v>
                </c:pt>
                <c:pt idx="163">
                  <c:v>86.906610000000001</c:v>
                </c:pt>
                <c:pt idx="164">
                  <c:v>87.34850999999999</c:v>
                </c:pt>
                <c:pt idx="165">
                  <c:v>83.371420000000001</c:v>
                </c:pt>
                <c:pt idx="166">
                  <c:v>86.31741000000001</c:v>
                </c:pt>
                <c:pt idx="167">
                  <c:v>86.759309999999999</c:v>
                </c:pt>
                <c:pt idx="168">
                  <c:v>85.433619999999991</c:v>
                </c:pt>
                <c:pt idx="169">
                  <c:v>82.92953</c:v>
                </c:pt>
                <c:pt idx="170">
                  <c:v>86.464710000000011</c:v>
                </c:pt>
                <c:pt idx="171">
                  <c:v>88.526899999999998</c:v>
                </c:pt>
                <c:pt idx="172">
                  <c:v>84.40252000000001</c:v>
                </c:pt>
                <c:pt idx="173">
                  <c:v>85.433619999999991</c:v>
                </c:pt>
                <c:pt idx="174">
                  <c:v>84.84442</c:v>
                </c:pt>
                <c:pt idx="175">
                  <c:v>84.40252000000001</c:v>
                </c:pt>
                <c:pt idx="176">
                  <c:v>81.603830000000002</c:v>
                </c:pt>
                <c:pt idx="177">
                  <c:v>81.309229999999999</c:v>
                </c:pt>
                <c:pt idx="178">
                  <c:v>81.898429999999991</c:v>
                </c:pt>
                <c:pt idx="179">
                  <c:v>84.255219999999994</c:v>
                </c:pt>
                <c:pt idx="180">
                  <c:v>84.549820000000011</c:v>
                </c:pt>
                <c:pt idx="181">
                  <c:v>87.053910000000002</c:v>
                </c:pt>
                <c:pt idx="182">
                  <c:v>83.371420000000001</c:v>
                </c:pt>
                <c:pt idx="183">
                  <c:v>92.356679999999997</c:v>
                </c:pt>
                <c:pt idx="184">
                  <c:v>101.19463999999999</c:v>
                </c:pt>
                <c:pt idx="185">
                  <c:v>97.364860000000007</c:v>
                </c:pt>
                <c:pt idx="186">
                  <c:v>87.790399999999991</c:v>
                </c:pt>
                <c:pt idx="187">
                  <c:v>86.906610000000001</c:v>
                </c:pt>
                <c:pt idx="188">
                  <c:v>88.8215</c:v>
                </c:pt>
                <c:pt idx="189">
                  <c:v>84.255219999999994</c:v>
                </c:pt>
                <c:pt idx="190">
                  <c:v>86.31741000000001</c:v>
                </c:pt>
                <c:pt idx="191">
                  <c:v>87.053910000000002</c:v>
                </c:pt>
                <c:pt idx="192">
                  <c:v>84.697119999999998</c:v>
                </c:pt>
                <c:pt idx="193">
                  <c:v>81.898429999999991</c:v>
                </c:pt>
                <c:pt idx="194">
                  <c:v>78.65785000000001</c:v>
                </c:pt>
                <c:pt idx="195">
                  <c:v>84.697119999999998</c:v>
                </c:pt>
                <c:pt idx="196">
                  <c:v>81.456530000000001</c:v>
                </c:pt>
                <c:pt idx="197">
                  <c:v>82.045729999999992</c:v>
                </c:pt>
                <c:pt idx="198">
                  <c:v>79.541640000000001</c:v>
                </c:pt>
                <c:pt idx="199">
                  <c:v>78.363249999999994</c:v>
                </c:pt>
                <c:pt idx="200">
                  <c:v>79.541640000000001</c:v>
                </c:pt>
                <c:pt idx="201">
                  <c:v>79.541640000000001</c:v>
                </c:pt>
                <c:pt idx="202">
                  <c:v>82.045729999999992</c:v>
                </c:pt>
                <c:pt idx="203">
                  <c:v>82.045729999999992</c:v>
                </c:pt>
                <c:pt idx="204">
                  <c:v>83.224130000000002</c:v>
                </c:pt>
                <c:pt idx="205">
                  <c:v>89.558000000000007</c:v>
                </c:pt>
                <c:pt idx="206">
                  <c:v>85.580910000000003</c:v>
                </c:pt>
                <c:pt idx="207">
                  <c:v>82.48763000000001</c:v>
                </c:pt>
                <c:pt idx="208">
                  <c:v>81.898429999999991</c:v>
                </c:pt>
                <c:pt idx="209">
                  <c:v>79.39434</c:v>
                </c:pt>
                <c:pt idx="210">
                  <c:v>76.006460000000004</c:v>
                </c:pt>
                <c:pt idx="211">
                  <c:v>83.518720000000002</c:v>
                </c:pt>
                <c:pt idx="212">
                  <c:v>82.634929999999997</c:v>
                </c:pt>
                <c:pt idx="213">
                  <c:v>86.31741000000001</c:v>
                </c:pt>
                <c:pt idx="214">
                  <c:v>90.29449000000001</c:v>
                </c:pt>
                <c:pt idx="215">
                  <c:v>86.31741000000001</c:v>
                </c:pt>
                <c:pt idx="216">
                  <c:v>85.728210000000004</c:v>
                </c:pt>
                <c:pt idx="217">
                  <c:v>82.48763000000001</c:v>
                </c:pt>
                <c:pt idx="218">
                  <c:v>81.01464</c:v>
                </c:pt>
                <c:pt idx="219">
                  <c:v>80.57274000000001</c:v>
                </c:pt>
                <c:pt idx="220">
                  <c:v>89.410699999999991</c:v>
                </c:pt>
                <c:pt idx="221">
                  <c:v>90.29449000000001</c:v>
                </c:pt>
                <c:pt idx="222">
                  <c:v>95.74457000000001</c:v>
                </c:pt>
                <c:pt idx="223">
                  <c:v>100.16355</c:v>
                </c:pt>
                <c:pt idx="224">
                  <c:v>97.954059999999998</c:v>
                </c:pt>
                <c:pt idx="225">
                  <c:v>101.63654</c:v>
                </c:pt>
                <c:pt idx="226">
                  <c:v>107.67582</c:v>
                </c:pt>
                <c:pt idx="227">
                  <c:v>104.43522999999999</c:v>
                </c:pt>
                <c:pt idx="228">
                  <c:v>111.94750000000001</c:v>
                </c:pt>
                <c:pt idx="229">
                  <c:v>104.14063</c:v>
                </c:pt>
                <c:pt idx="230">
                  <c:v>109.14881</c:v>
                </c:pt>
                <c:pt idx="231">
                  <c:v>104.43522999999999</c:v>
                </c:pt>
                <c:pt idx="232">
                  <c:v>99.279750000000007</c:v>
                </c:pt>
                <c:pt idx="233">
                  <c:v>98.395960000000002</c:v>
                </c:pt>
                <c:pt idx="234">
                  <c:v>94.713470000000001</c:v>
                </c:pt>
                <c:pt idx="235">
                  <c:v>90.73639</c:v>
                </c:pt>
                <c:pt idx="236">
                  <c:v>83.666020000000003</c:v>
                </c:pt>
                <c:pt idx="237">
                  <c:v>85.728210000000004</c:v>
                </c:pt>
                <c:pt idx="238">
                  <c:v>84.84442</c:v>
                </c:pt>
                <c:pt idx="239">
                  <c:v>83.224130000000002</c:v>
                </c:pt>
                <c:pt idx="240">
                  <c:v>84.40252000000001</c:v>
                </c:pt>
                <c:pt idx="241">
                  <c:v>85.433619999999991</c:v>
                </c:pt>
                <c:pt idx="242">
                  <c:v>82.045729999999992</c:v>
                </c:pt>
                <c:pt idx="243">
                  <c:v>76.006460000000004</c:v>
                </c:pt>
                <c:pt idx="244">
                  <c:v>76.595660000000009</c:v>
                </c:pt>
                <c:pt idx="245">
                  <c:v>79.983539999999991</c:v>
                </c:pt>
                <c:pt idx="246">
                  <c:v>82.193029999999993</c:v>
                </c:pt>
                <c:pt idx="247">
                  <c:v>81.456530000000001</c:v>
                </c:pt>
                <c:pt idx="248">
                  <c:v>77.774050000000003</c:v>
                </c:pt>
                <c:pt idx="249">
                  <c:v>76.742949999999993</c:v>
                </c:pt>
                <c:pt idx="250">
                  <c:v>74.386169999999993</c:v>
                </c:pt>
                <c:pt idx="251">
                  <c:v>60.024480000000004</c:v>
                </c:pt>
                <c:pt idx="252">
                  <c:v>78.805149999999998</c:v>
                </c:pt>
                <c:pt idx="253">
                  <c:v>72.103030000000004</c:v>
                </c:pt>
                <c:pt idx="254">
                  <c:v>68.494190000000003</c:v>
                </c:pt>
                <c:pt idx="255">
                  <c:v>65.106309999999993</c:v>
                </c:pt>
                <c:pt idx="256">
                  <c:v>71.587479999999999</c:v>
                </c:pt>
                <c:pt idx="257">
                  <c:v>62.896819999999998</c:v>
                </c:pt>
                <c:pt idx="258">
                  <c:v>68.494190000000003</c:v>
                </c:pt>
                <c:pt idx="259">
                  <c:v>72.103030000000004</c:v>
                </c:pt>
                <c:pt idx="260">
                  <c:v>67.168499999999995</c:v>
                </c:pt>
                <c:pt idx="261">
                  <c:v>69.230689999999996</c:v>
                </c:pt>
                <c:pt idx="262">
                  <c:v>72.618570000000005</c:v>
                </c:pt>
                <c:pt idx="263">
                  <c:v>69.083389999999994</c:v>
                </c:pt>
                <c:pt idx="264">
                  <c:v>65.106309999999993</c:v>
                </c:pt>
                <c:pt idx="265">
                  <c:v>71.882080000000002</c:v>
                </c:pt>
                <c:pt idx="266">
                  <c:v>80.278139999999993</c:v>
                </c:pt>
                <c:pt idx="267">
                  <c:v>75.269960000000012</c:v>
                </c:pt>
                <c:pt idx="268">
                  <c:v>68.862440000000007</c:v>
                </c:pt>
                <c:pt idx="269">
                  <c:v>70.261780000000002</c:v>
                </c:pt>
                <c:pt idx="270">
                  <c:v>74.091570000000004</c:v>
                </c:pt>
                <c:pt idx="271">
                  <c:v>77.774050000000003</c:v>
                </c:pt>
                <c:pt idx="272">
                  <c:v>79.836240000000004</c:v>
                </c:pt>
                <c:pt idx="273">
                  <c:v>86.022809999999993</c:v>
                </c:pt>
                <c:pt idx="274">
                  <c:v>87.34850999999999</c:v>
                </c:pt>
                <c:pt idx="275">
                  <c:v>88.8215</c:v>
                </c:pt>
                <c:pt idx="276">
                  <c:v>87.937699999999992</c:v>
                </c:pt>
                <c:pt idx="277">
                  <c:v>87.201210000000003</c:v>
                </c:pt>
                <c:pt idx="278">
                  <c:v>87.201210000000003</c:v>
                </c:pt>
                <c:pt idx="279">
                  <c:v>83.813320000000004</c:v>
                </c:pt>
                <c:pt idx="280">
                  <c:v>81.751130000000003</c:v>
                </c:pt>
                <c:pt idx="281">
                  <c:v>81.01464</c:v>
                </c:pt>
                <c:pt idx="282">
                  <c:v>82.193029999999993</c:v>
                </c:pt>
                <c:pt idx="283">
                  <c:v>83.813320000000004</c:v>
                </c:pt>
                <c:pt idx="284">
                  <c:v>86.022809999999993</c:v>
                </c:pt>
                <c:pt idx="285">
                  <c:v>82.782229999999998</c:v>
                </c:pt>
                <c:pt idx="286">
                  <c:v>87.790399999999991</c:v>
                </c:pt>
                <c:pt idx="287">
                  <c:v>88.526899999999998</c:v>
                </c:pt>
                <c:pt idx="288">
                  <c:v>95.008070000000004</c:v>
                </c:pt>
                <c:pt idx="289">
                  <c:v>98.690559999999991</c:v>
                </c:pt>
                <c:pt idx="290">
                  <c:v>100.60544999999999</c:v>
                </c:pt>
                <c:pt idx="291">
                  <c:v>106.64472000000001</c:v>
                </c:pt>
                <c:pt idx="292">
                  <c:v>105.46633</c:v>
                </c:pt>
                <c:pt idx="293">
                  <c:v>107.67582</c:v>
                </c:pt>
                <c:pt idx="294">
                  <c:v>111.5056</c:v>
                </c:pt>
                <c:pt idx="295">
                  <c:v>112.53669000000001</c:v>
                </c:pt>
                <c:pt idx="296">
                  <c:v>112.97859</c:v>
                </c:pt>
                <c:pt idx="297">
                  <c:v>116.80837</c:v>
                </c:pt>
                <c:pt idx="298">
                  <c:v>118.72327</c:v>
                </c:pt>
                <c:pt idx="299">
                  <c:v>117.10297</c:v>
                </c:pt>
                <c:pt idx="300">
                  <c:v>116.66107000000001</c:v>
                </c:pt>
                <c:pt idx="301">
                  <c:v>111.211</c:v>
                </c:pt>
                <c:pt idx="302">
                  <c:v>109.88531</c:v>
                </c:pt>
                <c:pt idx="303">
                  <c:v>109.73800999999999</c:v>
                </c:pt>
                <c:pt idx="304">
                  <c:v>106.49742000000001</c:v>
                </c:pt>
                <c:pt idx="305">
                  <c:v>106.35011999999999</c:v>
                </c:pt>
                <c:pt idx="306">
                  <c:v>105.17173</c:v>
                </c:pt>
                <c:pt idx="307">
                  <c:v>111.211</c:v>
                </c:pt>
                <c:pt idx="308">
                  <c:v>104.87713000000001</c:v>
                </c:pt>
                <c:pt idx="309">
                  <c:v>112.24208999999999</c:v>
                </c:pt>
                <c:pt idx="310">
                  <c:v>115.62997999999999</c:v>
                </c:pt>
                <c:pt idx="311">
                  <c:v>113.86239</c:v>
                </c:pt>
                <c:pt idx="312">
                  <c:v>116.36648</c:v>
                </c:pt>
                <c:pt idx="313">
                  <c:v>117.69217</c:v>
                </c:pt>
                <c:pt idx="314">
                  <c:v>120.93276</c:v>
                </c:pt>
                <c:pt idx="315">
                  <c:v>124.02603999999999</c:v>
                </c:pt>
                <c:pt idx="316">
                  <c:v>121.52195</c:v>
                </c:pt>
                <c:pt idx="317">
                  <c:v>115.48267999999999</c:v>
                </c:pt>
                <c:pt idx="318">
                  <c:v>110.47450000000001</c:v>
                </c:pt>
                <c:pt idx="319">
                  <c:v>110.47450000000001</c:v>
                </c:pt>
                <c:pt idx="320">
                  <c:v>111.94750000000001</c:v>
                </c:pt>
                <c:pt idx="321">
                  <c:v>109.59071</c:v>
                </c:pt>
                <c:pt idx="322">
                  <c:v>114.15699000000001</c:v>
                </c:pt>
                <c:pt idx="323">
                  <c:v>114.59888000000001</c:v>
                </c:pt>
                <c:pt idx="324">
                  <c:v>118.42867</c:v>
                </c:pt>
                <c:pt idx="325">
                  <c:v>120.78546</c:v>
                </c:pt>
                <c:pt idx="326">
                  <c:v>126.23553</c:v>
                </c:pt>
                <c:pt idx="327">
                  <c:v>126.08823</c:v>
                </c:pt>
                <c:pt idx="328">
                  <c:v>124.90984</c:v>
                </c:pt>
                <c:pt idx="329">
                  <c:v>122.25845</c:v>
                </c:pt>
                <c:pt idx="330">
                  <c:v>125.05714</c:v>
                </c:pt>
                <c:pt idx="331">
                  <c:v>116.95567</c:v>
                </c:pt>
                <c:pt idx="332">
                  <c:v>119.31246</c:v>
                </c:pt>
                <c:pt idx="333">
                  <c:v>111.3583</c:v>
                </c:pt>
                <c:pt idx="334">
                  <c:v>114.59888000000001</c:v>
                </c:pt>
                <c:pt idx="335">
                  <c:v>116.80837</c:v>
                </c:pt>
                <c:pt idx="336">
                  <c:v>117.39757</c:v>
                </c:pt>
                <c:pt idx="337">
                  <c:v>121.08006</c:v>
                </c:pt>
                <c:pt idx="338">
                  <c:v>118.57597</c:v>
                </c:pt>
                <c:pt idx="339">
                  <c:v>112.97859</c:v>
                </c:pt>
                <c:pt idx="340">
                  <c:v>117.25027</c:v>
                </c:pt>
                <c:pt idx="341">
                  <c:v>118.13407000000001</c:v>
                </c:pt>
                <c:pt idx="342">
                  <c:v>119.45975999999999</c:v>
                </c:pt>
                <c:pt idx="343">
                  <c:v>119.31246</c:v>
                </c:pt>
                <c:pt idx="344">
                  <c:v>117.98677000000001</c:v>
                </c:pt>
                <c:pt idx="345">
                  <c:v>115.04078</c:v>
                </c:pt>
                <c:pt idx="346">
                  <c:v>115.48267999999999</c:v>
                </c:pt>
                <c:pt idx="347">
                  <c:v>112.83129</c:v>
                </c:pt>
                <c:pt idx="348">
                  <c:v>112.09480000000001</c:v>
                </c:pt>
                <c:pt idx="349">
                  <c:v>112.83129</c:v>
                </c:pt>
                <c:pt idx="350">
                  <c:v>113.86239</c:v>
                </c:pt>
                <c:pt idx="351">
                  <c:v>112.24208999999999</c:v>
                </c:pt>
                <c:pt idx="352">
                  <c:v>114.45158000000001</c:v>
                </c:pt>
                <c:pt idx="353">
                  <c:v>111.65289999999999</c:v>
                </c:pt>
                <c:pt idx="354">
                  <c:v>111.0637</c:v>
                </c:pt>
                <c:pt idx="355">
                  <c:v>114.45158000000001</c:v>
                </c:pt>
                <c:pt idx="356">
                  <c:v>109.73800999999999</c:v>
                </c:pt>
                <c:pt idx="357">
                  <c:v>114.30428999999999</c:v>
                </c:pt>
                <c:pt idx="358">
                  <c:v>114.59888000000001</c:v>
                </c:pt>
                <c:pt idx="359">
                  <c:v>120.49086</c:v>
                </c:pt>
                <c:pt idx="360">
                  <c:v>123.28955000000001</c:v>
                </c:pt>
                <c:pt idx="361">
                  <c:v>131.68561</c:v>
                </c:pt>
                <c:pt idx="362">
                  <c:v>135.36809</c:v>
                </c:pt>
                <c:pt idx="363">
                  <c:v>136.39919</c:v>
                </c:pt>
                <c:pt idx="364">
                  <c:v>136.25189</c:v>
                </c:pt>
                <c:pt idx="365">
                  <c:v>139.78707</c:v>
                </c:pt>
                <c:pt idx="366">
                  <c:v>135.66269</c:v>
                </c:pt>
                <c:pt idx="367">
                  <c:v>137.43028000000001</c:v>
                </c:pt>
                <c:pt idx="368">
                  <c:v>143.02766</c:v>
                </c:pt>
                <c:pt idx="369">
                  <c:v>148.77232999999998</c:v>
                </c:pt>
                <c:pt idx="370">
                  <c:v>144.79525000000001</c:v>
                </c:pt>
                <c:pt idx="371">
                  <c:v>134.77889000000002</c:v>
                </c:pt>
                <c:pt idx="372">
                  <c:v>141.40735999999998</c:v>
                </c:pt>
                <c:pt idx="373">
                  <c:v>136.39919</c:v>
                </c:pt>
                <c:pt idx="374">
                  <c:v>139.19786999999999</c:v>
                </c:pt>
                <c:pt idx="375">
                  <c:v>126.97203</c:v>
                </c:pt>
                <c:pt idx="376">
                  <c:v>131.24370999999999</c:v>
                </c:pt>
                <c:pt idx="377">
                  <c:v>134.04239999999999</c:v>
                </c:pt>
                <c:pt idx="378">
                  <c:v>138.46137999999999</c:v>
                </c:pt>
                <c:pt idx="379">
                  <c:v>132.2748</c:v>
                </c:pt>
                <c:pt idx="380">
                  <c:v>130.80180999999999</c:v>
                </c:pt>
                <c:pt idx="381">
                  <c:v>133.15860000000001</c:v>
                </c:pt>
                <c:pt idx="382">
                  <c:v>131.53831</c:v>
                </c:pt>
                <c:pt idx="383">
                  <c:v>132.4221</c:v>
                </c:pt>
                <c:pt idx="384">
                  <c:v>134.92618999999999</c:v>
                </c:pt>
                <c:pt idx="385">
                  <c:v>129.91802000000001</c:v>
                </c:pt>
                <c:pt idx="386">
                  <c:v>131.24370999999999</c:v>
                </c:pt>
                <c:pt idx="387">
                  <c:v>130.35991000000001</c:v>
                </c:pt>
                <c:pt idx="388">
                  <c:v>125.35174000000001</c:v>
                </c:pt>
                <c:pt idx="389">
                  <c:v>120.63816</c:v>
                </c:pt>
                <c:pt idx="390">
                  <c:v>125.49903999999999</c:v>
                </c:pt>
                <c:pt idx="391">
                  <c:v>125.94092999999999</c:v>
                </c:pt>
                <c:pt idx="392">
                  <c:v>130.35991000000001</c:v>
                </c:pt>
                <c:pt idx="393">
                  <c:v>122.55305</c:v>
                </c:pt>
                <c:pt idx="394">
                  <c:v>125.20444000000001</c:v>
                </c:pt>
                <c:pt idx="395">
                  <c:v>124.32064</c:v>
                </c:pt>
                <c:pt idx="396">
                  <c:v>116.21917999999999</c:v>
                </c:pt>
                <c:pt idx="397">
                  <c:v>104.14063</c:v>
                </c:pt>
                <c:pt idx="398">
                  <c:v>100.16355</c:v>
                </c:pt>
                <c:pt idx="399">
                  <c:v>106.93932000000001</c:v>
                </c:pt>
                <c:pt idx="400">
                  <c:v>113.27319</c:v>
                </c:pt>
                <c:pt idx="401">
                  <c:v>114.89348</c:v>
                </c:pt>
                <c:pt idx="402">
                  <c:v>117.54486999999999</c:v>
                </c:pt>
                <c:pt idx="403">
                  <c:v>111.65289999999999</c:v>
                </c:pt>
                <c:pt idx="404">
                  <c:v>123.73144000000001</c:v>
                </c:pt>
                <c:pt idx="405">
                  <c:v>126.67742999999999</c:v>
                </c:pt>
                <c:pt idx="406">
                  <c:v>130.50721000000001</c:v>
                </c:pt>
                <c:pt idx="407">
                  <c:v>135.07348999999999</c:v>
                </c:pt>
                <c:pt idx="408">
                  <c:v>139.19786999999999</c:v>
                </c:pt>
                <c:pt idx="409">
                  <c:v>148.03582999999998</c:v>
                </c:pt>
                <c:pt idx="410">
                  <c:v>144.79525000000001</c:v>
                </c:pt>
                <c:pt idx="411">
                  <c:v>141.84926000000002</c:v>
                </c:pt>
                <c:pt idx="412">
                  <c:v>139.49247</c:v>
                </c:pt>
                <c:pt idx="413">
                  <c:v>154.6643</c:v>
                </c:pt>
                <c:pt idx="414">
                  <c:v>155.1062</c:v>
                </c:pt>
                <c:pt idx="415">
                  <c:v>153.92780999999999</c:v>
                </c:pt>
                <c:pt idx="416">
                  <c:v>157.31568999999999</c:v>
                </c:pt>
                <c:pt idx="417">
                  <c:v>155.84270000000001</c:v>
                </c:pt>
                <c:pt idx="418">
                  <c:v>153.19130999999999</c:v>
                </c:pt>
                <c:pt idx="419">
                  <c:v>154.07511</c:v>
                </c:pt>
                <c:pt idx="420">
                  <c:v>162.76577</c:v>
                </c:pt>
                <c:pt idx="421">
                  <c:v>165.71174999999999</c:v>
                </c:pt>
                <c:pt idx="422">
                  <c:v>157.02108999999999</c:v>
                </c:pt>
                <c:pt idx="423">
                  <c:v>156.43189999999998</c:v>
                </c:pt>
                <c:pt idx="424">
                  <c:v>173.22402</c:v>
                </c:pt>
                <c:pt idx="425">
                  <c:v>173.81322</c:v>
                </c:pt>
                <c:pt idx="426">
                  <c:v>174.10782</c:v>
                </c:pt>
                <c:pt idx="427">
                  <c:v>181.17818</c:v>
                </c:pt>
                <c:pt idx="428">
                  <c:v>182.35657999999998</c:v>
                </c:pt>
                <c:pt idx="429">
                  <c:v>185.74446</c:v>
                </c:pt>
                <c:pt idx="430">
                  <c:v>187.80664999999999</c:v>
                </c:pt>
                <c:pt idx="431">
                  <c:v>196.20272</c:v>
                </c:pt>
                <c:pt idx="432">
                  <c:v>186.77555999999998</c:v>
                </c:pt>
                <c:pt idx="433">
                  <c:v>188.83775</c:v>
                </c:pt>
                <c:pt idx="434">
                  <c:v>202.38929000000002</c:v>
                </c:pt>
                <c:pt idx="435">
                  <c:v>200.3271</c:v>
                </c:pt>
                <c:pt idx="436">
                  <c:v>191.93104</c:v>
                </c:pt>
                <c:pt idx="437">
                  <c:v>171.75102999999999</c:v>
                </c:pt>
                <c:pt idx="438">
                  <c:v>180.44168999999999</c:v>
                </c:pt>
                <c:pt idx="439">
                  <c:v>181.62007999999997</c:v>
                </c:pt>
                <c:pt idx="440">
                  <c:v>183.68226999999999</c:v>
                </c:pt>
                <c:pt idx="441">
                  <c:v>179.26329000000001</c:v>
                </c:pt>
                <c:pt idx="442">
                  <c:v>174.10782</c:v>
                </c:pt>
                <c:pt idx="443">
                  <c:v>176.90649999999999</c:v>
                </c:pt>
                <c:pt idx="444">
                  <c:v>171.01453000000001</c:v>
                </c:pt>
                <c:pt idx="445">
                  <c:v>167.77394000000001</c:v>
                </c:pt>
                <c:pt idx="446">
                  <c:v>175.43351000000001</c:v>
                </c:pt>
                <c:pt idx="447">
                  <c:v>181.62007999999997</c:v>
                </c:pt>
                <c:pt idx="448">
                  <c:v>183.09307999999999</c:v>
                </c:pt>
                <c:pt idx="449">
                  <c:v>198.55951000000002</c:v>
                </c:pt>
                <c:pt idx="450">
                  <c:v>190.75264000000001</c:v>
                </c:pt>
                <c:pt idx="451">
                  <c:v>187.80664999999999</c:v>
                </c:pt>
                <c:pt idx="452">
                  <c:v>181.62007999999997</c:v>
                </c:pt>
                <c:pt idx="453">
                  <c:v>184.12417000000002</c:v>
                </c:pt>
                <c:pt idx="454">
                  <c:v>196.79191</c:v>
                </c:pt>
                <c:pt idx="455">
                  <c:v>191.78373999999999</c:v>
                </c:pt>
                <c:pt idx="456">
                  <c:v>198.26491000000001</c:v>
                </c:pt>
                <c:pt idx="457">
                  <c:v>201.80008999999998</c:v>
                </c:pt>
                <c:pt idx="458">
                  <c:v>190.89994000000002</c:v>
                </c:pt>
                <c:pt idx="459">
                  <c:v>191.78373999999999</c:v>
                </c:pt>
                <c:pt idx="460">
                  <c:v>189.57425000000001</c:v>
                </c:pt>
                <c:pt idx="461">
                  <c:v>195.46621999999999</c:v>
                </c:pt>
                <c:pt idx="462">
                  <c:v>197.52841000000001</c:v>
                </c:pt>
                <c:pt idx="463">
                  <c:v>192.52023</c:v>
                </c:pt>
                <c:pt idx="464">
                  <c:v>211.66915</c:v>
                </c:pt>
                <c:pt idx="465">
                  <c:v>207.10287</c:v>
                </c:pt>
                <c:pt idx="466">
                  <c:v>218.00301999999999</c:v>
                </c:pt>
                <c:pt idx="467">
                  <c:v>223.1585</c:v>
                </c:pt>
                <c:pt idx="468">
                  <c:v>212.40564000000001</c:v>
                </c:pt>
                <c:pt idx="469">
                  <c:v>224.18959000000001</c:v>
                </c:pt>
                <c:pt idx="470">
                  <c:v>224.63148999999999</c:v>
                </c:pt>
                <c:pt idx="471">
                  <c:v>225.80987999999999</c:v>
                </c:pt>
                <c:pt idx="472">
                  <c:v>218.00301999999999</c:v>
                </c:pt>
                <c:pt idx="473">
                  <c:v>208.72316000000001</c:v>
                </c:pt>
                <c:pt idx="474">
                  <c:v>212.25834</c:v>
                </c:pt>
                <c:pt idx="475">
                  <c:v>215.35163</c:v>
                </c:pt>
                <c:pt idx="476">
                  <c:v>220.65441000000001</c:v>
                </c:pt>
                <c:pt idx="477">
                  <c:v>225.36798999999999</c:v>
                </c:pt>
                <c:pt idx="478">
                  <c:v>227.43018000000001</c:v>
                </c:pt>
                <c:pt idx="479">
                  <c:v>220.80170999999999</c:v>
                </c:pt>
                <c:pt idx="480">
                  <c:v>218.00301999999999</c:v>
                </c:pt>
                <c:pt idx="481">
                  <c:v>214.32053999999999</c:v>
                </c:pt>
                <c:pt idx="482">
                  <c:v>224.92608999999999</c:v>
                </c:pt>
                <c:pt idx="483">
                  <c:v>221.68549999999999</c:v>
                </c:pt>
                <c:pt idx="484">
                  <c:v>223.45309</c:v>
                </c:pt>
                <c:pt idx="485">
                  <c:v>217.26651999999999</c:v>
                </c:pt>
                <c:pt idx="486">
                  <c:v>218.88681</c:v>
                </c:pt>
                <c:pt idx="487">
                  <c:v>226.10448000000002</c:v>
                </c:pt>
                <c:pt idx="488">
                  <c:v>217.41382000000002</c:v>
                </c:pt>
                <c:pt idx="489">
                  <c:v>222.12739999999999</c:v>
                </c:pt>
                <c:pt idx="490">
                  <c:v>218.88681</c:v>
                </c:pt>
                <c:pt idx="491">
                  <c:v>226.54638</c:v>
                </c:pt>
                <c:pt idx="492">
                  <c:v>210.19614999999999</c:v>
                </c:pt>
                <c:pt idx="493">
                  <c:v>201.65279000000001</c:v>
                </c:pt>
                <c:pt idx="494">
                  <c:v>195.17161999999999</c:v>
                </c:pt>
                <c:pt idx="495">
                  <c:v>197.67570999999998</c:v>
                </c:pt>
                <c:pt idx="496">
                  <c:v>186.62826000000001</c:v>
                </c:pt>
                <c:pt idx="497">
                  <c:v>193.25673</c:v>
                </c:pt>
                <c:pt idx="498">
                  <c:v>187.51205999999999</c:v>
                </c:pt>
                <c:pt idx="499">
                  <c:v>191.93104</c:v>
                </c:pt>
                <c:pt idx="500">
                  <c:v>189.42695000000001</c:v>
                </c:pt>
                <c:pt idx="501">
                  <c:v>181.17818</c:v>
                </c:pt>
                <c:pt idx="502">
                  <c:v>190.75264000000001</c:v>
                </c:pt>
                <c:pt idx="503">
                  <c:v>190.75264000000001</c:v>
                </c:pt>
                <c:pt idx="504">
                  <c:v>201.50548999999998</c:v>
                </c:pt>
                <c:pt idx="505">
                  <c:v>201.65279000000001</c:v>
                </c:pt>
                <c:pt idx="506">
                  <c:v>207.10287</c:v>
                </c:pt>
                <c:pt idx="507">
                  <c:v>204.15688</c:v>
                </c:pt>
                <c:pt idx="508">
                  <c:v>201.21089000000001</c:v>
                </c:pt>
                <c:pt idx="509">
                  <c:v>208.87045999999998</c:v>
                </c:pt>
                <c:pt idx="510">
                  <c:v>212.55294000000001</c:v>
                </c:pt>
                <c:pt idx="511">
                  <c:v>216.82461999999998</c:v>
                </c:pt>
                <c:pt idx="512">
                  <c:v>213.43673999999999</c:v>
                </c:pt>
                <c:pt idx="513">
                  <c:v>220.94901000000002</c:v>
                </c:pt>
                <c:pt idx="514">
                  <c:v>207.69207</c:v>
                </c:pt>
                <c:pt idx="515">
                  <c:v>215.35163</c:v>
                </c:pt>
                <c:pt idx="516">
                  <c:v>213.58404000000002</c:v>
                </c:pt>
                <c:pt idx="517">
                  <c:v>220.06520999999998</c:v>
                </c:pt>
                <c:pt idx="518">
                  <c:v>210.34345000000002</c:v>
                </c:pt>
                <c:pt idx="519">
                  <c:v>204.74607999999998</c:v>
                </c:pt>
                <c:pt idx="520">
                  <c:v>210.19614999999999</c:v>
                </c:pt>
                <c:pt idx="521">
                  <c:v>205.62986999999998</c:v>
                </c:pt>
                <c:pt idx="522">
                  <c:v>190.89994000000002</c:v>
                </c:pt>
                <c:pt idx="523">
                  <c:v>187.36476000000002</c:v>
                </c:pt>
                <c:pt idx="524">
                  <c:v>190.31073999999998</c:v>
                </c:pt>
                <c:pt idx="525">
                  <c:v>192.52023</c:v>
                </c:pt>
                <c:pt idx="526">
                  <c:v>188.54315</c:v>
                </c:pt>
                <c:pt idx="527">
                  <c:v>187.80664999999999</c:v>
                </c:pt>
                <c:pt idx="528">
                  <c:v>191.63643999999999</c:v>
                </c:pt>
                <c:pt idx="529">
                  <c:v>195.90812</c:v>
                </c:pt>
                <c:pt idx="530">
                  <c:v>198.70680999999999</c:v>
                </c:pt>
                <c:pt idx="531">
                  <c:v>197.23381000000001</c:v>
                </c:pt>
                <c:pt idx="532">
                  <c:v>187.80664999999999</c:v>
                </c:pt>
                <c:pt idx="533">
                  <c:v>187.51205999999999</c:v>
                </c:pt>
                <c:pt idx="534">
                  <c:v>196.64461</c:v>
                </c:pt>
                <c:pt idx="535">
                  <c:v>203.27309</c:v>
                </c:pt>
                <c:pt idx="536">
                  <c:v>201.06360000000001</c:v>
                </c:pt>
                <c:pt idx="537">
                  <c:v>202.97848999999999</c:v>
                </c:pt>
                <c:pt idx="538">
                  <c:v>206.07176999999999</c:v>
                </c:pt>
                <c:pt idx="539">
                  <c:v>198.26491000000001</c:v>
                </c:pt>
                <c:pt idx="540">
                  <c:v>196.64461</c:v>
                </c:pt>
                <c:pt idx="541">
                  <c:v>210.34345000000002</c:v>
                </c:pt>
                <c:pt idx="542">
                  <c:v>210.34345000000002</c:v>
                </c:pt>
                <c:pt idx="543">
                  <c:v>212.55294000000001</c:v>
                </c:pt>
                <c:pt idx="544">
                  <c:v>214.61512999999999</c:v>
                </c:pt>
                <c:pt idx="545">
                  <c:v>201.35819000000001</c:v>
                </c:pt>
                <c:pt idx="546">
                  <c:v>191.63643999999999</c:v>
                </c:pt>
                <c:pt idx="547">
                  <c:v>193.10943</c:v>
                </c:pt>
                <c:pt idx="548">
                  <c:v>192.37293</c:v>
                </c:pt>
                <c:pt idx="549">
                  <c:v>189.13235</c:v>
                </c:pt>
                <c:pt idx="550">
                  <c:v>197.82301000000001</c:v>
                </c:pt>
                <c:pt idx="551">
                  <c:v>199.59059999999999</c:v>
                </c:pt>
                <c:pt idx="552">
                  <c:v>190.31073999999998</c:v>
                </c:pt>
                <c:pt idx="553">
                  <c:v>184.12417000000002</c:v>
                </c:pt>
                <c:pt idx="554">
                  <c:v>185.74446</c:v>
                </c:pt>
                <c:pt idx="555">
                  <c:v>183.68226999999999</c:v>
                </c:pt>
                <c:pt idx="556">
                  <c:v>181.76738</c:v>
                </c:pt>
                <c:pt idx="557">
                  <c:v>176.90649999999999</c:v>
                </c:pt>
                <c:pt idx="558">
                  <c:v>176.90649999999999</c:v>
                </c:pt>
                <c:pt idx="559">
                  <c:v>178.23220000000001</c:v>
                </c:pt>
                <c:pt idx="560">
                  <c:v>174.54971</c:v>
                </c:pt>
                <c:pt idx="561">
                  <c:v>168.06854000000001</c:v>
                </c:pt>
                <c:pt idx="562">
                  <c:v>162.76577</c:v>
                </c:pt>
                <c:pt idx="563">
                  <c:v>160.40898000000001</c:v>
                </c:pt>
                <c:pt idx="564">
                  <c:v>163.79685999999998</c:v>
                </c:pt>
                <c:pt idx="565">
                  <c:v>183.24038000000002</c:v>
                </c:pt>
                <c:pt idx="566">
                  <c:v>177.643</c:v>
                </c:pt>
                <c:pt idx="567">
                  <c:v>175.87541000000002</c:v>
                </c:pt>
                <c:pt idx="568">
                  <c:v>180.14708999999999</c:v>
                </c:pt>
                <c:pt idx="569">
                  <c:v>189.57425000000001</c:v>
                </c:pt>
                <c:pt idx="570">
                  <c:v>191.78373999999999</c:v>
                </c:pt>
                <c:pt idx="571">
                  <c:v>189.42695000000001</c:v>
                </c:pt>
                <c:pt idx="572">
                  <c:v>195.61351999999999</c:v>
                </c:pt>
                <c:pt idx="573">
                  <c:v>199.14870000000002</c:v>
                </c:pt>
                <c:pt idx="574">
                  <c:v>195.90812</c:v>
                </c:pt>
                <c:pt idx="575">
                  <c:v>193.55132999999998</c:v>
                </c:pt>
                <c:pt idx="576">
                  <c:v>193.84592999999998</c:v>
                </c:pt>
                <c:pt idx="577">
                  <c:v>204.15688</c:v>
                </c:pt>
                <c:pt idx="578">
                  <c:v>201.06360000000001</c:v>
                </c:pt>
                <c:pt idx="579">
                  <c:v>202.09469000000001</c:v>
                </c:pt>
                <c:pt idx="580">
                  <c:v>200.4744</c:v>
                </c:pt>
                <c:pt idx="581">
                  <c:v>202.83118999999999</c:v>
                </c:pt>
                <c:pt idx="582">
                  <c:v>199.8852</c:v>
                </c:pt>
                <c:pt idx="583">
                  <c:v>212.40564000000001</c:v>
                </c:pt>
                <c:pt idx="584">
                  <c:v>214.61512999999999</c:v>
                </c:pt>
                <c:pt idx="585">
                  <c:v>215.64623</c:v>
                </c:pt>
                <c:pt idx="586">
                  <c:v>209.31235999999998</c:v>
                </c:pt>
                <c:pt idx="587">
                  <c:v>211.22725</c:v>
                </c:pt>
                <c:pt idx="588">
                  <c:v>219.47601</c:v>
                </c:pt>
                <c:pt idx="589">
                  <c:v>213.58404000000002</c:v>
                </c:pt>
                <c:pt idx="590">
                  <c:v>207.69207</c:v>
                </c:pt>
                <c:pt idx="591">
                  <c:v>207.69207</c:v>
                </c:pt>
                <c:pt idx="592">
                  <c:v>197.08651</c:v>
                </c:pt>
                <c:pt idx="593">
                  <c:v>195.31892000000002</c:v>
                </c:pt>
                <c:pt idx="594">
                  <c:v>198.85410000000002</c:v>
                </c:pt>
                <c:pt idx="595">
                  <c:v>192.52023</c:v>
                </c:pt>
                <c:pt idx="596">
                  <c:v>197.52841000000001</c:v>
                </c:pt>
                <c:pt idx="597">
                  <c:v>188.10124999999999</c:v>
                </c:pt>
                <c:pt idx="598">
                  <c:v>186.48095999999998</c:v>
                </c:pt>
                <c:pt idx="599">
                  <c:v>188.24854999999999</c:v>
                </c:pt>
                <c:pt idx="600">
                  <c:v>186.77555999999998</c:v>
                </c:pt>
                <c:pt idx="601">
                  <c:v>185.44987</c:v>
                </c:pt>
                <c:pt idx="602">
                  <c:v>192.22563</c:v>
                </c:pt>
                <c:pt idx="603">
                  <c:v>181.03089000000003</c:v>
                </c:pt>
                <c:pt idx="604">
                  <c:v>174.54971</c:v>
                </c:pt>
                <c:pt idx="605">
                  <c:v>167.33204999999998</c:v>
                </c:pt>
                <c:pt idx="606">
                  <c:v>167.92123999999998</c:v>
                </c:pt>
                <c:pt idx="607">
                  <c:v>162.17657</c:v>
                </c:pt>
                <c:pt idx="608">
                  <c:v>159.23057999999997</c:v>
                </c:pt>
                <c:pt idx="609">
                  <c:v>166.30095</c:v>
                </c:pt>
                <c:pt idx="610">
                  <c:v>164.23876000000001</c:v>
                </c:pt>
                <c:pt idx="611">
                  <c:v>175.28620999999998</c:v>
                </c:pt>
                <c:pt idx="612">
                  <c:v>163.79685999999998</c:v>
                </c:pt>
                <c:pt idx="613">
                  <c:v>164.82795999999999</c:v>
                </c:pt>
                <c:pt idx="614">
                  <c:v>187.07016000000002</c:v>
                </c:pt>
                <c:pt idx="615">
                  <c:v>186.33366000000001</c:v>
                </c:pt>
                <c:pt idx="616">
                  <c:v>189.86885000000001</c:v>
                </c:pt>
                <c:pt idx="617">
                  <c:v>202.09469000000001</c:v>
                </c:pt>
                <c:pt idx="618">
                  <c:v>197.08651</c:v>
                </c:pt>
                <c:pt idx="619">
                  <c:v>191.48914000000002</c:v>
                </c:pt>
                <c:pt idx="620">
                  <c:v>189.27965</c:v>
                </c:pt>
                <c:pt idx="621">
                  <c:v>195.46621999999999</c:v>
                </c:pt>
                <c:pt idx="622">
                  <c:v>186.92285999999999</c:v>
                </c:pt>
                <c:pt idx="623">
                  <c:v>189.13235</c:v>
                </c:pt>
                <c:pt idx="624">
                  <c:v>188.24854999999999</c:v>
                </c:pt>
                <c:pt idx="625">
                  <c:v>189.27965</c:v>
                </c:pt>
                <c:pt idx="626">
                  <c:v>185.59716</c:v>
                </c:pt>
                <c:pt idx="627">
                  <c:v>172.48751999999999</c:v>
                </c:pt>
                <c:pt idx="628">
                  <c:v>166.74285</c:v>
                </c:pt>
                <c:pt idx="629">
                  <c:v>172.04563000000002</c:v>
                </c:pt>
                <c:pt idx="630">
                  <c:v>166.82973999999999</c:v>
                </c:pt>
                <c:pt idx="631">
                  <c:v>168.86070999999998</c:v>
                </c:pt>
                <c:pt idx="632">
                  <c:v>163.92834999999999</c:v>
                </c:pt>
                <c:pt idx="633">
                  <c:v>172.63251</c:v>
                </c:pt>
                <c:pt idx="634">
                  <c:v>170.02126000000001</c:v>
                </c:pt>
                <c:pt idx="635">
                  <c:v>176.25923999999998</c:v>
                </c:pt>
                <c:pt idx="636">
                  <c:v>181.19159999999999</c:v>
                </c:pt>
                <c:pt idx="637">
                  <c:v>184.67327</c:v>
                </c:pt>
                <c:pt idx="638">
                  <c:v>186.84931</c:v>
                </c:pt>
                <c:pt idx="639">
                  <c:v>185.54367999999999</c:v>
                </c:pt>
                <c:pt idx="640">
                  <c:v>180.75639000000001</c:v>
                </c:pt>
                <c:pt idx="641">
                  <c:v>188.59014000000002</c:v>
                </c:pt>
                <c:pt idx="642">
                  <c:v>185.68875</c:v>
                </c:pt>
                <c:pt idx="643">
                  <c:v>180.61132000000001</c:v>
                </c:pt>
                <c:pt idx="644">
                  <c:v>184.43044</c:v>
                </c:pt>
                <c:pt idx="645">
                  <c:v>179.14058</c:v>
                </c:pt>
                <c:pt idx="646">
                  <c:v>181.42809</c:v>
                </c:pt>
                <c:pt idx="647">
                  <c:v>183.28668999999999</c:v>
                </c:pt>
                <c:pt idx="648">
                  <c:v>196.86877999999999</c:v>
                </c:pt>
                <c:pt idx="649">
                  <c:v>201.01489000000001</c:v>
                </c:pt>
                <c:pt idx="650">
                  <c:v>203.87427</c:v>
                </c:pt>
                <c:pt idx="651">
                  <c:v>200.15707</c:v>
                </c:pt>
                <c:pt idx="652">
                  <c:v>209.59304999999998</c:v>
                </c:pt>
                <c:pt idx="653">
                  <c:v>208.73523</c:v>
                </c:pt>
                <c:pt idx="654">
                  <c:v>217.02745000000002</c:v>
                </c:pt>
                <c:pt idx="655">
                  <c:v>216.74151000000001</c:v>
                </c:pt>
                <c:pt idx="656">
                  <c:v>218.02910999999997</c:v>
                </c:pt>
                <c:pt idx="657">
                  <c:v>221.14583999999999</c:v>
                </c:pt>
                <c:pt idx="658">
                  <c:v>218.87913</c:v>
                </c:pt>
                <c:pt idx="659">
                  <c:v>237.29614000000001</c:v>
                </c:pt>
                <c:pt idx="660">
                  <c:v>228.37097</c:v>
                </c:pt>
                <c:pt idx="661">
                  <c:v>226.24592999999999</c:v>
                </c:pt>
                <c:pt idx="662">
                  <c:v>223.12921</c:v>
                </c:pt>
                <c:pt idx="663">
                  <c:v>216.32907999999998</c:v>
                </c:pt>
                <c:pt idx="664">
                  <c:v>222.56253000000001</c:v>
                </c:pt>
                <c:pt idx="665">
                  <c:v>226.38759999999999</c:v>
                </c:pt>
                <c:pt idx="666">
                  <c:v>241.68789000000001</c:v>
                </c:pt>
                <c:pt idx="667">
                  <c:v>221.85130999999998</c:v>
                </c:pt>
                <c:pt idx="668">
                  <c:v>223.53946999999999</c:v>
                </c:pt>
                <c:pt idx="669">
                  <c:v>227.05645000000001</c:v>
                </c:pt>
                <c:pt idx="670">
                  <c:v>228.88527999999999</c:v>
                </c:pt>
                <c:pt idx="671">
                  <c:v>224.80557999999999</c:v>
                </c:pt>
                <c:pt idx="672">
                  <c:v>220.58520000000001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PBR!$BE$19</c:f>
              <c:strCache>
                <c:ptCount val="1"/>
                <c:pt idx="0">
                  <c:v>2.4X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PBR!$BE$20:$BE$5005</c:f>
              <c:numCache>
                <c:formatCode>General</c:formatCode>
                <c:ptCount val="4986"/>
                <c:pt idx="0">
                  <c:v>82.656984000000008</c:v>
                </c:pt>
                <c:pt idx="1">
                  <c:v>82.897731692307701</c:v>
                </c:pt>
                <c:pt idx="2">
                  <c:v>83.138479384615394</c:v>
                </c:pt>
                <c:pt idx="3">
                  <c:v>83.379227076923087</c:v>
                </c:pt>
                <c:pt idx="4">
                  <c:v>83.61997476923078</c:v>
                </c:pt>
                <c:pt idx="5">
                  <c:v>83.860722461538472</c:v>
                </c:pt>
                <c:pt idx="6">
                  <c:v>84.101470153846151</c:v>
                </c:pt>
                <c:pt idx="7">
                  <c:v>84.342217846153858</c:v>
                </c:pt>
                <c:pt idx="8">
                  <c:v>84.582965538461551</c:v>
                </c:pt>
                <c:pt idx="9">
                  <c:v>84.823713230769229</c:v>
                </c:pt>
                <c:pt idx="10">
                  <c:v>85.064460923076922</c:v>
                </c:pt>
                <c:pt idx="11">
                  <c:v>85.305208615384615</c:v>
                </c:pt>
                <c:pt idx="12">
                  <c:v>85.545956307692322</c:v>
                </c:pt>
                <c:pt idx="13">
                  <c:v>85.786704000000015</c:v>
                </c:pt>
                <c:pt idx="14">
                  <c:v>86.027451692307693</c:v>
                </c:pt>
                <c:pt idx="15">
                  <c:v>86.268199384615386</c:v>
                </c:pt>
                <c:pt idx="16">
                  <c:v>86.508947076923079</c:v>
                </c:pt>
                <c:pt idx="17">
                  <c:v>86.749694769230771</c:v>
                </c:pt>
                <c:pt idx="18">
                  <c:v>86.990442461538464</c:v>
                </c:pt>
                <c:pt idx="19">
                  <c:v>87.231190153846157</c:v>
                </c:pt>
                <c:pt idx="20">
                  <c:v>87.471937846153864</c:v>
                </c:pt>
                <c:pt idx="21">
                  <c:v>87.712685538461528</c:v>
                </c:pt>
                <c:pt idx="22">
                  <c:v>87.953433230769221</c:v>
                </c:pt>
                <c:pt idx="23">
                  <c:v>88.194180923076914</c:v>
                </c:pt>
                <c:pt idx="24">
                  <c:v>88.434928615384607</c:v>
                </c:pt>
                <c:pt idx="25">
                  <c:v>88.675676307692328</c:v>
                </c:pt>
                <c:pt idx="26">
                  <c:v>88.916423999999992</c:v>
                </c:pt>
                <c:pt idx="27">
                  <c:v>89.157171692307699</c:v>
                </c:pt>
                <c:pt idx="28">
                  <c:v>89.397919384615392</c:v>
                </c:pt>
                <c:pt idx="29">
                  <c:v>89.638667076923085</c:v>
                </c:pt>
                <c:pt idx="30">
                  <c:v>89.879414769230763</c:v>
                </c:pt>
                <c:pt idx="31">
                  <c:v>90.12016246153847</c:v>
                </c:pt>
                <c:pt idx="32">
                  <c:v>90.360910153846149</c:v>
                </c:pt>
                <c:pt idx="33">
                  <c:v>90.601657846153842</c:v>
                </c:pt>
                <c:pt idx="34">
                  <c:v>90.842405538461534</c:v>
                </c:pt>
                <c:pt idx="35">
                  <c:v>91.083153230769227</c:v>
                </c:pt>
                <c:pt idx="36">
                  <c:v>91.32390092307692</c:v>
                </c:pt>
                <c:pt idx="37">
                  <c:v>91.564648615384598</c:v>
                </c:pt>
                <c:pt idx="38">
                  <c:v>91.805396307692291</c:v>
                </c:pt>
                <c:pt idx="39">
                  <c:v>92.046143999999984</c:v>
                </c:pt>
                <c:pt idx="40">
                  <c:v>92.286891692307705</c:v>
                </c:pt>
                <c:pt idx="41">
                  <c:v>92.527639384615398</c:v>
                </c:pt>
                <c:pt idx="42">
                  <c:v>92.768387076923091</c:v>
                </c:pt>
                <c:pt idx="43">
                  <c:v>93.009134769230741</c:v>
                </c:pt>
                <c:pt idx="44">
                  <c:v>93.249882461538462</c:v>
                </c:pt>
                <c:pt idx="45">
                  <c:v>93.490630153846155</c:v>
                </c:pt>
                <c:pt idx="46">
                  <c:v>93.731377846153848</c:v>
                </c:pt>
                <c:pt idx="47">
                  <c:v>93.97212553846154</c:v>
                </c:pt>
                <c:pt idx="48">
                  <c:v>94.212873230769247</c:v>
                </c:pt>
                <c:pt idx="49">
                  <c:v>94.453620923076926</c:v>
                </c:pt>
                <c:pt idx="50">
                  <c:v>94.694368615384619</c:v>
                </c:pt>
                <c:pt idx="51">
                  <c:v>94.935116307692311</c:v>
                </c:pt>
                <c:pt idx="52">
                  <c:v>95.175864000000004</c:v>
                </c:pt>
                <c:pt idx="53">
                  <c:v>95.175864000000004</c:v>
                </c:pt>
                <c:pt idx="54">
                  <c:v>95.431601076923059</c:v>
                </c:pt>
                <c:pt idx="55">
                  <c:v>95.68733815384617</c:v>
                </c:pt>
                <c:pt idx="56">
                  <c:v>95.943075230769225</c:v>
                </c:pt>
                <c:pt idx="57">
                  <c:v>96.198812307692307</c:v>
                </c:pt>
                <c:pt idx="58">
                  <c:v>96.454549384615376</c:v>
                </c:pt>
                <c:pt idx="59">
                  <c:v>96.710286461538459</c:v>
                </c:pt>
                <c:pt idx="60">
                  <c:v>96.966023538461542</c:v>
                </c:pt>
                <c:pt idx="61">
                  <c:v>97.221760615384625</c:v>
                </c:pt>
                <c:pt idx="62">
                  <c:v>97.477497692307693</c:v>
                </c:pt>
                <c:pt idx="63">
                  <c:v>97.733234769230762</c:v>
                </c:pt>
                <c:pt idx="64">
                  <c:v>97.988971846153859</c:v>
                </c:pt>
                <c:pt idx="65">
                  <c:v>98.244708923076928</c:v>
                </c:pt>
                <c:pt idx="66">
                  <c:v>98.500445999999997</c:v>
                </c:pt>
                <c:pt idx="67">
                  <c:v>98.756183076923065</c:v>
                </c:pt>
                <c:pt idx="68">
                  <c:v>99.011920153846148</c:v>
                </c:pt>
                <c:pt idx="69">
                  <c:v>99.267657230769231</c:v>
                </c:pt>
                <c:pt idx="70">
                  <c:v>99.523394307692314</c:v>
                </c:pt>
                <c:pt idx="71">
                  <c:v>99.779131384615383</c:v>
                </c:pt>
                <c:pt idx="72">
                  <c:v>100.03486846153845</c:v>
                </c:pt>
                <c:pt idx="73">
                  <c:v>100.29060553846155</c:v>
                </c:pt>
                <c:pt idx="74">
                  <c:v>100.5463426153846</c:v>
                </c:pt>
                <c:pt idx="75">
                  <c:v>100.80207969230769</c:v>
                </c:pt>
                <c:pt idx="76">
                  <c:v>101.05781676923078</c:v>
                </c:pt>
                <c:pt idx="77">
                  <c:v>101.31355384615385</c:v>
                </c:pt>
                <c:pt idx="78">
                  <c:v>101.56929092307693</c:v>
                </c:pt>
                <c:pt idx="79">
                  <c:v>101.825028</c:v>
                </c:pt>
                <c:pt idx="80">
                  <c:v>102.08076507692309</c:v>
                </c:pt>
                <c:pt idx="81">
                  <c:v>102.33650215384614</c:v>
                </c:pt>
                <c:pt idx="82">
                  <c:v>102.59223923076924</c:v>
                </c:pt>
                <c:pt idx="83">
                  <c:v>102.84797630769229</c:v>
                </c:pt>
                <c:pt idx="84">
                  <c:v>103.10371338461539</c:v>
                </c:pt>
                <c:pt idx="85">
                  <c:v>103.35945046153849</c:v>
                </c:pt>
                <c:pt idx="86">
                  <c:v>103.61518753846153</c:v>
                </c:pt>
                <c:pt idx="87">
                  <c:v>103.87092461538462</c:v>
                </c:pt>
                <c:pt idx="88">
                  <c:v>104.12666169230769</c:v>
                </c:pt>
                <c:pt idx="89">
                  <c:v>104.38239876923078</c:v>
                </c:pt>
                <c:pt idx="90">
                  <c:v>104.63813584615384</c:v>
                </c:pt>
                <c:pt idx="91">
                  <c:v>104.89387292307693</c:v>
                </c:pt>
                <c:pt idx="92">
                  <c:v>105.14960999999998</c:v>
                </c:pt>
                <c:pt idx="93">
                  <c:v>105.40534707692308</c:v>
                </c:pt>
                <c:pt idx="94">
                  <c:v>105.66108415384615</c:v>
                </c:pt>
                <c:pt idx="95">
                  <c:v>105.91682123076923</c:v>
                </c:pt>
                <c:pt idx="96">
                  <c:v>106.17255830769231</c:v>
                </c:pt>
                <c:pt idx="97">
                  <c:v>106.4282953846154</c:v>
                </c:pt>
                <c:pt idx="98">
                  <c:v>106.68403246153846</c:v>
                </c:pt>
                <c:pt idx="99">
                  <c:v>106.93976953846152</c:v>
                </c:pt>
                <c:pt idx="100">
                  <c:v>107.19550661538463</c:v>
                </c:pt>
                <c:pt idx="101">
                  <c:v>107.4512436923077</c:v>
                </c:pt>
                <c:pt idx="102">
                  <c:v>107.70698076923077</c:v>
                </c:pt>
                <c:pt idx="103">
                  <c:v>107.96271784615384</c:v>
                </c:pt>
                <c:pt idx="104">
                  <c:v>108.21845492307692</c:v>
                </c:pt>
                <c:pt idx="105">
                  <c:v>108.474192</c:v>
                </c:pt>
                <c:pt idx="106">
                  <c:v>108.76787076923077</c:v>
                </c:pt>
                <c:pt idx="107">
                  <c:v>109.06154953846153</c:v>
                </c:pt>
                <c:pt idx="108">
                  <c:v>109.35522830769231</c:v>
                </c:pt>
                <c:pt idx="109">
                  <c:v>109.64890707692309</c:v>
                </c:pt>
                <c:pt idx="110">
                  <c:v>109.94258584615386</c:v>
                </c:pt>
                <c:pt idx="111">
                  <c:v>110.2362646153846</c:v>
                </c:pt>
                <c:pt idx="112">
                  <c:v>110.52994338461538</c:v>
                </c:pt>
                <c:pt idx="113">
                  <c:v>110.82362215384617</c:v>
                </c:pt>
                <c:pt idx="114">
                  <c:v>111.11730092307693</c:v>
                </c:pt>
                <c:pt idx="115">
                  <c:v>111.41097969230771</c:v>
                </c:pt>
                <c:pt idx="116">
                  <c:v>111.70465846153844</c:v>
                </c:pt>
                <c:pt idx="117">
                  <c:v>111.99833723076924</c:v>
                </c:pt>
                <c:pt idx="118">
                  <c:v>112.29201599999999</c:v>
                </c:pt>
                <c:pt idx="119">
                  <c:v>112.58569476923077</c:v>
                </c:pt>
                <c:pt idx="120">
                  <c:v>112.87937353846154</c:v>
                </c:pt>
                <c:pt idx="121">
                  <c:v>113.17305230769232</c:v>
                </c:pt>
                <c:pt idx="122">
                  <c:v>113.4667310769231</c:v>
                </c:pt>
                <c:pt idx="123">
                  <c:v>113.76040984615383</c:v>
                </c:pt>
                <c:pt idx="124">
                  <c:v>114.05408861538461</c:v>
                </c:pt>
                <c:pt idx="125">
                  <c:v>114.34776738461541</c:v>
                </c:pt>
                <c:pt idx="126">
                  <c:v>114.64144615384616</c:v>
                </c:pt>
                <c:pt idx="127">
                  <c:v>114.9351249230769</c:v>
                </c:pt>
                <c:pt idx="128">
                  <c:v>115.22880369230769</c:v>
                </c:pt>
                <c:pt idx="129">
                  <c:v>115.52248246153846</c:v>
                </c:pt>
                <c:pt idx="130">
                  <c:v>115.81616123076923</c:v>
                </c:pt>
                <c:pt idx="131">
                  <c:v>116.10984000000001</c:v>
                </c:pt>
                <c:pt idx="132">
                  <c:v>116.40351876923079</c:v>
                </c:pt>
                <c:pt idx="133">
                  <c:v>116.69719753846155</c:v>
                </c:pt>
                <c:pt idx="134">
                  <c:v>116.9908763076923</c:v>
                </c:pt>
                <c:pt idx="135">
                  <c:v>117.28455507692307</c:v>
                </c:pt>
                <c:pt idx="136">
                  <c:v>117.57823384615385</c:v>
                </c:pt>
                <c:pt idx="137">
                  <c:v>117.87191261538462</c:v>
                </c:pt>
                <c:pt idx="138">
                  <c:v>118.16559138461537</c:v>
                </c:pt>
                <c:pt idx="139">
                  <c:v>118.45927015384613</c:v>
                </c:pt>
                <c:pt idx="140">
                  <c:v>118.75294892307693</c:v>
                </c:pt>
                <c:pt idx="141">
                  <c:v>119.04662769230769</c:v>
                </c:pt>
                <c:pt idx="142">
                  <c:v>119.34030646153846</c:v>
                </c:pt>
                <c:pt idx="143">
                  <c:v>119.63398523076924</c:v>
                </c:pt>
                <c:pt idx="144">
                  <c:v>119.92766399999999</c:v>
                </c:pt>
                <c:pt idx="145">
                  <c:v>120.22134276923077</c:v>
                </c:pt>
                <c:pt idx="146">
                  <c:v>120.51502153846154</c:v>
                </c:pt>
                <c:pt idx="147">
                  <c:v>120.80870030769232</c:v>
                </c:pt>
                <c:pt idx="148">
                  <c:v>121.10237907692309</c:v>
                </c:pt>
                <c:pt idx="149">
                  <c:v>121.39605784615385</c:v>
                </c:pt>
                <c:pt idx="150">
                  <c:v>121.6897366153846</c:v>
                </c:pt>
                <c:pt idx="151">
                  <c:v>121.98341538461538</c:v>
                </c:pt>
                <c:pt idx="152">
                  <c:v>122.27709415384615</c:v>
                </c:pt>
                <c:pt idx="153">
                  <c:v>122.57077292307693</c:v>
                </c:pt>
                <c:pt idx="154">
                  <c:v>122.86445169230768</c:v>
                </c:pt>
                <c:pt idx="155">
                  <c:v>123.15813046153848</c:v>
                </c:pt>
                <c:pt idx="156">
                  <c:v>123.45180923076921</c:v>
                </c:pt>
                <c:pt idx="157">
                  <c:v>123.74548799999999</c:v>
                </c:pt>
                <c:pt idx="158">
                  <c:v>124.04792815384613</c:v>
                </c:pt>
                <c:pt idx="159">
                  <c:v>124.35036830769232</c:v>
                </c:pt>
                <c:pt idx="160">
                  <c:v>124.65280846153846</c:v>
                </c:pt>
                <c:pt idx="161">
                  <c:v>124.95524861538462</c:v>
                </c:pt>
                <c:pt idx="162">
                  <c:v>125.25768876923077</c:v>
                </c:pt>
                <c:pt idx="163">
                  <c:v>125.56012892307692</c:v>
                </c:pt>
                <c:pt idx="164">
                  <c:v>125.86256907692307</c:v>
                </c:pt>
                <c:pt idx="165">
                  <c:v>126.16500923076921</c:v>
                </c:pt>
                <c:pt idx="166">
                  <c:v>126.46744938461539</c:v>
                </c:pt>
                <c:pt idx="167">
                  <c:v>126.76988953846154</c:v>
                </c:pt>
                <c:pt idx="168">
                  <c:v>127.0723296923077</c:v>
                </c:pt>
                <c:pt idx="169">
                  <c:v>127.37476984615385</c:v>
                </c:pt>
                <c:pt idx="170">
                  <c:v>127.67720999999999</c:v>
                </c:pt>
                <c:pt idx="171">
                  <c:v>127.97965015384614</c:v>
                </c:pt>
                <c:pt idx="172">
                  <c:v>128.2820903076923</c:v>
                </c:pt>
                <c:pt idx="173">
                  <c:v>128.58453046153846</c:v>
                </c:pt>
                <c:pt idx="174">
                  <c:v>128.88697061538463</c:v>
                </c:pt>
                <c:pt idx="175">
                  <c:v>129.18941076923076</c:v>
                </c:pt>
                <c:pt idx="176">
                  <c:v>129.49185092307692</c:v>
                </c:pt>
                <c:pt idx="177">
                  <c:v>129.79429107692309</c:v>
                </c:pt>
                <c:pt idx="178">
                  <c:v>130.09673123076922</c:v>
                </c:pt>
                <c:pt idx="179">
                  <c:v>130.39917138461539</c:v>
                </c:pt>
                <c:pt idx="180">
                  <c:v>130.70161153846155</c:v>
                </c:pt>
                <c:pt idx="181">
                  <c:v>131.00405169230768</c:v>
                </c:pt>
                <c:pt idx="182">
                  <c:v>131.30649184615388</c:v>
                </c:pt>
                <c:pt idx="183">
                  <c:v>131.60893200000001</c:v>
                </c:pt>
                <c:pt idx="184">
                  <c:v>131.91137215384614</c:v>
                </c:pt>
                <c:pt idx="185">
                  <c:v>132.21381230769228</c:v>
                </c:pt>
                <c:pt idx="186">
                  <c:v>132.51625246153844</c:v>
                </c:pt>
                <c:pt idx="187">
                  <c:v>132.81869261538461</c:v>
                </c:pt>
                <c:pt idx="188">
                  <c:v>133.12113276923074</c:v>
                </c:pt>
                <c:pt idx="189">
                  <c:v>133.42357292307693</c:v>
                </c:pt>
                <c:pt idx="190">
                  <c:v>133.72601307692307</c:v>
                </c:pt>
                <c:pt idx="191">
                  <c:v>134.02845323076923</c:v>
                </c:pt>
                <c:pt idx="192">
                  <c:v>134.33089338461539</c:v>
                </c:pt>
                <c:pt idx="193">
                  <c:v>134.63333353846153</c:v>
                </c:pt>
                <c:pt idx="194">
                  <c:v>134.93577369230766</c:v>
                </c:pt>
                <c:pt idx="195">
                  <c:v>135.23821384615385</c:v>
                </c:pt>
                <c:pt idx="196">
                  <c:v>135.54065399999999</c:v>
                </c:pt>
                <c:pt idx="197">
                  <c:v>135.84309415384615</c:v>
                </c:pt>
                <c:pt idx="198">
                  <c:v>136.14553430769229</c:v>
                </c:pt>
                <c:pt idx="199">
                  <c:v>136.44797446153845</c:v>
                </c:pt>
                <c:pt idx="200">
                  <c:v>136.75041461538459</c:v>
                </c:pt>
                <c:pt idx="201">
                  <c:v>137.05285476923075</c:v>
                </c:pt>
                <c:pt idx="202">
                  <c:v>137.35529492307691</c:v>
                </c:pt>
                <c:pt idx="203">
                  <c:v>137.65773507692305</c:v>
                </c:pt>
                <c:pt idx="204">
                  <c:v>137.96017523076924</c:v>
                </c:pt>
                <c:pt idx="205">
                  <c:v>138.26261538461537</c:v>
                </c:pt>
                <c:pt idx="206">
                  <c:v>138.56505553846154</c:v>
                </c:pt>
                <c:pt idx="207">
                  <c:v>138.86749569230767</c:v>
                </c:pt>
                <c:pt idx="208">
                  <c:v>139.16993584615383</c:v>
                </c:pt>
                <c:pt idx="209">
                  <c:v>139.472376</c:v>
                </c:pt>
                <c:pt idx="210">
                  <c:v>139.87443230769227</c:v>
                </c:pt>
                <c:pt idx="211">
                  <c:v>140.27648861538461</c:v>
                </c:pt>
                <c:pt idx="212">
                  <c:v>140.67854492307691</c:v>
                </c:pt>
                <c:pt idx="213">
                  <c:v>141.08060123076925</c:v>
                </c:pt>
                <c:pt idx="214">
                  <c:v>141.48265753846152</c:v>
                </c:pt>
                <c:pt idx="215">
                  <c:v>141.88471384615383</c:v>
                </c:pt>
                <c:pt idx="216">
                  <c:v>142.28677015384616</c:v>
                </c:pt>
                <c:pt idx="217">
                  <c:v>142.68882646153847</c:v>
                </c:pt>
                <c:pt idx="218">
                  <c:v>143.09088276923075</c:v>
                </c:pt>
                <c:pt idx="219">
                  <c:v>143.49293907692308</c:v>
                </c:pt>
                <c:pt idx="220">
                  <c:v>143.89499538461538</c:v>
                </c:pt>
                <c:pt idx="221">
                  <c:v>144.29705169230769</c:v>
                </c:pt>
                <c:pt idx="222">
                  <c:v>144.69910799999997</c:v>
                </c:pt>
                <c:pt idx="223">
                  <c:v>145.1011643076923</c:v>
                </c:pt>
                <c:pt idx="224">
                  <c:v>145.50322061538461</c:v>
                </c:pt>
                <c:pt idx="225">
                  <c:v>145.90527692307691</c:v>
                </c:pt>
                <c:pt idx="226">
                  <c:v>146.30733323076925</c:v>
                </c:pt>
                <c:pt idx="227">
                  <c:v>146.70938953846155</c:v>
                </c:pt>
                <c:pt idx="228">
                  <c:v>147.11144584615383</c:v>
                </c:pt>
                <c:pt idx="229">
                  <c:v>147.51350215384616</c:v>
                </c:pt>
                <c:pt idx="230">
                  <c:v>147.91555846153847</c:v>
                </c:pt>
                <c:pt idx="231">
                  <c:v>148.31761476923077</c:v>
                </c:pt>
                <c:pt idx="232">
                  <c:v>148.71967107692305</c:v>
                </c:pt>
                <c:pt idx="233">
                  <c:v>149.12172738461541</c:v>
                </c:pt>
                <c:pt idx="234">
                  <c:v>149.52378369230769</c:v>
                </c:pt>
                <c:pt idx="235">
                  <c:v>149.92583999999999</c:v>
                </c:pt>
                <c:pt idx="236">
                  <c:v>150.3278963076923</c:v>
                </c:pt>
                <c:pt idx="237">
                  <c:v>150.72995261538463</c:v>
                </c:pt>
                <c:pt idx="238">
                  <c:v>151.13200892307691</c:v>
                </c:pt>
                <c:pt idx="239">
                  <c:v>151.53406523076922</c:v>
                </c:pt>
                <c:pt idx="240">
                  <c:v>151.93612153846155</c:v>
                </c:pt>
                <c:pt idx="241">
                  <c:v>152.33817784615385</c:v>
                </c:pt>
                <c:pt idx="242">
                  <c:v>152.74023415384613</c:v>
                </c:pt>
                <c:pt idx="243">
                  <c:v>153.14229046153844</c:v>
                </c:pt>
                <c:pt idx="244">
                  <c:v>153.5443467692308</c:v>
                </c:pt>
                <c:pt idx="245">
                  <c:v>153.94640307692308</c:v>
                </c:pt>
                <c:pt idx="246">
                  <c:v>154.34845938461538</c:v>
                </c:pt>
                <c:pt idx="247">
                  <c:v>154.75051569230772</c:v>
                </c:pt>
                <c:pt idx="248">
                  <c:v>155.15257199999999</c:v>
                </c:pt>
                <c:pt idx="249">
                  <c:v>155.55462830769233</c:v>
                </c:pt>
                <c:pt idx="250">
                  <c:v>155.9566846153846</c:v>
                </c:pt>
                <c:pt idx="251">
                  <c:v>156.35874092307694</c:v>
                </c:pt>
                <c:pt idx="252">
                  <c:v>156.76079723076921</c:v>
                </c:pt>
                <c:pt idx="253">
                  <c:v>157.16285353846155</c:v>
                </c:pt>
                <c:pt idx="254">
                  <c:v>157.56490984615382</c:v>
                </c:pt>
                <c:pt idx="255">
                  <c:v>157.96696615384616</c:v>
                </c:pt>
                <c:pt idx="256">
                  <c:v>158.36902246153846</c:v>
                </c:pt>
                <c:pt idx="257">
                  <c:v>158.77107876923077</c:v>
                </c:pt>
                <c:pt idx="258">
                  <c:v>159.1731350769231</c:v>
                </c:pt>
                <c:pt idx="259">
                  <c:v>159.57519138461541</c:v>
                </c:pt>
                <c:pt idx="260">
                  <c:v>159.97724769230771</c:v>
                </c:pt>
                <c:pt idx="261">
                  <c:v>160.37930399999999</c:v>
                </c:pt>
                <c:pt idx="262">
                  <c:v>161.245374</c:v>
                </c:pt>
                <c:pt idx="263">
                  <c:v>162.11144399999998</c:v>
                </c:pt>
                <c:pt idx="264">
                  <c:v>162.97751400000001</c:v>
                </c:pt>
                <c:pt idx="265">
                  <c:v>163.84358399999999</c:v>
                </c:pt>
                <c:pt idx="266">
                  <c:v>164.709654</c:v>
                </c:pt>
                <c:pt idx="267">
                  <c:v>165.57572400000001</c:v>
                </c:pt>
                <c:pt idx="268">
                  <c:v>166.44179399999999</c:v>
                </c:pt>
                <c:pt idx="269">
                  <c:v>167.30786400000002</c:v>
                </c:pt>
                <c:pt idx="270">
                  <c:v>168.173934</c:v>
                </c:pt>
                <c:pt idx="271">
                  <c:v>169.04000400000001</c:v>
                </c:pt>
                <c:pt idx="272">
                  <c:v>169.90607400000002</c:v>
                </c:pt>
                <c:pt idx="273">
                  <c:v>170.772144</c:v>
                </c:pt>
                <c:pt idx="274">
                  <c:v>171.638214</c:v>
                </c:pt>
                <c:pt idx="275">
                  <c:v>172.50428400000001</c:v>
                </c:pt>
                <c:pt idx="276">
                  <c:v>173.37035400000002</c:v>
                </c:pt>
                <c:pt idx="277">
                  <c:v>174.23642400000003</c:v>
                </c:pt>
                <c:pt idx="278">
                  <c:v>175.10249399999998</c:v>
                </c:pt>
                <c:pt idx="279">
                  <c:v>175.96856399999999</c:v>
                </c:pt>
                <c:pt idx="280">
                  <c:v>176.83463399999999</c:v>
                </c:pt>
                <c:pt idx="281">
                  <c:v>177.700704</c:v>
                </c:pt>
                <c:pt idx="282">
                  <c:v>178.56677400000001</c:v>
                </c:pt>
                <c:pt idx="283">
                  <c:v>179.43284399999999</c:v>
                </c:pt>
                <c:pt idx="284">
                  <c:v>180.298914</c:v>
                </c:pt>
                <c:pt idx="285">
                  <c:v>181.164984</c:v>
                </c:pt>
                <c:pt idx="286">
                  <c:v>182.03105400000001</c:v>
                </c:pt>
                <c:pt idx="287">
                  <c:v>182.89712400000002</c:v>
                </c:pt>
                <c:pt idx="288">
                  <c:v>183.76319400000003</c:v>
                </c:pt>
                <c:pt idx="289">
                  <c:v>184.62926400000001</c:v>
                </c:pt>
                <c:pt idx="290">
                  <c:v>185.49533400000001</c:v>
                </c:pt>
                <c:pt idx="291">
                  <c:v>186.36140399999999</c:v>
                </c:pt>
                <c:pt idx="292">
                  <c:v>187.22747400000003</c:v>
                </c:pt>
                <c:pt idx="293">
                  <c:v>188.09354400000001</c:v>
                </c:pt>
                <c:pt idx="294">
                  <c:v>188.95961399999999</c:v>
                </c:pt>
                <c:pt idx="295">
                  <c:v>189.825684</c:v>
                </c:pt>
                <c:pt idx="296">
                  <c:v>190.691754</c:v>
                </c:pt>
                <c:pt idx="297">
                  <c:v>191.55782400000001</c:v>
                </c:pt>
                <c:pt idx="298">
                  <c:v>192.42389399999999</c:v>
                </c:pt>
                <c:pt idx="299">
                  <c:v>193.28996399999994</c:v>
                </c:pt>
                <c:pt idx="300">
                  <c:v>194.15603400000001</c:v>
                </c:pt>
                <c:pt idx="301">
                  <c:v>195.02210400000001</c:v>
                </c:pt>
                <c:pt idx="302">
                  <c:v>195.88817399999996</c:v>
                </c:pt>
                <c:pt idx="303">
                  <c:v>196.75424399999997</c:v>
                </c:pt>
                <c:pt idx="304">
                  <c:v>197.62031399999998</c:v>
                </c:pt>
                <c:pt idx="305">
                  <c:v>198.48638399999999</c:v>
                </c:pt>
                <c:pt idx="306">
                  <c:v>199.35245399999997</c:v>
                </c:pt>
                <c:pt idx="307">
                  <c:v>200.21852399999997</c:v>
                </c:pt>
                <c:pt idx="308">
                  <c:v>201.08459399999998</c:v>
                </c:pt>
                <c:pt idx="309">
                  <c:v>201.95066399999999</c:v>
                </c:pt>
                <c:pt idx="310">
                  <c:v>202.816734</c:v>
                </c:pt>
                <c:pt idx="311">
                  <c:v>203.68280399999998</c:v>
                </c:pt>
                <c:pt idx="312">
                  <c:v>204.54887399999998</c:v>
                </c:pt>
                <c:pt idx="313">
                  <c:v>205.41494399999999</c:v>
                </c:pt>
                <c:pt idx="314">
                  <c:v>205.41494399999999</c:v>
                </c:pt>
                <c:pt idx="315">
                  <c:v>205.94575107692307</c:v>
                </c:pt>
                <c:pt idx="316">
                  <c:v>206.47655815384613</c:v>
                </c:pt>
                <c:pt idx="317">
                  <c:v>207.00736523076924</c:v>
                </c:pt>
                <c:pt idx="318">
                  <c:v>207.53817230769232</c:v>
                </c:pt>
                <c:pt idx="319">
                  <c:v>208.06897938461537</c:v>
                </c:pt>
                <c:pt idx="320">
                  <c:v>208.59978646153846</c:v>
                </c:pt>
                <c:pt idx="321">
                  <c:v>209.13059353846151</c:v>
                </c:pt>
                <c:pt idx="322">
                  <c:v>209.66140061538459</c:v>
                </c:pt>
                <c:pt idx="323">
                  <c:v>210.19220769230768</c:v>
                </c:pt>
                <c:pt idx="324">
                  <c:v>210.72301476923076</c:v>
                </c:pt>
                <c:pt idx="325">
                  <c:v>211.25382184615384</c:v>
                </c:pt>
                <c:pt idx="326">
                  <c:v>211.78462892307692</c:v>
                </c:pt>
                <c:pt idx="327">
                  <c:v>212.31543599999998</c:v>
                </c:pt>
                <c:pt idx="328">
                  <c:v>212.84624307692306</c:v>
                </c:pt>
                <c:pt idx="329">
                  <c:v>213.37705015384611</c:v>
                </c:pt>
                <c:pt idx="330">
                  <c:v>213.9078572307692</c:v>
                </c:pt>
                <c:pt idx="331">
                  <c:v>214.43866430769233</c:v>
                </c:pt>
                <c:pt idx="332">
                  <c:v>214.96947138461536</c:v>
                </c:pt>
                <c:pt idx="333">
                  <c:v>215.50027846153847</c:v>
                </c:pt>
                <c:pt idx="334">
                  <c:v>216.03108553846155</c:v>
                </c:pt>
                <c:pt idx="335">
                  <c:v>216.56189261538461</c:v>
                </c:pt>
                <c:pt idx="336">
                  <c:v>217.09269969230769</c:v>
                </c:pt>
                <c:pt idx="337">
                  <c:v>217.62350676923074</c:v>
                </c:pt>
                <c:pt idx="338">
                  <c:v>218.15431384615385</c:v>
                </c:pt>
                <c:pt idx="339">
                  <c:v>218.68512092307697</c:v>
                </c:pt>
                <c:pt idx="340">
                  <c:v>219.21592799999999</c:v>
                </c:pt>
                <c:pt idx="341">
                  <c:v>219.7467350769231</c:v>
                </c:pt>
                <c:pt idx="342">
                  <c:v>220.27754215384616</c:v>
                </c:pt>
                <c:pt idx="343">
                  <c:v>220.80834923076924</c:v>
                </c:pt>
                <c:pt idx="344">
                  <c:v>221.33915630769229</c:v>
                </c:pt>
                <c:pt idx="345">
                  <c:v>221.8699633846154</c:v>
                </c:pt>
                <c:pt idx="346">
                  <c:v>222.40077046153846</c:v>
                </c:pt>
                <c:pt idx="347">
                  <c:v>222.93157753846154</c:v>
                </c:pt>
                <c:pt idx="348">
                  <c:v>223.46238461538465</c:v>
                </c:pt>
                <c:pt idx="349">
                  <c:v>223.99319169230768</c:v>
                </c:pt>
                <c:pt idx="350">
                  <c:v>224.52399876923076</c:v>
                </c:pt>
                <c:pt idx="351">
                  <c:v>225.05480584615384</c:v>
                </c:pt>
                <c:pt idx="352">
                  <c:v>225.58561292307692</c:v>
                </c:pt>
                <c:pt idx="353">
                  <c:v>226.11642000000001</c:v>
                </c:pt>
                <c:pt idx="354">
                  <c:v>226.64722707692306</c:v>
                </c:pt>
                <c:pt idx="355">
                  <c:v>227.17803415384614</c:v>
                </c:pt>
                <c:pt idx="356">
                  <c:v>227.70884123076925</c:v>
                </c:pt>
                <c:pt idx="357">
                  <c:v>228.23964830769228</c:v>
                </c:pt>
                <c:pt idx="358">
                  <c:v>228.77045538461539</c:v>
                </c:pt>
                <c:pt idx="359">
                  <c:v>229.30126246153844</c:v>
                </c:pt>
                <c:pt idx="360">
                  <c:v>229.83206953846155</c:v>
                </c:pt>
                <c:pt idx="361">
                  <c:v>230.36287661538464</c:v>
                </c:pt>
                <c:pt idx="362">
                  <c:v>230.89368369230772</c:v>
                </c:pt>
                <c:pt idx="363">
                  <c:v>231.42449076923077</c:v>
                </c:pt>
                <c:pt idx="364">
                  <c:v>231.95529784615388</c:v>
                </c:pt>
                <c:pt idx="365">
                  <c:v>232.48610492307694</c:v>
                </c:pt>
                <c:pt idx="366">
                  <c:v>233.01691200000002</c:v>
                </c:pt>
                <c:pt idx="367">
                  <c:v>233.94015830769229</c:v>
                </c:pt>
                <c:pt idx="368">
                  <c:v>234.86340461538461</c:v>
                </c:pt>
                <c:pt idx="369">
                  <c:v>235.78665092307691</c:v>
                </c:pt>
                <c:pt idx="370">
                  <c:v>236.70989723076926</c:v>
                </c:pt>
                <c:pt idx="371">
                  <c:v>237.63314353846152</c:v>
                </c:pt>
                <c:pt idx="372">
                  <c:v>238.55638984615382</c:v>
                </c:pt>
                <c:pt idx="373">
                  <c:v>239.47963615384617</c:v>
                </c:pt>
                <c:pt idx="374">
                  <c:v>240.40288246153847</c:v>
                </c:pt>
                <c:pt idx="375">
                  <c:v>241.32612876923073</c:v>
                </c:pt>
                <c:pt idx="376">
                  <c:v>242.24937507692312</c:v>
                </c:pt>
                <c:pt idx="377">
                  <c:v>243.17262138461538</c:v>
                </c:pt>
                <c:pt idx="378">
                  <c:v>244.09586769230768</c:v>
                </c:pt>
                <c:pt idx="379">
                  <c:v>245.019114</c:v>
                </c:pt>
                <c:pt idx="380">
                  <c:v>245.94236030769233</c:v>
                </c:pt>
                <c:pt idx="381">
                  <c:v>246.86560661538462</c:v>
                </c:pt>
                <c:pt idx="382">
                  <c:v>247.78885292307689</c:v>
                </c:pt>
                <c:pt idx="383">
                  <c:v>248.71209923076924</c:v>
                </c:pt>
                <c:pt idx="384">
                  <c:v>249.63534553846156</c:v>
                </c:pt>
                <c:pt idx="385">
                  <c:v>250.55859184615383</c:v>
                </c:pt>
                <c:pt idx="386">
                  <c:v>251.48183815384616</c:v>
                </c:pt>
                <c:pt idx="387">
                  <c:v>252.40508446153848</c:v>
                </c:pt>
                <c:pt idx="388">
                  <c:v>253.32833076923075</c:v>
                </c:pt>
                <c:pt idx="389">
                  <c:v>254.25157707692307</c:v>
                </c:pt>
                <c:pt idx="390">
                  <c:v>255.17482338461537</c:v>
                </c:pt>
                <c:pt idx="391">
                  <c:v>256.09806969230772</c:v>
                </c:pt>
                <c:pt idx="392">
                  <c:v>257.02131600000001</c:v>
                </c:pt>
                <c:pt idx="393">
                  <c:v>257.94456230769231</c:v>
                </c:pt>
                <c:pt idx="394">
                  <c:v>258.8678086153846</c:v>
                </c:pt>
                <c:pt idx="395">
                  <c:v>259.79105492307696</c:v>
                </c:pt>
                <c:pt idx="396">
                  <c:v>260.71430123076919</c:v>
                </c:pt>
                <c:pt idx="397">
                  <c:v>261.63754753846155</c:v>
                </c:pt>
                <c:pt idx="398">
                  <c:v>262.56079384615384</c:v>
                </c:pt>
                <c:pt idx="399">
                  <c:v>263.48404015384614</c:v>
                </c:pt>
                <c:pt idx="400">
                  <c:v>264.40728646153843</c:v>
                </c:pt>
                <c:pt idx="401">
                  <c:v>265.33053276923079</c:v>
                </c:pt>
                <c:pt idx="402">
                  <c:v>266.25377907692308</c:v>
                </c:pt>
                <c:pt idx="403">
                  <c:v>267.17702538461538</c:v>
                </c:pt>
                <c:pt idx="404">
                  <c:v>268.10027169230767</c:v>
                </c:pt>
                <c:pt idx="405">
                  <c:v>269.02351799999997</c:v>
                </c:pt>
                <c:pt idx="406">
                  <c:v>269.94676430769232</c:v>
                </c:pt>
                <c:pt idx="407">
                  <c:v>270.87001061538461</c:v>
                </c:pt>
                <c:pt idx="408">
                  <c:v>271.79325692307691</c:v>
                </c:pt>
                <c:pt idx="409">
                  <c:v>272.71650323076921</c:v>
                </c:pt>
                <c:pt idx="410">
                  <c:v>273.6397495384615</c:v>
                </c:pt>
                <c:pt idx="411">
                  <c:v>274.56299584615385</c:v>
                </c:pt>
                <c:pt idx="412">
                  <c:v>275.48624215384615</c:v>
                </c:pt>
                <c:pt idx="413">
                  <c:v>276.40948846153844</c:v>
                </c:pt>
                <c:pt idx="414">
                  <c:v>277.33273476923074</c:v>
                </c:pt>
                <c:pt idx="415">
                  <c:v>278.25598107692304</c:v>
                </c:pt>
                <c:pt idx="416">
                  <c:v>279.17922738461539</c:v>
                </c:pt>
                <c:pt idx="417">
                  <c:v>280.10247369230768</c:v>
                </c:pt>
                <c:pt idx="418">
                  <c:v>281.02571999999998</c:v>
                </c:pt>
                <c:pt idx="419">
                  <c:v>282.28796169230765</c:v>
                </c:pt>
                <c:pt idx="420">
                  <c:v>283.55020338461543</c:v>
                </c:pt>
                <c:pt idx="421">
                  <c:v>284.81244507692304</c:v>
                </c:pt>
                <c:pt idx="422">
                  <c:v>286.07468676923077</c:v>
                </c:pt>
                <c:pt idx="423">
                  <c:v>287.33692846153843</c:v>
                </c:pt>
                <c:pt idx="424">
                  <c:v>288.59917015384616</c:v>
                </c:pt>
                <c:pt idx="425">
                  <c:v>289.86141184615383</c:v>
                </c:pt>
                <c:pt idx="426">
                  <c:v>291.12365353846155</c:v>
                </c:pt>
                <c:pt idx="427">
                  <c:v>292.38589523076917</c:v>
                </c:pt>
                <c:pt idx="428">
                  <c:v>293.64813692307695</c:v>
                </c:pt>
                <c:pt idx="429">
                  <c:v>294.91037861538456</c:v>
                </c:pt>
                <c:pt idx="430">
                  <c:v>296.17262030769234</c:v>
                </c:pt>
                <c:pt idx="431">
                  <c:v>297.43486200000001</c:v>
                </c:pt>
                <c:pt idx="432">
                  <c:v>298.69710369230768</c:v>
                </c:pt>
                <c:pt idx="433">
                  <c:v>299.95934538461535</c:v>
                </c:pt>
                <c:pt idx="434">
                  <c:v>301.22158707692307</c:v>
                </c:pt>
                <c:pt idx="435">
                  <c:v>302.48382876923074</c:v>
                </c:pt>
                <c:pt idx="436">
                  <c:v>303.74607046153847</c:v>
                </c:pt>
                <c:pt idx="437">
                  <c:v>305.00831215384608</c:v>
                </c:pt>
                <c:pt idx="438">
                  <c:v>306.27055384615386</c:v>
                </c:pt>
                <c:pt idx="439">
                  <c:v>307.53279553846153</c:v>
                </c:pt>
                <c:pt idx="440">
                  <c:v>308.7950372307692</c:v>
                </c:pt>
                <c:pt idx="441">
                  <c:v>310.05727892307692</c:v>
                </c:pt>
                <c:pt idx="442">
                  <c:v>311.31952061538465</c:v>
                </c:pt>
                <c:pt idx="443">
                  <c:v>312.58176230769232</c:v>
                </c:pt>
                <c:pt idx="444">
                  <c:v>313.84400399999998</c:v>
                </c:pt>
                <c:pt idx="445">
                  <c:v>315.10624569230771</c:v>
                </c:pt>
                <c:pt idx="446">
                  <c:v>316.36848738461543</c:v>
                </c:pt>
                <c:pt idx="447">
                  <c:v>317.6307290769231</c:v>
                </c:pt>
                <c:pt idx="448">
                  <c:v>318.89297076923066</c:v>
                </c:pt>
                <c:pt idx="449">
                  <c:v>320.15521246153844</c:v>
                </c:pt>
                <c:pt idx="450">
                  <c:v>321.41745415384611</c:v>
                </c:pt>
                <c:pt idx="451">
                  <c:v>322.67969584615383</c:v>
                </c:pt>
                <c:pt idx="452">
                  <c:v>323.9419375384615</c:v>
                </c:pt>
                <c:pt idx="453">
                  <c:v>325.20417923076928</c:v>
                </c:pt>
                <c:pt idx="454">
                  <c:v>326.46642092307684</c:v>
                </c:pt>
                <c:pt idx="455">
                  <c:v>327.72866261538456</c:v>
                </c:pt>
                <c:pt idx="456">
                  <c:v>328.99090430769223</c:v>
                </c:pt>
                <c:pt idx="457">
                  <c:v>330.25314600000002</c:v>
                </c:pt>
                <c:pt idx="458">
                  <c:v>331.51538769230768</c:v>
                </c:pt>
                <c:pt idx="459">
                  <c:v>332.77762938461541</c:v>
                </c:pt>
                <c:pt idx="460">
                  <c:v>334.03987107692302</c:v>
                </c:pt>
                <c:pt idx="461">
                  <c:v>335.30211276923075</c:v>
                </c:pt>
                <c:pt idx="462">
                  <c:v>336.56435446153841</c:v>
                </c:pt>
                <c:pt idx="463">
                  <c:v>337.82659615384614</c:v>
                </c:pt>
                <c:pt idx="464">
                  <c:v>339.08883784615381</c:v>
                </c:pt>
                <c:pt idx="465">
                  <c:v>340.35107953846159</c:v>
                </c:pt>
                <c:pt idx="466">
                  <c:v>341.6133212307692</c:v>
                </c:pt>
                <c:pt idx="467">
                  <c:v>342.87556292307687</c:v>
                </c:pt>
                <c:pt idx="468">
                  <c:v>344.1378046153846</c:v>
                </c:pt>
                <c:pt idx="469">
                  <c:v>345.40004630769232</c:v>
                </c:pt>
                <c:pt idx="470">
                  <c:v>346.66228799999999</c:v>
                </c:pt>
                <c:pt idx="471">
                  <c:v>347.48101615384616</c:v>
                </c:pt>
                <c:pt idx="472">
                  <c:v>348.29974430769232</c:v>
                </c:pt>
                <c:pt idx="473">
                  <c:v>349.11847246153843</c:v>
                </c:pt>
                <c:pt idx="474">
                  <c:v>349.93720061538454</c:v>
                </c:pt>
                <c:pt idx="475">
                  <c:v>350.75592876923071</c:v>
                </c:pt>
                <c:pt idx="476">
                  <c:v>351.57465692307687</c:v>
                </c:pt>
                <c:pt idx="477">
                  <c:v>352.3933850769231</c:v>
                </c:pt>
                <c:pt idx="478">
                  <c:v>353.21211323076921</c:v>
                </c:pt>
                <c:pt idx="479">
                  <c:v>354.03084138461531</c:v>
                </c:pt>
                <c:pt idx="480">
                  <c:v>354.84956953846159</c:v>
                </c:pt>
                <c:pt idx="481">
                  <c:v>355.6682976923077</c:v>
                </c:pt>
                <c:pt idx="482">
                  <c:v>356.48702584615387</c:v>
                </c:pt>
                <c:pt idx="483">
                  <c:v>357.30575399999998</c:v>
                </c:pt>
                <c:pt idx="484">
                  <c:v>358.12448215384609</c:v>
                </c:pt>
                <c:pt idx="485">
                  <c:v>358.94321030769225</c:v>
                </c:pt>
                <c:pt idx="486">
                  <c:v>359.76193846153848</c:v>
                </c:pt>
                <c:pt idx="487">
                  <c:v>360.58066661538464</c:v>
                </c:pt>
                <c:pt idx="488">
                  <c:v>361.39939476923081</c:v>
                </c:pt>
                <c:pt idx="489">
                  <c:v>362.21812292307692</c:v>
                </c:pt>
                <c:pt idx="490">
                  <c:v>363.03685107692309</c:v>
                </c:pt>
                <c:pt idx="491">
                  <c:v>363.85557923076919</c:v>
                </c:pt>
                <c:pt idx="492">
                  <c:v>364.67430738461536</c:v>
                </c:pt>
                <c:pt idx="493">
                  <c:v>365.49303553846158</c:v>
                </c:pt>
                <c:pt idx="494">
                  <c:v>366.31176369230775</c:v>
                </c:pt>
                <c:pt idx="495">
                  <c:v>367.13049184615386</c:v>
                </c:pt>
                <c:pt idx="496">
                  <c:v>367.94921999999997</c:v>
                </c:pt>
                <c:pt idx="497">
                  <c:v>368.76794815384613</c:v>
                </c:pt>
                <c:pt idx="498">
                  <c:v>369.5866763076923</c:v>
                </c:pt>
                <c:pt idx="499">
                  <c:v>370.40540446153841</c:v>
                </c:pt>
                <c:pt idx="500">
                  <c:v>371.22413261538452</c:v>
                </c:pt>
                <c:pt idx="501">
                  <c:v>372.0428607692308</c:v>
                </c:pt>
                <c:pt idx="502">
                  <c:v>372.86158892307697</c:v>
                </c:pt>
                <c:pt idx="503">
                  <c:v>373.68031707692307</c:v>
                </c:pt>
                <c:pt idx="504">
                  <c:v>374.49904523076924</c:v>
                </c:pt>
                <c:pt idx="505">
                  <c:v>375.31777338461541</c:v>
                </c:pt>
                <c:pt idx="506">
                  <c:v>376.13650153846152</c:v>
                </c:pt>
                <c:pt idx="507">
                  <c:v>376.95522969230763</c:v>
                </c:pt>
                <c:pt idx="508">
                  <c:v>377.77395784615379</c:v>
                </c:pt>
                <c:pt idx="509">
                  <c:v>378.59268600000007</c:v>
                </c:pt>
                <c:pt idx="510">
                  <c:v>379.41141415384624</c:v>
                </c:pt>
                <c:pt idx="511">
                  <c:v>380.23014230769235</c:v>
                </c:pt>
                <c:pt idx="512">
                  <c:v>381.04887046153851</c:v>
                </c:pt>
                <c:pt idx="513">
                  <c:v>381.86759861538462</c:v>
                </c:pt>
                <c:pt idx="514">
                  <c:v>382.68632676923079</c:v>
                </c:pt>
                <c:pt idx="515">
                  <c:v>383.50505492307695</c:v>
                </c:pt>
                <c:pt idx="516">
                  <c:v>384.32378307692306</c:v>
                </c:pt>
                <c:pt idx="517">
                  <c:v>385.14251123076929</c:v>
                </c:pt>
                <c:pt idx="518">
                  <c:v>385.96123938461545</c:v>
                </c:pt>
                <c:pt idx="519">
                  <c:v>386.77996753846156</c:v>
                </c:pt>
                <c:pt idx="520">
                  <c:v>387.59869569230767</c:v>
                </c:pt>
                <c:pt idx="521">
                  <c:v>388.41742384615384</c:v>
                </c:pt>
                <c:pt idx="522">
                  <c:v>389.236152</c:v>
                </c:pt>
                <c:pt idx="523">
                  <c:v>389.94991661538461</c:v>
                </c:pt>
                <c:pt idx="524">
                  <c:v>390.66368123076921</c:v>
                </c:pt>
                <c:pt idx="525">
                  <c:v>391.37744584615382</c:v>
                </c:pt>
                <c:pt idx="526">
                  <c:v>392.09121046153854</c:v>
                </c:pt>
                <c:pt idx="527">
                  <c:v>392.80497507692309</c:v>
                </c:pt>
                <c:pt idx="528">
                  <c:v>393.51873969230769</c:v>
                </c:pt>
                <c:pt idx="529">
                  <c:v>394.23250430769235</c:v>
                </c:pt>
                <c:pt idx="530">
                  <c:v>394.9462689230769</c:v>
                </c:pt>
                <c:pt idx="531">
                  <c:v>395.66003353846156</c:v>
                </c:pt>
                <c:pt idx="532">
                  <c:v>396.37379815384611</c:v>
                </c:pt>
                <c:pt idx="533">
                  <c:v>397.08756276923083</c:v>
                </c:pt>
                <c:pt idx="534">
                  <c:v>397.80132738461543</c:v>
                </c:pt>
                <c:pt idx="535">
                  <c:v>398.51509199999998</c:v>
                </c:pt>
                <c:pt idx="536">
                  <c:v>399.22885661538459</c:v>
                </c:pt>
                <c:pt idx="537">
                  <c:v>399.94262123076925</c:v>
                </c:pt>
                <c:pt idx="538">
                  <c:v>400.65638584615385</c:v>
                </c:pt>
                <c:pt idx="539">
                  <c:v>401.37015046153846</c:v>
                </c:pt>
                <c:pt idx="540">
                  <c:v>402.08391507692318</c:v>
                </c:pt>
                <c:pt idx="541">
                  <c:v>402.79767969230767</c:v>
                </c:pt>
                <c:pt idx="542">
                  <c:v>403.51144430769233</c:v>
                </c:pt>
                <c:pt idx="543">
                  <c:v>404.22520892307693</c:v>
                </c:pt>
                <c:pt idx="544">
                  <c:v>404.93897353846154</c:v>
                </c:pt>
                <c:pt idx="545">
                  <c:v>405.6527381538462</c:v>
                </c:pt>
                <c:pt idx="546">
                  <c:v>406.36650276923075</c:v>
                </c:pt>
                <c:pt idx="547">
                  <c:v>407.08026738461541</c:v>
                </c:pt>
                <c:pt idx="548">
                  <c:v>407.79403199999996</c:v>
                </c:pt>
                <c:pt idx="549">
                  <c:v>408.50779661538462</c:v>
                </c:pt>
                <c:pt idx="550">
                  <c:v>409.22156123076928</c:v>
                </c:pt>
                <c:pt idx="551">
                  <c:v>409.93532584615383</c:v>
                </c:pt>
                <c:pt idx="552">
                  <c:v>410.64909046153838</c:v>
                </c:pt>
                <c:pt idx="553">
                  <c:v>411.3628550769231</c:v>
                </c:pt>
                <c:pt idx="554">
                  <c:v>412.0766196923077</c:v>
                </c:pt>
                <c:pt idx="555">
                  <c:v>412.79038430769231</c:v>
                </c:pt>
                <c:pt idx="556">
                  <c:v>413.50414892307697</c:v>
                </c:pt>
                <c:pt idx="557">
                  <c:v>414.21791353846157</c:v>
                </c:pt>
                <c:pt idx="558">
                  <c:v>414.93167815384618</c:v>
                </c:pt>
                <c:pt idx="559">
                  <c:v>415.64544276923073</c:v>
                </c:pt>
                <c:pt idx="560">
                  <c:v>416.35920738461539</c:v>
                </c:pt>
                <c:pt idx="561">
                  <c:v>417.07297199999999</c:v>
                </c:pt>
                <c:pt idx="562">
                  <c:v>417.7867366153846</c:v>
                </c:pt>
                <c:pt idx="563">
                  <c:v>418.50050123076926</c:v>
                </c:pt>
                <c:pt idx="564">
                  <c:v>419.21426584615392</c:v>
                </c:pt>
                <c:pt idx="565">
                  <c:v>419.92803046153847</c:v>
                </c:pt>
                <c:pt idx="566">
                  <c:v>420.64179507692307</c:v>
                </c:pt>
                <c:pt idx="567">
                  <c:v>421.35555969230768</c:v>
                </c:pt>
                <c:pt idx="568">
                  <c:v>422.06932430769228</c:v>
                </c:pt>
                <c:pt idx="569">
                  <c:v>422.78308892307695</c:v>
                </c:pt>
                <c:pt idx="570">
                  <c:v>423.49685353846155</c:v>
                </c:pt>
                <c:pt idx="571">
                  <c:v>424.21061815384616</c:v>
                </c:pt>
                <c:pt idx="572">
                  <c:v>424.92438276923082</c:v>
                </c:pt>
                <c:pt idx="573">
                  <c:v>425.63814738461537</c:v>
                </c:pt>
                <c:pt idx="574">
                  <c:v>426.35191200000003</c:v>
                </c:pt>
                <c:pt idx="575">
                  <c:v>426.69261646153842</c:v>
                </c:pt>
                <c:pt idx="576">
                  <c:v>427.03332092307693</c:v>
                </c:pt>
                <c:pt idx="577">
                  <c:v>427.37402538461544</c:v>
                </c:pt>
                <c:pt idx="578">
                  <c:v>427.71472984615383</c:v>
                </c:pt>
                <c:pt idx="579">
                  <c:v>428.05543430769228</c:v>
                </c:pt>
                <c:pt idx="580">
                  <c:v>428.39613876923079</c:v>
                </c:pt>
                <c:pt idx="581">
                  <c:v>428.73684323076924</c:v>
                </c:pt>
                <c:pt idx="582">
                  <c:v>429.07754769230769</c:v>
                </c:pt>
                <c:pt idx="583">
                  <c:v>429.41825215384614</c:v>
                </c:pt>
                <c:pt idx="584">
                  <c:v>429.75895661538459</c:v>
                </c:pt>
                <c:pt idx="585">
                  <c:v>430.0996610769231</c:v>
                </c:pt>
                <c:pt idx="586">
                  <c:v>430.44036553846155</c:v>
                </c:pt>
                <c:pt idx="587">
                  <c:v>430.78106999999994</c:v>
                </c:pt>
                <c:pt idx="588">
                  <c:v>431.12177446153839</c:v>
                </c:pt>
                <c:pt idx="589">
                  <c:v>431.46247892307696</c:v>
                </c:pt>
                <c:pt idx="590">
                  <c:v>431.80318338461535</c:v>
                </c:pt>
                <c:pt idx="591">
                  <c:v>432.14388784615386</c:v>
                </c:pt>
                <c:pt idx="592">
                  <c:v>432.48459230769231</c:v>
                </c:pt>
                <c:pt idx="593">
                  <c:v>432.82529676923076</c:v>
                </c:pt>
                <c:pt idx="594">
                  <c:v>433.16600123076927</c:v>
                </c:pt>
                <c:pt idx="595">
                  <c:v>433.50670569230761</c:v>
                </c:pt>
                <c:pt idx="596">
                  <c:v>433.84741015384611</c:v>
                </c:pt>
                <c:pt idx="597">
                  <c:v>434.18811461538462</c:v>
                </c:pt>
                <c:pt idx="598">
                  <c:v>434.52881907692301</c:v>
                </c:pt>
                <c:pt idx="599">
                  <c:v>434.86952353846152</c:v>
                </c:pt>
                <c:pt idx="600">
                  <c:v>435.21022800000003</c:v>
                </c:pt>
                <c:pt idx="601">
                  <c:v>435.55093246153842</c:v>
                </c:pt>
                <c:pt idx="602">
                  <c:v>435.89163692307693</c:v>
                </c:pt>
                <c:pt idx="603">
                  <c:v>436.23234138461538</c:v>
                </c:pt>
                <c:pt idx="604">
                  <c:v>436.57304584615383</c:v>
                </c:pt>
                <c:pt idx="605">
                  <c:v>436.91375030769234</c:v>
                </c:pt>
                <c:pt idx="606">
                  <c:v>437.25445476923079</c:v>
                </c:pt>
                <c:pt idx="607">
                  <c:v>437.59515923076913</c:v>
                </c:pt>
                <c:pt idx="608">
                  <c:v>437.93586369230769</c:v>
                </c:pt>
                <c:pt idx="609">
                  <c:v>438.27656815384614</c:v>
                </c:pt>
                <c:pt idx="610">
                  <c:v>438.61727261538459</c:v>
                </c:pt>
                <c:pt idx="611">
                  <c:v>438.95797707692304</c:v>
                </c:pt>
                <c:pt idx="612">
                  <c:v>439.29868153846155</c:v>
                </c:pt>
                <c:pt idx="613">
                  <c:v>439.63938599999994</c:v>
                </c:pt>
                <c:pt idx="614">
                  <c:v>439.98009046153845</c:v>
                </c:pt>
                <c:pt idx="615">
                  <c:v>440.3207949230769</c:v>
                </c:pt>
                <c:pt idx="616">
                  <c:v>440.66149938461535</c:v>
                </c:pt>
                <c:pt idx="617">
                  <c:v>441.0022038461538</c:v>
                </c:pt>
                <c:pt idx="618">
                  <c:v>441.34290830769231</c:v>
                </c:pt>
                <c:pt idx="619">
                  <c:v>441.68361276923076</c:v>
                </c:pt>
                <c:pt idx="620">
                  <c:v>442.02431723076921</c:v>
                </c:pt>
                <c:pt idx="621">
                  <c:v>442.36502169230772</c:v>
                </c:pt>
                <c:pt idx="622">
                  <c:v>442.70572615384611</c:v>
                </c:pt>
                <c:pt idx="623">
                  <c:v>443.04643061538462</c:v>
                </c:pt>
                <c:pt idx="624">
                  <c:v>443.38713507692313</c:v>
                </c:pt>
                <c:pt idx="625">
                  <c:v>443.72783953846147</c:v>
                </c:pt>
                <c:pt idx="626">
                  <c:v>444.06854399999997</c:v>
                </c:pt>
                <c:pt idx="627">
                  <c:v>444.06854399999997</c:v>
                </c:pt>
                <c:pt idx="628">
                  <c:v>445.0029036923076</c:v>
                </c:pt>
                <c:pt idx="629">
                  <c:v>445.93726338461533</c:v>
                </c:pt>
                <c:pt idx="630">
                  <c:v>446.87162307692302</c:v>
                </c:pt>
                <c:pt idx="631">
                  <c:v>447.80598276923081</c:v>
                </c:pt>
                <c:pt idx="632">
                  <c:v>448.74034246153849</c:v>
                </c:pt>
                <c:pt idx="633">
                  <c:v>449.67470215384611</c:v>
                </c:pt>
                <c:pt idx="634">
                  <c:v>450.60906184615379</c:v>
                </c:pt>
                <c:pt idx="635">
                  <c:v>451.54342153846153</c:v>
                </c:pt>
                <c:pt idx="636">
                  <c:v>452.47778123076915</c:v>
                </c:pt>
                <c:pt idx="637">
                  <c:v>453.41214092307683</c:v>
                </c:pt>
                <c:pt idx="638">
                  <c:v>454.34650061538457</c:v>
                </c:pt>
                <c:pt idx="639">
                  <c:v>455.28086030769231</c:v>
                </c:pt>
                <c:pt idx="640">
                  <c:v>456.21521999999999</c:v>
                </c:pt>
                <c:pt idx="641">
                  <c:v>457.14957969230767</c:v>
                </c:pt>
                <c:pt idx="642">
                  <c:v>458.08393938461535</c:v>
                </c:pt>
                <c:pt idx="643">
                  <c:v>459.01829907692303</c:v>
                </c:pt>
                <c:pt idx="644">
                  <c:v>459.95265876923077</c:v>
                </c:pt>
                <c:pt idx="645">
                  <c:v>460.8870184615385</c:v>
                </c:pt>
                <c:pt idx="646">
                  <c:v>461.82137815384607</c:v>
                </c:pt>
                <c:pt idx="647">
                  <c:v>462.75573784615386</c:v>
                </c:pt>
                <c:pt idx="648">
                  <c:v>463.69009753846154</c:v>
                </c:pt>
                <c:pt idx="649">
                  <c:v>464.62445723076922</c:v>
                </c:pt>
                <c:pt idx="650">
                  <c:v>465.5588169230769</c:v>
                </c:pt>
                <c:pt idx="651">
                  <c:v>466.49317661538458</c:v>
                </c:pt>
                <c:pt idx="652">
                  <c:v>467.42753630769232</c:v>
                </c:pt>
                <c:pt idx="653">
                  <c:v>468.36189599999994</c:v>
                </c:pt>
                <c:pt idx="654">
                  <c:v>469.29625569230774</c:v>
                </c:pt>
                <c:pt idx="655">
                  <c:v>470.23061538461531</c:v>
                </c:pt>
                <c:pt idx="656">
                  <c:v>471.16497507692304</c:v>
                </c:pt>
                <c:pt idx="657">
                  <c:v>472.09933476923072</c:v>
                </c:pt>
                <c:pt idx="658">
                  <c:v>473.03369446153846</c:v>
                </c:pt>
                <c:pt idx="659">
                  <c:v>473.96805415384608</c:v>
                </c:pt>
                <c:pt idx="660">
                  <c:v>474.90241384615376</c:v>
                </c:pt>
                <c:pt idx="661">
                  <c:v>475.83677353846156</c:v>
                </c:pt>
                <c:pt idx="662">
                  <c:v>476.77113323076924</c:v>
                </c:pt>
                <c:pt idx="663">
                  <c:v>477.70549292307697</c:v>
                </c:pt>
                <c:pt idx="664">
                  <c:v>478.63985261538454</c:v>
                </c:pt>
                <c:pt idx="665">
                  <c:v>479.57421230769228</c:v>
                </c:pt>
                <c:pt idx="666">
                  <c:v>480.5085719999999</c:v>
                </c:pt>
                <c:pt idx="667">
                  <c:v>481.4429316923077</c:v>
                </c:pt>
                <c:pt idx="668">
                  <c:v>482.37729138461532</c:v>
                </c:pt>
                <c:pt idx="669">
                  <c:v>483.31165107692306</c:v>
                </c:pt>
                <c:pt idx="670">
                  <c:v>484.24601076923068</c:v>
                </c:pt>
                <c:pt idx="671">
                  <c:v>485.18037046153842</c:v>
                </c:pt>
                <c:pt idx="672">
                  <c:v>486.1147301538461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PBR!$BF$19</c:f>
              <c:strCache>
                <c:ptCount val="1"/>
                <c:pt idx="0">
                  <c:v>2X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PBR!$BF$20:$BF$5005</c:f>
              <c:numCache>
                <c:formatCode>General</c:formatCode>
                <c:ptCount val="4986"/>
                <c:pt idx="0">
                  <c:v>68.88082</c:v>
                </c:pt>
                <c:pt idx="1">
                  <c:v>69.08144307692308</c:v>
                </c:pt>
                <c:pt idx="2">
                  <c:v>69.282066153846159</c:v>
                </c:pt>
                <c:pt idx="3">
                  <c:v>69.482689230769239</c:v>
                </c:pt>
                <c:pt idx="4">
                  <c:v>69.683312307692319</c:v>
                </c:pt>
                <c:pt idx="5">
                  <c:v>69.883935384615398</c:v>
                </c:pt>
                <c:pt idx="6">
                  <c:v>70.084558461538464</c:v>
                </c:pt>
                <c:pt idx="7">
                  <c:v>70.285181538461543</c:v>
                </c:pt>
                <c:pt idx="8">
                  <c:v>70.485804615384623</c:v>
                </c:pt>
                <c:pt idx="9">
                  <c:v>70.686427692307689</c:v>
                </c:pt>
                <c:pt idx="10">
                  <c:v>70.887050769230768</c:v>
                </c:pt>
                <c:pt idx="11">
                  <c:v>71.087673846153848</c:v>
                </c:pt>
                <c:pt idx="12">
                  <c:v>71.288296923076942</c:v>
                </c:pt>
                <c:pt idx="13">
                  <c:v>71.488920000000007</c:v>
                </c:pt>
                <c:pt idx="14">
                  <c:v>71.689543076923073</c:v>
                </c:pt>
                <c:pt idx="15">
                  <c:v>71.890166153846167</c:v>
                </c:pt>
                <c:pt idx="16">
                  <c:v>72.090789230769232</c:v>
                </c:pt>
                <c:pt idx="17">
                  <c:v>72.291412307692312</c:v>
                </c:pt>
                <c:pt idx="18">
                  <c:v>72.492035384615392</c:v>
                </c:pt>
                <c:pt idx="19">
                  <c:v>72.692658461538457</c:v>
                </c:pt>
                <c:pt idx="20">
                  <c:v>72.893281538461551</c:v>
                </c:pt>
                <c:pt idx="21">
                  <c:v>73.093904615384616</c:v>
                </c:pt>
                <c:pt idx="22">
                  <c:v>73.294527692307696</c:v>
                </c:pt>
                <c:pt idx="23">
                  <c:v>73.495150769230762</c:v>
                </c:pt>
                <c:pt idx="24">
                  <c:v>73.695773846153841</c:v>
                </c:pt>
                <c:pt idx="25">
                  <c:v>73.896396923076949</c:v>
                </c:pt>
                <c:pt idx="26">
                  <c:v>74.097020000000001</c:v>
                </c:pt>
                <c:pt idx="27">
                  <c:v>74.297643076923094</c:v>
                </c:pt>
                <c:pt idx="28">
                  <c:v>74.498266153846174</c:v>
                </c:pt>
                <c:pt idx="29">
                  <c:v>74.69888923076924</c:v>
                </c:pt>
                <c:pt idx="30">
                  <c:v>74.899512307692305</c:v>
                </c:pt>
                <c:pt idx="31">
                  <c:v>75.100135384615399</c:v>
                </c:pt>
                <c:pt idx="32">
                  <c:v>75.300758461538464</c:v>
                </c:pt>
                <c:pt idx="33">
                  <c:v>75.501381538461544</c:v>
                </c:pt>
                <c:pt idx="34">
                  <c:v>75.702004615384624</c:v>
                </c:pt>
                <c:pt idx="35">
                  <c:v>75.902627692307689</c:v>
                </c:pt>
                <c:pt idx="36">
                  <c:v>76.103250769230769</c:v>
                </c:pt>
                <c:pt idx="37">
                  <c:v>76.303873846153849</c:v>
                </c:pt>
                <c:pt idx="38">
                  <c:v>76.504496923076914</c:v>
                </c:pt>
                <c:pt idx="39">
                  <c:v>76.705119999999994</c:v>
                </c:pt>
                <c:pt idx="40">
                  <c:v>76.905743076923088</c:v>
                </c:pt>
                <c:pt idx="41">
                  <c:v>77.106366153846153</c:v>
                </c:pt>
                <c:pt idx="42">
                  <c:v>77.306989230769233</c:v>
                </c:pt>
                <c:pt idx="43">
                  <c:v>77.507612307692298</c:v>
                </c:pt>
                <c:pt idx="44">
                  <c:v>77.708235384615392</c:v>
                </c:pt>
                <c:pt idx="45">
                  <c:v>77.908858461538458</c:v>
                </c:pt>
                <c:pt idx="46">
                  <c:v>78.109481538461537</c:v>
                </c:pt>
                <c:pt idx="47">
                  <c:v>78.310104615384617</c:v>
                </c:pt>
                <c:pt idx="48">
                  <c:v>78.510727692307697</c:v>
                </c:pt>
                <c:pt idx="49">
                  <c:v>78.711350769230776</c:v>
                </c:pt>
                <c:pt idx="50">
                  <c:v>78.911973846153856</c:v>
                </c:pt>
                <c:pt idx="51">
                  <c:v>79.112596923076921</c:v>
                </c:pt>
                <c:pt idx="52">
                  <c:v>79.313220000000001</c:v>
                </c:pt>
                <c:pt idx="53">
                  <c:v>79.313220000000001</c:v>
                </c:pt>
                <c:pt idx="54">
                  <c:v>79.526334230769223</c:v>
                </c:pt>
                <c:pt idx="55">
                  <c:v>79.739448461538473</c:v>
                </c:pt>
                <c:pt idx="56">
                  <c:v>79.952562692307694</c:v>
                </c:pt>
                <c:pt idx="57">
                  <c:v>80.16567692307693</c:v>
                </c:pt>
                <c:pt idx="58">
                  <c:v>80.378791153846151</c:v>
                </c:pt>
                <c:pt idx="59">
                  <c:v>80.591905384615387</c:v>
                </c:pt>
                <c:pt idx="60">
                  <c:v>80.805019615384623</c:v>
                </c:pt>
                <c:pt idx="61">
                  <c:v>81.018133846153859</c:v>
                </c:pt>
                <c:pt idx="62">
                  <c:v>81.23124807692308</c:v>
                </c:pt>
                <c:pt idx="63">
                  <c:v>81.444362307692316</c:v>
                </c:pt>
                <c:pt idx="64">
                  <c:v>81.657476538461552</c:v>
                </c:pt>
                <c:pt idx="65">
                  <c:v>81.870590769230787</c:v>
                </c:pt>
                <c:pt idx="66">
                  <c:v>82.083704999999995</c:v>
                </c:pt>
                <c:pt idx="67">
                  <c:v>82.296819230769216</c:v>
                </c:pt>
                <c:pt idx="68">
                  <c:v>82.509933461538452</c:v>
                </c:pt>
                <c:pt idx="69">
                  <c:v>82.723047692307688</c:v>
                </c:pt>
                <c:pt idx="70">
                  <c:v>82.936161923076924</c:v>
                </c:pt>
                <c:pt idx="71">
                  <c:v>83.149276153846145</c:v>
                </c:pt>
                <c:pt idx="72">
                  <c:v>83.362390384615381</c:v>
                </c:pt>
                <c:pt idx="73">
                  <c:v>83.575504615384617</c:v>
                </c:pt>
                <c:pt idx="74">
                  <c:v>83.788618846153838</c:v>
                </c:pt>
                <c:pt idx="75">
                  <c:v>84.001733076923074</c:v>
                </c:pt>
                <c:pt idx="76">
                  <c:v>84.21484730769231</c:v>
                </c:pt>
                <c:pt idx="77">
                  <c:v>84.427961538461545</c:v>
                </c:pt>
                <c:pt idx="78">
                  <c:v>84.641075769230781</c:v>
                </c:pt>
                <c:pt idx="79">
                  <c:v>84.854190000000003</c:v>
                </c:pt>
                <c:pt idx="80">
                  <c:v>85.067304230769238</c:v>
                </c:pt>
                <c:pt idx="81">
                  <c:v>85.28041846153846</c:v>
                </c:pt>
                <c:pt idx="82">
                  <c:v>85.493532692307696</c:v>
                </c:pt>
                <c:pt idx="83">
                  <c:v>85.706646923076917</c:v>
                </c:pt>
                <c:pt idx="84">
                  <c:v>85.919761153846167</c:v>
                </c:pt>
                <c:pt idx="85">
                  <c:v>86.132875384615403</c:v>
                </c:pt>
                <c:pt idx="86">
                  <c:v>86.34598961538461</c:v>
                </c:pt>
                <c:pt idx="87">
                  <c:v>86.55910384615386</c:v>
                </c:pt>
                <c:pt idx="88">
                  <c:v>86.772218076923082</c:v>
                </c:pt>
                <c:pt idx="89">
                  <c:v>86.985332307692317</c:v>
                </c:pt>
                <c:pt idx="90">
                  <c:v>87.198446538461553</c:v>
                </c:pt>
                <c:pt idx="91">
                  <c:v>87.411560769230761</c:v>
                </c:pt>
                <c:pt idx="92">
                  <c:v>87.624674999999982</c:v>
                </c:pt>
                <c:pt idx="93">
                  <c:v>87.837789230769232</c:v>
                </c:pt>
                <c:pt idx="94">
                  <c:v>88.050903461538454</c:v>
                </c:pt>
                <c:pt idx="95">
                  <c:v>88.264017692307689</c:v>
                </c:pt>
                <c:pt idx="96">
                  <c:v>88.477131923076925</c:v>
                </c:pt>
                <c:pt idx="97">
                  <c:v>88.690246153846161</c:v>
                </c:pt>
                <c:pt idx="98">
                  <c:v>88.903360384615382</c:v>
                </c:pt>
                <c:pt idx="99">
                  <c:v>89.116474615384604</c:v>
                </c:pt>
                <c:pt idx="100">
                  <c:v>89.329588846153854</c:v>
                </c:pt>
                <c:pt idx="101">
                  <c:v>89.54270307692309</c:v>
                </c:pt>
                <c:pt idx="102">
                  <c:v>89.755817307692311</c:v>
                </c:pt>
                <c:pt idx="103">
                  <c:v>89.968931538461533</c:v>
                </c:pt>
                <c:pt idx="104">
                  <c:v>90.182045769230768</c:v>
                </c:pt>
                <c:pt idx="105">
                  <c:v>90.395160000000004</c:v>
                </c:pt>
                <c:pt idx="106">
                  <c:v>90.639892307692307</c:v>
                </c:pt>
                <c:pt idx="107">
                  <c:v>90.88462461538461</c:v>
                </c:pt>
                <c:pt idx="108">
                  <c:v>91.129356923076941</c:v>
                </c:pt>
                <c:pt idx="109">
                  <c:v>91.374089230769243</c:v>
                </c:pt>
                <c:pt idx="110">
                  <c:v>91.618821538461546</c:v>
                </c:pt>
                <c:pt idx="111">
                  <c:v>91.863553846153835</c:v>
                </c:pt>
                <c:pt idx="112">
                  <c:v>92.108286153846151</c:v>
                </c:pt>
                <c:pt idx="113">
                  <c:v>92.353018461538483</c:v>
                </c:pt>
                <c:pt idx="114">
                  <c:v>92.597750769230771</c:v>
                </c:pt>
                <c:pt idx="115">
                  <c:v>92.842483076923088</c:v>
                </c:pt>
                <c:pt idx="116">
                  <c:v>93.087215384615376</c:v>
                </c:pt>
                <c:pt idx="117">
                  <c:v>93.331947692307708</c:v>
                </c:pt>
                <c:pt idx="118">
                  <c:v>93.576679999999996</c:v>
                </c:pt>
                <c:pt idx="119">
                  <c:v>93.821412307692313</c:v>
                </c:pt>
                <c:pt idx="120">
                  <c:v>94.066144615384616</c:v>
                </c:pt>
                <c:pt idx="121">
                  <c:v>94.310876923076918</c:v>
                </c:pt>
                <c:pt idx="122">
                  <c:v>94.55560923076925</c:v>
                </c:pt>
                <c:pt idx="123">
                  <c:v>94.800341538461538</c:v>
                </c:pt>
                <c:pt idx="124">
                  <c:v>95.045073846153841</c:v>
                </c:pt>
                <c:pt idx="125">
                  <c:v>95.289806153846172</c:v>
                </c:pt>
                <c:pt idx="126">
                  <c:v>95.534538461538475</c:v>
                </c:pt>
                <c:pt idx="127">
                  <c:v>95.779270769230763</c:v>
                </c:pt>
                <c:pt idx="128">
                  <c:v>96.02400307692308</c:v>
                </c:pt>
                <c:pt idx="129">
                  <c:v>96.268735384615383</c:v>
                </c:pt>
                <c:pt idx="130">
                  <c:v>96.513467692307685</c:v>
                </c:pt>
                <c:pt idx="131">
                  <c:v>96.758200000000016</c:v>
                </c:pt>
                <c:pt idx="132">
                  <c:v>97.002932307692319</c:v>
                </c:pt>
                <c:pt idx="133">
                  <c:v>97.247664615384622</c:v>
                </c:pt>
                <c:pt idx="134">
                  <c:v>97.492396923076925</c:v>
                </c:pt>
                <c:pt idx="135">
                  <c:v>97.737129230769241</c:v>
                </c:pt>
                <c:pt idx="136">
                  <c:v>97.981861538461544</c:v>
                </c:pt>
                <c:pt idx="137">
                  <c:v>98.226593846153847</c:v>
                </c:pt>
                <c:pt idx="138">
                  <c:v>98.47132615384615</c:v>
                </c:pt>
                <c:pt idx="139">
                  <c:v>98.716058461538452</c:v>
                </c:pt>
                <c:pt idx="140">
                  <c:v>98.960790769230783</c:v>
                </c:pt>
                <c:pt idx="141">
                  <c:v>99.205523076923086</c:v>
                </c:pt>
                <c:pt idx="142">
                  <c:v>99.450255384615389</c:v>
                </c:pt>
                <c:pt idx="143">
                  <c:v>99.694987692307691</c:v>
                </c:pt>
                <c:pt idx="144">
                  <c:v>99.939719999999994</c:v>
                </c:pt>
                <c:pt idx="145">
                  <c:v>100.18445230769233</c:v>
                </c:pt>
                <c:pt idx="146">
                  <c:v>100.42918461538463</c:v>
                </c:pt>
                <c:pt idx="147">
                  <c:v>100.67391692307693</c:v>
                </c:pt>
                <c:pt idx="148">
                  <c:v>100.91864923076923</c:v>
                </c:pt>
                <c:pt idx="149">
                  <c:v>101.16338153846155</c:v>
                </c:pt>
                <c:pt idx="150">
                  <c:v>101.40811384615385</c:v>
                </c:pt>
                <c:pt idx="151">
                  <c:v>101.65284615384616</c:v>
                </c:pt>
                <c:pt idx="152">
                  <c:v>101.89757846153846</c:v>
                </c:pt>
                <c:pt idx="153">
                  <c:v>102.14231076923078</c:v>
                </c:pt>
                <c:pt idx="154">
                  <c:v>102.38704307692308</c:v>
                </c:pt>
                <c:pt idx="155">
                  <c:v>102.63177538461539</c:v>
                </c:pt>
                <c:pt idx="156">
                  <c:v>102.87650769230768</c:v>
                </c:pt>
                <c:pt idx="157">
                  <c:v>103.12124</c:v>
                </c:pt>
                <c:pt idx="158">
                  <c:v>103.37327346153846</c:v>
                </c:pt>
                <c:pt idx="159">
                  <c:v>103.62530692307693</c:v>
                </c:pt>
                <c:pt idx="160">
                  <c:v>103.87734038461538</c:v>
                </c:pt>
                <c:pt idx="161">
                  <c:v>104.12937384615385</c:v>
                </c:pt>
                <c:pt idx="162">
                  <c:v>104.38140730769231</c:v>
                </c:pt>
                <c:pt idx="163">
                  <c:v>104.63344076923077</c:v>
                </c:pt>
                <c:pt idx="164">
                  <c:v>104.88547423076923</c:v>
                </c:pt>
                <c:pt idx="165">
                  <c:v>105.13750769230768</c:v>
                </c:pt>
                <c:pt idx="166">
                  <c:v>105.38954115384617</c:v>
                </c:pt>
                <c:pt idx="167">
                  <c:v>105.64157461538463</c:v>
                </c:pt>
                <c:pt idx="168">
                  <c:v>105.89360807692309</c:v>
                </c:pt>
                <c:pt idx="169">
                  <c:v>106.14564153846155</c:v>
                </c:pt>
                <c:pt idx="170">
                  <c:v>106.39767500000001</c:v>
                </c:pt>
                <c:pt idx="171">
                  <c:v>106.64970846153845</c:v>
                </c:pt>
                <c:pt idx="172">
                  <c:v>106.90174192307693</c:v>
                </c:pt>
                <c:pt idx="173">
                  <c:v>107.15377538461539</c:v>
                </c:pt>
                <c:pt idx="174">
                  <c:v>107.40580884615386</c:v>
                </c:pt>
                <c:pt idx="175">
                  <c:v>107.65784230769231</c:v>
                </c:pt>
                <c:pt idx="176">
                  <c:v>107.90987576923077</c:v>
                </c:pt>
                <c:pt idx="177">
                  <c:v>108.16190923076924</c:v>
                </c:pt>
                <c:pt idx="178">
                  <c:v>108.4139426923077</c:v>
                </c:pt>
                <c:pt idx="179">
                  <c:v>108.66597615384616</c:v>
                </c:pt>
                <c:pt idx="180">
                  <c:v>108.91800961538462</c:v>
                </c:pt>
                <c:pt idx="181">
                  <c:v>109.17004307692309</c:v>
                </c:pt>
                <c:pt idx="182">
                  <c:v>109.42207653846155</c:v>
                </c:pt>
                <c:pt idx="183">
                  <c:v>109.67411</c:v>
                </c:pt>
                <c:pt idx="184">
                  <c:v>109.92614346153846</c:v>
                </c:pt>
                <c:pt idx="185">
                  <c:v>110.17817692307692</c:v>
                </c:pt>
                <c:pt idx="186">
                  <c:v>110.43021038461538</c:v>
                </c:pt>
                <c:pt idx="187">
                  <c:v>110.68224384615384</c:v>
                </c:pt>
                <c:pt idx="188">
                  <c:v>110.9342773076923</c:v>
                </c:pt>
                <c:pt idx="189">
                  <c:v>111.18631076923077</c:v>
                </c:pt>
                <c:pt idx="190">
                  <c:v>111.43834423076923</c:v>
                </c:pt>
                <c:pt idx="191">
                  <c:v>111.69037769230769</c:v>
                </c:pt>
                <c:pt idx="192">
                  <c:v>111.94241115384615</c:v>
                </c:pt>
                <c:pt idx="193">
                  <c:v>112.19444461538461</c:v>
                </c:pt>
                <c:pt idx="194">
                  <c:v>112.44647807692307</c:v>
                </c:pt>
                <c:pt idx="195">
                  <c:v>112.69851153846153</c:v>
                </c:pt>
                <c:pt idx="196">
                  <c:v>112.95054500000001</c:v>
                </c:pt>
                <c:pt idx="197">
                  <c:v>113.20257846153847</c:v>
                </c:pt>
                <c:pt idx="198">
                  <c:v>113.45461192307691</c:v>
                </c:pt>
                <c:pt idx="199">
                  <c:v>113.70664538461538</c:v>
                </c:pt>
                <c:pt idx="200">
                  <c:v>113.95867884615384</c:v>
                </c:pt>
                <c:pt idx="201">
                  <c:v>114.2107123076923</c:v>
                </c:pt>
                <c:pt idx="202">
                  <c:v>114.46274576923076</c:v>
                </c:pt>
                <c:pt idx="203">
                  <c:v>114.71477923076921</c:v>
                </c:pt>
                <c:pt idx="204">
                  <c:v>114.9668126923077</c:v>
                </c:pt>
                <c:pt idx="205">
                  <c:v>115.21884615384616</c:v>
                </c:pt>
                <c:pt idx="206">
                  <c:v>115.47087961538462</c:v>
                </c:pt>
                <c:pt idx="207">
                  <c:v>115.72291307692306</c:v>
                </c:pt>
                <c:pt idx="208">
                  <c:v>115.97494653846154</c:v>
                </c:pt>
                <c:pt idx="209">
                  <c:v>116.22698</c:v>
                </c:pt>
                <c:pt idx="210">
                  <c:v>116.5620269230769</c:v>
                </c:pt>
                <c:pt idx="211">
                  <c:v>116.89707384615384</c:v>
                </c:pt>
                <c:pt idx="212">
                  <c:v>117.23212076923076</c:v>
                </c:pt>
                <c:pt idx="213">
                  <c:v>117.56716769230771</c:v>
                </c:pt>
                <c:pt idx="214">
                  <c:v>117.90221461538461</c:v>
                </c:pt>
                <c:pt idx="215">
                  <c:v>118.23726153846154</c:v>
                </c:pt>
                <c:pt idx="216">
                  <c:v>118.57230846153846</c:v>
                </c:pt>
                <c:pt idx="217">
                  <c:v>118.9073553846154</c:v>
                </c:pt>
                <c:pt idx="218">
                  <c:v>119.2424023076923</c:v>
                </c:pt>
                <c:pt idx="219">
                  <c:v>119.57744923076923</c:v>
                </c:pt>
                <c:pt idx="220">
                  <c:v>119.91249615384615</c:v>
                </c:pt>
                <c:pt idx="221">
                  <c:v>120.24754307692308</c:v>
                </c:pt>
                <c:pt idx="222">
                  <c:v>120.58259</c:v>
                </c:pt>
                <c:pt idx="223">
                  <c:v>120.91763692307691</c:v>
                </c:pt>
                <c:pt idx="224">
                  <c:v>121.25268384615384</c:v>
                </c:pt>
                <c:pt idx="225">
                  <c:v>121.58773076923076</c:v>
                </c:pt>
                <c:pt idx="226">
                  <c:v>121.9227776923077</c:v>
                </c:pt>
                <c:pt idx="227">
                  <c:v>122.25782461538462</c:v>
                </c:pt>
                <c:pt idx="228">
                  <c:v>122.59287153846154</c:v>
                </c:pt>
                <c:pt idx="229">
                  <c:v>122.92791846153847</c:v>
                </c:pt>
                <c:pt idx="230">
                  <c:v>123.26296538461538</c:v>
                </c:pt>
                <c:pt idx="231">
                  <c:v>123.59801230769231</c:v>
                </c:pt>
                <c:pt idx="232">
                  <c:v>123.93305923076923</c:v>
                </c:pt>
                <c:pt idx="233">
                  <c:v>124.26810615384616</c:v>
                </c:pt>
                <c:pt idx="234">
                  <c:v>124.60315307692308</c:v>
                </c:pt>
                <c:pt idx="235">
                  <c:v>124.93820000000001</c:v>
                </c:pt>
                <c:pt idx="236">
                  <c:v>125.27324692307694</c:v>
                </c:pt>
                <c:pt idx="237">
                  <c:v>125.60829384615386</c:v>
                </c:pt>
                <c:pt idx="238">
                  <c:v>125.94334076923077</c:v>
                </c:pt>
                <c:pt idx="239">
                  <c:v>126.27838769230769</c:v>
                </c:pt>
                <c:pt idx="240">
                  <c:v>126.61343461538462</c:v>
                </c:pt>
                <c:pt idx="241">
                  <c:v>126.94848153846155</c:v>
                </c:pt>
                <c:pt idx="242">
                  <c:v>127.28352846153845</c:v>
                </c:pt>
                <c:pt idx="243">
                  <c:v>127.61857538461538</c:v>
                </c:pt>
                <c:pt idx="244">
                  <c:v>127.95362230769231</c:v>
                </c:pt>
                <c:pt idx="245">
                  <c:v>128.28866923076924</c:v>
                </c:pt>
                <c:pt idx="246">
                  <c:v>128.62371615384617</c:v>
                </c:pt>
                <c:pt idx="247">
                  <c:v>128.95876307692308</c:v>
                </c:pt>
                <c:pt idx="248">
                  <c:v>129.29381000000001</c:v>
                </c:pt>
                <c:pt idx="249">
                  <c:v>129.62885692307694</c:v>
                </c:pt>
                <c:pt idx="250">
                  <c:v>129.96390384615384</c:v>
                </c:pt>
                <c:pt idx="251">
                  <c:v>130.29895076923077</c:v>
                </c:pt>
                <c:pt idx="252">
                  <c:v>130.6339976923077</c:v>
                </c:pt>
                <c:pt idx="253">
                  <c:v>130.96904461538463</c:v>
                </c:pt>
                <c:pt idx="254">
                  <c:v>131.30409153846153</c:v>
                </c:pt>
                <c:pt idx="255">
                  <c:v>131.63913846153847</c:v>
                </c:pt>
                <c:pt idx="256">
                  <c:v>131.9741853846154</c:v>
                </c:pt>
                <c:pt idx="257">
                  <c:v>132.30923230769233</c:v>
                </c:pt>
                <c:pt idx="258">
                  <c:v>132.64427923076926</c:v>
                </c:pt>
                <c:pt idx="259">
                  <c:v>132.97932615384616</c:v>
                </c:pt>
                <c:pt idx="260">
                  <c:v>133.31437307692312</c:v>
                </c:pt>
                <c:pt idx="261">
                  <c:v>133.64942000000002</c:v>
                </c:pt>
                <c:pt idx="262">
                  <c:v>134.37114500000001</c:v>
                </c:pt>
                <c:pt idx="263">
                  <c:v>135.09287</c:v>
                </c:pt>
                <c:pt idx="264">
                  <c:v>135.81459500000003</c:v>
                </c:pt>
                <c:pt idx="265">
                  <c:v>136.53632000000002</c:v>
                </c:pt>
                <c:pt idx="266">
                  <c:v>137.25804500000001</c:v>
                </c:pt>
                <c:pt idx="267">
                  <c:v>137.97977000000003</c:v>
                </c:pt>
                <c:pt idx="268">
                  <c:v>138.70149499999999</c:v>
                </c:pt>
                <c:pt idx="269">
                  <c:v>139.42322000000004</c:v>
                </c:pt>
                <c:pt idx="270">
                  <c:v>140.14494500000001</c:v>
                </c:pt>
                <c:pt idx="271">
                  <c:v>140.86667</c:v>
                </c:pt>
                <c:pt idx="272">
                  <c:v>141.58839500000002</c:v>
                </c:pt>
                <c:pt idx="273">
                  <c:v>142.31011999999998</c:v>
                </c:pt>
                <c:pt idx="274">
                  <c:v>143.031845</c:v>
                </c:pt>
                <c:pt idx="275">
                  <c:v>143.75357</c:v>
                </c:pt>
                <c:pt idx="276">
                  <c:v>144.47529500000002</c:v>
                </c:pt>
                <c:pt idx="277">
                  <c:v>145.19702000000001</c:v>
                </c:pt>
                <c:pt idx="278">
                  <c:v>145.918745</c:v>
                </c:pt>
                <c:pt idx="279">
                  <c:v>146.64046999999999</c:v>
                </c:pt>
                <c:pt idx="280">
                  <c:v>147.36219500000001</c:v>
                </c:pt>
                <c:pt idx="281">
                  <c:v>148.08392000000001</c:v>
                </c:pt>
                <c:pt idx="282">
                  <c:v>148.80564500000003</c:v>
                </c:pt>
                <c:pt idx="283">
                  <c:v>149.52736999999999</c:v>
                </c:pt>
                <c:pt idx="284">
                  <c:v>150.24909500000001</c:v>
                </c:pt>
                <c:pt idx="285">
                  <c:v>150.97082</c:v>
                </c:pt>
                <c:pt idx="286">
                  <c:v>151.69254500000002</c:v>
                </c:pt>
                <c:pt idx="287">
                  <c:v>152.41427000000002</c:v>
                </c:pt>
                <c:pt idx="288">
                  <c:v>153.13599500000004</c:v>
                </c:pt>
                <c:pt idx="289">
                  <c:v>153.85772</c:v>
                </c:pt>
                <c:pt idx="290">
                  <c:v>154.57944500000002</c:v>
                </c:pt>
                <c:pt idx="291">
                  <c:v>155.30116999999998</c:v>
                </c:pt>
                <c:pt idx="292">
                  <c:v>156.02289500000001</c:v>
                </c:pt>
                <c:pt idx="293">
                  <c:v>156.74462</c:v>
                </c:pt>
                <c:pt idx="294">
                  <c:v>157.46634499999999</c:v>
                </c:pt>
                <c:pt idx="295">
                  <c:v>158.18807000000001</c:v>
                </c:pt>
                <c:pt idx="296">
                  <c:v>158.909795</c:v>
                </c:pt>
                <c:pt idx="297">
                  <c:v>159.63152000000002</c:v>
                </c:pt>
                <c:pt idx="298">
                  <c:v>160.35324499999999</c:v>
                </c:pt>
                <c:pt idx="299">
                  <c:v>161.07496999999998</c:v>
                </c:pt>
                <c:pt idx="300">
                  <c:v>161.796695</c:v>
                </c:pt>
                <c:pt idx="301">
                  <c:v>162.51842000000002</c:v>
                </c:pt>
                <c:pt idx="302">
                  <c:v>163.24014499999998</c:v>
                </c:pt>
                <c:pt idx="303">
                  <c:v>163.96187</c:v>
                </c:pt>
                <c:pt idx="304">
                  <c:v>164.683595</c:v>
                </c:pt>
                <c:pt idx="305">
                  <c:v>165.40532000000002</c:v>
                </c:pt>
                <c:pt idx="306">
                  <c:v>166.12704499999998</c:v>
                </c:pt>
                <c:pt idx="307">
                  <c:v>166.84877</c:v>
                </c:pt>
                <c:pt idx="308">
                  <c:v>167.57049499999999</c:v>
                </c:pt>
                <c:pt idx="309">
                  <c:v>168.29222000000001</c:v>
                </c:pt>
                <c:pt idx="310">
                  <c:v>169.01394500000001</c:v>
                </c:pt>
                <c:pt idx="311">
                  <c:v>169.73566999999997</c:v>
                </c:pt>
                <c:pt idx="312">
                  <c:v>170.45739499999999</c:v>
                </c:pt>
                <c:pt idx="313">
                  <c:v>171.17911999999998</c:v>
                </c:pt>
                <c:pt idx="314">
                  <c:v>171.17911999999998</c:v>
                </c:pt>
                <c:pt idx="315">
                  <c:v>171.62145923076923</c:v>
                </c:pt>
                <c:pt idx="316">
                  <c:v>172.06379846153845</c:v>
                </c:pt>
                <c:pt idx="317">
                  <c:v>172.5061376923077</c:v>
                </c:pt>
                <c:pt idx="318">
                  <c:v>172.94847692307692</c:v>
                </c:pt>
                <c:pt idx="319">
                  <c:v>173.39081615384615</c:v>
                </c:pt>
                <c:pt idx="320">
                  <c:v>173.8331553846154</c:v>
                </c:pt>
                <c:pt idx="321">
                  <c:v>174.27549461538462</c:v>
                </c:pt>
                <c:pt idx="322">
                  <c:v>174.71783384615384</c:v>
                </c:pt>
                <c:pt idx="323">
                  <c:v>175.16017307692306</c:v>
                </c:pt>
                <c:pt idx="324">
                  <c:v>175.60251230769231</c:v>
                </c:pt>
                <c:pt idx="325">
                  <c:v>176.04485153846156</c:v>
                </c:pt>
                <c:pt idx="326">
                  <c:v>176.48719076923078</c:v>
                </c:pt>
                <c:pt idx="327">
                  <c:v>176.92953</c:v>
                </c:pt>
                <c:pt idx="328">
                  <c:v>177.37186923076922</c:v>
                </c:pt>
                <c:pt idx="329">
                  <c:v>177.81420846153844</c:v>
                </c:pt>
                <c:pt idx="330">
                  <c:v>178.25654769230769</c:v>
                </c:pt>
                <c:pt idx="331">
                  <c:v>178.69888692307694</c:v>
                </c:pt>
                <c:pt idx="332">
                  <c:v>179.14122615384613</c:v>
                </c:pt>
                <c:pt idx="333">
                  <c:v>179.58356538461538</c:v>
                </c:pt>
                <c:pt idx="334">
                  <c:v>180.0259046153846</c:v>
                </c:pt>
                <c:pt idx="335">
                  <c:v>180.46824384615385</c:v>
                </c:pt>
                <c:pt idx="336">
                  <c:v>180.91058307692307</c:v>
                </c:pt>
                <c:pt idx="337">
                  <c:v>181.3529223076923</c:v>
                </c:pt>
                <c:pt idx="338">
                  <c:v>181.79526153846155</c:v>
                </c:pt>
                <c:pt idx="339">
                  <c:v>182.2376007692308</c:v>
                </c:pt>
                <c:pt idx="340">
                  <c:v>182.67994000000002</c:v>
                </c:pt>
                <c:pt idx="341">
                  <c:v>183.12227923076927</c:v>
                </c:pt>
                <c:pt idx="342">
                  <c:v>183.56461846153846</c:v>
                </c:pt>
                <c:pt idx="343">
                  <c:v>184.00695769230771</c:v>
                </c:pt>
                <c:pt idx="344">
                  <c:v>184.4492969230769</c:v>
                </c:pt>
                <c:pt idx="345">
                  <c:v>184.89163615384615</c:v>
                </c:pt>
                <c:pt idx="346">
                  <c:v>185.3339753846154</c:v>
                </c:pt>
                <c:pt idx="347">
                  <c:v>185.77631461538462</c:v>
                </c:pt>
                <c:pt idx="348">
                  <c:v>186.21865384615387</c:v>
                </c:pt>
                <c:pt idx="349">
                  <c:v>186.66099307692306</c:v>
                </c:pt>
                <c:pt idx="350">
                  <c:v>187.10333230769228</c:v>
                </c:pt>
                <c:pt idx="351">
                  <c:v>187.54567153846156</c:v>
                </c:pt>
                <c:pt idx="352">
                  <c:v>187.98801076923078</c:v>
                </c:pt>
                <c:pt idx="353">
                  <c:v>188.43035</c:v>
                </c:pt>
                <c:pt idx="354">
                  <c:v>188.87268923076923</c:v>
                </c:pt>
                <c:pt idx="355">
                  <c:v>189.31502846153845</c:v>
                </c:pt>
                <c:pt idx="356">
                  <c:v>189.75736769230772</c:v>
                </c:pt>
                <c:pt idx="357">
                  <c:v>190.19970692307692</c:v>
                </c:pt>
                <c:pt idx="358">
                  <c:v>190.64204615384617</c:v>
                </c:pt>
                <c:pt idx="359">
                  <c:v>191.08438538461539</c:v>
                </c:pt>
                <c:pt idx="360">
                  <c:v>191.52672461538461</c:v>
                </c:pt>
                <c:pt idx="361">
                  <c:v>191.96906384615386</c:v>
                </c:pt>
                <c:pt idx="362">
                  <c:v>192.41140307692311</c:v>
                </c:pt>
                <c:pt idx="363">
                  <c:v>192.8537423076923</c:v>
                </c:pt>
                <c:pt idx="364">
                  <c:v>193.29608153846155</c:v>
                </c:pt>
                <c:pt idx="365">
                  <c:v>193.73842076923077</c:v>
                </c:pt>
                <c:pt idx="366">
                  <c:v>194.18076000000002</c:v>
                </c:pt>
                <c:pt idx="367">
                  <c:v>194.95013192307692</c:v>
                </c:pt>
                <c:pt idx="368">
                  <c:v>195.71950384615386</c:v>
                </c:pt>
                <c:pt idx="369">
                  <c:v>196.48887576923076</c:v>
                </c:pt>
                <c:pt idx="370">
                  <c:v>197.25824769230772</c:v>
                </c:pt>
                <c:pt idx="371">
                  <c:v>198.02761961538462</c:v>
                </c:pt>
                <c:pt idx="372">
                  <c:v>198.79699153846153</c:v>
                </c:pt>
                <c:pt idx="373">
                  <c:v>199.56636346153849</c:v>
                </c:pt>
                <c:pt idx="374">
                  <c:v>200.33573538461539</c:v>
                </c:pt>
                <c:pt idx="375">
                  <c:v>201.10510730769229</c:v>
                </c:pt>
                <c:pt idx="376">
                  <c:v>201.87447923076928</c:v>
                </c:pt>
                <c:pt idx="377">
                  <c:v>202.64385115384616</c:v>
                </c:pt>
                <c:pt idx="378">
                  <c:v>203.41322307692309</c:v>
                </c:pt>
                <c:pt idx="379">
                  <c:v>204.18259499999999</c:v>
                </c:pt>
                <c:pt idx="380">
                  <c:v>204.95196692307695</c:v>
                </c:pt>
                <c:pt idx="381">
                  <c:v>205.72133884615388</c:v>
                </c:pt>
                <c:pt idx="382">
                  <c:v>206.49071076923076</c:v>
                </c:pt>
                <c:pt idx="383">
                  <c:v>207.26008269230772</c:v>
                </c:pt>
                <c:pt idx="384">
                  <c:v>208.02945461538462</c:v>
                </c:pt>
                <c:pt idx="385">
                  <c:v>208.79882653846155</c:v>
                </c:pt>
                <c:pt idx="386">
                  <c:v>209.56819846153846</c:v>
                </c:pt>
                <c:pt idx="387">
                  <c:v>210.33757038461539</c:v>
                </c:pt>
                <c:pt idx="388">
                  <c:v>211.10694230769232</c:v>
                </c:pt>
                <c:pt idx="389">
                  <c:v>211.87631423076922</c:v>
                </c:pt>
                <c:pt idx="390">
                  <c:v>212.64568615384616</c:v>
                </c:pt>
                <c:pt idx="391">
                  <c:v>213.41505807692309</c:v>
                </c:pt>
                <c:pt idx="392">
                  <c:v>214.18442999999999</c:v>
                </c:pt>
                <c:pt idx="393">
                  <c:v>214.95380192307695</c:v>
                </c:pt>
                <c:pt idx="394">
                  <c:v>215.72317384615386</c:v>
                </c:pt>
                <c:pt idx="395">
                  <c:v>216.49254576923079</c:v>
                </c:pt>
                <c:pt idx="396">
                  <c:v>217.26191769230766</c:v>
                </c:pt>
                <c:pt idx="397">
                  <c:v>218.03128961538465</c:v>
                </c:pt>
                <c:pt idx="398">
                  <c:v>218.80066153846155</c:v>
                </c:pt>
                <c:pt idx="399">
                  <c:v>219.57003346153846</c:v>
                </c:pt>
                <c:pt idx="400">
                  <c:v>220.33940538461542</c:v>
                </c:pt>
                <c:pt idx="401">
                  <c:v>221.10877730769232</c:v>
                </c:pt>
                <c:pt idx="402">
                  <c:v>221.87814923076925</c:v>
                </c:pt>
                <c:pt idx="403">
                  <c:v>222.64752115384616</c:v>
                </c:pt>
                <c:pt idx="404">
                  <c:v>223.41689307692306</c:v>
                </c:pt>
                <c:pt idx="405">
                  <c:v>224.18626500000002</c:v>
                </c:pt>
                <c:pt idx="406">
                  <c:v>224.95563692307692</c:v>
                </c:pt>
                <c:pt idx="407">
                  <c:v>225.72500884615386</c:v>
                </c:pt>
                <c:pt idx="408">
                  <c:v>226.49438076923079</c:v>
                </c:pt>
                <c:pt idx="409">
                  <c:v>227.26375269230766</c:v>
                </c:pt>
                <c:pt idx="410">
                  <c:v>228.03312461538462</c:v>
                </c:pt>
                <c:pt idx="411">
                  <c:v>228.80249653846155</c:v>
                </c:pt>
                <c:pt idx="412">
                  <c:v>229.57186846153846</c:v>
                </c:pt>
                <c:pt idx="413">
                  <c:v>230.34124038461542</c:v>
                </c:pt>
                <c:pt idx="414">
                  <c:v>231.11061230769232</c:v>
                </c:pt>
                <c:pt idx="415">
                  <c:v>231.87998423076922</c:v>
                </c:pt>
                <c:pt idx="416">
                  <c:v>232.64935615384616</c:v>
                </c:pt>
                <c:pt idx="417">
                  <c:v>233.41872807692306</c:v>
                </c:pt>
                <c:pt idx="418">
                  <c:v>234.18810000000002</c:v>
                </c:pt>
                <c:pt idx="419">
                  <c:v>235.23996807692305</c:v>
                </c:pt>
                <c:pt idx="420">
                  <c:v>236.29183615384616</c:v>
                </c:pt>
                <c:pt idx="421">
                  <c:v>237.34370423076922</c:v>
                </c:pt>
                <c:pt idx="422">
                  <c:v>238.39557230769231</c:v>
                </c:pt>
                <c:pt idx="423">
                  <c:v>239.44744038461539</c:v>
                </c:pt>
                <c:pt idx="424">
                  <c:v>240.49930846153845</c:v>
                </c:pt>
                <c:pt idx="425">
                  <c:v>241.55117653846156</c:v>
                </c:pt>
                <c:pt idx="426">
                  <c:v>242.60304461538462</c:v>
                </c:pt>
                <c:pt idx="427">
                  <c:v>243.65491269230768</c:v>
                </c:pt>
                <c:pt idx="428">
                  <c:v>244.70678076923079</c:v>
                </c:pt>
                <c:pt idx="429">
                  <c:v>245.75864884615385</c:v>
                </c:pt>
                <c:pt idx="430">
                  <c:v>246.81051692307693</c:v>
                </c:pt>
                <c:pt idx="431">
                  <c:v>247.86238500000002</c:v>
                </c:pt>
                <c:pt idx="432">
                  <c:v>248.91425307692307</c:v>
                </c:pt>
                <c:pt idx="433">
                  <c:v>249.96612115384616</c:v>
                </c:pt>
                <c:pt idx="434">
                  <c:v>251.01798923076922</c:v>
                </c:pt>
                <c:pt idx="435">
                  <c:v>252.06985730769233</c:v>
                </c:pt>
                <c:pt idx="436">
                  <c:v>253.12172538461539</c:v>
                </c:pt>
                <c:pt idx="437">
                  <c:v>254.17359346153845</c:v>
                </c:pt>
                <c:pt idx="438">
                  <c:v>255.22546153846156</c:v>
                </c:pt>
                <c:pt idx="439">
                  <c:v>256.27732961538464</c:v>
                </c:pt>
                <c:pt idx="440">
                  <c:v>257.32919769230767</c:v>
                </c:pt>
                <c:pt idx="441">
                  <c:v>258.38106576923076</c:v>
                </c:pt>
                <c:pt idx="442">
                  <c:v>259.43293384615384</c:v>
                </c:pt>
                <c:pt idx="443">
                  <c:v>260.48480192307693</c:v>
                </c:pt>
                <c:pt idx="444">
                  <c:v>261.53666999999996</c:v>
                </c:pt>
                <c:pt idx="445">
                  <c:v>262.5885380769231</c:v>
                </c:pt>
                <c:pt idx="446">
                  <c:v>263.64040615384619</c:v>
                </c:pt>
                <c:pt idx="447">
                  <c:v>264.69227423076927</c:v>
                </c:pt>
                <c:pt idx="448">
                  <c:v>265.74414230769224</c:v>
                </c:pt>
                <c:pt idx="449">
                  <c:v>266.79601038461539</c:v>
                </c:pt>
                <c:pt idx="450">
                  <c:v>267.84787846153847</c:v>
                </c:pt>
                <c:pt idx="451">
                  <c:v>268.89974653846156</c:v>
                </c:pt>
                <c:pt idx="452">
                  <c:v>269.95161461538459</c:v>
                </c:pt>
                <c:pt idx="453">
                  <c:v>271.00348269230773</c:v>
                </c:pt>
                <c:pt idx="454">
                  <c:v>272.05535076923076</c:v>
                </c:pt>
                <c:pt idx="455">
                  <c:v>273.10721884615384</c:v>
                </c:pt>
                <c:pt idx="456">
                  <c:v>274.15908692307687</c:v>
                </c:pt>
                <c:pt idx="457">
                  <c:v>275.21095500000001</c:v>
                </c:pt>
                <c:pt idx="458">
                  <c:v>276.2628230769231</c:v>
                </c:pt>
                <c:pt idx="459">
                  <c:v>277.31469115384618</c:v>
                </c:pt>
                <c:pt idx="460">
                  <c:v>278.36655923076921</c:v>
                </c:pt>
                <c:pt idx="461">
                  <c:v>279.4184273076923</c:v>
                </c:pt>
                <c:pt idx="462">
                  <c:v>280.47029538461538</c:v>
                </c:pt>
                <c:pt idx="463">
                  <c:v>281.52216346153841</c:v>
                </c:pt>
                <c:pt idx="464">
                  <c:v>282.5740315384615</c:v>
                </c:pt>
                <c:pt idx="465">
                  <c:v>283.62589961538464</c:v>
                </c:pt>
                <c:pt idx="466">
                  <c:v>284.67776769230773</c:v>
                </c:pt>
                <c:pt idx="467">
                  <c:v>285.7296357692307</c:v>
                </c:pt>
                <c:pt idx="468">
                  <c:v>286.78150384615384</c:v>
                </c:pt>
                <c:pt idx="469">
                  <c:v>287.83337192307692</c:v>
                </c:pt>
                <c:pt idx="470">
                  <c:v>288.88524000000001</c:v>
                </c:pt>
                <c:pt idx="471">
                  <c:v>289.56751346153845</c:v>
                </c:pt>
                <c:pt idx="472">
                  <c:v>290.24978692307695</c:v>
                </c:pt>
                <c:pt idx="473">
                  <c:v>290.9320603846154</c:v>
                </c:pt>
                <c:pt idx="474">
                  <c:v>291.61433384615378</c:v>
                </c:pt>
                <c:pt idx="475">
                  <c:v>292.29660730769228</c:v>
                </c:pt>
                <c:pt idx="476">
                  <c:v>292.97888076923078</c:v>
                </c:pt>
                <c:pt idx="477">
                  <c:v>293.66115423076928</c:v>
                </c:pt>
                <c:pt idx="478">
                  <c:v>294.34342769230767</c:v>
                </c:pt>
                <c:pt idx="479">
                  <c:v>295.02570115384611</c:v>
                </c:pt>
                <c:pt idx="480">
                  <c:v>295.70797461538467</c:v>
                </c:pt>
                <c:pt idx="481">
                  <c:v>296.39024807692306</c:v>
                </c:pt>
                <c:pt idx="482">
                  <c:v>297.07252153846156</c:v>
                </c:pt>
                <c:pt idx="483">
                  <c:v>297.754795</c:v>
                </c:pt>
                <c:pt idx="484">
                  <c:v>298.43706846153839</c:v>
                </c:pt>
                <c:pt idx="485">
                  <c:v>299.11934192307689</c:v>
                </c:pt>
                <c:pt idx="486">
                  <c:v>299.80161538461539</c:v>
                </c:pt>
                <c:pt idx="487">
                  <c:v>300.48388884615383</c:v>
                </c:pt>
                <c:pt idx="488">
                  <c:v>301.16616230769233</c:v>
                </c:pt>
                <c:pt idx="489">
                  <c:v>301.84843576923078</c:v>
                </c:pt>
                <c:pt idx="490">
                  <c:v>302.53070923076928</c:v>
                </c:pt>
                <c:pt idx="491">
                  <c:v>303.21298269230766</c:v>
                </c:pt>
                <c:pt idx="492">
                  <c:v>303.89525615384616</c:v>
                </c:pt>
                <c:pt idx="493">
                  <c:v>304.57752961538466</c:v>
                </c:pt>
                <c:pt idx="494">
                  <c:v>305.25980307692311</c:v>
                </c:pt>
                <c:pt idx="495">
                  <c:v>305.94207653846155</c:v>
                </c:pt>
                <c:pt idx="496">
                  <c:v>306.62434999999999</c:v>
                </c:pt>
                <c:pt idx="497">
                  <c:v>307.30662346153844</c:v>
                </c:pt>
                <c:pt idx="498">
                  <c:v>307.98889692307694</c:v>
                </c:pt>
                <c:pt idx="499">
                  <c:v>308.67117038461538</c:v>
                </c:pt>
                <c:pt idx="500">
                  <c:v>309.35344384615377</c:v>
                </c:pt>
                <c:pt idx="501">
                  <c:v>310.03571730769232</c:v>
                </c:pt>
                <c:pt idx="502">
                  <c:v>310.71799076923082</c:v>
                </c:pt>
                <c:pt idx="503">
                  <c:v>311.40026423076927</c:v>
                </c:pt>
                <c:pt idx="504">
                  <c:v>312.08253769230771</c:v>
                </c:pt>
                <c:pt idx="505">
                  <c:v>312.76481115384621</c:v>
                </c:pt>
                <c:pt idx="506">
                  <c:v>313.44708461538465</c:v>
                </c:pt>
                <c:pt idx="507">
                  <c:v>314.12935807692304</c:v>
                </c:pt>
                <c:pt idx="508">
                  <c:v>314.81163153846154</c:v>
                </c:pt>
                <c:pt idx="509">
                  <c:v>315.49390500000004</c:v>
                </c:pt>
                <c:pt idx="510">
                  <c:v>316.17617846153848</c:v>
                </c:pt>
                <c:pt idx="511">
                  <c:v>316.85845192307693</c:v>
                </c:pt>
                <c:pt idx="512">
                  <c:v>317.54072538461543</c:v>
                </c:pt>
                <c:pt idx="513">
                  <c:v>318.22299884615387</c:v>
                </c:pt>
                <c:pt idx="514">
                  <c:v>318.90527230769231</c:v>
                </c:pt>
                <c:pt idx="515">
                  <c:v>319.58754576923081</c:v>
                </c:pt>
                <c:pt idx="516">
                  <c:v>320.26981923076926</c:v>
                </c:pt>
                <c:pt idx="517">
                  <c:v>320.9520926923077</c:v>
                </c:pt>
                <c:pt idx="518">
                  <c:v>321.6343661538462</c:v>
                </c:pt>
                <c:pt idx="519">
                  <c:v>322.31663961538464</c:v>
                </c:pt>
                <c:pt idx="520">
                  <c:v>322.99891307692303</c:v>
                </c:pt>
                <c:pt idx="521">
                  <c:v>323.68118653846153</c:v>
                </c:pt>
                <c:pt idx="522">
                  <c:v>324.36346000000003</c:v>
                </c:pt>
                <c:pt idx="523">
                  <c:v>324.95826384615384</c:v>
                </c:pt>
                <c:pt idx="524">
                  <c:v>325.55306769230771</c:v>
                </c:pt>
                <c:pt idx="525">
                  <c:v>326.14787153846152</c:v>
                </c:pt>
                <c:pt idx="526">
                  <c:v>326.74267538461544</c:v>
                </c:pt>
                <c:pt idx="527">
                  <c:v>327.33747923076925</c:v>
                </c:pt>
                <c:pt idx="528">
                  <c:v>327.93228307692311</c:v>
                </c:pt>
                <c:pt idx="529">
                  <c:v>328.52708692307692</c:v>
                </c:pt>
                <c:pt idx="530">
                  <c:v>329.12189076923079</c:v>
                </c:pt>
                <c:pt idx="531">
                  <c:v>329.7166946153846</c:v>
                </c:pt>
                <c:pt idx="532">
                  <c:v>330.31149846153846</c:v>
                </c:pt>
                <c:pt idx="533">
                  <c:v>330.90630230769233</c:v>
                </c:pt>
                <c:pt idx="534">
                  <c:v>331.50110615384619</c:v>
                </c:pt>
                <c:pt idx="535">
                  <c:v>332.09591000000006</c:v>
                </c:pt>
                <c:pt idx="536">
                  <c:v>332.69071384615381</c:v>
                </c:pt>
                <c:pt idx="537">
                  <c:v>333.28551769230774</c:v>
                </c:pt>
                <c:pt idx="538">
                  <c:v>333.88032153846154</c:v>
                </c:pt>
                <c:pt idx="539">
                  <c:v>334.47512538461541</c:v>
                </c:pt>
                <c:pt idx="540">
                  <c:v>335.06992923076928</c:v>
                </c:pt>
                <c:pt idx="541">
                  <c:v>335.66473307692308</c:v>
                </c:pt>
                <c:pt idx="542">
                  <c:v>336.25953692307695</c:v>
                </c:pt>
                <c:pt idx="543">
                  <c:v>336.85434076923082</c:v>
                </c:pt>
                <c:pt idx="544">
                  <c:v>337.44914461538463</c:v>
                </c:pt>
                <c:pt idx="545">
                  <c:v>338.04394846153849</c:v>
                </c:pt>
                <c:pt idx="546">
                  <c:v>338.6387523076923</c:v>
                </c:pt>
                <c:pt idx="547">
                  <c:v>339.23355615384622</c:v>
                </c:pt>
                <c:pt idx="548">
                  <c:v>339.82835999999998</c:v>
                </c:pt>
                <c:pt idx="549">
                  <c:v>340.4231638461539</c:v>
                </c:pt>
                <c:pt idx="550">
                  <c:v>341.01796769230771</c:v>
                </c:pt>
                <c:pt idx="551">
                  <c:v>341.61277153846157</c:v>
                </c:pt>
                <c:pt idx="552">
                  <c:v>342.20757538461532</c:v>
                </c:pt>
                <c:pt idx="553">
                  <c:v>342.80237923076925</c:v>
                </c:pt>
                <c:pt idx="554">
                  <c:v>343.39718307692311</c:v>
                </c:pt>
                <c:pt idx="555">
                  <c:v>343.99198692307692</c:v>
                </c:pt>
                <c:pt idx="556">
                  <c:v>344.58679076923079</c:v>
                </c:pt>
                <c:pt idx="557">
                  <c:v>345.18159461538465</c:v>
                </c:pt>
                <c:pt idx="558">
                  <c:v>345.77639846153846</c:v>
                </c:pt>
                <c:pt idx="559">
                  <c:v>346.37120230769233</c:v>
                </c:pt>
                <c:pt idx="560">
                  <c:v>346.96600615384614</c:v>
                </c:pt>
                <c:pt idx="561">
                  <c:v>347.56081</c:v>
                </c:pt>
                <c:pt idx="562">
                  <c:v>348.15561384615381</c:v>
                </c:pt>
                <c:pt idx="563">
                  <c:v>348.75041769230774</c:v>
                </c:pt>
                <c:pt idx="564">
                  <c:v>349.34522153846154</c:v>
                </c:pt>
                <c:pt idx="565">
                  <c:v>349.94002538461541</c:v>
                </c:pt>
                <c:pt idx="566">
                  <c:v>350.53482923076922</c:v>
                </c:pt>
                <c:pt idx="567">
                  <c:v>351.12963307692308</c:v>
                </c:pt>
                <c:pt idx="568">
                  <c:v>351.72443692307695</c:v>
                </c:pt>
                <c:pt idx="569">
                  <c:v>352.31924076923076</c:v>
                </c:pt>
                <c:pt idx="570">
                  <c:v>352.91404461538468</c:v>
                </c:pt>
                <c:pt idx="571">
                  <c:v>353.50884846153849</c:v>
                </c:pt>
                <c:pt idx="572">
                  <c:v>354.10365230769236</c:v>
                </c:pt>
                <c:pt idx="573">
                  <c:v>354.69845615384617</c:v>
                </c:pt>
                <c:pt idx="574">
                  <c:v>355.29326000000003</c:v>
                </c:pt>
                <c:pt idx="575">
                  <c:v>355.57718038461536</c:v>
                </c:pt>
                <c:pt idx="576">
                  <c:v>355.8611007692308</c:v>
                </c:pt>
                <c:pt idx="577">
                  <c:v>356.14502115384619</c:v>
                </c:pt>
                <c:pt idx="578">
                  <c:v>356.42894153846152</c:v>
                </c:pt>
                <c:pt idx="579">
                  <c:v>356.7128619230769</c:v>
                </c:pt>
                <c:pt idx="580">
                  <c:v>356.99678230769234</c:v>
                </c:pt>
                <c:pt idx="581">
                  <c:v>357.28070269230773</c:v>
                </c:pt>
                <c:pt idx="582">
                  <c:v>357.56462307692306</c:v>
                </c:pt>
                <c:pt idx="583">
                  <c:v>357.84854346153844</c:v>
                </c:pt>
                <c:pt idx="584">
                  <c:v>358.13246384615388</c:v>
                </c:pt>
                <c:pt idx="585">
                  <c:v>358.41638423076927</c:v>
                </c:pt>
                <c:pt idx="586">
                  <c:v>358.7003046153846</c:v>
                </c:pt>
                <c:pt idx="587">
                  <c:v>358.98422499999998</c:v>
                </c:pt>
                <c:pt idx="588">
                  <c:v>359.26814538461537</c:v>
                </c:pt>
                <c:pt idx="589">
                  <c:v>359.55206576923075</c:v>
                </c:pt>
                <c:pt idx="590">
                  <c:v>359.83598615384614</c:v>
                </c:pt>
                <c:pt idx="591">
                  <c:v>360.11990653846158</c:v>
                </c:pt>
                <c:pt idx="592">
                  <c:v>360.40382692307696</c:v>
                </c:pt>
                <c:pt idx="593">
                  <c:v>360.68774730769229</c:v>
                </c:pt>
                <c:pt idx="594">
                  <c:v>360.97166769230773</c:v>
                </c:pt>
                <c:pt idx="595">
                  <c:v>361.25558807692306</c:v>
                </c:pt>
                <c:pt idx="596">
                  <c:v>361.53950846153845</c:v>
                </c:pt>
                <c:pt idx="597">
                  <c:v>361.82342884615383</c:v>
                </c:pt>
                <c:pt idx="598">
                  <c:v>362.10734923076922</c:v>
                </c:pt>
                <c:pt idx="599">
                  <c:v>362.39126961538466</c:v>
                </c:pt>
                <c:pt idx="600">
                  <c:v>362.67518999999999</c:v>
                </c:pt>
                <c:pt idx="601">
                  <c:v>362.95911038461537</c:v>
                </c:pt>
                <c:pt idx="602">
                  <c:v>363.24303076923081</c:v>
                </c:pt>
                <c:pt idx="603">
                  <c:v>363.52695115384614</c:v>
                </c:pt>
                <c:pt idx="604">
                  <c:v>363.81087153846153</c:v>
                </c:pt>
                <c:pt idx="605">
                  <c:v>364.09479192307697</c:v>
                </c:pt>
                <c:pt idx="606">
                  <c:v>364.37871230769235</c:v>
                </c:pt>
                <c:pt idx="607">
                  <c:v>364.66263269230762</c:v>
                </c:pt>
                <c:pt idx="608">
                  <c:v>364.94655307692307</c:v>
                </c:pt>
                <c:pt idx="609">
                  <c:v>365.23047346153845</c:v>
                </c:pt>
                <c:pt idx="610">
                  <c:v>365.51439384615384</c:v>
                </c:pt>
                <c:pt idx="611">
                  <c:v>365.79831423076922</c:v>
                </c:pt>
                <c:pt idx="612">
                  <c:v>366.08223461538461</c:v>
                </c:pt>
                <c:pt idx="613">
                  <c:v>366.36615499999999</c:v>
                </c:pt>
                <c:pt idx="614">
                  <c:v>366.65007538461538</c:v>
                </c:pt>
                <c:pt idx="615">
                  <c:v>366.93399576923076</c:v>
                </c:pt>
                <c:pt idx="616">
                  <c:v>367.21791615384615</c:v>
                </c:pt>
                <c:pt idx="617">
                  <c:v>367.50183653846148</c:v>
                </c:pt>
                <c:pt idx="618">
                  <c:v>367.78575692307692</c:v>
                </c:pt>
                <c:pt idx="619">
                  <c:v>368.0696773076923</c:v>
                </c:pt>
                <c:pt idx="620">
                  <c:v>368.35359769230769</c:v>
                </c:pt>
                <c:pt idx="621">
                  <c:v>368.63751807692307</c:v>
                </c:pt>
                <c:pt idx="622">
                  <c:v>368.92143846153846</c:v>
                </c:pt>
                <c:pt idx="623">
                  <c:v>369.20535884615384</c:v>
                </c:pt>
                <c:pt idx="624">
                  <c:v>369.48927923076928</c:v>
                </c:pt>
                <c:pt idx="625">
                  <c:v>369.77319961538456</c:v>
                </c:pt>
                <c:pt idx="626">
                  <c:v>370.05712</c:v>
                </c:pt>
                <c:pt idx="627">
                  <c:v>370.05712</c:v>
                </c:pt>
                <c:pt idx="628">
                  <c:v>370.83575307692303</c:v>
                </c:pt>
                <c:pt idx="629">
                  <c:v>371.61438615384617</c:v>
                </c:pt>
                <c:pt idx="630">
                  <c:v>372.3930192307692</c:v>
                </c:pt>
                <c:pt idx="631">
                  <c:v>373.17165230769234</c:v>
                </c:pt>
                <c:pt idx="632">
                  <c:v>373.95028538461543</c:v>
                </c:pt>
                <c:pt idx="633">
                  <c:v>374.72891846153846</c:v>
                </c:pt>
                <c:pt idx="634">
                  <c:v>375.50755153846154</c:v>
                </c:pt>
                <c:pt idx="635">
                  <c:v>376.28618461538463</c:v>
                </c:pt>
                <c:pt idx="636">
                  <c:v>377.06481769230766</c:v>
                </c:pt>
                <c:pt idx="637">
                  <c:v>377.84345076923074</c:v>
                </c:pt>
                <c:pt idx="638">
                  <c:v>378.62208384615383</c:v>
                </c:pt>
                <c:pt idx="639">
                  <c:v>379.40071692307697</c:v>
                </c:pt>
                <c:pt idx="640">
                  <c:v>380.17935</c:v>
                </c:pt>
                <c:pt idx="641">
                  <c:v>380.95798307692309</c:v>
                </c:pt>
                <c:pt idx="642">
                  <c:v>381.73661615384617</c:v>
                </c:pt>
                <c:pt idx="643">
                  <c:v>382.51524923076926</c:v>
                </c:pt>
                <c:pt idx="644">
                  <c:v>383.29388230769234</c:v>
                </c:pt>
                <c:pt idx="645">
                  <c:v>384.07251538461537</c:v>
                </c:pt>
                <c:pt idx="646">
                  <c:v>384.8511484615384</c:v>
                </c:pt>
                <c:pt idx="647">
                  <c:v>385.62978153846154</c:v>
                </c:pt>
                <c:pt idx="648">
                  <c:v>386.40841461538463</c:v>
                </c:pt>
                <c:pt idx="649">
                  <c:v>387.18704769230766</c:v>
                </c:pt>
                <c:pt idx="650">
                  <c:v>387.96568076923074</c:v>
                </c:pt>
                <c:pt idx="651">
                  <c:v>388.74431384615383</c:v>
                </c:pt>
                <c:pt idx="652">
                  <c:v>389.52294692307692</c:v>
                </c:pt>
                <c:pt idx="653">
                  <c:v>390.30157999999994</c:v>
                </c:pt>
                <c:pt idx="654">
                  <c:v>391.08021307692309</c:v>
                </c:pt>
                <c:pt idx="655">
                  <c:v>391.85884615384612</c:v>
                </c:pt>
                <c:pt idx="656">
                  <c:v>392.6374792307692</c:v>
                </c:pt>
                <c:pt idx="657">
                  <c:v>393.41611230769229</c:v>
                </c:pt>
                <c:pt idx="658">
                  <c:v>394.19474538461537</c:v>
                </c:pt>
                <c:pt idx="659">
                  <c:v>394.97337846153846</c:v>
                </c:pt>
                <c:pt idx="660">
                  <c:v>395.75201153846149</c:v>
                </c:pt>
                <c:pt idx="661">
                  <c:v>396.53064461538463</c:v>
                </c:pt>
                <c:pt idx="662">
                  <c:v>397.30927769230772</c:v>
                </c:pt>
                <c:pt idx="663">
                  <c:v>398.0879107692308</c:v>
                </c:pt>
                <c:pt idx="664">
                  <c:v>398.86654384615383</c:v>
                </c:pt>
                <c:pt idx="665">
                  <c:v>399.64517692307692</c:v>
                </c:pt>
                <c:pt idx="666">
                  <c:v>400.42380999999995</c:v>
                </c:pt>
                <c:pt idx="667">
                  <c:v>401.20244307692309</c:v>
                </c:pt>
                <c:pt idx="668">
                  <c:v>401.98107615384612</c:v>
                </c:pt>
                <c:pt idx="669">
                  <c:v>402.75970923076926</c:v>
                </c:pt>
                <c:pt idx="670">
                  <c:v>403.53834230769223</c:v>
                </c:pt>
                <c:pt idx="671">
                  <c:v>404.31697538461538</c:v>
                </c:pt>
                <c:pt idx="672">
                  <c:v>405.09560846153846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PBR!$BG$19</c:f>
              <c:strCache>
                <c:ptCount val="1"/>
                <c:pt idx="0">
                  <c:v>1.6X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PBR!$BG$20:$BG$5005</c:f>
              <c:numCache>
                <c:formatCode>General</c:formatCode>
                <c:ptCount val="4986"/>
                <c:pt idx="0">
                  <c:v>55.104656000000013</c:v>
                </c:pt>
                <c:pt idx="1">
                  <c:v>55.265154461538472</c:v>
                </c:pt>
                <c:pt idx="2">
                  <c:v>55.425652923076932</c:v>
                </c:pt>
                <c:pt idx="3">
                  <c:v>55.586151384615391</c:v>
                </c:pt>
                <c:pt idx="4">
                  <c:v>55.746649846153858</c:v>
                </c:pt>
                <c:pt idx="5">
                  <c:v>55.907148307692317</c:v>
                </c:pt>
                <c:pt idx="6">
                  <c:v>56.06764676923077</c:v>
                </c:pt>
                <c:pt idx="7">
                  <c:v>56.228145230769236</c:v>
                </c:pt>
                <c:pt idx="8">
                  <c:v>56.388643692307696</c:v>
                </c:pt>
                <c:pt idx="9">
                  <c:v>56.549142153846148</c:v>
                </c:pt>
                <c:pt idx="10">
                  <c:v>56.709640615384622</c:v>
                </c:pt>
                <c:pt idx="11">
                  <c:v>56.870139076923081</c:v>
                </c:pt>
                <c:pt idx="12">
                  <c:v>57.030637538461555</c:v>
                </c:pt>
                <c:pt idx="13">
                  <c:v>57.191136000000014</c:v>
                </c:pt>
                <c:pt idx="14">
                  <c:v>57.35163446153846</c:v>
                </c:pt>
                <c:pt idx="15">
                  <c:v>57.512132923076933</c:v>
                </c:pt>
                <c:pt idx="16">
                  <c:v>57.672631384615393</c:v>
                </c:pt>
                <c:pt idx="17">
                  <c:v>57.833129846153852</c:v>
                </c:pt>
                <c:pt idx="18">
                  <c:v>57.993628307692312</c:v>
                </c:pt>
                <c:pt idx="19">
                  <c:v>58.154126769230771</c:v>
                </c:pt>
                <c:pt idx="20">
                  <c:v>58.314625230769245</c:v>
                </c:pt>
                <c:pt idx="21">
                  <c:v>58.475123692307697</c:v>
                </c:pt>
                <c:pt idx="22">
                  <c:v>58.635622153846157</c:v>
                </c:pt>
                <c:pt idx="23">
                  <c:v>58.796120615384616</c:v>
                </c:pt>
                <c:pt idx="24">
                  <c:v>58.956619076923076</c:v>
                </c:pt>
                <c:pt idx="25">
                  <c:v>59.117117538461557</c:v>
                </c:pt>
                <c:pt idx="26">
                  <c:v>59.277616000000009</c:v>
                </c:pt>
                <c:pt idx="27">
                  <c:v>59.438114461538476</c:v>
                </c:pt>
                <c:pt idx="28">
                  <c:v>59.598612923076935</c:v>
                </c:pt>
                <c:pt idx="29">
                  <c:v>59.759111384615395</c:v>
                </c:pt>
                <c:pt idx="30">
                  <c:v>59.919609846153847</c:v>
                </c:pt>
                <c:pt idx="31">
                  <c:v>60.080108307692313</c:v>
                </c:pt>
                <c:pt idx="32">
                  <c:v>60.24060676923078</c:v>
                </c:pt>
                <c:pt idx="33">
                  <c:v>60.40110523076924</c:v>
                </c:pt>
                <c:pt idx="34">
                  <c:v>60.561603692307699</c:v>
                </c:pt>
                <c:pt idx="35">
                  <c:v>60.722102153846159</c:v>
                </c:pt>
                <c:pt idx="36">
                  <c:v>60.882600615384618</c:v>
                </c:pt>
                <c:pt idx="37">
                  <c:v>61.043099076923077</c:v>
                </c:pt>
                <c:pt idx="38">
                  <c:v>61.203597538461537</c:v>
                </c:pt>
                <c:pt idx="39">
                  <c:v>61.364095999999996</c:v>
                </c:pt>
                <c:pt idx="40">
                  <c:v>61.52459446153847</c:v>
                </c:pt>
                <c:pt idx="41">
                  <c:v>61.68509292307693</c:v>
                </c:pt>
                <c:pt idx="42">
                  <c:v>61.845591384615389</c:v>
                </c:pt>
                <c:pt idx="43">
                  <c:v>62.006089846153841</c:v>
                </c:pt>
                <c:pt idx="44">
                  <c:v>62.166588307692315</c:v>
                </c:pt>
                <c:pt idx="45">
                  <c:v>62.327086769230775</c:v>
                </c:pt>
                <c:pt idx="46">
                  <c:v>62.487585230769234</c:v>
                </c:pt>
                <c:pt idx="47">
                  <c:v>62.648083692307694</c:v>
                </c:pt>
                <c:pt idx="48">
                  <c:v>62.80858215384616</c:v>
                </c:pt>
                <c:pt idx="49">
                  <c:v>62.96908061538462</c:v>
                </c:pt>
                <c:pt idx="50">
                  <c:v>63.129579076923079</c:v>
                </c:pt>
                <c:pt idx="51">
                  <c:v>63.290077538461539</c:v>
                </c:pt>
                <c:pt idx="52">
                  <c:v>63.450575999999998</c:v>
                </c:pt>
                <c:pt idx="53">
                  <c:v>63.450575999999998</c:v>
                </c:pt>
                <c:pt idx="54">
                  <c:v>63.62106738461538</c:v>
                </c:pt>
                <c:pt idx="55">
                  <c:v>63.791558769230782</c:v>
                </c:pt>
                <c:pt idx="56">
                  <c:v>63.962050153846157</c:v>
                </c:pt>
                <c:pt idx="57">
                  <c:v>64.132541538461552</c:v>
                </c:pt>
                <c:pt idx="58">
                  <c:v>64.303032923076927</c:v>
                </c:pt>
                <c:pt idx="59">
                  <c:v>64.473524307692301</c:v>
                </c:pt>
                <c:pt idx="60">
                  <c:v>64.644015692307704</c:v>
                </c:pt>
                <c:pt idx="61">
                  <c:v>64.814507076923093</c:v>
                </c:pt>
                <c:pt idx="62">
                  <c:v>64.984998461538467</c:v>
                </c:pt>
                <c:pt idx="63">
                  <c:v>65.155489846153856</c:v>
                </c:pt>
                <c:pt idx="64">
                  <c:v>65.325981230769244</c:v>
                </c:pt>
                <c:pt idx="65">
                  <c:v>65.496472615384633</c:v>
                </c:pt>
                <c:pt idx="66">
                  <c:v>65.666964000000007</c:v>
                </c:pt>
                <c:pt idx="67">
                  <c:v>65.837455384615382</c:v>
                </c:pt>
                <c:pt idx="68">
                  <c:v>66.00794676923077</c:v>
                </c:pt>
                <c:pt idx="69">
                  <c:v>66.178438153846159</c:v>
                </c:pt>
                <c:pt idx="70">
                  <c:v>66.348929538461533</c:v>
                </c:pt>
                <c:pt idx="71">
                  <c:v>66.519420923076922</c:v>
                </c:pt>
                <c:pt idx="72">
                  <c:v>66.68991230769231</c:v>
                </c:pt>
                <c:pt idx="73">
                  <c:v>66.860403692307699</c:v>
                </c:pt>
                <c:pt idx="74">
                  <c:v>67.030895076923073</c:v>
                </c:pt>
                <c:pt idx="75">
                  <c:v>67.201386461538462</c:v>
                </c:pt>
                <c:pt idx="76">
                  <c:v>67.371877846153851</c:v>
                </c:pt>
                <c:pt idx="77">
                  <c:v>67.542369230769239</c:v>
                </c:pt>
                <c:pt idx="78">
                  <c:v>67.712860615384628</c:v>
                </c:pt>
                <c:pt idx="79">
                  <c:v>67.883352000000002</c:v>
                </c:pt>
                <c:pt idx="80">
                  <c:v>68.053843384615391</c:v>
                </c:pt>
                <c:pt idx="81">
                  <c:v>68.224334769230779</c:v>
                </c:pt>
                <c:pt idx="82">
                  <c:v>68.394826153846154</c:v>
                </c:pt>
                <c:pt idx="83">
                  <c:v>68.565317538461528</c:v>
                </c:pt>
                <c:pt idx="84">
                  <c:v>68.735808923076945</c:v>
                </c:pt>
                <c:pt idx="85">
                  <c:v>68.90630030769232</c:v>
                </c:pt>
                <c:pt idx="86">
                  <c:v>69.07679169230768</c:v>
                </c:pt>
                <c:pt idx="87">
                  <c:v>69.247283076923097</c:v>
                </c:pt>
                <c:pt idx="88">
                  <c:v>69.417774461538457</c:v>
                </c:pt>
                <c:pt idx="89">
                  <c:v>69.588265846153845</c:v>
                </c:pt>
                <c:pt idx="90">
                  <c:v>69.758757230769248</c:v>
                </c:pt>
                <c:pt idx="91">
                  <c:v>69.929248615384608</c:v>
                </c:pt>
                <c:pt idx="92">
                  <c:v>70.099739999999997</c:v>
                </c:pt>
                <c:pt idx="93">
                  <c:v>70.2702313846154</c:v>
                </c:pt>
                <c:pt idx="94">
                  <c:v>70.44072276923076</c:v>
                </c:pt>
                <c:pt idx="95">
                  <c:v>70.611214153846163</c:v>
                </c:pt>
                <c:pt idx="96">
                  <c:v>70.781705538461551</c:v>
                </c:pt>
                <c:pt idx="97">
                  <c:v>70.952196923076926</c:v>
                </c:pt>
                <c:pt idx="98">
                  <c:v>71.122688307692314</c:v>
                </c:pt>
                <c:pt idx="99">
                  <c:v>71.293179692307689</c:v>
                </c:pt>
                <c:pt idx="100">
                  <c:v>71.463671076923092</c:v>
                </c:pt>
                <c:pt idx="101">
                  <c:v>71.63416246153848</c:v>
                </c:pt>
                <c:pt idx="102">
                  <c:v>71.804653846153855</c:v>
                </c:pt>
                <c:pt idx="103">
                  <c:v>71.975145230769229</c:v>
                </c:pt>
                <c:pt idx="104">
                  <c:v>72.145636615384618</c:v>
                </c:pt>
                <c:pt idx="105">
                  <c:v>72.316128000000006</c:v>
                </c:pt>
                <c:pt idx="106">
                  <c:v>72.51191384615386</c:v>
                </c:pt>
                <c:pt idx="107">
                  <c:v>72.707699692307699</c:v>
                </c:pt>
                <c:pt idx="108">
                  <c:v>72.903485538461553</c:v>
                </c:pt>
                <c:pt idx="109">
                  <c:v>73.099271384615392</c:v>
                </c:pt>
                <c:pt idx="110">
                  <c:v>73.295057230769231</c:v>
                </c:pt>
                <c:pt idx="111">
                  <c:v>73.49084307692307</c:v>
                </c:pt>
                <c:pt idx="112">
                  <c:v>73.686628923076938</c:v>
                </c:pt>
                <c:pt idx="113">
                  <c:v>73.882414769230792</c:v>
                </c:pt>
                <c:pt idx="114">
                  <c:v>74.078200615384617</c:v>
                </c:pt>
                <c:pt idx="115">
                  <c:v>74.27398646153847</c:v>
                </c:pt>
                <c:pt idx="116">
                  <c:v>74.46977230769231</c:v>
                </c:pt>
                <c:pt idx="117">
                  <c:v>74.665558153846163</c:v>
                </c:pt>
                <c:pt idx="118">
                  <c:v>74.861344000000003</c:v>
                </c:pt>
                <c:pt idx="119">
                  <c:v>75.057129846153856</c:v>
                </c:pt>
                <c:pt idx="120">
                  <c:v>75.252915692307695</c:v>
                </c:pt>
                <c:pt idx="121">
                  <c:v>75.448701538461535</c:v>
                </c:pt>
                <c:pt idx="122">
                  <c:v>75.644487384615388</c:v>
                </c:pt>
                <c:pt idx="123">
                  <c:v>75.840273230769242</c:v>
                </c:pt>
                <c:pt idx="124">
                  <c:v>76.036059076923081</c:v>
                </c:pt>
                <c:pt idx="125">
                  <c:v>76.231844923076949</c:v>
                </c:pt>
                <c:pt idx="126">
                  <c:v>76.427630769230774</c:v>
                </c:pt>
                <c:pt idx="127">
                  <c:v>76.623416615384613</c:v>
                </c:pt>
                <c:pt idx="128">
                  <c:v>76.819202461538467</c:v>
                </c:pt>
                <c:pt idx="129">
                  <c:v>77.01498830769232</c:v>
                </c:pt>
                <c:pt idx="130">
                  <c:v>77.21077415384616</c:v>
                </c:pt>
                <c:pt idx="131">
                  <c:v>77.406560000000013</c:v>
                </c:pt>
                <c:pt idx="132">
                  <c:v>77.602345846153852</c:v>
                </c:pt>
                <c:pt idx="133">
                  <c:v>77.798131692307692</c:v>
                </c:pt>
                <c:pt idx="134">
                  <c:v>77.993917538461545</c:v>
                </c:pt>
                <c:pt idx="135">
                  <c:v>78.189703384615399</c:v>
                </c:pt>
                <c:pt idx="136">
                  <c:v>78.385489230769238</c:v>
                </c:pt>
                <c:pt idx="137">
                  <c:v>78.581275076923077</c:v>
                </c:pt>
                <c:pt idx="138">
                  <c:v>78.777060923076931</c:v>
                </c:pt>
                <c:pt idx="139">
                  <c:v>78.97284676923077</c:v>
                </c:pt>
                <c:pt idx="140">
                  <c:v>79.168632615384638</c:v>
                </c:pt>
                <c:pt idx="141">
                  <c:v>79.364418461538477</c:v>
                </c:pt>
                <c:pt idx="142">
                  <c:v>79.560204307692317</c:v>
                </c:pt>
                <c:pt idx="143">
                  <c:v>79.755990153846156</c:v>
                </c:pt>
                <c:pt idx="144">
                  <c:v>79.95177600000001</c:v>
                </c:pt>
                <c:pt idx="145">
                  <c:v>80.147561846153863</c:v>
                </c:pt>
                <c:pt idx="146">
                  <c:v>80.343347692307717</c:v>
                </c:pt>
                <c:pt idx="147">
                  <c:v>80.539133538461556</c:v>
                </c:pt>
                <c:pt idx="148">
                  <c:v>80.734919384615395</c:v>
                </c:pt>
                <c:pt idx="149">
                  <c:v>80.930705230769235</c:v>
                </c:pt>
                <c:pt idx="150">
                  <c:v>81.126491076923088</c:v>
                </c:pt>
                <c:pt idx="151">
                  <c:v>81.322276923076927</c:v>
                </c:pt>
                <c:pt idx="152">
                  <c:v>81.518062769230781</c:v>
                </c:pt>
                <c:pt idx="153">
                  <c:v>81.713848615384634</c:v>
                </c:pt>
                <c:pt idx="154">
                  <c:v>81.90963446153846</c:v>
                </c:pt>
                <c:pt idx="155">
                  <c:v>82.105420307692313</c:v>
                </c:pt>
                <c:pt idx="156">
                  <c:v>82.301206153846152</c:v>
                </c:pt>
                <c:pt idx="157">
                  <c:v>82.496992000000006</c:v>
                </c:pt>
                <c:pt idx="158">
                  <c:v>82.698618769230777</c:v>
                </c:pt>
                <c:pt idx="159">
                  <c:v>82.900245538461547</c:v>
                </c:pt>
                <c:pt idx="160">
                  <c:v>83.101872307692304</c:v>
                </c:pt>
                <c:pt idx="161">
                  <c:v>83.303499076923089</c:v>
                </c:pt>
                <c:pt idx="162">
                  <c:v>83.505125846153859</c:v>
                </c:pt>
                <c:pt idx="163">
                  <c:v>83.70675261538463</c:v>
                </c:pt>
                <c:pt idx="164">
                  <c:v>83.908379384615401</c:v>
                </c:pt>
                <c:pt idx="165">
                  <c:v>84.110006153846157</c:v>
                </c:pt>
                <c:pt idx="166">
                  <c:v>84.311632923076928</c:v>
                </c:pt>
                <c:pt idx="167">
                  <c:v>84.513259692307713</c:v>
                </c:pt>
                <c:pt idx="168">
                  <c:v>84.714886461538484</c:v>
                </c:pt>
                <c:pt idx="169">
                  <c:v>84.916513230769255</c:v>
                </c:pt>
                <c:pt idx="170">
                  <c:v>85.118140000000011</c:v>
                </c:pt>
                <c:pt idx="171">
                  <c:v>85.319766769230768</c:v>
                </c:pt>
                <c:pt idx="172">
                  <c:v>85.521393538461552</c:v>
                </c:pt>
                <c:pt idx="173">
                  <c:v>85.723020307692309</c:v>
                </c:pt>
                <c:pt idx="174">
                  <c:v>85.924647076923094</c:v>
                </c:pt>
                <c:pt idx="175">
                  <c:v>86.12627384615385</c:v>
                </c:pt>
                <c:pt idx="176">
                  <c:v>86.327900615384621</c:v>
                </c:pt>
                <c:pt idx="177">
                  <c:v>86.529527384615392</c:v>
                </c:pt>
                <c:pt idx="178">
                  <c:v>86.731154153846163</c:v>
                </c:pt>
                <c:pt idx="179">
                  <c:v>86.932780923076933</c:v>
                </c:pt>
                <c:pt idx="180">
                  <c:v>87.134407692307704</c:v>
                </c:pt>
                <c:pt idx="181">
                  <c:v>87.336034461538489</c:v>
                </c:pt>
                <c:pt idx="182">
                  <c:v>87.537661230769245</c:v>
                </c:pt>
                <c:pt idx="183">
                  <c:v>87.739288000000002</c:v>
                </c:pt>
                <c:pt idx="184">
                  <c:v>87.940914769230773</c:v>
                </c:pt>
                <c:pt idx="185">
                  <c:v>88.142541538461529</c:v>
                </c:pt>
                <c:pt idx="186">
                  <c:v>88.344168307692314</c:v>
                </c:pt>
                <c:pt idx="187">
                  <c:v>88.545795076923085</c:v>
                </c:pt>
                <c:pt idx="188">
                  <c:v>88.747421846153856</c:v>
                </c:pt>
                <c:pt idx="189">
                  <c:v>88.949048615384612</c:v>
                </c:pt>
                <c:pt idx="190">
                  <c:v>89.150675384615383</c:v>
                </c:pt>
                <c:pt idx="191">
                  <c:v>89.352302153846168</c:v>
                </c:pt>
                <c:pt idx="192">
                  <c:v>89.553928923076938</c:v>
                </c:pt>
                <c:pt idx="193">
                  <c:v>89.755555692307695</c:v>
                </c:pt>
                <c:pt idx="194">
                  <c:v>89.957182461538466</c:v>
                </c:pt>
                <c:pt idx="195">
                  <c:v>90.158809230769222</c:v>
                </c:pt>
                <c:pt idx="196">
                  <c:v>90.360436000000007</c:v>
                </c:pt>
                <c:pt idx="197">
                  <c:v>90.562062769230778</c:v>
                </c:pt>
                <c:pt idx="198">
                  <c:v>90.763689538461534</c:v>
                </c:pt>
                <c:pt idx="199">
                  <c:v>90.965316307692319</c:v>
                </c:pt>
                <c:pt idx="200">
                  <c:v>91.166943076923076</c:v>
                </c:pt>
                <c:pt idx="201">
                  <c:v>91.368569846153846</c:v>
                </c:pt>
                <c:pt idx="202">
                  <c:v>91.570196615384617</c:v>
                </c:pt>
                <c:pt idx="203">
                  <c:v>91.771823384615374</c:v>
                </c:pt>
                <c:pt idx="204">
                  <c:v>91.973450153846159</c:v>
                </c:pt>
                <c:pt idx="205">
                  <c:v>92.175076923076944</c:v>
                </c:pt>
                <c:pt idx="206">
                  <c:v>92.3767036923077</c:v>
                </c:pt>
                <c:pt idx="207">
                  <c:v>92.578330461538457</c:v>
                </c:pt>
                <c:pt idx="208">
                  <c:v>92.779957230769227</c:v>
                </c:pt>
                <c:pt idx="209">
                  <c:v>92.981583999999998</c:v>
                </c:pt>
                <c:pt idx="210">
                  <c:v>93.24962153846154</c:v>
                </c:pt>
                <c:pt idx="211">
                  <c:v>93.517659076923081</c:v>
                </c:pt>
                <c:pt idx="212">
                  <c:v>93.785696615384609</c:v>
                </c:pt>
                <c:pt idx="213">
                  <c:v>94.053734153846165</c:v>
                </c:pt>
                <c:pt idx="214">
                  <c:v>94.321771692307692</c:v>
                </c:pt>
                <c:pt idx="215">
                  <c:v>94.589809230769234</c:v>
                </c:pt>
                <c:pt idx="216">
                  <c:v>94.857846769230775</c:v>
                </c:pt>
                <c:pt idx="217">
                  <c:v>95.125884307692317</c:v>
                </c:pt>
                <c:pt idx="218">
                  <c:v>95.393921846153859</c:v>
                </c:pt>
                <c:pt idx="219">
                  <c:v>95.661959384615386</c:v>
                </c:pt>
                <c:pt idx="220">
                  <c:v>95.929996923076914</c:v>
                </c:pt>
                <c:pt idx="221">
                  <c:v>96.198034461538469</c:v>
                </c:pt>
                <c:pt idx="222">
                  <c:v>96.466071999999997</c:v>
                </c:pt>
                <c:pt idx="223">
                  <c:v>96.734109538461553</c:v>
                </c:pt>
                <c:pt idx="224">
                  <c:v>97.00214707692308</c:v>
                </c:pt>
                <c:pt idx="225">
                  <c:v>97.270184615384608</c:v>
                </c:pt>
                <c:pt idx="226">
                  <c:v>97.538222153846178</c:v>
                </c:pt>
                <c:pt idx="227">
                  <c:v>97.806259692307705</c:v>
                </c:pt>
                <c:pt idx="228">
                  <c:v>98.074297230769247</c:v>
                </c:pt>
                <c:pt idx="229">
                  <c:v>98.342334769230789</c:v>
                </c:pt>
                <c:pt idx="230">
                  <c:v>98.610372307692302</c:v>
                </c:pt>
                <c:pt idx="231">
                  <c:v>98.878409846153872</c:v>
                </c:pt>
                <c:pt idx="232">
                  <c:v>99.146447384615385</c:v>
                </c:pt>
                <c:pt idx="233">
                  <c:v>99.414484923076927</c:v>
                </c:pt>
                <c:pt idx="234">
                  <c:v>99.682522461538468</c:v>
                </c:pt>
                <c:pt idx="235">
                  <c:v>99.95056000000001</c:v>
                </c:pt>
                <c:pt idx="236">
                  <c:v>100.21859753846157</c:v>
                </c:pt>
                <c:pt idx="237">
                  <c:v>100.48663507692309</c:v>
                </c:pt>
                <c:pt idx="238">
                  <c:v>100.75467261538462</c:v>
                </c:pt>
                <c:pt idx="239">
                  <c:v>101.02271015384616</c:v>
                </c:pt>
                <c:pt idx="240">
                  <c:v>101.29074769230769</c:v>
                </c:pt>
                <c:pt idx="241">
                  <c:v>101.55878523076925</c:v>
                </c:pt>
                <c:pt idx="242">
                  <c:v>101.82682276923077</c:v>
                </c:pt>
                <c:pt idx="243">
                  <c:v>102.09486030769231</c:v>
                </c:pt>
                <c:pt idx="244">
                  <c:v>102.36289784615387</c:v>
                </c:pt>
                <c:pt idx="245">
                  <c:v>102.6309353846154</c:v>
                </c:pt>
                <c:pt idx="246">
                  <c:v>102.89897292307694</c:v>
                </c:pt>
                <c:pt idx="247">
                  <c:v>103.16701046153848</c:v>
                </c:pt>
                <c:pt idx="248">
                  <c:v>103.43504800000001</c:v>
                </c:pt>
                <c:pt idx="249">
                  <c:v>103.70308553846155</c:v>
                </c:pt>
                <c:pt idx="250">
                  <c:v>103.97112307692308</c:v>
                </c:pt>
                <c:pt idx="251">
                  <c:v>104.23916061538463</c:v>
                </c:pt>
                <c:pt idx="252">
                  <c:v>104.50719815384616</c:v>
                </c:pt>
                <c:pt idx="253">
                  <c:v>104.7752356923077</c:v>
                </c:pt>
                <c:pt idx="254">
                  <c:v>105.04327323076923</c:v>
                </c:pt>
                <c:pt idx="255">
                  <c:v>105.31131076923079</c:v>
                </c:pt>
                <c:pt idx="256">
                  <c:v>105.57934830769231</c:v>
                </c:pt>
                <c:pt idx="257">
                  <c:v>105.84738584615386</c:v>
                </c:pt>
                <c:pt idx="258">
                  <c:v>106.11542338461541</c:v>
                </c:pt>
                <c:pt idx="259">
                  <c:v>106.38346092307694</c:v>
                </c:pt>
                <c:pt idx="260">
                  <c:v>106.65149846153849</c:v>
                </c:pt>
                <c:pt idx="261">
                  <c:v>106.91953600000002</c:v>
                </c:pt>
                <c:pt idx="262">
                  <c:v>107.49691600000003</c:v>
                </c:pt>
                <c:pt idx="263">
                  <c:v>108.074296</c:v>
                </c:pt>
                <c:pt idx="264">
                  <c:v>108.65167600000004</c:v>
                </c:pt>
                <c:pt idx="265">
                  <c:v>109.22905600000001</c:v>
                </c:pt>
                <c:pt idx="266">
                  <c:v>109.80643600000002</c:v>
                </c:pt>
                <c:pt idx="267">
                  <c:v>110.38381600000002</c:v>
                </c:pt>
                <c:pt idx="268">
                  <c:v>110.961196</c:v>
                </c:pt>
                <c:pt idx="269">
                  <c:v>111.53857600000003</c:v>
                </c:pt>
                <c:pt idx="270">
                  <c:v>112.11595600000001</c:v>
                </c:pt>
                <c:pt idx="271">
                  <c:v>112.69333600000002</c:v>
                </c:pt>
                <c:pt idx="272">
                  <c:v>113.27071600000002</c:v>
                </c:pt>
                <c:pt idx="273">
                  <c:v>113.848096</c:v>
                </c:pt>
                <c:pt idx="274">
                  <c:v>114.425476</c:v>
                </c:pt>
                <c:pt idx="275">
                  <c:v>115.00285600000001</c:v>
                </c:pt>
                <c:pt idx="276">
                  <c:v>115.58023600000001</c:v>
                </c:pt>
                <c:pt idx="277">
                  <c:v>116.15761600000002</c:v>
                </c:pt>
                <c:pt idx="278">
                  <c:v>116.734996</c:v>
                </c:pt>
                <c:pt idx="279">
                  <c:v>117.312376</c:v>
                </c:pt>
                <c:pt idx="280">
                  <c:v>117.88975600000001</c:v>
                </c:pt>
                <c:pt idx="281">
                  <c:v>118.46713600000001</c:v>
                </c:pt>
                <c:pt idx="282">
                  <c:v>119.04451600000002</c:v>
                </c:pt>
                <c:pt idx="283">
                  <c:v>119.62189600000001</c:v>
                </c:pt>
                <c:pt idx="284">
                  <c:v>120.19927600000001</c:v>
                </c:pt>
                <c:pt idx="285">
                  <c:v>120.77665600000002</c:v>
                </c:pt>
                <c:pt idx="286">
                  <c:v>121.35403600000002</c:v>
                </c:pt>
                <c:pt idx="287">
                  <c:v>121.93141600000003</c:v>
                </c:pt>
                <c:pt idx="288">
                  <c:v>122.50879600000003</c:v>
                </c:pt>
                <c:pt idx="289">
                  <c:v>123.08617600000001</c:v>
                </c:pt>
                <c:pt idx="290">
                  <c:v>123.66355600000001</c:v>
                </c:pt>
                <c:pt idx="291">
                  <c:v>124.24093599999999</c:v>
                </c:pt>
                <c:pt idx="292">
                  <c:v>124.81831600000002</c:v>
                </c:pt>
                <c:pt idx="293">
                  <c:v>125.395696</c:v>
                </c:pt>
                <c:pt idx="294">
                  <c:v>125.97307600000001</c:v>
                </c:pt>
                <c:pt idx="295">
                  <c:v>126.55045600000001</c:v>
                </c:pt>
                <c:pt idx="296">
                  <c:v>127.12783600000002</c:v>
                </c:pt>
                <c:pt idx="297">
                  <c:v>127.70521600000002</c:v>
                </c:pt>
                <c:pt idx="298">
                  <c:v>128.28259600000001</c:v>
                </c:pt>
                <c:pt idx="299">
                  <c:v>128.85997599999999</c:v>
                </c:pt>
                <c:pt idx="300">
                  <c:v>129.43735600000002</c:v>
                </c:pt>
                <c:pt idx="301">
                  <c:v>130.01473600000003</c:v>
                </c:pt>
                <c:pt idx="302">
                  <c:v>130.592116</c:v>
                </c:pt>
                <c:pt idx="303">
                  <c:v>131.16949600000001</c:v>
                </c:pt>
                <c:pt idx="304">
                  <c:v>131.74687600000001</c:v>
                </c:pt>
                <c:pt idx="305">
                  <c:v>132.32425600000002</c:v>
                </c:pt>
                <c:pt idx="306">
                  <c:v>132.901636</c:v>
                </c:pt>
                <c:pt idx="307">
                  <c:v>133.479016</c:v>
                </c:pt>
                <c:pt idx="308">
                  <c:v>134.05639600000001</c:v>
                </c:pt>
                <c:pt idx="309">
                  <c:v>134.63377600000001</c:v>
                </c:pt>
                <c:pt idx="310">
                  <c:v>135.21115600000002</c:v>
                </c:pt>
                <c:pt idx="311">
                  <c:v>135.78853599999999</c:v>
                </c:pt>
                <c:pt idx="312">
                  <c:v>136.365916</c:v>
                </c:pt>
                <c:pt idx="313">
                  <c:v>136.943296</c:v>
                </c:pt>
                <c:pt idx="314">
                  <c:v>136.943296</c:v>
                </c:pt>
                <c:pt idx="315">
                  <c:v>137.29716738461536</c:v>
                </c:pt>
                <c:pt idx="316">
                  <c:v>137.65103876923078</c:v>
                </c:pt>
                <c:pt idx="317">
                  <c:v>138.00491015384617</c:v>
                </c:pt>
                <c:pt idx="318">
                  <c:v>138.35878153846153</c:v>
                </c:pt>
                <c:pt idx="319">
                  <c:v>138.71265292307694</c:v>
                </c:pt>
                <c:pt idx="320">
                  <c:v>139.0665243076923</c:v>
                </c:pt>
                <c:pt idx="321">
                  <c:v>139.42039569230769</c:v>
                </c:pt>
                <c:pt idx="322">
                  <c:v>139.77426707692308</c:v>
                </c:pt>
                <c:pt idx="323">
                  <c:v>140.12813846153844</c:v>
                </c:pt>
                <c:pt idx="324">
                  <c:v>140.48200984615389</c:v>
                </c:pt>
                <c:pt idx="325">
                  <c:v>140.83588123076925</c:v>
                </c:pt>
                <c:pt idx="326">
                  <c:v>141.18975261538461</c:v>
                </c:pt>
                <c:pt idx="327">
                  <c:v>141.54362400000002</c:v>
                </c:pt>
                <c:pt idx="328">
                  <c:v>141.89749538461538</c:v>
                </c:pt>
                <c:pt idx="329">
                  <c:v>142.25136676923077</c:v>
                </c:pt>
                <c:pt idx="330">
                  <c:v>142.60523815384616</c:v>
                </c:pt>
                <c:pt idx="331">
                  <c:v>142.95910953846155</c:v>
                </c:pt>
                <c:pt idx="332">
                  <c:v>143.31298092307691</c:v>
                </c:pt>
                <c:pt idx="333">
                  <c:v>143.66685230769232</c:v>
                </c:pt>
                <c:pt idx="334">
                  <c:v>144.02072369230768</c:v>
                </c:pt>
                <c:pt idx="335">
                  <c:v>144.37459507692307</c:v>
                </c:pt>
                <c:pt idx="336">
                  <c:v>144.72846646153846</c:v>
                </c:pt>
                <c:pt idx="337">
                  <c:v>145.08233784615385</c:v>
                </c:pt>
                <c:pt idx="338">
                  <c:v>145.43620923076926</c:v>
                </c:pt>
                <c:pt idx="339">
                  <c:v>145.79008061538465</c:v>
                </c:pt>
                <c:pt idx="340">
                  <c:v>146.14395200000001</c:v>
                </c:pt>
                <c:pt idx="341">
                  <c:v>146.49782338461543</c:v>
                </c:pt>
                <c:pt idx="342">
                  <c:v>146.85169476923076</c:v>
                </c:pt>
                <c:pt idx="343">
                  <c:v>147.20556615384618</c:v>
                </c:pt>
                <c:pt idx="344">
                  <c:v>147.55943753846154</c:v>
                </c:pt>
                <c:pt idx="345">
                  <c:v>147.91330892307693</c:v>
                </c:pt>
                <c:pt idx="346">
                  <c:v>148.26718030769231</c:v>
                </c:pt>
                <c:pt idx="347">
                  <c:v>148.6210516923077</c:v>
                </c:pt>
                <c:pt idx="348">
                  <c:v>148.97492307692309</c:v>
                </c:pt>
                <c:pt idx="349">
                  <c:v>149.32879446153845</c:v>
                </c:pt>
                <c:pt idx="350">
                  <c:v>149.68266584615384</c:v>
                </c:pt>
                <c:pt idx="351">
                  <c:v>150.03653723076926</c:v>
                </c:pt>
                <c:pt idx="352">
                  <c:v>150.39040861538462</c:v>
                </c:pt>
                <c:pt idx="353">
                  <c:v>150.74428</c:v>
                </c:pt>
                <c:pt idx="354">
                  <c:v>151.09815138461539</c:v>
                </c:pt>
                <c:pt idx="355">
                  <c:v>151.45202276923078</c:v>
                </c:pt>
                <c:pt idx="356">
                  <c:v>151.80589415384617</c:v>
                </c:pt>
                <c:pt idx="357">
                  <c:v>152.15976553846153</c:v>
                </c:pt>
                <c:pt idx="358">
                  <c:v>152.51363692307694</c:v>
                </c:pt>
                <c:pt idx="359">
                  <c:v>152.86750830769233</c:v>
                </c:pt>
                <c:pt idx="360">
                  <c:v>153.22137969230769</c:v>
                </c:pt>
                <c:pt idx="361">
                  <c:v>153.57525107692308</c:v>
                </c:pt>
                <c:pt idx="362">
                  <c:v>153.9291224615385</c:v>
                </c:pt>
                <c:pt idx="363">
                  <c:v>154.28299384615383</c:v>
                </c:pt>
                <c:pt idx="364">
                  <c:v>154.63686523076925</c:v>
                </c:pt>
                <c:pt idx="365">
                  <c:v>154.99073661538463</c:v>
                </c:pt>
                <c:pt idx="366">
                  <c:v>155.34460799999999</c:v>
                </c:pt>
                <c:pt idx="367">
                  <c:v>155.96010553846156</c:v>
                </c:pt>
                <c:pt idx="368">
                  <c:v>156.57560307692307</c:v>
                </c:pt>
                <c:pt idx="369">
                  <c:v>157.19110061538464</c:v>
                </c:pt>
                <c:pt idx="370">
                  <c:v>157.80659815384618</c:v>
                </c:pt>
                <c:pt idx="371">
                  <c:v>158.42209569230769</c:v>
                </c:pt>
                <c:pt idx="372">
                  <c:v>159.03759323076923</c:v>
                </c:pt>
                <c:pt idx="373">
                  <c:v>159.6530907692308</c:v>
                </c:pt>
                <c:pt idx="374">
                  <c:v>160.26858830769231</c:v>
                </c:pt>
                <c:pt idx="375">
                  <c:v>160.88408584615385</c:v>
                </c:pt>
                <c:pt idx="376">
                  <c:v>161.49958338461542</c:v>
                </c:pt>
                <c:pt idx="377">
                  <c:v>162.11508092307696</c:v>
                </c:pt>
                <c:pt idx="378">
                  <c:v>162.73057846153847</c:v>
                </c:pt>
                <c:pt idx="379">
                  <c:v>163.34607600000001</c:v>
                </c:pt>
                <c:pt idx="380">
                  <c:v>163.96157353846158</c:v>
                </c:pt>
                <c:pt idx="381">
                  <c:v>164.57707107692312</c:v>
                </c:pt>
                <c:pt idx="382">
                  <c:v>165.19256861538463</c:v>
                </c:pt>
                <c:pt idx="383">
                  <c:v>165.8080661538462</c:v>
                </c:pt>
                <c:pt idx="384">
                  <c:v>166.42356369230771</c:v>
                </c:pt>
                <c:pt idx="385">
                  <c:v>167.03906123076928</c:v>
                </c:pt>
                <c:pt idx="386">
                  <c:v>167.65455876923079</c:v>
                </c:pt>
                <c:pt idx="387">
                  <c:v>168.2700563076923</c:v>
                </c:pt>
                <c:pt idx="388">
                  <c:v>168.88555384615387</c:v>
                </c:pt>
                <c:pt idx="389">
                  <c:v>169.50105138461538</c:v>
                </c:pt>
                <c:pt idx="390">
                  <c:v>170.11654892307695</c:v>
                </c:pt>
                <c:pt idx="391">
                  <c:v>170.73204646153849</c:v>
                </c:pt>
                <c:pt idx="392">
                  <c:v>171.347544</c:v>
                </c:pt>
                <c:pt idx="393">
                  <c:v>171.96304153846157</c:v>
                </c:pt>
                <c:pt idx="394">
                  <c:v>172.57853907692311</c:v>
                </c:pt>
                <c:pt idx="395">
                  <c:v>173.19403661538462</c:v>
                </c:pt>
                <c:pt idx="396">
                  <c:v>173.80953415384616</c:v>
                </c:pt>
                <c:pt idx="397">
                  <c:v>174.42503169230773</c:v>
                </c:pt>
                <c:pt idx="398">
                  <c:v>175.04052923076927</c:v>
                </c:pt>
                <c:pt idx="399">
                  <c:v>175.65602676923078</c:v>
                </c:pt>
                <c:pt idx="400">
                  <c:v>176.27152430769235</c:v>
                </c:pt>
                <c:pt idx="401">
                  <c:v>176.88702184615389</c:v>
                </c:pt>
                <c:pt idx="402">
                  <c:v>177.50251938461543</c:v>
                </c:pt>
                <c:pt idx="403">
                  <c:v>178.11801692307694</c:v>
                </c:pt>
                <c:pt idx="404">
                  <c:v>178.73351446153848</c:v>
                </c:pt>
                <c:pt idx="405">
                  <c:v>179.34901200000002</c:v>
                </c:pt>
                <c:pt idx="406">
                  <c:v>179.96450953846158</c:v>
                </c:pt>
                <c:pt idx="407">
                  <c:v>180.5800070769231</c:v>
                </c:pt>
                <c:pt idx="408">
                  <c:v>181.19550461538461</c:v>
                </c:pt>
                <c:pt idx="409">
                  <c:v>181.81100215384615</c:v>
                </c:pt>
                <c:pt idx="410">
                  <c:v>182.42649969230769</c:v>
                </c:pt>
                <c:pt idx="411">
                  <c:v>183.04199723076925</c:v>
                </c:pt>
                <c:pt idx="412">
                  <c:v>183.65749476923077</c:v>
                </c:pt>
                <c:pt idx="413">
                  <c:v>184.27299230769233</c:v>
                </c:pt>
                <c:pt idx="414">
                  <c:v>184.88848984615387</c:v>
                </c:pt>
                <c:pt idx="415">
                  <c:v>185.50398738461539</c:v>
                </c:pt>
                <c:pt idx="416">
                  <c:v>186.11948492307693</c:v>
                </c:pt>
                <c:pt idx="417">
                  <c:v>186.73498246153846</c:v>
                </c:pt>
                <c:pt idx="418">
                  <c:v>187.35048</c:v>
                </c:pt>
                <c:pt idx="419">
                  <c:v>188.19197446153845</c:v>
                </c:pt>
                <c:pt idx="420">
                  <c:v>189.03346892307695</c:v>
                </c:pt>
                <c:pt idx="421">
                  <c:v>189.87496338461537</c:v>
                </c:pt>
                <c:pt idx="422">
                  <c:v>190.71645784615387</c:v>
                </c:pt>
                <c:pt idx="423">
                  <c:v>191.55795230769232</c:v>
                </c:pt>
                <c:pt idx="424">
                  <c:v>192.39944676923076</c:v>
                </c:pt>
                <c:pt idx="425">
                  <c:v>193.24094123076927</c:v>
                </c:pt>
                <c:pt idx="426">
                  <c:v>194.08243569230771</c:v>
                </c:pt>
                <c:pt idx="427">
                  <c:v>194.92393015384616</c:v>
                </c:pt>
                <c:pt idx="428">
                  <c:v>195.76542461538466</c:v>
                </c:pt>
                <c:pt idx="429">
                  <c:v>196.60691907692308</c:v>
                </c:pt>
                <c:pt idx="430">
                  <c:v>197.44841353846155</c:v>
                </c:pt>
                <c:pt idx="431">
                  <c:v>198.28990800000003</c:v>
                </c:pt>
                <c:pt idx="432">
                  <c:v>199.13140246153847</c:v>
                </c:pt>
                <c:pt idx="433">
                  <c:v>199.97289692307695</c:v>
                </c:pt>
                <c:pt idx="434">
                  <c:v>200.81439138461539</c:v>
                </c:pt>
                <c:pt idx="435">
                  <c:v>201.65588584615386</c:v>
                </c:pt>
                <c:pt idx="436">
                  <c:v>202.49738030769234</c:v>
                </c:pt>
                <c:pt idx="437">
                  <c:v>203.33887476923076</c:v>
                </c:pt>
                <c:pt idx="438">
                  <c:v>204.18036923076926</c:v>
                </c:pt>
                <c:pt idx="439">
                  <c:v>205.02186369230773</c:v>
                </c:pt>
                <c:pt idx="440">
                  <c:v>205.86335815384615</c:v>
                </c:pt>
                <c:pt idx="441">
                  <c:v>206.70485261538462</c:v>
                </c:pt>
                <c:pt idx="442">
                  <c:v>207.5463470769231</c:v>
                </c:pt>
                <c:pt idx="443">
                  <c:v>208.38784153846157</c:v>
                </c:pt>
                <c:pt idx="444">
                  <c:v>209.22933600000002</c:v>
                </c:pt>
                <c:pt idx="445">
                  <c:v>210.07083046153852</c:v>
                </c:pt>
                <c:pt idx="446">
                  <c:v>210.91232492307697</c:v>
                </c:pt>
                <c:pt idx="447">
                  <c:v>211.75381938461541</c:v>
                </c:pt>
                <c:pt idx="448">
                  <c:v>212.59531384615383</c:v>
                </c:pt>
                <c:pt idx="449">
                  <c:v>213.43680830769233</c:v>
                </c:pt>
                <c:pt idx="450">
                  <c:v>214.27830276923081</c:v>
                </c:pt>
                <c:pt idx="451">
                  <c:v>215.11979723076925</c:v>
                </c:pt>
                <c:pt idx="452">
                  <c:v>215.9612916923077</c:v>
                </c:pt>
                <c:pt idx="453">
                  <c:v>216.8027861538462</c:v>
                </c:pt>
                <c:pt idx="454">
                  <c:v>217.64428061538462</c:v>
                </c:pt>
                <c:pt idx="455">
                  <c:v>218.48577507692309</c:v>
                </c:pt>
                <c:pt idx="456">
                  <c:v>219.32726953846151</c:v>
                </c:pt>
                <c:pt idx="457">
                  <c:v>220.16876400000004</c:v>
                </c:pt>
                <c:pt idx="458">
                  <c:v>221.01025846153846</c:v>
                </c:pt>
                <c:pt idx="459">
                  <c:v>221.85175292307693</c:v>
                </c:pt>
                <c:pt idx="460">
                  <c:v>222.69324738461538</c:v>
                </c:pt>
                <c:pt idx="461">
                  <c:v>223.53474184615385</c:v>
                </c:pt>
                <c:pt idx="462">
                  <c:v>224.3762363076923</c:v>
                </c:pt>
                <c:pt idx="463">
                  <c:v>225.21773076923074</c:v>
                </c:pt>
                <c:pt idx="464">
                  <c:v>226.05922523076921</c:v>
                </c:pt>
                <c:pt idx="465">
                  <c:v>226.90071969230772</c:v>
                </c:pt>
                <c:pt idx="466">
                  <c:v>227.74221415384616</c:v>
                </c:pt>
                <c:pt idx="467">
                  <c:v>228.58370861538458</c:v>
                </c:pt>
                <c:pt idx="468">
                  <c:v>229.42520307692308</c:v>
                </c:pt>
                <c:pt idx="469">
                  <c:v>230.26669753846153</c:v>
                </c:pt>
                <c:pt idx="470">
                  <c:v>231.108192</c:v>
                </c:pt>
                <c:pt idx="471">
                  <c:v>231.65401076923078</c:v>
                </c:pt>
                <c:pt idx="472">
                  <c:v>232.19982953846159</c:v>
                </c:pt>
                <c:pt idx="473">
                  <c:v>232.74564830769231</c:v>
                </c:pt>
                <c:pt idx="474">
                  <c:v>233.29146707692306</c:v>
                </c:pt>
                <c:pt idx="475">
                  <c:v>233.83728584615386</c:v>
                </c:pt>
                <c:pt idx="476">
                  <c:v>234.38310461538464</c:v>
                </c:pt>
                <c:pt idx="477">
                  <c:v>234.92892338461542</c:v>
                </c:pt>
                <c:pt idx="478">
                  <c:v>235.47474215384617</c:v>
                </c:pt>
                <c:pt idx="479">
                  <c:v>236.02056092307691</c:v>
                </c:pt>
                <c:pt idx="480">
                  <c:v>236.56637969230772</c:v>
                </c:pt>
                <c:pt idx="481">
                  <c:v>237.11219846153847</c:v>
                </c:pt>
                <c:pt idx="482">
                  <c:v>237.65801723076927</c:v>
                </c:pt>
                <c:pt idx="483">
                  <c:v>238.20383600000002</c:v>
                </c:pt>
                <c:pt idx="484">
                  <c:v>238.74965476923074</c:v>
                </c:pt>
                <c:pt idx="485">
                  <c:v>239.29547353846152</c:v>
                </c:pt>
                <c:pt idx="486">
                  <c:v>239.84129230769233</c:v>
                </c:pt>
                <c:pt idx="487">
                  <c:v>240.38711107692308</c:v>
                </c:pt>
                <c:pt idx="488">
                  <c:v>240.93292984615388</c:v>
                </c:pt>
                <c:pt idx="489">
                  <c:v>241.47874861538463</c:v>
                </c:pt>
                <c:pt idx="490">
                  <c:v>242.02456738461544</c:v>
                </c:pt>
                <c:pt idx="491">
                  <c:v>242.57038615384616</c:v>
                </c:pt>
                <c:pt idx="492">
                  <c:v>243.11620492307694</c:v>
                </c:pt>
                <c:pt idx="493">
                  <c:v>243.66202369230774</c:v>
                </c:pt>
                <c:pt idx="494">
                  <c:v>244.20784246153849</c:v>
                </c:pt>
                <c:pt idx="495">
                  <c:v>244.75366123076924</c:v>
                </c:pt>
                <c:pt idx="496">
                  <c:v>245.29947999999999</c:v>
                </c:pt>
                <c:pt idx="497">
                  <c:v>245.84529876923077</c:v>
                </c:pt>
                <c:pt idx="498">
                  <c:v>246.39111753846157</c:v>
                </c:pt>
                <c:pt idx="499">
                  <c:v>246.93693630769232</c:v>
                </c:pt>
                <c:pt idx="500">
                  <c:v>247.48275507692307</c:v>
                </c:pt>
                <c:pt idx="501">
                  <c:v>248.02857384615388</c:v>
                </c:pt>
                <c:pt idx="502">
                  <c:v>248.57439261538465</c:v>
                </c:pt>
                <c:pt idx="503">
                  <c:v>249.1202113846154</c:v>
                </c:pt>
                <c:pt idx="504">
                  <c:v>249.66603015384618</c:v>
                </c:pt>
                <c:pt idx="505">
                  <c:v>250.21184892307699</c:v>
                </c:pt>
                <c:pt idx="506">
                  <c:v>250.75766769230773</c:v>
                </c:pt>
                <c:pt idx="507">
                  <c:v>251.30348646153848</c:v>
                </c:pt>
                <c:pt idx="508">
                  <c:v>251.84930523076923</c:v>
                </c:pt>
                <c:pt idx="509">
                  <c:v>252.39512400000004</c:v>
                </c:pt>
                <c:pt idx="510">
                  <c:v>252.94094276923082</c:v>
                </c:pt>
                <c:pt idx="511">
                  <c:v>253.48676153846154</c:v>
                </c:pt>
                <c:pt idx="512">
                  <c:v>254.03258030769234</c:v>
                </c:pt>
                <c:pt idx="513">
                  <c:v>254.57839907692309</c:v>
                </c:pt>
                <c:pt idx="514">
                  <c:v>255.1242178461539</c:v>
                </c:pt>
                <c:pt idx="515">
                  <c:v>255.67003661538465</c:v>
                </c:pt>
                <c:pt idx="516">
                  <c:v>256.21585538461539</c:v>
                </c:pt>
                <c:pt idx="517">
                  <c:v>256.76167415384617</c:v>
                </c:pt>
                <c:pt idx="518">
                  <c:v>257.30749292307695</c:v>
                </c:pt>
                <c:pt idx="519">
                  <c:v>257.85331169230773</c:v>
                </c:pt>
                <c:pt idx="520">
                  <c:v>258.39913046153845</c:v>
                </c:pt>
                <c:pt idx="521">
                  <c:v>258.94494923076923</c:v>
                </c:pt>
                <c:pt idx="522">
                  <c:v>259.49076800000006</c:v>
                </c:pt>
                <c:pt idx="523">
                  <c:v>259.96661107692307</c:v>
                </c:pt>
                <c:pt idx="524">
                  <c:v>260.44245415384614</c:v>
                </c:pt>
                <c:pt idx="525">
                  <c:v>260.91829723076921</c:v>
                </c:pt>
                <c:pt idx="526">
                  <c:v>261.39414030769234</c:v>
                </c:pt>
                <c:pt idx="527">
                  <c:v>261.86998338461541</c:v>
                </c:pt>
                <c:pt idx="528">
                  <c:v>262.34582646153848</c:v>
                </c:pt>
                <c:pt idx="529">
                  <c:v>262.82166953846155</c:v>
                </c:pt>
                <c:pt idx="530">
                  <c:v>263.29751261538468</c:v>
                </c:pt>
                <c:pt idx="531">
                  <c:v>263.77335569230769</c:v>
                </c:pt>
                <c:pt idx="532">
                  <c:v>264.24919876923082</c:v>
                </c:pt>
                <c:pt idx="533">
                  <c:v>264.72504184615389</c:v>
                </c:pt>
                <c:pt idx="534">
                  <c:v>265.20088492307696</c:v>
                </c:pt>
                <c:pt idx="535">
                  <c:v>265.67672800000008</c:v>
                </c:pt>
                <c:pt idx="536">
                  <c:v>266.15257107692304</c:v>
                </c:pt>
                <c:pt idx="537">
                  <c:v>266.62841415384617</c:v>
                </c:pt>
                <c:pt idx="538">
                  <c:v>267.10425723076924</c:v>
                </c:pt>
                <c:pt idx="539">
                  <c:v>267.58010030769231</c:v>
                </c:pt>
                <c:pt idx="540">
                  <c:v>268.05594338461543</c:v>
                </c:pt>
                <c:pt idx="541">
                  <c:v>268.53178646153845</c:v>
                </c:pt>
                <c:pt idx="542">
                  <c:v>269.00762953846157</c:v>
                </c:pt>
                <c:pt idx="543">
                  <c:v>269.4834726153847</c:v>
                </c:pt>
                <c:pt idx="544">
                  <c:v>269.95931569230771</c:v>
                </c:pt>
                <c:pt idx="545">
                  <c:v>270.43515876923078</c:v>
                </c:pt>
                <c:pt idx="546">
                  <c:v>270.91100184615385</c:v>
                </c:pt>
                <c:pt idx="547">
                  <c:v>271.38684492307698</c:v>
                </c:pt>
                <c:pt idx="548">
                  <c:v>271.86268800000005</c:v>
                </c:pt>
                <c:pt idx="549">
                  <c:v>272.33853107692312</c:v>
                </c:pt>
                <c:pt idx="550">
                  <c:v>272.81437415384619</c:v>
                </c:pt>
                <c:pt idx="551">
                  <c:v>273.29021723076926</c:v>
                </c:pt>
                <c:pt idx="552">
                  <c:v>273.76606030769227</c:v>
                </c:pt>
                <c:pt idx="553">
                  <c:v>274.2419033846154</c:v>
                </c:pt>
                <c:pt idx="554">
                  <c:v>274.71774646153852</c:v>
                </c:pt>
                <c:pt idx="555">
                  <c:v>275.19358953846154</c:v>
                </c:pt>
                <c:pt idx="556">
                  <c:v>275.66943261538461</c:v>
                </c:pt>
                <c:pt idx="557">
                  <c:v>276.14527569230773</c:v>
                </c:pt>
                <c:pt idx="558">
                  <c:v>276.6211187692308</c:v>
                </c:pt>
                <c:pt idx="559">
                  <c:v>277.09696184615387</c:v>
                </c:pt>
                <c:pt idx="560">
                  <c:v>277.57280492307694</c:v>
                </c:pt>
                <c:pt idx="561">
                  <c:v>278.04864800000001</c:v>
                </c:pt>
                <c:pt idx="562">
                  <c:v>278.52449107692308</c:v>
                </c:pt>
                <c:pt idx="563">
                  <c:v>279.00033415384621</c:v>
                </c:pt>
                <c:pt idx="564">
                  <c:v>279.47617723076922</c:v>
                </c:pt>
                <c:pt idx="565">
                  <c:v>279.95202030769235</c:v>
                </c:pt>
                <c:pt idx="566">
                  <c:v>280.42786338461542</c:v>
                </c:pt>
                <c:pt idx="567">
                  <c:v>280.90370646153849</c:v>
                </c:pt>
                <c:pt idx="568">
                  <c:v>281.37954953846156</c:v>
                </c:pt>
                <c:pt idx="569">
                  <c:v>281.85539261538457</c:v>
                </c:pt>
                <c:pt idx="570">
                  <c:v>282.33123569230776</c:v>
                </c:pt>
                <c:pt idx="571">
                  <c:v>282.80707876923083</c:v>
                </c:pt>
                <c:pt idx="572">
                  <c:v>283.28292184615384</c:v>
                </c:pt>
                <c:pt idx="573">
                  <c:v>283.75876492307697</c:v>
                </c:pt>
                <c:pt idx="574">
                  <c:v>284.23460799999998</c:v>
                </c:pt>
                <c:pt idx="575">
                  <c:v>284.46174430769236</c:v>
                </c:pt>
                <c:pt idx="576">
                  <c:v>284.68888061538468</c:v>
                </c:pt>
                <c:pt idx="577">
                  <c:v>284.91601692307694</c:v>
                </c:pt>
                <c:pt idx="578">
                  <c:v>285.14315323076926</c:v>
                </c:pt>
                <c:pt idx="579">
                  <c:v>285.37028953846152</c:v>
                </c:pt>
                <c:pt idx="580">
                  <c:v>285.5974258461539</c:v>
                </c:pt>
                <c:pt idx="581">
                  <c:v>285.82456215384622</c:v>
                </c:pt>
                <c:pt idx="582">
                  <c:v>286.05169846153848</c:v>
                </c:pt>
                <c:pt idx="583">
                  <c:v>286.27883476923074</c:v>
                </c:pt>
                <c:pt idx="584">
                  <c:v>286.50597107692312</c:v>
                </c:pt>
                <c:pt idx="585">
                  <c:v>286.73310738461538</c:v>
                </c:pt>
                <c:pt idx="586">
                  <c:v>286.9602436923077</c:v>
                </c:pt>
                <c:pt idx="587">
                  <c:v>287.18738000000002</c:v>
                </c:pt>
                <c:pt idx="588">
                  <c:v>287.41451630769228</c:v>
                </c:pt>
                <c:pt idx="589">
                  <c:v>287.6416526153846</c:v>
                </c:pt>
                <c:pt idx="590">
                  <c:v>287.86878892307692</c:v>
                </c:pt>
                <c:pt idx="591">
                  <c:v>288.09592523076924</c:v>
                </c:pt>
                <c:pt idx="592">
                  <c:v>288.32306153846156</c:v>
                </c:pt>
                <c:pt idx="593">
                  <c:v>288.55019784615388</c:v>
                </c:pt>
                <c:pt idx="594">
                  <c:v>288.7773341538462</c:v>
                </c:pt>
                <c:pt idx="595">
                  <c:v>289.00447046153846</c:v>
                </c:pt>
                <c:pt idx="596">
                  <c:v>289.23160676923078</c:v>
                </c:pt>
                <c:pt idx="597">
                  <c:v>289.45874307692304</c:v>
                </c:pt>
                <c:pt idx="598">
                  <c:v>289.68587938461542</c:v>
                </c:pt>
                <c:pt idx="599">
                  <c:v>289.91301569230774</c:v>
                </c:pt>
                <c:pt idx="600">
                  <c:v>290.140152</c:v>
                </c:pt>
                <c:pt idx="601">
                  <c:v>290.36728830769232</c:v>
                </c:pt>
                <c:pt idx="602">
                  <c:v>290.59442461538464</c:v>
                </c:pt>
                <c:pt idx="603">
                  <c:v>290.82156092307696</c:v>
                </c:pt>
                <c:pt idx="604">
                  <c:v>291.04869723076928</c:v>
                </c:pt>
                <c:pt idx="605">
                  <c:v>291.2758335384616</c:v>
                </c:pt>
                <c:pt idx="606">
                  <c:v>291.50296984615386</c:v>
                </c:pt>
                <c:pt idx="607">
                  <c:v>291.73010615384612</c:v>
                </c:pt>
                <c:pt idx="608">
                  <c:v>291.95724246153844</c:v>
                </c:pt>
                <c:pt idx="609">
                  <c:v>292.18437876923076</c:v>
                </c:pt>
                <c:pt idx="610">
                  <c:v>292.41151507692314</c:v>
                </c:pt>
                <c:pt idx="611">
                  <c:v>292.6386513846154</c:v>
                </c:pt>
                <c:pt idx="612">
                  <c:v>292.86578769230766</c:v>
                </c:pt>
                <c:pt idx="613">
                  <c:v>293.09292399999998</c:v>
                </c:pt>
                <c:pt idx="614">
                  <c:v>293.3200603076923</c:v>
                </c:pt>
                <c:pt idx="615">
                  <c:v>293.54719661538462</c:v>
                </c:pt>
                <c:pt idx="616">
                  <c:v>293.77433292307694</c:v>
                </c:pt>
                <c:pt idx="617">
                  <c:v>294.0014692307692</c:v>
                </c:pt>
                <c:pt idx="618">
                  <c:v>294.22860553846152</c:v>
                </c:pt>
                <c:pt idx="619">
                  <c:v>294.45574184615384</c:v>
                </c:pt>
                <c:pt idx="620">
                  <c:v>294.68287815384616</c:v>
                </c:pt>
                <c:pt idx="621">
                  <c:v>294.91001446153848</c:v>
                </c:pt>
                <c:pt idx="622">
                  <c:v>295.1371507692308</c:v>
                </c:pt>
                <c:pt idx="623">
                  <c:v>295.36428707692306</c:v>
                </c:pt>
                <c:pt idx="624">
                  <c:v>295.59142338461538</c:v>
                </c:pt>
                <c:pt idx="625">
                  <c:v>295.81855969230764</c:v>
                </c:pt>
                <c:pt idx="626">
                  <c:v>296.04569600000002</c:v>
                </c:pt>
                <c:pt idx="627">
                  <c:v>296.04569600000002</c:v>
                </c:pt>
                <c:pt idx="628">
                  <c:v>296.66860246153846</c:v>
                </c:pt>
                <c:pt idx="629">
                  <c:v>297.29150892307695</c:v>
                </c:pt>
                <c:pt idx="630">
                  <c:v>297.91441538461538</c:v>
                </c:pt>
                <c:pt idx="631">
                  <c:v>298.53732184615387</c:v>
                </c:pt>
                <c:pt idx="632">
                  <c:v>299.16022830769231</c:v>
                </c:pt>
                <c:pt idx="633">
                  <c:v>299.7831347692308</c:v>
                </c:pt>
                <c:pt idx="634">
                  <c:v>300.40604123076923</c:v>
                </c:pt>
                <c:pt idx="635">
                  <c:v>301.02894769230772</c:v>
                </c:pt>
                <c:pt idx="636">
                  <c:v>301.6518541538461</c:v>
                </c:pt>
                <c:pt idx="637">
                  <c:v>302.27476061538459</c:v>
                </c:pt>
                <c:pt idx="638">
                  <c:v>302.89766707692309</c:v>
                </c:pt>
                <c:pt idx="639">
                  <c:v>303.52057353846158</c:v>
                </c:pt>
                <c:pt idx="640">
                  <c:v>304.14347999999995</c:v>
                </c:pt>
                <c:pt idx="641">
                  <c:v>304.76638646153845</c:v>
                </c:pt>
                <c:pt idx="642">
                  <c:v>305.38929292307694</c:v>
                </c:pt>
                <c:pt idx="643">
                  <c:v>306.01219938461543</c:v>
                </c:pt>
                <c:pt idx="644">
                  <c:v>306.63510584615386</c:v>
                </c:pt>
                <c:pt idx="645">
                  <c:v>307.2580123076923</c:v>
                </c:pt>
                <c:pt idx="646">
                  <c:v>307.88091876923079</c:v>
                </c:pt>
                <c:pt idx="647">
                  <c:v>308.50382523076928</c:v>
                </c:pt>
                <c:pt idx="648">
                  <c:v>309.12673169230777</c:v>
                </c:pt>
                <c:pt idx="649">
                  <c:v>309.74963815384615</c:v>
                </c:pt>
                <c:pt idx="650">
                  <c:v>310.37254461538458</c:v>
                </c:pt>
                <c:pt idx="651">
                  <c:v>310.99545107692313</c:v>
                </c:pt>
                <c:pt idx="652">
                  <c:v>311.61835753846157</c:v>
                </c:pt>
                <c:pt idx="653">
                  <c:v>312.24126399999994</c:v>
                </c:pt>
                <c:pt idx="654">
                  <c:v>312.86417046153849</c:v>
                </c:pt>
                <c:pt idx="655">
                  <c:v>313.48707692307693</c:v>
                </c:pt>
                <c:pt idx="656">
                  <c:v>314.10998338461542</c:v>
                </c:pt>
                <c:pt idx="657">
                  <c:v>314.73288984615385</c:v>
                </c:pt>
                <c:pt idx="658">
                  <c:v>315.35579630769229</c:v>
                </c:pt>
                <c:pt idx="659">
                  <c:v>315.97870276923084</c:v>
                </c:pt>
                <c:pt idx="660">
                  <c:v>316.60160923076921</c:v>
                </c:pt>
                <c:pt idx="661">
                  <c:v>317.2245156923077</c:v>
                </c:pt>
                <c:pt idx="662">
                  <c:v>317.8474221538462</c:v>
                </c:pt>
                <c:pt idx="663">
                  <c:v>318.47032861538463</c:v>
                </c:pt>
                <c:pt idx="664">
                  <c:v>319.09323507692312</c:v>
                </c:pt>
                <c:pt idx="665">
                  <c:v>319.71614153846156</c:v>
                </c:pt>
                <c:pt idx="666">
                  <c:v>320.33904799999993</c:v>
                </c:pt>
                <c:pt idx="667">
                  <c:v>320.96195446153848</c:v>
                </c:pt>
                <c:pt idx="668">
                  <c:v>321.58486092307692</c:v>
                </c:pt>
                <c:pt idx="669">
                  <c:v>322.20776738461541</c:v>
                </c:pt>
                <c:pt idx="670">
                  <c:v>322.83067384615379</c:v>
                </c:pt>
                <c:pt idx="671">
                  <c:v>323.45358030769228</c:v>
                </c:pt>
                <c:pt idx="672">
                  <c:v>324.07648676923083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PBR!$BH$19</c:f>
              <c:strCache>
                <c:ptCount val="1"/>
                <c:pt idx="0">
                  <c:v>1.2X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PBR!$BH$20:$BH$5005</c:f>
              <c:numCache>
                <c:formatCode>General</c:formatCode>
                <c:ptCount val="4986"/>
                <c:pt idx="0">
                  <c:v>41.328492000000011</c:v>
                </c:pt>
                <c:pt idx="1">
                  <c:v>41.448865846153858</c:v>
                </c:pt>
                <c:pt idx="2">
                  <c:v>41.569239692307704</c:v>
                </c:pt>
                <c:pt idx="3">
                  <c:v>41.68961353846155</c:v>
                </c:pt>
                <c:pt idx="4">
                  <c:v>41.809987384615404</c:v>
                </c:pt>
                <c:pt idx="5">
                  <c:v>41.930361230769243</c:v>
                </c:pt>
                <c:pt idx="6">
                  <c:v>42.050735076923083</c:v>
                </c:pt>
                <c:pt idx="7">
                  <c:v>42.171108923076936</c:v>
                </c:pt>
                <c:pt idx="8">
                  <c:v>42.291482769230782</c:v>
                </c:pt>
                <c:pt idx="9">
                  <c:v>42.411856615384622</c:v>
                </c:pt>
                <c:pt idx="10">
                  <c:v>42.532230461538468</c:v>
                </c:pt>
                <c:pt idx="11">
                  <c:v>42.652604307692314</c:v>
                </c:pt>
                <c:pt idx="12">
                  <c:v>42.772978153846168</c:v>
                </c:pt>
                <c:pt idx="13">
                  <c:v>42.893352000000014</c:v>
                </c:pt>
                <c:pt idx="14">
                  <c:v>43.013725846153854</c:v>
                </c:pt>
                <c:pt idx="15">
                  <c:v>43.134099692307707</c:v>
                </c:pt>
                <c:pt idx="16">
                  <c:v>43.254473538461546</c:v>
                </c:pt>
                <c:pt idx="17">
                  <c:v>43.374847384615393</c:v>
                </c:pt>
                <c:pt idx="18">
                  <c:v>43.495221230769239</c:v>
                </c:pt>
                <c:pt idx="19">
                  <c:v>43.615595076923086</c:v>
                </c:pt>
                <c:pt idx="20">
                  <c:v>43.735968923076939</c:v>
                </c:pt>
                <c:pt idx="21">
                  <c:v>43.856342769230771</c:v>
                </c:pt>
                <c:pt idx="22">
                  <c:v>43.976716615384618</c:v>
                </c:pt>
                <c:pt idx="23">
                  <c:v>44.097090461538464</c:v>
                </c:pt>
                <c:pt idx="24">
                  <c:v>44.21746430769231</c:v>
                </c:pt>
                <c:pt idx="25">
                  <c:v>44.337838153846178</c:v>
                </c:pt>
                <c:pt idx="26">
                  <c:v>44.45821200000001</c:v>
                </c:pt>
                <c:pt idx="27">
                  <c:v>44.578585846153864</c:v>
                </c:pt>
                <c:pt idx="28">
                  <c:v>44.69895969230771</c:v>
                </c:pt>
                <c:pt idx="29">
                  <c:v>44.819333538461557</c:v>
                </c:pt>
                <c:pt idx="30">
                  <c:v>44.939707384615389</c:v>
                </c:pt>
                <c:pt idx="31">
                  <c:v>45.060081230769249</c:v>
                </c:pt>
                <c:pt idx="32">
                  <c:v>45.180455076923089</c:v>
                </c:pt>
                <c:pt idx="33">
                  <c:v>45.300828923076935</c:v>
                </c:pt>
                <c:pt idx="34">
                  <c:v>45.421202769230781</c:v>
                </c:pt>
                <c:pt idx="35">
                  <c:v>45.541576615384628</c:v>
                </c:pt>
                <c:pt idx="36">
                  <c:v>45.661950461538474</c:v>
                </c:pt>
                <c:pt idx="37">
                  <c:v>45.782324307692321</c:v>
                </c:pt>
                <c:pt idx="38">
                  <c:v>45.90269815384616</c:v>
                </c:pt>
                <c:pt idx="39">
                  <c:v>46.023072000000006</c:v>
                </c:pt>
                <c:pt idx="40">
                  <c:v>46.14344584615386</c:v>
                </c:pt>
                <c:pt idx="41">
                  <c:v>46.263819692307706</c:v>
                </c:pt>
                <c:pt idx="42">
                  <c:v>46.384193538461552</c:v>
                </c:pt>
                <c:pt idx="43">
                  <c:v>46.504567384615385</c:v>
                </c:pt>
                <c:pt idx="44">
                  <c:v>46.624941230769238</c:v>
                </c:pt>
                <c:pt idx="45">
                  <c:v>46.745315076923085</c:v>
                </c:pt>
                <c:pt idx="46">
                  <c:v>46.865688923076931</c:v>
                </c:pt>
                <c:pt idx="47">
                  <c:v>46.986062769230777</c:v>
                </c:pt>
                <c:pt idx="48">
                  <c:v>47.106436615384631</c:v>
                </c:pt>
                <c:pt idx="49">
                  <c:v>47.22681046153847</c:v>
                </c:pt>
                <c:pt idx="50">
                  <c:v>47.347184307692316</c:v>
                </c:pt>
                <c:pt idx="51">
                  <c:v>47.467558153846163</c:v>
                </c:pt>
                <c:pt idx="52">
                  <c:v>47.587932000000009</c:v>
                </c:pt>
                <c:pt idx="53">
                  <c:v>47.587932000000009</c:v>
                </c:pt>
                <c:pt idx="54">
                  <c:v>47.715800538461536</c:v>
                </c:pt>
                <c:pt idx="55">
                  <c:v>47.843669076923092</c:v>
                </c:pt>
                <c:pt idx="56">
                  <c:v>47.971537615384619</c:v>
                </c:pt>
                <c:pt idx="57">
                  <c:v>48.099406153846161</c:v>
                </c:pt>
                <c:pt idx="58">
                  <c:v>48.227274692307702</c:v>
                </c:pt>
                <c:pt idx="59">
                  <c:v>48.355143230769237</c:v>
                </c:pt>
                <c:pt idx="60">
                  <c:v>48.483011769230778</c:v>
                </c:pt>
                <c:pt idx="61">
                  <c:v>48.610880307692319</c:v>
                </c:pt>
                <c:pt idx="62">
                  <c:v>48.738748846153854</c:v>
                </c:pt>
                <c:pt idx="63">
                  <c:v>48.866617384615388</c:v>
                </c:pt>
                <c:pt idx="64">
                  <c:v>48.994485923076937</c:v>
                </c:pt>
                <c:pt idx="65">
                  <c:v>49.122354461538471</c:v>
                </c:pt>
                <c:pt idx="66">
                  <c:v>49.250223000000005</c:v>
                </c:pt>
                <c:pt idx="67">
                  <c:v>49.378091538461547</c:v>
                </c:pt>
                <c:pt idx="68">
                  <c:v>49.505960076923081</c:v>
                </c:pt>
                <c:pt idx="69">
                  <c:v>49.633828615384623</c:v>
                </c:pt>
                <c:pt idx="70">
                  <c:v>49.761697153846164</c:v>
                </c:pt>
                <c:pt idx="71">
                  <c:v>49.889565692307698</c:v>
                </c:pt>
                <c:pt idx="72">
                  <c:v>50.017434230769233</c:v>
                </c:pt>
                <c:pt idx="73">
                  <c:v>50.145302769230781</c:v>
                </c:pt>
                <c:pt idx="74">
                  <c:v>50.273171307692309</c:v>
                </c:pt>
                <c:pt idx="75">
                  <c:v>50.40103984615385</c:v>
                </c:pt>
                <c:pt idx="76">
                  <c:v>50.528908384615399</c:v>
                </c:pt>
                <c:pt idx="77">
                  <c:v>50.656776923076933</c:v>
                </c:pt>
                <c:pt idx="78">
                  <c:v>50.784645461538481</c:v>
                </c:pt>
                <c:pt idx="79">
                  <c:v>50.912514000000009</c:v>
                </c:pt>
                <c:pt idx="80">
                  <c:v>51.04038253846155</c:v>
                </c:pt>
                <c:pt idx="81">
                  <c:v>51.168251076923077</c:v>
                </c:pt>
                <c:pt idx="82">
                  <c:v>51.296119615384626</c:v>
                </c:pt>
                <c:pt idx="83">
                  <c:v>51.423988153846153</c:v>
                </c:pt>
                <c:pt idx="84">
                  <c:v>51.551856692307709</c:v>
                </c:pt>
                <c:pt idx="85">
                  <c:v>51.67972523076925</c:v>
                </c:pt>
                <c:pt idx="86">
                  <c:v>51.80759376923077</c:v>
                </c:pt>
                <c:pt idx="87">
                  <c:v>51.935462307692326</c:v>
                </c:pt>
                <c:pt idx="88">
                  <c:v>52.063330846153853</c:v>
                </c:pt>
                <c:pt idx="89">
                  <c:v>52.191199384615395</c:v>
                </c:pt>
                <c:pt idx="90">
                  <c:v>52.319067923076936</c:v>
                </c:pt>
                <c:pt idx="91">
                  <c:v>52.446936461538471</c:v>
                </c:pt>
                <c:pt idx="92">
                  <c:v>52.574804999999998</c:v>
                </c:pt>
                <c:pt idx="93">
                  <c:v>52.702673538461553</c:v>
                </c:pt>
                <c:pt idx="94">
                  <c:v>52.830542076923081</c:v>
                </c:pt>
                <c:pt idx="95">
                  <c:v>52.958410615384622</c:v>
                </c:pt>
                <c:pt idx="96">
                  <c:v>53.086279153846171</c:v>
                </c:pt>
                <c:pt idx="97">
                  <c:v>53.214147692307705</c:v>
                </c:pt>
                <c:pt idx="98">
                  <c:v>53.342016230769239</c:v>
                </c:pt>
                <c:pt idx="99">
                  <c:v>53.469884769230767</c:v>
                </c:pt>
                <c:pt idx="100">
                  <c:v>53.597753307692322</c:v>
                </c:pt>
                <c:pt idx="101">
                  <c:v>53.725621846153857</c:v>
                </c:pt>
                <c:pt idx="102">
                  <c:v>53.853490384615398</c:v>
                </c:pt>
                <c:pt idx="103">
                  <c:v>53.981358923076925</c:v>
                </c:pt>
                <c:pt idx="104">
                  <c:v>54.109227461538467</c:v>
                </c:pt>
                <c:pt idx="105">
                  <c:v>54.237096000000015</c:v>
                </c:pt>
                <c:pt idx="106">
                  <c:v>54.383935384615398</c:v>
                </c:pt>
                <c:pt idx="107">
                  <c:v>54.530774769230774</c:v>
                </c:pt>
                <c:pt idx="108">
                  <c:v>54.677614153846164</c:v>
                </c:pt>
                <c:pt idx="109">
                  <c:v>54.824453538461555</c:v>
                </c:pt>
                <c:pt idx="110">
                  <c:v>54.971292923076938</c:v>
                </c:pt>
                <c:pt idx="111">
                  <c:v>55.118132307692314</c:v>
                </c:pt>
                <c:pt idx="112">
                  <c:v>55.264971692307704</c:v>
                </c:pt>
                <c:pt idx="113">
                  <c:v>55.411811076923101</c:v>
                </c:pt>
                <c:pt idx="114">
                  <c:v>55.55865046153847</c:v>
                </c:pt>
                <c:pt idx="115">
                  <c:v>55.70548984615386</c:v>
                </c:pt>
                <c:pt idx="116">
                  <c:v>55.852329230769236</c:v>
                </c:pt>
                <c:pt idx="117">
                  <c:v>55.999168615384633</c:v>
                </c:pt>
                <c:pt idx="118">
                  <c:v>56.146008000000002</c:v>
                </c:pt>
                <c:pt idx="119">
                  <c:v>56.292847384615392</c:v>
                </c:pt>
                <c:pt idx="120">
                  <c:v>56.439686769230782</c:v>
                </c:pt>
                <c:pt idx="121">
                  <c:v>56.586526153846165</c:v>
                </c:pt>
                <c:pt idx="122">
                  <c:v>56.733365538461555</c:v>
                </c:pt>
                <c:pt idx="123">
                  <c:v>56.880204923076931</c:v>
                </c:pt>
                <c:pt idx="124">
                  <c:v>57.027044307692314</c:v>
                </c:pt>
                <c:pt idx="125">
                  <c:v>57.173883692307719</c:v>
                </c:pt>
                <c:pt idx="126">
                  <c:v>57.320723076923088</c:v>
                </c:pt>
                <c:pt idx="127">
                  <c:v>57.467562461538463</c:v>
                </c:pt>
                <c:pt idx="128">
                  <c:v>57.614401846153861</c:v>
                </c:pt>
                <c:pt idx="129">
                  <c:v>57.761241230769244</c:v>
                </c:pt>
                <c:pt idx="130">
                  <c:v>57.90808061538462</c:v>
                </c:pt>
                <c:pt idx="131">
                  <c:v>58.05492000000001</c:v>
                </c:pt>
                <c:pt idx="132">
                  <c:v>58.2017593846154</c:v>
                </c:pt>
                <c:pt idx="133">
                  <c:v>58.348598769230783</c:v>
                </c:pt>
                <c:pt idx="134">
                  <c:v>58.495438153846166</c:v>
                </c:pt>
                <c:pt idx="135">
                  <c:v>58.642277538461549</c:v>
                </c:pt>
                <c:pt idx="136">
                  <c:v>58.789116923076932</c:v>
                </c:pt>
                <c:pt idx="137">
                  <c:v>58.935956307692315</c:v>
                </c:pt>
                <c:pt idx="138">
                  <c:v>59.082795692307698</c:v>
                </c:pt>
                <c:pt idx="139">
                  <c:v>59.229635076923088</c:v>
                </c:pt>
                <c:pt idx="140">
                  <c:v>59.376474461538479</c:v>
                </c:pt>
                <c:pt idx="141">
                  <c:v>59.523313846153862</c:v>
                </c:pt>
                <c:pt idx="142">
                  <c:v>59.670153230769237</c:v>
                </c:pt>
                <c:pt idx="143">
                  <c:v>59.816992615384628</c:v>
                </c:pt>
                <c:pt idx="144">
                  <c:v>59.963832000000011</c:v>
                </c:pt>
                <c:pt idx="145">
                  <c:v>60.110671384615401</c:v>
                </c:pt>
                <c:pt idx="146">
                  <c:v>60.257510769230784</c:v>
                </c:pt>
                <c:pt idx="147">
                  <c:v>60.404350153846174</c:v>
                </c:pt>
                <c:pt idx="148">
                  <c:v>60.55118953846155</c:v>
                </c:pt>
                <c:pt idx="149">
                  <c:v>60.698028923076933</c:v>
                </c:pt>
                <c:pt idx="150">
                  <c:v>60.844868307692316</c:v>
                </c:pt>
                <c:pt idx="151">
                  <c:v>60.991707692307706</c:v>
                </c:pt>
                <c:pt idx="152">
                  <c:v>61.138547076923089</c:v>
                </c:pt>
                <c:pt idx="153">
                  <c:v>61.285386461538479</c:v>
                </c:pt>
                <c:pt idx="154">
                  <c:v>61.432225846153848</c:v>
                </c:pt>
                <c:pt idx="155">
                  <c:v>61.579065230769245</c:v>
                </c:pt>
                <c:pt idx="156">
                  <c:v>61.725904615384621</c:v>
                </c:pt>
                <c:pt idx="157">
                  <c:v>61.872744000000012</c:v>
                </c:pt>
                <c:pt idx="158">
                  <c:v>62.023964076923086</c:v>
                </c:pt>
                <c:pt idx="159">
                  <c:v>62.175184153846168</c:v>
                </c:pt>
                <c:pt idx="160">
                  <c:v>62.326404230769235</c:v>
                </c:pt>
                <c:pt idx="161">
                  <c:v>62.477624307692331</c:v>
                </c:pt>
                <c:pt idx="162">
                  <c:v>62.628844384615398</c:v>
                </c:pt>
                <c:pt idx="163">
                  <c:v>62.780064461538473</c:v>
                </c:pt>
                <c:pt idx="164">
                  <c:v>62.931284538461547</c:v>
                </c:pt>
                <c:pt idx="165">
                  <c:v>63.082504615384622</c:v>
                </c:pt>
                <c:pt idx="166">
                  <c:v>63.233724692307703</c:v>
                </c:pt>
                <c:pt idx="167">
                  <c:v>63.384944769230785</c:v>
                </c:pt>
                <c:pt idx="168">
                  <c:v>63.536164846153866</c:v>
                </c:pt>
                <c:pt idx="169">
                  <c:v>63.687384923076941</c:v>
                </c:pt>
                <c:pt idx="170">
                  <c:v>63.838605000000008</c:v>
                </c:pt>
                <c:pt idx="171">
                  <c:v>63.989825076923083</c:v>
                </c:pt>
                <c:pt idx="172">
                  <c:v>64.141045153846164</c:v>
                </c:pt>
                <c:pt idx="173">
                  <c:v>64.292265230769246</c:v>
                </c:pt>
                <c:pt idx="174">
                  <c:v>64.443485307692328</c:v>
                </c:pt>
                <c:pt idx="175">
                  <c:v>64.594705384615395</c:v>
                </c:pt>
                <c:pt idx="176">
                  <c:v>64.745925461538476</c:v>
                </c:pt>
                <c:pt idx="177">
                  <c:v>64.897145538461544</c:v>
                </c:pt>
                <c:pt idx="178">
                  <c:v>65.048365615384625</c:v>
                </c:pt>
                <c:pt idx="179">
                  <c:v>65.199585692307707</c:v>
                </c:pt>
                <c:pt idx="180">
                  <c:v>65.350805769230789</c:v>
                </c:pt>
                <c:pt idx="181">
                  <c:v>65.502025846153856</c:v>
                </c:pt>
                <c:pt idx="182">
                  <c:v>65.653245923076952</c:v>
                </c:pt>
                <c:pt idx="183">
                  <c:v>65.804466000000019</c:v>
                </c:pt>
                <c:pt idx="184">
                  <c:v>65.955686076923087</c:v>
                </c:pt>
                <c:pt idx="185">
                  <c:v>66.106906153846154</c:v>
                </c:pt>
                <c:pt idx="186">
                  <c:v>66.258126230769236</c:v>
                </c:pt>
                <c:pt idx="187">
                  <c:v>66.409346307692303</c:v>
                </c:pt>
                <c:pt idx="188">
                  <c:v>66.560566384615385</c:v>
                </c:pt>
                <c:pt idx="189">
                  <c:v>66.71178646153848</c:v>
                </c:pt>
                <c:pt idx="190">
                  <c:v>66.863006538461548</c:v>
                </c:pt>
                <c:pt idx="191">
                  <c:v>67.014226615384629</c:v>
                </c:pt>
                <c:pt idx="192">
                  <c:v>67.165446692307697</c:v>
                </c:pt>
                <c:pt idx="193">
                  <c:v>67.316666769230764</c:v>
                </c:pt>
                <c:pt idx="194">
                  <c:v>67.467886846153846</c:v>
                </c:pt>
                <c:pt idx="195">
                  <c:v>67.619106923076941</c:v>
                </c:pt>
                <c:pt idx="196">
                  <c:v>67.770327000000009</c:v>
                </c:pt>
                <c:pt idx="197">
                  <c:v>67.92154707692309</c:v>
                </c:pt>
                <c:pt idx="198">
                  <c:v>68.072767153846158</c:v>
                </c:pt>
                <c:pt idx="199">
                  <c:v>68.223987230769239</c:v>
                </c:pt>
                <c:pt idx="200">
                  <c:v>68.375207307692307</c:v>
                </c:pt>
                <c:pt idx="201">
                  <c:v>68.526427384615403</c:v>
                </c:pt>
                <c:pt idx="202">
                  <c:v>68.67764746153847</c:v>
                </c:pt>
                <c:pt idx="203">
                  <c:v>68.828867538461537</c:v>
                </c:pt>
                <c:pt idx="204">
                  <c:v>68.980087615384633</c:v>
                </c:pt>
                <c:pt idx="205">
                  <c:v>69.131307692307701</c:v>
                </c:pt>
                <c:pt idx="206">
                  <c:v>69.282527769230782</c:v>
                </c:pt>
                <c:pt idx="207">
                  <c:v>69.43374784615385</c:v>
                </c:pt>
                <c:pt idx="208">
                  <c:v>69.584967923076931</c:v>
                </c:pt>
                <c:pt idx="209">
                  <c:v>69.736188000000013</c:v>
                </c:pt>
                <c:pt idx="210">
                  <c:v>69.937216153846151</c:v>
                </c:pt>
                <c:pt idx="211">
                  <c:v>70.138244307692318</c:v>
                </c:pt>
                <c:pt idx="212">
                  <c:v>70.339272461538471</c:v>
                </c:pt>
                <c:pt idx="213">
                  <c:v>70.540300615384638</c:v>
                </c:pt>
                <c:pt idx="214">
                  <c:v>70.741328769230776</c:v>
                </c:pt>
                <c:pt idx="215">
                  <c:v>70.942356923076929</c:v>
                </c:pt>
                <c:pt idx="216">
                  <c:v>71.143385076923096</c:v>
                </c:pt>
                <c:pt idx="217">
                  <c:v>71.344413230769248</c:v>
                </c:pt>
                <c:pt idx="218">
                  <c:v>71.545441384615387</c:v>
                </c:pt>
                <c:pt idx="219">
                  <c:v>71.746469538461554</c:v>
                </c:pt>
                <c:pt idx="220">
                  <c:v>71.947497692307707</c:v>
                </c:pt>
                <c:pt idx="221">
                  <c:v>72.148525846153859</c:v>
                </c:pt>
                <c:pt idx="222">
                  <c:v>72.349553999999998</c:v>
                </c:pt>
                <c:pt idx="223">
                  <c:v>72.550582153846165</c:v>
                </c:pt>
                <c:pt idx="224">
                  <c:v>72.751610307692317</c:v>
                </c:pt>
                <c:pt idx="225">
                  <c:v>72.95263846153847</c:v>
                </c:pt>
                <c:pt idx="226">
                  <c:v>73.153666615384637</c:v>
                </c:pt>
                <c:pt idx="227">
                  <c:v>73.35469476923079</c:v>
                </c:pt>
                <c:pt idx="228">
                  <c:v>73.555722923076928</c:v>
                </c:pt>
                <c:pt idx="229">
                  <c:v>73.756751076923095</c:v>
                </c:pt>
                <c:pt idx="230">
                  <c:v>73.957779230769248</c:v>
                </c:pt>
                <c:pt idx="231">
                  <c:v>74.1588073846154</c:v>
                </c:pt>
                <c:pt idx="232">
                  <c:v>74.359835538461539</c:v>
                </c:pt>
                <c:pt idx="233">
                  <c:v>74.56086369230772</c:v>
                </c:pt>
                <c:pt idx="234">
                  <c:v>74.761891846153858</c:v>
                </c:pt>
                <c:pt idx="235">
                  <c:v>74.962920000000011</c:v>
                </c:pt>
                <c:pt idx="236">
                  <c:v>75.163948153846164</c:v>
                </c:pt>
                <c:pt idx="237">
                  <c:v>75.364976307692331</c:v>
                </c:pt>
                <c:pt idx="238">
                  <c:v>75.566004461538469</c:v>
                </c:pt>
                <c:pt idx="239">
                  <c:v>75.767032615384622</c:v>
                </c:pt>
                <c:pt idx="240">
                  <c:v>75.968060769230789</c:v>
                </c:pt>
                <c:pt idx="241">
                  <c:v>76.169088923076941</c:v>
                </c:pt>
                <c:pt idx="242">
                  <c:v>76.37011707692308</c:v>
                </c:pt>
                <c:pt idx="243">
                  <c:v>76.571145230769233</c:v>
                </c:pt>
                <c:pt idx="244">
                  <c:v>76.772173384615414</c:v>
                </c:pt>
                <c:pt idx="245">
                  <c:v>76.973201538461552</c:v>
                </c:pt>
                <c:pt idx="246">
                  <c:v>77.174229692307705</c:v>
                </c:pt>
                <c:pt idx="247">
                  <c:v>77.375257846153872</c:v>
                </c:pt>
                <c:pt idx="248">
                  <c:v>77.57628600000001</c:v>
                </c:pt>
                <c:pt idx="249">
                  <c:v>77.777314153846177</c:v>
                </c:pt>
                <c:pt idx="250">
                  <c:v>77.978342307692316</c:v>
                </c:pt>
                <c:pt idx="251">
                  <c:v>78.179370461538483</c:v>
                </c:pt>
                <c:pt idx="252">
                  <c:v>78.380398615384621</c:v>
                </c:pt>
                <c:pt idx="253">
                  <c:v>78.581426769230788</c:v>
                </c:pt>
                <c:pt idx="254">
                  <c:v>78.782454923076926</c:v>
                </c:pt>
                <c:pt idx="255">
                  <c:v>78.983483076923093</c:v>
                </c:pt>
                <c:pt idx="256">
                  <c:v>79.184511230769246</c:v>
                </c:pt>
                <c:pt idx="257">
                  <c:v>79.385539384615399</c:v>
                </c:pt>
                <c:pt idx="258">
                  <c:v>79.586567538461566</c:v>
                </c:pt>
                <c:pt idx="259">
                  <c:v>79.787595692307718</c:v>
                </c:pt>
                <c:pt idx="260">
                  <c:v>79.988623846153871</c:v>
                </c:pt>
                <c:pt idx="261">
                  <c:v>80.189652000000009</c:v>
                </c:pt>
                <c:pt idx="262">
                  <c:v>80.622687000000013</c:v>
                </c:pt>
                <c:pt idx="263">
                  <c:v>81.055722000000003</c:v>
                </c:pt>
                <c:pt idx="264">
                  <c:v>81.488757000000021</c:v>
                </c:pt>
                <c:pt idx="265">
                  <c:v>81.921792000000011</c:v>
                </c:pt>
                <c:pt idx="266">
                  <c:v>82.354827000000014</c:v>
                </c:pt>
                <c:pt idx="267">
                  <c:v>82.787862000000018</c:v>
                </c:pt>
                <c:pt idx="268">
                  <c:v>83.220897000000008</c:v>
                </c:pt>
                <c:pt idx="269">
                  <c:v>83.653932000000026</c:v>
                </c:pt>
                <c:pt idx="270">
                  <c:v>84.086967000000016</c:v>
                </c:pt>
                <c:pt idx="271">
                  <c:v>84.520002000000019</c:v>
                </c:pt>
                <c:pt idx="272">
                  <c:v>84.953037000000023</c:v>
                </c:pt>
                <c:pt idx="273">
                  <c:v>85.386072000000013</c:v>
                </c:pt>
                <c:pt idx="274">
                  <c:v>85.819107000000017</c:v>
                </c:pt>
                <c:pt idx="275">
                  <c:v>86.252142000000021</c:v>
                </c:pt>
                <c:pt idx="276">
                  <c:v>86.685177000000024</c:v>
                </c:pt>
                <c:pt idx="277">
                  <c:v>87.118212000000028</c:v>
                </c:pt>
                <c:pt idx="278">
                  <c:v>87.551247000000004</c:v>
                </c:pt>
                <c:pt idx="279">
                  <c:v>87.984282000000007</c:v>
                </c:pt>
                <c:pt idx="280">
                  <c:v>88.417317000000011</c:v>
                </c:pt>
                <c:pt idx="281">
                  <c:v>88.850352000000029</c:v>
                </c:pt>
                <c:pt idx="282">
                  <c:v>89.283387000000033</c:v>
                </c:pt>
                <c:pt idx="283">
                  <c:v>89.716422000000009</c:v>
                </c:pt>
                <c:pt idx="284">
                  <c:v>90.149457000000012</c:v>
                </c:pt>
                <c:pt idx="285">
                  <c:v>90.582492000000016</c:v>
                </c:pt>
                <c:pt idx="286">
                  <c:v>91.01552700000002</c:v>
                </c:pt>
                <c:pt idx="287">
                  <c:v>91.448562000000024</c:v>
                </c:pt>
                <c:pt idx="288">
                  <c:v>91.881597000000028</c:v>
                </c:pt>
                <c:pt idx="289">
                  <c:v>92.314632000000017</c:v>
                </c:pt>
                <c:pt idx="290">
                  <c:v>92.747667000000021</c:v>
                </c:pt>
                <c:pt idx="291">
                  <c:v>93.180702000000011</c:v>
                </c:pt>
                <c:pt idx="292">
                  <c:v>93.613737000000029</c:v>
                </c:pt>
                <c:pt idx="293">
                  <c:v>94.046772000000018</c:v>
                </c:pt>
                <c:pt idx="294">
                  <c:v>94.479807000000022</c:v>
                </c:pt>
                <c:pt idx="295">
                  <c:v>94.912842000000012</c:v>
                </c:pt>
                <c:pt idx="296">
                  <c:v>95.345877000000016</c:v>
                </c:pt>
                <c:pt idx="297">
                  <c:v>95.77891200000002</c:v>
                </c:pt>
                <c:pt idx="298">
                  <c:v>96.211947000000009</c:v>
                </c:pt>
                <c:pt idx="299">
                  <c:v>96.644981999999999</c:v>
                </c:pt>
                <c:pt idx="300">
                  <c:v>97.078017000000017</c:v>
                </c:pt>
                <c:pt idx="301">
                  <c:v>97.511052000000021</c:v>
                </c:pt>
                <c:pt idx="302">
                  <c:v>97.94408700000001</c:v>
                </c:pt>
                <c:pt idx="303">
                  <c:v>98.377122000000014</c:v>
                </c:pt>
                <c:pt idx="304">
                  <c:v>98.810157000000018</c:v>
                </c:pt>
                <c:pt idx="305">
                  <c:v>99.243192000000022</c:v>
                </c:pt>
                <c:pt idx="306">
                  <c:v>99.676226999999997</c:v>
                </c:pt>
                <c:pt idx="307">
                  <c:v>100.109262</c:v>
                </c:pt>
                <c:pt idx="308">
                  <c:v>100.542297</c:v>
                </c:pt>
                <c:pt idx="309">
                  <c:v>100.97533200000001</c:v>
                </c:pt>
                <c:pt idx="310">
                  <c:v>101.40836700000001</c:v>
                </c:pt>
                <c:pt idx="311">
                  <c:v>101.841402</c:v>
                </c:pt>
                <c:pt idx="312">
                  <c:v>102.27443700000001</c:v>
                </c:pt>
                <c:pt idx="313">
                  <c:v>102.70747200000001</c:v>
                </c:pt>
                <c:pt idx="314">
                  <c:v>102.70747200000001</c:v>
                </c:pt>
                <c:pt idx="315">
                  <c:v>102.97287553846155</c:v>
                </c:pt>
                <c:pt idx="316">
                  <c:v>103.23827907692308</c:v>
                </c:pt>
                <c:pt idx="317">
                  <c:v>103.50368261538463</c:v>
                </c:pt>
                <c:pt idx="318">
                  <c:v>103.76908615384617</c:v>
                </c:pt>
                <c:pt idx="319">
                  <c:v>104.0344896923077</c:v>
                </c:pt>
                <c:pt idx="320">
                  <c:v>104.29989323076924</c:v>
                </c:pt>
                <c:pt idx="321">
                  <c:v>104.56529676923078</c:v>
                </c:pt>
                <c:pt idx="322">
                  <c:v>104.83070030769231</c:v>
                </c:pt>
                <c:pt idx="323">
                  <c:v>105.09610384615385</c:v>
                </c:pt>
                <c:pt idx="324">
                  <c:v>105.36150738461541</c:v>
                </c:pt>
                <c:pt idx="325">
                  <c:v>105.62691092307693</c:v>
                </c:pt>
                <c:pt idx="326">
                  <c:v>105.89231446153848</c:v>
                </c:pt>
                <c:pt idx="327">
                  <c:v>106.157718</c:v>
                </c:pt>
                <c:pt idx="328">
                  <c:v>106.42312153846154</c:v>
                </c:pt>
                <c:pt idx="329">
                  <c:v>106.68852507692309</c:v>
                </c:pt>
                <c:pt idx="330">
                  <c:v>106.95392861538461</c:v>
                </c:pt>
                <c:pt idx="331">
                  <c:v>107.21933215384618</c:v>
                </c:pt>
                <c:pt idx="332">
                  <c:v>107.48473569230769</c:v>
                </c:pt>
                <c:pt idx="333">
                  <c:v>107.75013923076925</c:v>
                </c:pt>
                <c:pt idx="334">
                  <c:v>108.01554276923079</c:v>
                </c:pt>
                <c:pt idx="335">
                  <c:v>108.28094630769233</c:v>
                </c:pt>
                <c:pt idx="336">
                  <c:v>108.54634984615386</c:v>
                </c:pt>
                <c:pt idx="337">
                  <c:v>108.8117533846154</c:v>
                </c:pt>
                <c:pt idx="338">
                  <c:v>109.07715692307696</c:v>
                </c:pt>
                <c:pt idx="339">
                  <c:v>109.3425604615385</c:v>
                </c:pt>
                <c:pt idx="340">
                  <c:v>109.60796400000002</c:v>
                </c:pt>
                <c:pt idx="341">
                  <c:v>109.87336753846158</c:v>
                </c:pt>
                <c:pt idx="342">
                  <c:v>110.13877107692309</c:v>
                </c:pt>
                <c:pt idx="343">
                  <c:v>110.40417461538465</c:v>
                </c:pt>
                <c:pt idx="344">
                  <c:v>110.66957815384616</c:v>
                </c:pt>
                <c:pt idx="345">
                  <c:v>110.93498169230772</c:v>
                </c:pt>
                <c:pt idx="346">
                  <c:v>111.20038523076926</c:v>
                </c:pt>
                <c:pt idx="347">
                  <c:v>111.46578876923078</c:v>
                </c:pt>
                <c:pt idx="348">
                  <c:v>111.73119230769234</c:v>
                </c:pt>
                <c:pt idx="349">
                  <c:v>111.99659584615385</c:v>
                </c:pt>
                <c:pt idx="350">
                  <c:v>112.26199938461539</c:v>
                </c:pt>
                <c:pt idx="351">
                  <c:v>112.52740292307695</c:v>
                </c:pt>
                <c:pt idx="352">
                  <c:v>112.79280646153848</c:v>
                </c:pt>
                <c:pt idx="353">
                  <c:v>113.05821000000002</c:v>
                </c:pt>
                <c:pt idx="354">
                  <c:v>113.32361353846156</c:v>
                </c:pt>
                <c:pt idx="355">
                  <c:v>113.58901707692308</c:v>
                </c:pt>
                <c:pt idx="356">
                  <c:v>113.85442061538464</c:v>
                </c:pt>
                <c:pt idx="357">
                  <c:v>114.11982415384615</c:v>
                </c:pt>
                <c:pt idx="358">
                  <c:v>114.38522769230771</c:v>
                </c:pt>
                <c:pt idx="359">
                  <c:v>114.65063123076926</c:v>
                </c:pt>
                <c:pt idx="360">
                  <c:v>114.91603476923079</c:v>
                </c:pt>
                <c:pt idx="361">
                  <c:v>115.18143830769233</c:v>
                </c:pt>
                <c:pt idx="362">
                  <c:v>115.44684184615389</c:v>
                </c:pt>
                <c:pt idx="363">
                  <c:v>115.7122453846154</c:v>
                </c:pt>
                <c:pt idx="364">
                  <c:v>115.97764892307696</c:v>
                </c:pt>
                <c:pt idx="365">
                  <c:v>116.2430524615385</c:v>
                </c:pt>
                <c:pt idx="366">
                  <c:v>116.50845600000002</c:v>
                </c:pt>
                <c:pt idx="367">
                  <c:v>116.97007915384617</c:v>
                </c:pt>
                <c:pt idx="368">
                  <c:v>117.43170230769232</c:v>
                </c:pt>
                <c:pt idx="369">
                  <c:v>117.89332546153848</c:v>
                </c:pt>
                <c:pt idx="370">
                  <c:v>118.35494861538466</c:v>
                </c:pt>
                <c:pt idx="371">
                  <c:v>118.81657176923078</c:v>
                </c:pt>
                <c:pt idx="372">
                  <c:v>119.27819492307694</c:v>
                </c:pt>
                <c:pt idx="373">
                  <c:v>119.73981807692311</c:v>
                </c:pt>
                <c:pt idx="374">
                  <c:v>120.20144123076925</c:v>
                </c:pt>
                <c:pt idx="375">
                  <c:v>120.6630643846154</c:v>
                </c:pt>
                <c:pt idx="376">
                  <c:v>121.12468753846159</c:v>
                </c:pt>
                <c:pt idx="377">
                  <c:v>121.58631069230772</c:v>
                </c:pt>
                <c:pt idx="378">
                  <c:v>122.04793384615387</c:v>
                </c:pt>
                <c:pt idx="379">
                  <c:v>122.50955700000002</c:v>
                </c:pt>
                <c:pt idx="380">
                  <c:v>122.97118015384619</c:v>
                </c:pt>
                <c:pt idx="381">
                  <c:v>123.43280330769234</c:v>
                </c:pt>
                <c:pt idx="382">
                  <c:v>123.89442646153847</c:v>
                </c:pt>
                <c:pt idx="383">
                  <c:v>124.35604961538465</c:v>
                </c:pt>
                <c:pt idx="384">
                  <c:v>124.8176727692308</c:v>
                </c:pt>
                <c:pt idx="385">
                  <c:v>125.27929592307694</c:v>
                </c:pt>
                <c:pt idx="386">
                  <c:v>125.74091907692311</c:v>
                </c:pt>
                <c:pt idx="387">
                  <c:v>126.20254223076925</c:v>
                </c:pt>
                <c:pt idx="388">
                  <c:v>126.6641653846154</c:v>
                </c:pt>
                <c:pt idx="389">
                  <c:v>127.12578853846155</c:v>
                </c:pt>
                <c:pt idx="390">
                  <c:v>127.58741169230771</c:v>
                </c:pt>
                <c:pt idx="391">
                  <c:v>128.04903484615389</c:v>
                </c:pt>
                <c:pt idx="392">
                  <c:v>128.51065800000001</c:v>
                </c:pt>
                <c:pt idx="393">
                  <c:v>128.97228115384618</c:v>
                </c:pt>
                <c:pt idx="394">
                  <c:v>129.43390430769233</c:v>
                </c:pt>
                <c:pt idx="395">
                  <c:v>129.89552746153848</c:v>
                </c:pt>
                <c:pt idx="396">
                  <c:v>130.35715061538463</c:v>
                </c:pt>
                <c:pt idx="397">
                  <c:v>130.8187737692308</c:v>
                </c:pt>
                <c:pt idx="398">
                  <c:v>131.28039692307695</c:v>
                </c:pt>
                <c:pt idx="399">
                  <c:v>131.7420200769231</c:v>
                </c:pt>
                <c:pt idx="400">
                  <c:v>132.20364323076927</c:v>
                </c:pt>
                <c:pt idx="401">
                  <c:v>132.66526638461542</c:v>
                </c:pt>
                <c:pt idx="402">
                  <c:v>133.12688953846157</c:v>
                </c:pt>
                <c:pt idx="403">
                  <c:v>133.58851269230772</c:v>
                </c:pt>
                <c:pt idx="404">
                  <c:v>134.05013584615386</c:v>
                </c:pt>
                <c:pt idx="405">
                  <c:v>134.51175900000001</c:v>
                </c:pt>
                <c:pt idx="406">
                  <c:v>134.97338215384619</c:v>
                </c:pt>
                <c:pt idx="407">
                  <c:v>135.43500530769234</c:v>
                </c:pt>
                <c:pt idx="408">
                  <c:v>135.89662846153848</c:v>
                </c:pt>
                <c:pt idx="409">
                  <c:v>136.35825161538463</c:v>
                </c:pt>
                <c:pt idx="410">
                  <c:v>136.81987476923078</c:v>
                </c:pt>
                <c:pt idx="411">
                  <c:v>137.28149792307696</c:v>
                </c:pt>
                <c:pt idx="412">
                  <c:v>137.7431210769231</c:v>
                </c:pt>
                <c:pt idx="413">
                  <c:v>138.20474423076925</c:v>
                </c:pt>
                <c:pt idx="414">
                  <c:v>138.6663673846154</c:v>
                </c:pt>
                <c:pt idx="415">
                  <c:v>139.12799053846155</c:v>
                </c:pt>
                <c:pt idx="416">
                  <c:v>139.58961369230772</c:v>
                </c:pt>
                <c:pt idx="417">
                  <c:v>140.05123684615387</c:v>
                </c:pt>
                <c:pt idx="418">
                  <c:v>140.51286000000002</c:v>
                </c:pt>
                <c:pt idx="419">
                  <c:v>141.14398084615385</c:v>
                </c:pt>
                <c:pt idx="420">
                  <c:v>141.77510169230774</c:v>
                </c:pt>
                <c:pt idx="421">
                  <c:v>142.40622253846155</c:v>
                </c:pt>
                <c:pt idx="422">
                  <c:v>143.03734338461541</c:v>
                </c:pt>
                <c:pt idx="423">
                  <c:v>143.66846423076925</c:v>
                </c:pt>
                <c:pt idx="424">
                  <c:v>144.29958507692311</c:v>
                </c:pt>
                <c:pt idx="425">
                  <c:v>144.93070592307694</c:v>
                </c:pt>
                <c:pt idx="426">
                  <c:v>145.56182676923081</c:v>
                </c:pt>
                <c:pt idx="427">
                  <c:v>146.19294761538461</c:v>
                </c:pt>
                <c:pt idx="428">
                  <c:v>146.8240684615385</c:v>
                </c:pt>
                <c:pt idx="429">
                  <c:v>147.45518930769231</c:v>
                </c:pt>
                <c:pt idx="430">
                  <c:v>148.0863101538462</c:v>
                </c:pt>
                <c:pt idx="431">
                  <c:v>148.71743100000003</c:v>
                </c:pt>
                <c:pt idx="432">
                  <c:v>149.34855184615387</c:v>
                </c:pt>
                <c:pt idx="433">
                  <c:v>149.9796726923077</c:v>
                </c:pt>
                <c:pt idx="434">
                  <c:v>150.61079353846156</c:v>
                </c:pt>
                <c:pt idx="435">
                  <c:v>151.2419143846154</c:v>
                </c:pt>
                <c:pt idx="436">
                  <c:v>151.87303523076926</c:v>
                </c:pt>
                <c:pt idx="437">
                  <c:v>152.50415607692307</c:v>
                </c:pt>
                <c:pt idx="438">
                  <c:v>153.13527692307696</c:v>
                </c:pt>
                <c:pt idx="439">
                  <c:v>153.76639776923079</c:v>
                </c:pt>
                <c:pt idx="440">
                  <c:v>154.39751861538463</c:v>
                </c:pt>
                <c:pt idx="441">
                  <c:v>155.02863946153849</c:v>
                </c:pt>
                <c:pt idx="442">
                  <c:v>155.65976030769235</c:v>
                </c:pt>
                <c:pt idx="443">
                  <c:v>156.29088115384619</c:v>
                </c:pt>
                <c:pt idx="444">
                  <c:v>156.92200200000002</c:v>
                </c:pt>
                <c:pt idx="445">
                  <c:v>157.55312284615388</c:v>
                </c:pt>
                <c:pt idx="446">
                  <c:v>158.18424369230775</c:v>
                </c:pt>
                <c:pt idx="447">
                  <c:v>158.81536453846158</c:v>
                </c:pt>
                <c:pt idx="448">
                  <c:v>159.44648538461536</c:v>
                </c:pt>
                <c:pt idx="449">
                  <c:v>160.07760623076925</c:v>
                </c:pt>
                <c:pt idx="450">
                  <c:v>160.70872707692308</c:v>
                </c:pt>
                <c:pt idx="451">
                  <c:v>161.33984792307695</c:v>
                </c:pt>
                <c:pt idx="452">
                  <c:v>161.97096876923078</c:v>
                </c:pt>
                <c:pt idx="453">
                  <c:v>162.60208961538467</c:v>
                </c:pt>
                <c:pt idx="454">
                  <c:v>163.23321046153845</c:v>
                </c:pt>
                <c:pt idx="455">
                  <c:v>163.86433130769231</c:v>
                </c:pt>
                <c:pt idx="456">
                  <c:v>164.49545215384614</c:v>
                </c:pt>
                <c:pt idx="457">
                  <c:v>165.12657300000004</c:v>
                </c:pt>
                <c:pt idx="458">
                  <c:v>165.75769384615387</c:v>
                </c:pt>
                <c:pt idx="459">
                  <c:v>166.38881469230773</c:v>
                </c:pt>
                <c:pt idx="460">
                  <c:v>167.01993553846154</c:v>
                </c:pt>
                <c:pt idx="461">
                  <c:v>167.6510563846154</c:v>
                </c:pt>
                <c:pt idx="462">
                  <c:v>168.28217723076924</c:v>
                </c:pt>
                <c:pt idx="463">
                  <c:v>168.9132980769231</c:v>
                </c:pt>
                <c:pt idx="464">
                  <c:v>169.54441892307693</c:v>
                </c:pt>
                <c:pt idx="465">
                  <c:v>170.17553976923082</c:v>
                </c:pt>
                <c:pt idx="466">
                  <c:v>170.80666061538463</c:v>
                </c:pt>
                <c:pt idx="467">
                  <c:v>171.43778146153846</c:v>
                </c:pt>
                <c:pt idx="468">
                  <c:v>172.06890230769233</c:v>
                </c:pt>
                <c:pt idx="469">
                  <c:v>172.70002315384619</c:v>
                </c:pt>
                <c:pt idx="470">
                  <c:v>173.33114400000002</c:v>
                </c:pt>
                <c:pt idx="471">
                  <c:v>173.74050807692311</c:v>
                </c:pt>
                <c:pt idx="472">
                  <c:v>174.14987215384619</c:v>
                </c:pt>
                <c:pt idx="473">
                  <c:v>174.55923623076924</c:v>
                </c:pt>
                <c:pt idx="474">
                  <c:v>174.9686003076923</c:v>
                </c:pt>
                <c:pt idx="475">
                  <c:v>175.37796438461538</c:v>
                </c:pt>
                <c:pt idx="476">
                  <c:v>175.78732846153846</c:v>
                </c:pt>
                <c:pt idx="477">
                  <c:v>176.19669253846158</c:v>
                </c:pt>
                <c:pt idx="478">
                  <c:v>176.60605661538463</c:v>
                </c:pt>
                <c:pt idx="479">
                  <c:v>177.01542069230771</c:v>
                </c:pt>
                <c:pt idx="480">
                  <c:v>177.42478476923083</c:v>
                </c:pt>
                <c:pt idx="481">
                  <c:v>177.83414884615388</c:v>
                </c:pt>
                <c:pt idx="482">
                  <c:v>178.24351292307696</c:v>
                </c:pt>
                <c:pt idx="483">
                  <c:v>178.65287700000002</c:v>
                </c:pt>
                <c:pt idx="484">
                  <c:v>179.06224107692307</c:v>
                </c:pt>
                <c:pt idx="485">
                  <c:v>179.47160515384618</c:v>
                </c:pt>
                <c:pt idx="486">
                  <c:v>179.88096923076927</c:v>
                </c:pt>
                <c:pt idx="487">
                  <c:v>180.29033330769235</c:v>
                </c:pt>
                <c:pt idx="488">
                  <c:v>180.69969738461543</c:v>
                </c:pt>
                <c:pt idx="489">
                  <c:v>181.10906146153849</c:v>
                </c:pt>
                <c:pt idx="490">
                  <c:v>181.51842553846157</c:v>
                </c:pt>
                <c:pt idx="491">
                  <c:v>181.92778961538463</c:v>
                </c:pt>
                <c:pt idx="492">
                  <c:v>182.33715369230774</c:v>
                </c:pt>
                <c:pt idx="493">
                  <c:v>182.74651776923082</c:v>
                </c:pt>
                <c:pt idx="494">
                  <c:v>183.1558818461539</c:v>
                </c:pt>
                <c:pt idx="495">
                  <c:v>183.56524592307696</c:v>
                </c:pt>
                <c:pt idx="496">
                  <c:v>183.97461000000001</c:v>
                </c:pt>
                <c:pt idx="497">
                  <c:v>184.3839740769231</c:v>
                </c:pt>
                <c:pt idx="498">
                  <c:v>184.79333815384618</c:v>
                </c:pt>
                <c:pt idx="499">
                  <c:v>185.20270223076923</c:v>
                </c:pt>
                <c:pt idx="500">
                  <c:v>185.61206630769229</c:v>
                </c:pt>
                <c:pt idx="501">
                  <c:v>186.02143038461543</c:v>
                </c:pt>
                <c:pt idx="502">
                  <c:v>186.43079446153851</c:v>
                </c:pt>
                <c:pt idx="503">
                  <c:v>186.84015853846157</c:v>
                </c:pt>
                <c:pt idx="504">
                  <c:v>187.24952261538465</c:v>
                </c:pt>
                <c:pt idx="505">
                  <c:v>187.65888669230773</c:v>
                </c:pt>
                <c:pt idx="506">
                  <c:v>188.06825076923079</c:v>
                </c:pt>
                <c:pt idx="507">
                  <c:v>188.47761484615384</c:v>
                </c:pt>
                <c:pt idx="508">
                  <c:v>188.88697892307698</c:v>
                </c:pt>
                <c:pt idx="509">
                  <c:v>189.29634300000006</c:v>
                </c:pt>
                <c:pt idx="510">
                  <c:v>189.70570707692315</c:v>
                </c:pt>
                <c:pt idx="511">
                  <c:v>190.1150711538462</c:v>
                </c:pt>
                <c:pt idx="512">
                  <c:v>190.52443523076928</c:v>
                </c:pt>
                <c:pt idx="513">
                  <c:v>190.93379930769234</c:v>
                </c:pt>
                <c:pt idx="514">
                  <c:v>191.34316338461542</c:v>
                </c:pt>
                <c:pt idx="515">
                  <c:v>191.75252746153853</c:v>
                </c:pt>
                <c:pt idx="516">
                  <c:v>192.16189153846159</c:v>
                </c:pt>
                <c:pt idx="517">
                  <c:v>192.57125561538467</c:v>
                </c:pt>
                <c:pt idx="518">
                  <c:v>192.98061969230776</c:v>
                </c:pt>
                <c:pt idx="519">
                  <c:v>193.38998376923081</c:v>
                </c:pt>
                <c:pt idx="520">
                  <c:v>193.79934784615386</c:v>
                </c:pt>
                <c:pt idx="521">
                  <c:v>194.20871192307695</c:v>
                </c:pt>
                <c:pt idx="522">
                  <c:v>194.61807600000003</c:v>
                </c:pt>
                <c:pt idx="523">
                  <c:v>194.97495830769233</c:v>
                </c:pt>
                <c:pt idx="524">
                  <c:v>195.33184061538466</c:v>
                </c:pt>
                <c:pt idx="525">
                  <c:v>195.68872292307694</c:v>
                </c:pt>
                <c:pt idx="526">
                  <c:v>196.0456052307693</c:v>
                </c:pt>
                <c:pt idx="527">
                  <c:v>196.4024875384616</c:v>
                </c:pt>
                <c:pt idx="528">
                  <c:v>196.7593698461539</c:v>
                </c:pt>
                <c:pt idx="529">
                  <c:v>197.1162521538462</c:v>
                </c:pt>
                <c:pt idx="530">
                  <c:v>197.47313446153848</c:v>
                </c:pt>
                <c:pt idx="531">
                  <c:v>197.83001676923081</c:v>
                </c:pt>
                <c:pt idx="532">
                  <c:v>198.18689907692311</c:v>
                </c:pt>
                <c:pt idx="533">
                  <c:v>198.54378138461544</c:v>
                </c:pt>
                <c:pt idx="534">
                  <c:v>198.90066369230775</c:v>
                </c:pt>
                <c:pt idx="535">
                  <c:v>199.25754600000005</c:v>
                </c:pt>
                <c:pt idx="536">
                  <c:v>199.61442830769232</c:v>
                </c:pt>
                <c:pt idx="537">
                  <c:v>199.97131061538465</c:v>
                </c:pt>
                <c:pt idx="538">
                  <c:v>200.32819292307695</c:v>
                </c:pt>
                <c:pt idx="539">
                  <c:v>200.68507523076926</c:v>
                </c:pt>
                <c:pt idx="540">
                  <c:v>201.04195753846162</c:v>
                </c:pt>
                <c:pt idx="541">
                  <c:v>201.39883984615386</c:v>
                </c:pt>
                <c:pt idx="542">
                  <c:v>201.75572215384619</c:v>
                </c:pt>
                <c:pt idx="543">
                  <c:v>202.11260446153852</c:v>
                </c:pt>
                <c:pt idx="544">
                  <c:v>202.4694867692308</c:v>
                </c:pt>
                <c:pt idx="545">
                  <c:v>202.82636907692313</c:v>
                </c:pt>
                <c:pt idx="546">
                  <c:v>203.1832513846154</c:v>
                </c:pt>
                <c:pt idx="547">
                  <c:v>203.54013369230773</c:v>
                </c:pt>
                <c:pt idx="548">
                  <c:v>203.89701600000004</c:v>
                </c:pt>
                <c:pt idx="549">
                  <c:v>204.25389830769234</c:v>
                </c:pt>
                <c:pt idx="550">
                  <c:v>204.61078061538467</c:v>
                </c:pt>
                <c:pt idx="551">
                  <c:v>204.96766292307697</c:v>
                </c:pt>
                <c:pt idx="552">
                  <c:v>205.32454523076925</c:v>
                </c:pt>
                <c:pt idx="553">
                  <c:v>205.68142753846158</c:v>
                </c:pt>
                <c:pt idx="554">
                  <c:v>206.03830984615391</c:v>
                </c:pt>
                <c:pt idx="555">
                  <c:v>206.39519215384618</c:v>
                </c:pt>
                <c:pt idx="556">
                  <c:v>206.75207446153851</c:v>
                </c:pt>
                <c:pt idx="557">
                  <c:v>207.10895676923082</c:v>
                </c:pt>
                <c:pt idx="558">
                  <c:v>207.46583907692312</c:v>
                </c:pt>
                <c:pt idx="559">
                  <c:v>207.82272138461542</c:v>
                </c:pt>
                <c:pt idx="560">
                  <c:v>208.17960369230772</c:v>
                </c:pt>
                <c:pt idx="561">
                  <c:v>208.53648600000002</c:v>
                </c:pt>
                <c:pt idx="562">
                  <c:v>208.89336830769233</c:v>
                </c:pt>
                <c:pt idx="563">
                  <c:v>209.25025061538466</c:v>
                </c:pt>
                <c:pt idx="564">
                  <c:v>209.60713292307699</c:v>
                </c:pt>
                <c:pt idx="565">
                  <c:v>209.96401523076926</c:v>
                </c:pt>
                <c:pt idx="566">
                  <c:v>210.32089753846157</c:v>
                </c:pt>
                <c:pt idx="567">
                  <c:v>210.6777798461539</c:v>
                </c:pt>
                <c:pt idx="568">
                  <c:v>211.03466215384617</c:v>
                </c:pt>
                <c:pt idx="569">
                  <c:v>211.3915444615385</c:v>
                </c:pt>
                <c:pt idx="570">
                  <c:v>211.74842676923083</c:v>
                </c:pt>
                <c:pt idx="571">
                  <c:v>212.10530907692311</c:v>
                </c:pt>
                <c:pt idx="572">
                  <c:v>212.46219138461544</c:v>
                </c:pt>
                <c:pt idx="573">
                  <c:v>212.81907369230771</c:v>
                </c:pt>
                <c:pt idx="574">
                  <c:v>213.17595600000004</c:v>
                </c:pt>
                <c:pt idx="575">
                  <c:v>213.34630823076927</c:v>
                </c:pt>
                <c:pt idx="576">
                  <c:v>213.51666046153849</c:v>
                </c:pt>
                <c:pt idx="577">
                  <c:v>213.68701269230775</c:v>
                </c:pt>
                <c:pt idx="578">
                  <c:v>213.85736492307697</c:v>
                </c:pt>
                <c:pt idx="579">
                  <c:v>214.02771715384617</c:v>
                </c:pt>
                <c:pt idx="580">
                  <c:v>214.19806938461542</c:v>
                </c:pt>
                <c:pt idx="581">
                  <c:v>214.36842161538468</c:v>
                </c:pt>
                <c:pt idx="582">
                  <c:v>214.53877384615387</c:v>
                </c:pt>
                <c:pt idx="583">
                  <c:v>214.7091260769231</c:v>
                </c:pt>
                <c:pt idx="584">
                  <c:v>214.87947830769235</c:v>
                </c:pt>
                <c:pt idx="585">
                  <c:v>215.04983053846158</c:v>
                </c:pt>
                <c:pt idx="586">
                  <c:v>215.2201827692308</c:v>
                </c:pt>
                <c:pt idx="587">
                  <c:v>215.390535</c:v>
                </c:pt>
                <c:pt idx="588">
                  <c:v>215.56088723076923</c:v>
                </c:pt>
                <c:pt idx="589">
                  <c:v>215.73123946153851</c:v>
                </c:pt>
                <c:pt idx="590">
                  <c:v>215.9015916923077</c:v>
                </c:pt>
                <c:pt idx="591">
                  <c:v>216.07194392307696</c:v>
                </c:pt>
                <c:pt idx="592">
                  <c:v>216.24229615384618</c:v>
                </c:pt>
                <c:pt idx="593">
                  <c:v>216.41264838461544</c:v>
                </c:pt>
                <c:pt idx="594">
                  <c:v>216.58300061538466</c:v>
                </c:pt>
                <c:pt idx="595">
                  <c:v>216.75335284615386</c:v>
                </c:pt>
                <c:pt idx="596">
                  <c:v>216.92370507692314</c:v>
                </c:pt>
                <c:pt idx="597">
                  <c:v>217.09405730769234</c:v>
                </c:pt>
                <c:pt idx="598">
                  <c:v>217.26440953846156</c:v>
                </c:pt>
                <c:pt idx="599">
                  <c:v>217.43476176923082</c:v>
                </c:pt>
                <c:pt idx="600">
                  <c:v>217.60511400000004</c:v>
                </c:pt>
                <c:pt idx="601">
                  <c:v>217.77546623076927</c:v>
                </c:pt>
                <c:pt idx="602">
                  <c:v>217.94581846153852</c:v>
                </c:pt>
                <c:pt idx="603">
                  <c:v>218.11617069230772</c:v>
                </c:pt>
                <c:pt idx="604">
                  <c:v>218.28652292307697</c:v>
                </c:pt>
                <c:pt idx="605">
                  <c:v>218.45687515384623</c:v>
                </c:pt>
                <c:pt idx="606">
                  <c:v>218.62722738461542</c:v>
                </c:pt>
                <c:pt idx="607">
                  <c:v>218.79757961538462</c:v>
                </c:pt>
                <c:pt idx="608">
                  <c:v>218.96793184615387</c:v>
                </c:pt>
                <c:pt idx="609">
                  <c:v>219.1382840769231</c:v>
                </c:pt>
                <c:pt idx="610">
                  <c:v>219.30863630769235</c:v>
                </c:pt>
                <c:pt idx="611">
                  <c:v>219.47898853846155</c:v>
                </c:pt>
                <c:pt idx="612">
                  <c:v>219.6493407692308</c:v>
                </c:pt>
                <c:pt idx="613">
                  <c:v>219.81969300000003</c:v>
                </c:pt>
                <c:pt idx="614">
                  <c:v>219.99004523076925</c:v>
                </c:pt>
                <c:pt idx="615">
                  <c:v>220.16039746153848</c:v>
                </c:pt>
                <c:pt idx="616">
                  <c:v>220.33074969230773</c:v>
                </c:pt>
                <c:pt idx="617">
                  <c:v>220.50110192307693</c:v>
                </c:pt>
                <c:pt idx="618">
                  <c:v>220.67145415384618</c:v>
                </c:pt>
                <c:pt idx="619">
                  <c:v>220.84180638461544</c:v>
                </c:pt>
                <c:pt idx="620">
                  <c:v>221.01215861538464</c:v>
                </c:pt>
                <c:pt idx="621">
                  <c:v>221.18251084615389</c:v>
                </c:pt>
                <c:pt idx="622">
                  <c:v>221.35286307692311</c:v>
                </c:pt>
                <c:pt idx="623">
                  <c:v>221.52321530769234</c:v>
                </c:pt>
                <c:pt idx="624">
                  <c:v>221.69356753846159</c:v>
                </c:pt>
                <c:pt idx="625">
                  <c:v>221.86391976923076</c:v>
                </c:pt>
                <c:pt idx="626">
                  <c:v>222.03427200000002</c:v>
                </c:pt>
                <c:pt idx="627">
                  <c:v>222.03427200000002</c:v>
                </c:pt>
                <c:pt idx="628">
                  <c:v>222.50145184615386</c:v>
                </c:pt>
                <c:pt idx="629">
                  <c:v>222.96863169230775</c:v>
                </c:pt>
                <c:pt idx="630">
                  <c:v>223.43581153846154</c:v>
                </c:pt>
                <c:pt idx="631">
                  <c:v>223.90299138461543</c:v>
                </c:pt>
                <c:pt idx="632">
                  <c:v>224.37017123076927</c:v>
                </c:pt>
                <c:pt idx="633">
                  <c:v>224.83735107692311</c:v>
                </c:pt>
                <c:pt idx="634">
                  <c:v>225.30453092307695</c:v>
                </c:pt>
                <c:pt idx="635">
                  <c:v>225.77171076923079</c:v>
                </c:pt>
                <c:pt idx="636">
                  <c:v>226.23889061538461</c:v>
                </c:pt>
                <c:pt idx="637">
                  <c:v>226.70607046153847</c:v>
                </c:pt>
                <c:pt idx="638">
                  <c:v>227.17325030769234</c:v>
                </c:pt>
                <c:pt idx="639">
                  <c:v>227.64043015384621</c:v>
                </c:pt>
                <c:pt idx="640">
                  <c:v>228.10761000000002</c:v>
                </c:pt>
                <c:pt idx="641">
                  <c:v>228.57478984615386</c:v>
                </c:pt>
                <c:pt idx="642">
                  <c:v>229.04196969230773</c:v>
                </c:pt>
                <c:pt idx="643">
                  <c:v>229.50914953846157</c:v>
                </c:pt>
                <c:pt idx="644">
                  <c:v>229.97632938461541</c:v>
                </c:pt>
                <c:pt idx="645">
                  <c:v>230.44350923076928</c:v>
                </c:pt>
                <c:pt idx="646">
                  <c:v>230.91068907692309</c:v>
                </c:pt>
                <c:pt idx="647">
                  <c:v>231.37786892307699</c:v>
                </c:pt>
                <c:pt idx="648">
                  <c:v>231.84504876923083</c:v>
                </c:pt>
                <c:pt idx="649">
                  <c:v>232.31222861538464</c:v>
                </c:pt>
                <c:pt idx="650">
                  <c:v>232.77940846153848</c:v>
                </c:pt>
                <c:pt idx="651">
                  <c:v>233.24658830769235</c:v>
                </c:pt>
                <c:pt idx="652">
                  <c:v>233.71376815384622</c:v>
                </c:pt>
                <c:pt idx="653">
                  <c:v>234.180948</c:v>
                </c:pt>
                <c:pt idx="654">
                  <c:v>234.6481278461539</c:v>
                </c:pt>
                <c:pt idx="655">
                  <c:v>235.11530769230771</c:v>
                </c:pt>
                <c:pt idx="656">
                  <c:v>235.58248753846158</c:v>
                </c:pt>
                <c:pt idx="657">
                  <c:v>236.04966738461539</c:v>
                </c:pt>
                <c:pt idx="658">
                  <c:v>236.51684723076926</c:v>
                </c:pt>
                <c:pt idx="659">
                  <c:v>236.98402707692313</c:v>
                </c:pt>
                <c:pt idx="660">
                  <c:v>237.45120692307694</c:v>
                </c:pt>
                <c:pt idx="661">
                  <c:v>237.91838676923084</c:v>
                </c:pt>
                <c:pt idx="662">
                  <c:v>238.38556661538465</c:v>
                </c:pt>
                <c:pt idx="663">
                  <c:v>238.85274646153852</c:v>
                </c:pt>
                <c:pt idx="664">
                  <c:v>239.31992630769233</c:v>
                </c:pt>
                <c:pt idx="665">
                  <c:v>239.7871061538462</c:v>
                </c:pt>
                <c:pt idx="666">
                  <c:v>240.25428599999998</c:v>
                </c:pt>
                <c:pt idx="667">
                  <c:v>240.72146584615388</c:v>
                </c:pt>
                <c:pt idx="668">
                  <c:v>241.18864569230772</c:v>
                </c:pt>
                <c:pt idx="669">
                  <c:v>241.65582553846158</c:v>
                </c:pt>
                <c:pt idx="670">
                  <c:v>242.12300538461537</c:v>
                </c:pt>
                <c:pt idx="671">
                  <c:v>242.59018523076924</c:v>
                </c:pt>
                <c:pt idx="672">
                  <c:v>243.05736507692311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PBR!$BI$19</c:f>
              <c:strCache>
                <c:ptCount val="1"/>
                <c:pt idx="0">
                  <c:v>0.8X</c:v>
                </c:pt>
              </c:strCache>
            </c:strRef>
          </c:tx>
          <c:spPr>
            <a:ln w="19050"/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PBR!$BI$20:$BI$5005</c:f>
              <c:numCache>
                <c:formatCode>General</c:formatCode>
                <c:ptCount val="4986"/>
                <c:pt idx="0">
                  <c:v>27.552328000000006</c:v>
                </c:pt>
                <c:pt idx="1">
                  <c:v>27.632577230769236</c:v>
                </c:pt>
                <c:pt idx="2">
                  <c:v>27.712826461538466</c:v>
                </c:pt>
                <c:pt idx="3">
                  <c:v>27.793075692307696</c:v>
                </c:pt>
                <c:pt idx="4">
                  <c:v>27.873324923076929</c:v>
                </c:pt>
                <c:pt idx="5">
                  <c:v>27.953574153846159</c:v>
                </c:pt>
                <c:pt idx="6">
                  <c:v>28.033823384615385</c:v>
                </c:pt>
                <c:pt idx="7">
                  <c:v>28.114072615384618</c:v>
                </c:pt>
                <c:pt idx="8">
                  <c:v>28.194321846153848</c:v>
                </c:pt>
                <c:pt idx="9">
                  <c:v>28.274571076923074</c:v>
                </c:pt>
                <c:pt idx="10">
                  <c:v>28.354820307692311</c:v>
                </c:pt>
                <c:pt idx="11">
                  <c:v>28.435069538461541</c:v>
                </c:pt>
                <c:pt idx="12">
                  <c:v>28.515318769230777</c:v>
                </c:pt>
                <c:pt idx="13">
                  <c:v>28.595568000000007</c:v>
                </c:pt>
                <c:pt idx="14">
                  <c:v>28.67581723076923</c:v>
                </c:pt>
                <c:pt idx="15">
                  <c:v>28.756066461538467</c:v>
                </c:pt>
                <c:pt idx="16">
                  <c:v>28.836315692307696</c:v>
                </c:pt>
                <c:pt idx="17">
                  <c:v>28.916564923076926</c:v>
                </c:pt>
                <c:pt idx="18">
                  <c:v>28.996814153846156</c:v>
                </c:pt>
                <c:pt idx="19">
                  <c:v>29.077063384615386</c:v>
                </c:pt>
                <c:pt idx="20">
                  <c:v>29.157312615384622</c:v>
                </c:pt>
                <c:pt idx="21">
                  <c:v>29.237561846153849</c:v>
                </c:pt>
                <c:pt idx="22">
                  <c:v>29.317811076923078</c:v>
                </c:pt>
                <c:pt idx="23">
                  <c:v>29.398060307692308</c:v>
                </c:pt>
                <c:pt idx="24">
                  <c:v>29.478309538461538</c:v>
                </c:pt>
                <c:pt idx="25">
                  <c:v>29.558558769230778</c:v>
                </c:pt>
                <c:pt idx="26">
                  <c:v>29.638808000000004</c:v>
                </c:pt>
                <c:pt idx="27">
                  <c:v>29.719057230769238</c:v>
                </c:pt>
                <c:pt idx="28">
                  <c:v>29.799306461538468</c:v>
                </c:pt>
                <c:pt idx="29">
                  <c:v>29.879555692307697</c:v>
                </c:pt>
                <c:pt idx="30">
                  <c:v>29.959804923076923</c:v>
                </c:pt>
                <c:pt idx="31">
                  <c:v>30.040054153846157</c:v>
                </c:pt>
                <c:pt idx="32">
                  <c:v>30.12030338461539</c:v>
                </c:pt>
                <c:pt idx="33">
                  <c:v>30.20055261538462</c:v>
                </c:pt>
                <c:pt idx="34">
                  <c:v>30.28080184615385</c:v>
                </c:pt>
                <c:pt idx="35">
                  <c:v>30.361051076923079</c:v>
                </c:pt>
                <c:pt idx="36">
                  <c:v>30.441300307692309</c:v>
                </c:pt>
                <c:pt idx="37">
                  <c:v>30.521549538461539</c:v>
                </c:pt>
                <c:pt idx="38">
                  <c:v>30.601798769230768</c:v>
                </c:pt>
                <c:pt idx="39">
                  <c:v>30.682047999999998</c:v>
                </c:pt>
                <c:pt idx="40">
                  <c:v>30.762297230769235</c:v>
                </c:pt>
                <c:pt idx="41">
                  <c:v>30.842546461538465</c:v>
                </c:pt>
                <c:pt idx="42">
                  <c:v>30.922795692307695</c:v>
                </c:pt>
                <c:pt idx="43">
                  <c:v>31.003044923076921</c:v>
                </c:pt>
                <c:pt idx="44">
                  <c:v>31.083294153846158</c:v>
                </c:pt>
                <c:pt idx="45">
                  <c:v>31.163543384615387</c:v>
                </c:pt>
                <c:pt idx="46">
                  <c:v>31.243792615384617</c:v>
                </c:pt>
                <c:pt idx="47">
                  <c:v>31.324041846153847</c:v>
                </c:pt>
                <c:pt idx="48">
                  <c:v>31.40429107692308</c:v>
                </c:pt>
                <c:pt idx="49">
                  <c:v>31.48454030769231</c:v>
                </c:pt>
                <c:pt idx="50">
                  <c:v>31.56478953846154</c:v>
                </c:pt>
                <c:pt idx="51">
                  <c:v>31.645038769230769</c:v>
                </c:pt>
                <c:pt idx="52">
                  <c:v>31.725287999999999</c:v>
                </c:pt>
                <c:pt idx="53">
                  <c:v>31.725287999999999</c:v>
                </c:pt>
                <c:pt idx="54">
                  <c:v>31.81053369230769</c:v>
                </c:pt>
                <c:pt idx="55">
                  <c:v>31.895779384615391</c:v>
                </c:pt>
                <c:pt idx="56">
                  <c:v>31.981025076923078</c:v>
                </c:pt>
                <c:pt idx="57">
                  <c:v>32.066270769230776</c:v>
                </c:pt>
                <c:pt idx="58">
                  <c:v>32.151516461538463</c:v>
                </c:pt>
                <c:pt idx="59">
                  <c:v>32.236762153846151</c:v>
                </c:pt>
                <c:pt idx="60">
                  <c:v>32.322007846153852</c:v>
                </c:pt>
                <c:pt idx="61">
                  <c:v>32.407253538461546</c:v>
                </c:pt>
                <c:pt idx="62">
                  <c:v>32.492499230769234</c:v>
                </c:pt>
                <c:pt idx="63">
                  <c:v>32.577744923076928</c:v>
                </c:pt>
                <c:pt idx="64">
                  <c:v>32.662990615384622</c:v>
                </c:pt>
                <c:pt idx="65">
                  <c:v>32.748236307692316</c:v>
                </c:pt>
                <c:pt idx="66">
                  <c:v>32.833482000000004</c:v>
                </c:pt>
                <c:pt idx="67">
                  <c:v>32.918727692307691</c:v>
                </c:pt>
                <c:pt idx="68">
                  <c:v>33.003973384615385</c:v>
                </c:pt>
                <c:pt idx="69">
                  <c:v>33.089219076923079</c:v>
                </c:pt>
                <c:pt idx="70">
                  <c:v>33.174464769230767</c:v>
                </c:pt>
                <c:pt idx="71">
                  <c:v>33.259710461538461</c:v>
                </c:pt>
                <c:pt idx="72">
                  <c:v>33.344956153846155</c:v>
                </c:pt>
                <c:pt idx="73">
                  <c:v>33.430201846153849</c:v>
                </c:pt>
                <c:pt idx="74">
                  <c:v>33.515447538461537</c:v>
                </c:pt>
                <c:pt idx="75">
                  <c:v>33.600693230769231</c:v>
                </c:pt>
                <c:pt idx="76">
                  <c:v>33.685938923076925</c:v>
                </c:pt>
                <c:pt idx="77">
                  <c:v>33.77118461538462</c:v>
                </c:pt>
                <c:pt idx="78">
                  <c:v>33.856430307692314</c:v>
                </c:pt>
                <c:pt idx="79">
                  <c:v>33.941676000000001</c:v>
                </c:pt>
                <c:pt idx="80">
                  <c:v>34.026921692307695</c:v>
                </c:pt>
                <c:pt idx="81">
                  <c:v>34.11216738461539</c:v>
                </c:pt>
                <c:pt idx="82">
                  <c:v>34.197413076923077</c:v>
                </c:pt>
                <c:pt idx="83">
                  <c:v>34.282658769230764</c:v>
                </c:pt>
                <c:pt idx="84">
                  <c:v>34.367904461538473</c:v>
                </c:pt>
                <c:pt idx="85">
                  <c:v>34.45315015384616</c:v>
                </c:pt>
                <c:pt idx="86">
                  <c:v>34.53839584615384</c:v>
                </c:pt>
                <c:pt idx="87">
                  <c:v>34.623641538461548</c:v>
                </c:pt>
                <c:pt idx="88">
                  <c:v>34.708887230769228</c:v>
                </c:pt>
                <c:pt idx="89">
                  <c:v>34.794132923076923</c:v>
                </c:pt>
                <c:pt idx="90">
                  <c:v>34.879378615384624</c:v>
                </c:pt>
                <c:pt idx="91">
                  <c:v>34.964624307692304</c:v>
                </c:pt>
                <c:pt idx="92">
                  <c:v>35.049869999999999</c:v>
                </c:pt>
                <c:pt idx="93">
                  <c:v>35.1351156923077</c:v>
                </c:pt>
                <c:pt idx="94">
                  <c:v>35.22036138461538</c:v>
                </c:pt>
                <c:pt idx="95">
                  <c:v>35.305607076923081</c:v>
                </c:pt>
                <c:pt idx="96">
                  <c:v>35.390852769230776</c:v>
                </c:pt>
                <c:pt idx="97">
                  <c:v>35.476098461538463</c:v>
                </c:pt>
                <c:pt idx="98">
                  <c:v>35.561344153846157</c:v>
                </c:pt>
                <c:pt idx="99">
                  <c:v>35.646589846153844</c:v>
                </c:pt>
                <c:pt idx="100">
                  <c:v>35.731835538461546</c:v>
                </c:pt>
                <c:pt idx="101">
                  <c:v>35.81708123076924</c:v>
                </c:pt>
                <c:pt idx="102">
                  <c:v>35.902326923076927</c:v>
                </c:pt>
                <c:pt idx="103">
                  <c:v>35.987572615384614</c:v>
                </c:pt>
                <c:pt idx="104">
                  <c:v>36.072818307692309</c:v>
                </c:pt>
                <c:pt idx="105">
                  <c:v>36.158064000000003</c:v>
                </c:pt>
                <c:pt idx="106">
                  <c:v>36.25595692307693</c:v>
                </c:pt>
                <c:pt idx="107">
                  <c:v>36.35384984615385</c:v>
                </c:pt>
                <c:pt idx="108">
                  <c:v>36.451742769230776</c:v>
                </c:pt>
                <c:pt idx="109">
                  <c:v>36.549635692307696</c:v>
                </c:pt>
                <c:pt idx="110">
                  <c:v>36.647528615384616</c:v>
                </c:pt>
                <c:pt idx="111">
                  <c:v>36.745421538461535</c:v>
                </c:pt>
                <c:pt idx="112">
                  <c:v>36.843314461538469</c:v>
                </c:pt>
                <c:pt idx="113">
                  <c:v>36.941207384615396</c:v>
                </c:pt>
                <c:pt idx="114">
                  <c:v>37.039100307692308</c:v>
                </c:pt>
                <c:pt idx="115">
                  <c:v>37.136993230769235</c:v>
                </c:pt>
                <c:pt idx="116">
                  <c:v>37.234886153846155</c:v>
                </c:pt>
                <c:pt idx="117">
                  <c:v>37.332779076923082</c:v>
                </c:pt>
                <c:pt idx="118">
                  <c:v>37.430672000000001</c:v>
                </c:pt>
                <c:pt idx="119">
                  <c:v>37.528564923076928</c:v>
                </c:pt>
                <c:pt idx="120">
                  <c:v>37.626457846153848</c:v>
                </c:pt>
                <c:pt idx="121">
                  <c:v>37.724350769230767</c:v>
                </c:pt>
                <c:pt idx="122">
                  <c:v>37.822243692307694</c:v>
                </c:pt>
                <c:pt idx="123">
                  <c:v>37.920136615384621</c:v>
                </c:pt>
                <c:pt idx="124">
                  <c:v>38.018029538461541</c:v>
                </c:pt>
                <c:pt idx="125">
                  <c:v>38.115922461538474</c:v>
                </c:pt>
                <c:pt idx="126">
                  <c:v>38.213815384615387</c:v>
                </c:pt>
                <c:pt idx="127">
                  <c:v>38.311708307692307</c:v>
                </c:pt>
                <c:pt idx="128">
                  <c:v>38.409601230769233</c:v>
                </c:pt>
                <c:pt idx="129">
                  <c:v>38.50749415384616</c:v>
                </c:pt>
                <c:pt idx="130">
                  <c:v>38.60538707692308</c:v>
                </c:pt>
                <c:pt idx="131">
                  <c:v>38.703280000000007</c:v>
                </c:pt>
                <c:pt idx="132">
                  <c:v>38.801172923076926</c:v>
                </c:pt>
                <c:pt idx="133">
                  <c:v>38.899065846153846</c:v>
                </c:pt>
                <c:pt idx="134">
                  <c:v>38.996958769230773</c:v>
                </c:pt>
                <c:pt idx="135">
                  <c:v>39.094851692307699</c:v>
                </c:pt>
                <c:pt idx="136">
                  <c:v>39.192744615384619</c:v>
                </c:pt>
                <c:pt idx="137">
                  <c:v>39.290637538461539</c:v>
                </c:pt>
                <c:pt idx="138">
                  <c:v>39.388530461538465</c:v>
                </c:pt>
                <c:pt idx="139">
                  <c:v>39.486423384615385</c:v>
                </c:pt>
                <c:pt idx="140">
                  <c:v>39.584316307692319</c:v>
                </c:pt>
                <c:pt idx="141">
                  <c:v>39.682209230769239</c:v>
                </c:pt>
                <c:pt idx="142">
                  <c:v>39.780102153846158</c:v>
                </c:pt>
                <c:pt idx="143">
                  <c:v>39.877995076923078</c:v>
                </c:pt>
                <c:pt idx="144">
                  <c:v>39.975888000000005</c:v>
                </c:pt>
                <c:pt idx="145">
                  <c:v>40.073780923076932</c:v>
                </c:pt>
                <c:pt idx="146">
                  <c:v>40.171673846153858</c:v>
                </c:pt>
                <c:pt idx="147">
                  <c:v>40.269566769230778</c:v>
                </c:pt>
                <c:pt idx="148">
                  <c:v>40.367459692307698</c:v>
                </c:pt>
                <c:pt idx="149">
                  <c:v>40.465352615384617</c:v>
                </c:pt>
                <c:pt idx="150">
                  <c:v>40.563245538461544</c:v>
                </c:pt>
                <c:pt idx="151">
                  <c:v>40.661138461538464</c:v>
                </c:pt>
                <c:pt idx="152">
                  <c:v>40.75903138461539</c:v>
                </c:pt>
                <c:pt idx="153">
                  <c:v>40.856924307692317</c:v>
                </c:pt>
                <c:pt idx="154">
                  <c:v>40.95481723076923</c:v>
                </c:pt>
                <c:pt idx="155">
                  <c:v>41.052710153846157</c:v>
                </c:pt>
                <c:pt idx="156">
                  <c:v>41.150603076923076</c:v>
                </c:pt>
                <c:pt idx="157">
                  <c:v>41.248496000000003</c:v>
                </c:pt>
                <c:pt idx="158">
                  <c:v>41.349309384615388</c:v>
                </c:pt>
                <c:pt idx="159">
                  <c:v>41.450122769230774</c:v>
                </c:pt>
                <c:pt idx="160">
                  <c:v>41.550936153846152</c:v>
                </c:pt>
                <c:pt idx="161">
                  <c:v>41.651749538461544</c:v>
                </c:pt>
                <c:pt idx="162">
                  <c:v>41.75256292307693</c:v>
                </c:pt>
                <c:pt idx="163">
                  <c:v>41.853376307692315</c:v>
                </c:pt>
                <c:pt idx="164">
                  <c:v>41.9541896923077</c:v>
                </c:pt>
                <c:pt idx="165">
                  <c:v>42.055003076923079</c:v>
                </c:pt>
                <c:pt idx="166">
                  <c:v>42.155816461538464</c:v>
                </c:pt>
                <c:pt idx="167">
                  <c:v>42.256629846153857</c:v>
                </c:pt>
                <c:pt idx="168">
                  <c:v>42.357443230769242</c:v>
                </c:pt>
                <c:pt idx="169">
                  <c:v>42.458256615384627</c:v>
                </c:pt>
                <c:pt idx="170">
                  <c:v>42.559070000000006</c:v>
                </c:pt>
                <c:pt idx="171">
                  <c:v>42.659883384615384</c:v>
                </c:pt>
                <c:pt idx="172">
                  <c:v>42.760696769230776</c:v>
                </c:pt>
                <c:pt idx="173">
                  <c:v>42.861510153846154</c:v>
                </c:pt>
                <c:pt idx="174">
                  <c:v>42.962323538461547</c:v>
                </c:pt>
                <c:pt idx="175">
                  <c:v>43.063136923076925</c:v>
                </c:pt>
                <c:pt idx="176">
                  <c:v>43.163950307692311</c:v>
                </c:pt>
                <c:pt idx="177">
                  <c:v>43.264763692307696</c:v>
                </c:pt>
                <c:pt idx="178">
                  <c:v>43.365577076923081</c:v>
                </c:pt>
                <c:pt idx="179">
                  <c:v>43.466390461538467</c:v>
                </c:pt>
                <c:pt idx="180">
                  <c:v>43.567203846153852</c:v>
                </c:pt>
                <c:pt idx="181">
                  <c:v>43.668017230769244</c:v>
                </c:pt>
                <c:pt idx="182">
                  <c:v>43.768830615384623</c:v>
                </c:pt>
                <c:pt idx="183">
                  <c:v>43.869644000000001</c:v>
                </c:pt>
                <c:pt idx="184">
                  <c:v>43.970457384615386</c:v>
                </c:pt>
                <c:pt idx="185">
                  <c:v>44.071270769230765</c:v>
                </c:pt>
                <c:pt idx="186">
                  <c:v>44.172084153846157</c:v>
                </c:pt>
                <c:pt idx="187">
                  <c:v>44.272897538461542</c:v>
                </c:pt>
                <c:pt idx="188">
                  <c:v>44.373710923076928</c:v>
                </c:pt>
                <c:pt idx="189">
                  <c:v>44.474524307692306</c:v>
                </c:pt>
                <c:pt idx="190">
                  <c:v>44.575337692307691</c:v>
                </c:pt>
                <c:pt idx="191">
                  <c:v>44.676151076923084</c:v>
                </c:pt>
                <c:pt idx="192">
                  <c:v>44.776964461538469</c:v>
                </c:pt>
                <c:pt idx="193">
                  <c:v>44.877777846153847</c:v>
                </c:pt>
                <c:pt idx="194">
                  <c:v>44.978591230769233</c:v>
                </c:pt>
                <c:pt idx="195">
                  <c:v>45.079404615384611</c:v>
                </c:pt>
                <c:pt idx="196">
                  <c:v>45.180218000000004</c:v>
                </c:pt>
                <c:pt idx="197">
                  <c:v>45.281031384615389</c:v>
                </c:pt>
                <c:pt idx="198">
                  <c:v>45.381844769230767</c:v>
                </c:pt>
                <c:pt idx="199">
                  <c:v>45.48265815384616</c:v>
                </c:pt>
                <c:pt idx="200">
                  <c:v>45.583471538461538</c:v>
                </c:pt>
                <c:pt idx="201">
                  <c:v>45.684284923076923</c:v>
                </c:pt>
                <c:pt idx="202">
                  <c:v>45.785098307692309</c:v>
                </c:pt>
                <c:pt idx="203">
                  <c:v>45.885911692307687</c:v>
                </c:pt>
                <c:pt idx="204">
                  <c:v>45.986725076923079</c:v>
                </c:pt>
                <c:pt idx="205">
                  <c:v>46.087538461538472</c:v>
                </c:pt>
                <c:pt idx="206">
                  <c:v>46.18835184615385</c:v>
                </c:pt>
                <c:pt idx="207">
                  <c:v>46.289165230769228</c:v>
                </c:pt>
                <c:pt idx="208">
                  <c:v>46.389978615384614</c:v>
                </c:pt>
                <c:pt idx="209">
                  <c:v>46.490791999999999</c:v>
                </c:pt>
                <c:pt idx="210">
                  <c:v>46.62481076923077</c:v>
                </c:pt>
                <c:pt idx="211">
                  <c:v>46.758829538461541</c:v>
                </c:pt>
                <c:pt idx="212">
                  <c:v>46.892848307692304</c:v>
                </c:pt>
                <c:pt idx="213">
                  <c:v>47.026867076923082</c:v>
                </c:pt>
                <c:pt idx="214">
                  <c:v>47.160885846153846</c:v>
                </c:pt>
                <c:pt idx="215">
                  <c:v>47.294904615384617</c:v>
                </c:pt>
                <c:pt idx="216">
                  <c:v>47.428923384615388</c:v>
                </c:pt>
                <c:pt idx="217">
                  <c:v>47.562942153846159</c:v>
                </c:pt>
                <c:pt idx="218">
                  <c:v>47.696960923076929</c:v>
                </c:pt>
                <c:pt idx="219">
                  <c:v>47.830979692307693</c:v>
                </c:pt>
                <c:pt idx="220">
                  <c:v>47.964998461538457</c:v>
                </c:pt>
                <c:pt idx="221">
                  <c:v>48.099017230769235</c:v>
                </c:pt>
                <c:pt idx="222">
                  <c:v>48.233035999999998</c:v>
                </c:pt>
                <c:pt idx="223">
                  <c:v>48.367054769230776</c:v>
                </c:pt>
                <c:pt idx="224">
                  <c:v>48.50107353846154</c:v>
                </c:pt>
                <c:pt idx="225">
                  <c:v>48.635092307692304</c:v>
                </c:pt>
                <c:pt idx="226">
                  <c:v>48.769111076923089</c:v>
                </c:pt>
                <c:pt idx="227">
                  <c:v>48.903129846153853</c:v>
                </c:pt>
                <c:pt idx="228">
                  <c:v>49.037148615384623</c:v>
                </c:pt>
                <c:pt idx="229">
                  <c:v>49.171167384615394</c:v>
                </c:pt>
                <c:pt idx="230">
                  <c:v>49.305186153846151</c:v>
                </c:pt>
                <c:pt idx="231">
                  <c:v>49.439204923076936</c:v>
                </c:pt>
                <c:pt idx="232">
                  <c:v>49.573223692307693</c:v>
                </c:pt>
                <c:pt idx="233">
                  <c:v>49.707242461538463</c:v>
                </c:pt>
                <c:pt idx="234">
                  <c:v>49.841261230769234</c:v>
                </c:pt>
                <c:pt idx="235">
                  <c:v>49.975280000000005</c:v>
                </c:pt>
                <c:pt idx="236">
                  <c:v>50.109298769230783</c:v>
                </c:pt>
                <c:pt idx="237">
                  <c:v>50.243317538461547</c:v>
                </c:pt>
                <c:pt idx="238">
                  <c:v>50.37733630769231</c:v>
                </c:pt>
                <c:pt idx="239">
                  <c:v>50.511355076923081</c:v>
                </c:pt>
                <c:pt idx="240">
                  <c:v>50.645373846153845</c:v>
                </c:pt>
                <c:pt idx="241">
                  <c:v>50.779392615384623</c:v>
                </c:pt>
                <c:pt idx="242">
                  <c:v>50.913411384615387</c:v>
                </c:pt>
                <c:pt idx="243">
                  <c:v>51.047430153846157</c:v>
                </c:pt>
                <c:pt idx="244">
                  <c:v>51.181448923076935</c:v>
                </c:pt>
                <c:pt idx="245">
                  <c:v>51.315467692307699</c:v>
                </c:pt>
                <c:pt idx="246">
                  <c:v>51.44948646153847</c:v>
                </c:pt>
                <c:pt idx="247">
                  <c:v>51.583505230769241</c:v>
                </c:pt>
                <c:pt idx="248">
                  <c:v>51.717524000000004</c:v>
                </c:pt>
                <c:pt idx="249">
                  <c:v>51.851542769230775</c:v>
                </c:pt>
                <c:pt idx="250">
                  <c:v>51.985561538461539</c:v>
                </c:pt>
                <c:pt idx="251">
                  <c:v>52.119580307692317</c:v>
                </c:pt>
                <c:pt idx="252">
                  <c:v>52.253599076923081</c:v>
                </c:pt>
                <c:pt idx="253">
                  <c:v>52.387617846153852</c:v>
                </c:pt>
                <c:pt idx="254">
                  <c:v>52.521636615384615</c:v>
                </c:pt>
                <c:pt idx="255">
                  <c:v>52.655655384615393</c:v>
                </c:pt>
                <c:pt idx="256">
                  <c:v>52.789674153846157</c:v>
                </c:pt>
                <c:pt idx="257">
                  <c:v>52.923692923076928</c:v>
                </c:pt>
                <c:pt idx="258">
                  <c:v>53.057711692307706</c:v>
                </c:pt>
                <c:pt idx="259">
                  <c:v>53.191730461538469</c:v>
                </c:pt>
                <c:pt idx="260">
                  <c:v>53.325749230769247</c:v>
                </c:pt>
                <c:pt idx="261">
                  <c:v>53.459768000000011</c:v>
                </c:pt>
                <c:pt idx="262">
                  <c:v>53.748458000000014</c:v>
                </c:pt>
                <c:pt idx="263">
                  <c:v>54.037148000000002</c:v>
                </c:pt>
                <c:pt idx="264">
                  <c:v>54.325838000000019</c:v>
                </c:pt>
                <c:pt idx="265">
                  <c:v>54.614528000000007</c:v>
                </c:pt>
                <c:pt idx="266">
                  <c:v>54.90321800000001</c:v>
                </c:pt>
                <c:pt idx="267">
                  <c:v>55.191908000000012</c:v>
                </c:pt>
                <c:pt idx="268">
                  <c:v>55.480598000000001</c:v>
                </c:pt>
                <c:pt idx="269">
                  <c:v>55.769288000000017</c:v>
                </c:pt>
                <c:pt idx="270">
                  <c:v>56.057978000000006</c:v>
                </c:pt>
                <c:pt idx="271">
                  <c:v>56.346668000000008</c:v>
                </c:pt>
                <c:pt idx="272">
                  <c:v>56.635358000000011</c:v>
                </c:pt>
                <c:pt idx="273">
                  <c:v>56.924047999999999</c:v>
                </c:pt>
                <c:pt idx="274">
                  <c:v>57.212738000000002</c:v>
                </c:pt>
                <c:pt idx="275">
                  <c:v>57.501428000000004</c:v>
                </c:pt>
                <c:pt idx="276">
                  <c:v>57.790118000000007</c:v>
                </c:pt>
                <c:pt idx="277">
                  <c:v>58.078808000000009</c:v>
                </c:pt>
                <c:pt idx="278">
                  <c:v>58.367497999999998</c:v>
                </c:pt>
                <c:pt idx="279">
                  <c:v>58.656188</c:v>
                </c:pt>
                <c:pt idx="280">
                  <c:v>58.944878000000003</c:v>
                </c:pt>
                <c:pt idx="281">
                  <c:v>59.233568000000005</c:v>
                </c:pt>
                <c:pt idx="282">
                  <c:v>59.522258000000008</c:v>
                </c:pt>
                <c:pt idx="283">
                  <c:v>59.810948000000003</c:v>
                </c:pt>
                <c:pt idx="284">
                  <c:v>60.099638000000006</c:v>
                </c:pt>
                <c:pt idx="285">
                  <c:v>60.388328000000008</c:v>
                </c:pt>
                <c:pt idx="286">
                  <c:v>60.677018000000011</c:v>
                </c:pt>
                <c:pt idx="287">
                  <c:v>60.965708000000014</c:v>
                </c:pt>
                <c:pt idx="288">
                  <c:v>61.254398000000016</c:v>
                </c:pt>
                <c:pt idx="289">
                  <c:v>61.543088000000004</c:v>
                </c:pt>
                <c:pt idx="290">
                  <c:v>61.831778000000007</c:v>
                </c:pt>
                <c:pt idx="291">
                  <c:v>62.120467999999995</c:v>
                </c:pt>
                <c:pt idx="292">
                  <c:v>62.409158000000012</c:v>
                </c:pt>
                <c:pt idx="293">
                  <c:v>62.697848</c:v>
                </c:pt>
                <c:pt idx="294">
                  <c:v>62.986538000000003</c:v>
                </c:pt>
                <c:pt idx="295">
                  <c:v>63.275228000000006</c:v>
                </c:pt>
                <c:pt idx="296">
                  <c:v>63.563918000000008</c:v>
                </c:pt>
                <c:pt idx="297">
                  <c:v>63.852608000000011</c:v>
                </c:pt>
                <c:pt idx="298">
                  <c:v>64.141298000000006</c:v>
                </c:pt>
                <c:pt idx="299">
                  <c:v>64.429987999999994</c:v>
                </c:pt>
                <c:pt idx="300">
                  <c:v>64.718678000000011</c:v>
                </c:pt>
                <c:pt idx="301">
                  <c:v>65.007368000000014</c:v>
                </c:pt>
                <c:pt idx="302">
                  <c:v>65.296058000000002</c:v>
                </c:pt>
                <c:pt idx="303">
                  <c:v>65.584748000000005</c:v>
                </c:pt>
                <c:pt idx="304">
                  <c:v>65.873438000000007</c:v>
                </c:pt>
                <c:pt idx="305">
                  <c:v>66.16212800000001</c:v>
                </c:pt>
                <c:pt idx="306">
                  <c:v>66.450817999999998</c:v>
                </c:pt>
                <c:pt idx="307">
                  <c:v>66.739508000000001</c:v>
                </c:pt>
                <c:pt idx="308">
                  <c:v>67.028198000000003</c:v>
                </c:pt>
                <c:pt idx="309">
                  <c:v>67.316888000000006</c:v>
                </c:pt>
                <c:pt idx="310">
                  <c:v>67.605578000000008</c:v>
                </c:pt>
                <c:pt idx="311">
                  <c:v>67.894267999999997</c:v>
                </c:pt>
                <c:pt idx="312">
                  <c:v>68.182957999999999</c:v>
                </c:pt>
                <c:pt idx="313">
                  <c:v>68.471648000000002</c:v>
                </c:pt>
                <c:pt idx="314">
                  <c:v>68.471648000000002</c:v>
                </c:pt>
                <c:pt idx="315">
                  <c:v>68.648583692307682</c:v>
                </c:pt>
                <c:pt idx="316">
                  <c:v>68.82551938461539</c:v>
                </c:pt>
                <c:pt idx="317">
                  <c:v>69.002455076923084</c:v>
                </c:pt>
                <c:pt idx="318">
                  <c:v>69.179390769230764</c:v>
                </c:pt>
                <c:pt idx="319">
                  <c:v>69.356326461538472</c:v>
                </c:pt>
                <c:pt idx="320">
                  <c:v>69.533262153846152</c:v>
                </c:pt>
                <c:pt idx="321">
                  <c:v>69.710197846153847</c:v>
                </c:pt>
                <c:pt idx="322">
                  <c:v>69.887133538461541</c:v>
                </c:pt>
                <c:pt idx="323">
                  <c:v>70.064069230769221</c:v>
                </c:pt>
                <c:pt idx="324">
                  <c:v>70.241004923076943</c:v>
                </c:pt>
                <c:pt idx="325">
                  <c:v>70.417940615384623</c:v>
                </c:pt>
                <c:pt idx="326">
                  <c:v>70.594876307692303</c:v>
                </c:pt>
                <c:pt idx="327">
                  <c:v>70.771812000000011</c:v>
                </c:pt>
                <c:pt idx="328">
                  <c:v>70.948747692307691</c:v>
                </c:pt>
                <c:pt idx="329">
                  <c:v>71.125683384615385</c:v>
                </c:pt>
                <c:pt idx="330">
                  <c:v>71.302619076923079</c:v>
                </c:pt>
                <c:pt idx="331">
                  <c:v>71.479554769230774</c:v>
                </c:pt>
                <c:pt idx="332">
                  <c:v>71.656490461538453</c:v>
                </c:pt>
                <c:pt idx="333">
                  <c:v>71.833426153846162</c:v>
                </c:pt>
                <c:pt idx="334">
                  <c:v>72.010361846153842</c:v>
                </c:pt>
                <c:pt idx="335">
                  <c:v>72.187297538461536</c:v>
                </c:pt>
                <c:pt idx="336">
                  <c:v>72.36423323076923</c:v>
                </c:pt>
                <c:pt idx="337">
                  <c:v>72.541168923076924</c:v>
                </c:pt>
                <c:pt idx="338">
                  <c:v>72.718104615384632</c:v>
                </c:pt>
                <c:pt idx="339">
                  <c:v>72.895040307692327</c:v>
                </c:pt>
                <c:pt idx="340">
                  <c:v>73.071976000000006</c:v>
                </c:pt>
                <c:pt idx="341">
                  <c:v>73.248911692307715</c:v>
                </c:pt>
                <c:pt idx="342">
                  <c:v>73.425847384615381</c:v>
                </c:pt>
                <c:pt idx="343">
                  <c:v>73.602783076923089</c:v>
                </c:pt>
                <c:pt idx="344">
                  <c:v>73.779718769230769</c:v>
                </c:pt>
                <c:pt idx="345">
                  <c:v>73.956654461538463</c:v>
                </c:pt>
                <c:pt idx="346">
                  <c:v>74.133590153846157</c:v>
                </c:pt>
                <c:pt idx="347">
                  <c:v>74.310525846153851</c:v>
                </c:pt>
                <c:pt idx="348">
                  <c:v>74.487461538461545</c:v>
                </c:pt>
                <c:pt idx="349">
                  <c:v>74.664397230769225</c:v>
                </c:pt>
                <c:pt idx="350">
                  <c:v>74.841332923076919</c:v>
                </c:pt>
                <c:pt idx="351">
                  <c:v>75.018268615384628</c:v>
                </c:pt>
                <c:pt idx="352">
                  <c:v>75.195204307692308</c:v>
                </c:pt>
                <c:pt idx="353">
                  <c:v>75.372140000000002</c:v>
                </c:pt>
                <c:pt idx="354">
                  <c:v>75.549075692307696</c:v>
                </c:pt>
                <c:pt idx="355">
                  <c:v>75.72601138461539</c:v>
                </c:pt>
                <c:pt idx="356">
                  <c:v>75.902947076923084</c:v>
                </c:pt>
                <c:pt idx="357">
                  <c:v>76.079882769230764</c:v>
                </c:pt>
                <c:pt idx="358">
                  <c:v>76.256818461538472</c:v>
                </c:pt>
                <c:pt idx="359">
                  <c:v>76.433754153846166</c:v>
                </c:pt>
                <c:pt idx="360">
                  <c:v>76.610689846153846</c:v>
                </c:pt>
                <c:pt idx="361">
                  <c:v>76.78762553846154</c:v>
                </c:pt>
                <c:pt idx="362">
                  <c:v>76.964561230769249</c:v>
                </c:pt>
                <c:pt idx="363">
                  <c:v>77.141496923076915</c:v>
                </c:pt>
                <c:pt idx="364">
                  <c:v>77.318432615384623</c:v>
                </c:pt>
                <c:pt idx="365">
                  <c:v>77.495368307692317</c:v>
                </c:pt>
                <c:pt idx="366">
                  <c:v>77.672303999999997</c:v>
                </c:pt>
                <c:pt idx="367">
                  <c:v>77.980052769230781</c:v>
                </c:pt>
                <c:pt idx="368">
                  <c:v>78.287801538461537</c:v>
                </c:pt>
                <c:pt idx="369">
                  <c:v>78.595550307692321</c:v>
                </c:pt>
                <c:pt idx="370">
                  <c:v>78.903299076923091</c:v>
                </c:pt>
                <c:pt idx="371">
                  <c:v>79.211047846153846</c:v>
                </c:pt>
                <c:pt idx="372">
                  <c:v>79.518796615384616</c:v>
                </c:pt>
                <c:pt idx="373">
                  <c:v>79.8265453846154</c:v>
                </c:pt>
                <c:pt idx="374">
                  <c:v>80.134294153846156</c:v>
                </c:pt>
                <c:pt idx="375">
                  <c:v>80.442042923076926</c:v>
                </c:pt>
                <c:pt idx="376">
                  <c:v>80.74979169230771</c:v>
                </c:pt>
                <c:pt idx="377">
                  <c:v>81.05754046153848</c:v>
                </c:pt>
                <c:pt idx="378">
                  <c:v>81.365289230769235</c:v>
                </c:pt>
                <c:pt idx="379">
                  <c:v>81.673038000000005</c:v>
                </c:pt>
                <c:pt idx="380">
                  <c:v>81.980786769230789</c:v>
                </c:pt>
                <c:pt idx="381">
                  <c:v>82.288535538461559</c:v>
                </c:pt>
                <c:pt idx="382">
                  <c:v>82.596284307692315</c:v>
                </c:pt>
                <c:pt idx="383">
                  <c:v>82.904033076923099</c:v>
                </c:pt>
                <c:pt idx="384">
                  <c:v>83.211781846153855</c:v>
                </c:pt>
                <c:pt idx="385">
                  <c:v>83.519530615384639</c:v>
                </c:pt>
                <c:pt idx="386">
                  <c:v>83.827279384615395</c:v>
                </c:pt>
                <c:pt idx="387">
                  <c:v>84.13502815384615</c:v>
                </c:pt>
                <c:pt idx="388">
                  <c:v>84.442776923076934</c:v>
                </c:pt>
                <c:pt idx="389">
                  <c:v>84.75052569230769</c:v>
                </c:pt>
                <c:pt idx="390">
                  <c:v>85.058274461538474</c:v>
                </c:pt>
                <c:pt idx="391">
                  <c:v>85.366023230769244</c:v>
                </c:pt>
                <c:pt idx="392">
                  <c:v>85.673772</c:v>
                </c:pt>
                <c:pt idx="393">
                  <c:v>85.981520769230784</c:v>
                </c:pt>
                <c:pt idx="394">
                  <c:v>86.289269538461554</c:v>
                </c:pt>
                <c:pt idx="395">
                  <c:v>86.597018307692309</c:v>
                </c:pt>
                <c:pt idx="396">
                  <c:v>86.904767076923079</c:v>
                </c:pt>
                <c:pt idx="397">
                  <c:v>87.212515846153863</c:v>
                </c:pt>
                <c:pt idx="398">
                  <c:v>87.520264615384633</c:v>
                </c:pt>
                <c:pt idx="399">
                  <c:v>87.828013384615389</c:v>
                </c:pt>
                <c:pt idx="400">
                  <c:v>88.135762153846173</c:v>
                </c:pt>
                <c:pt idx="401">
                  <c:v>88.443510923076943</c:v>
                </c:pt>
                <c:pt idx="402">
                  <c:v>88.751259692307713</c:v>
                </c:pt>
                <c:pt idx="403">
                  <c:v>89.059008461538468</c:v>
                </c:pt>
                <c:pt idx="404">
                  <c:v>89.366757230769238</c:v>
                </c:pt>
                <c:pt idx="405">
                  <c:v>89.674506000000008</c:v>
                </c:pt>
                <c:pt idx="406">
                  <c:v>89.982254769230792</c:v>
                </c:pt>
                <c:pt idx="407">
                  <c:v>90.290003538461548</c:v>
                </c:pt>
                <c:pt idx="408">
                  <c:v>90.597752307692303</c:v>
                </c:pt>
                <c:pt idx="409">
                  <c:v>90.905501076923073</c:v>
                </c:pt>
                <c:pt idx="410">
                  <c:v>91.213249846153843</c:v>
                </c:pt>
                <c:pt idx="411">
                  <c:v>91.520998615384627</c:v>
                </c:pt>
                <c:pt idx="412">
                  <c:v>91.828747384615383</c:v>
                </c:pt>
                <c:pt idx="413">
                  <c:v>92.136496153846167</c:v>
                </c:pt>
                <c:pt idx="414">
                  <c:v>92.444244923076937</c:v>
                </c:pt>
                <c:pt idx="415">
                  <c:v>92.751993692307693</c:v>
                </c:pt>
                <c:pt idx="416">
                  <c:v>93.059742461538463</c:v>
                </c:pt>
                <c:pt idx="417">
                  <c:v>93.367491230769232</c:v>
                </c:pt>
                <c:pt idx="418">
                  <c:v>93.675240000000002</c:v>
                </c:pt>
                <c:pt idx="419">
                  <c:v>94.095987230769225</c:v>
                </c:pt>
                <c:pt idx="420">
                  <c:v>94.516734461538476</c:v>
                </c:pt>
                <c:pt idx="421">
                  <c:v>94.937481692307685</c:v>
                </c:pt>
                <c:pt idx="422">
                  <c:v>95.358228923076936</c:v>
                </c:pt>
                <c:pt idx="423">
                  <c:v>95.778976153846159</c:v>
                </c:pt>
                <c:pt idx="424">
                  <c:v>96.199723384615382</c:v>
                </c:pt>
                <c:pt idx="425">
                  <c:v>96.620470615384633</c:v>
                </c:pt>
                <c:pt idx="426">
                  <c:v>97.041217846153856</c:v>
                </c:pt>
                <c:pt idx="427">
                  <c:v>97.461965076923079</c:v>
                </c:pt>
                <c:pt idx="428">
                  <c:v>97.88271230769233</c:v>
                </c:pt>
                <c:pt idx="429">
                  <c:v>98.303459538461539</c:v>
                </c:pt>
                <c:pt idx="430">
                  <c:v>98.724206769230776</c:v>
                </c:pt>
                <c:pt idx="431">
                  <c:v>99.144954000000013</c:v>
                </c:pt>
                <c:pt idx="432">
                  <c:v>99.565701230769236</c:v>
                </c:pt>
                <c:pt idx="433">
                  <c:v>99.986448461538473</c:v>
                </c:pt>
                <c:pt idx="434">
                  <c:v>100.4071956923077</c:v>
                </c:pt>
                <c:pt idx="435">
                  <c:v>100.82794292307693</c:v>
                </c:pt>
                <c:pt idx="436">
                  <c:v>101.24869015384617</c:v>
                </c:pt>
                <c:pt idx="437">
                  <c:v>101.66943738461538</c:v>
                </c:pt>
                <c:pt idx="438">
                  <c:v>102.09018461538463</c:v>
                </c:pt>
                <c:pt idx="439">
                  <c:v>102.51093184615387</c:v>
                </c:pt>
                <c:pt idx="440">
                  <c:v>102.93167907692307</c:v>
                </c:pt>
                <c:pt idx="441">
                  <c:v>103.35242630769231</c:v>
                </c:pt>
                <c:pt idx="442">
                  <c:v>103.77317353846155</c:v>
                </c:pt>
                <c:pt idx="443">
                  <c:v>104.19392076923079</c:v>
                </c:pt>
                <c:pt idx="444">
                  <c:v>104.61466800000001</c:v>
                </c:pt>
                <c:pt idx="445">
                  <c:v>105.03541523076926</c:v>
                </c:pt>
                <c:pt idx="446">
                  <c:v>105.45616246153848</c:v>
                </c:pt>
                <c:pt idx="447">
                  <c:v>105.87690969230771</c:v>
                </c:pt>
                <c:pt idx="448">
                  <c:v>106.29765692307691</c:v>
                </c:pt>
                <c:pt idx="449">
                  <c:v>106.71840415384617</c:v>
                </c:pt>
                <c:pt idx="450">
                  <c:v>107.1391513846154</c:v>
                </c:pt>
                <c:pt idx="451">
                  <c:v>107.55989861538463</c:v>
                </c:pt>
                <c:pt idx="452">
                  <c:v>107.98064584615385</c:v>
                </c:pt>
                <c:pt idx="453">
                  <c:v>108.4013930769231</c:v>
                </c:pt>
                <c:pt idx="454">
                  <c:v>108.82214030769231</c:v>
                </c:pt>
                <c:pt idx="455">
                  <c:v>109.24288753846155</c:v>
                </c:pt>
                <c:pt idx="456">
                  <c:v>109.66363476923075</c:v>
                </c:pt>
                <c:pt idx="457">
                  <c:v>110.08438200000002</c:v>
                </c:pt>
                <c:pt idx="458">
                  <c:v>110.50512923076923</c:v>
                </c:pt>
                <c:pt idx="459">
                  <c:v>110.92587646153846</c:v>
                </c:pt>
                <c:pt idx="460">
                  <c:v>111.34662369230769</c:v>
                </c:pt>
                <c:pt idx="461">
                  <c:v>111.76737092307692</c:v>
                </c:pt>
                <c:pt idx="462">
                  <c:v>112.18811815384615</c:v>
                </c:pt>
                <c:pt idx="463">
                  <c:v>112.60886538461537</c:v>
                </c:pt>
                <c:pt idx="464">
                  <c:v>113.02961261538461</c:v>
                </c:pt>
                <c:pt idx="465">
                  <c:v>113.45035984615386</c:v>
                </c:pt>
                <c:pt idx="466">
                  <c:v>113.87110707692308</c:v>
                </c:pt>
                <c:pt idx="467">
                  <c:v>114.29185430769229</c:v>
                </c:pt>
                <c:pt idx="468">
                  <c:v>114.71260153846154</c:v>
                </c:pt>
                <c:pt idx="469">
                  <c:v>115.13334876923076</c:v>
                </c:pt>
                <c:pt idx="470">
                  <c:v>115.554096</c:v>
                </c:pt>
                <c:pt idx="471">
                  <c:v>115.82700538461539</c:v>
                </c:pt>
                <c:pt idx="472">
                  <c:v>116.09991476923079</c:v>
                </c:pt>
                <c:pt idx="473">
                  <c:v>116.37282415384615</c:v>
                </c:pt>
                <c:pt idx="474">
                  <c:v>116.64573353846153</c:v>
                </c:pt>
                <c:pt idx="475">
                  <c:v>116.91864292307693</c:v>
                </c:pt>
                <c:pt idx="476">
                  <c:v>117.19155230769232</c:v>
                </c:pt>
                <c:pt idx="477">
                  <c:v>117.46446169230771</c:v>
                </c:pt>
                <c:pt idx="478">
                  <c:v>117.73737107692308</c:v>
                </c:pt>
                <c:pt idx="479">
                  <c:v>118.01028046153846</c:v>
                </c:pt>
                <c:pt idx="480">
                  <c:v>118.28318984615386</c:v>
                </c:pt>
                <c:pt idx="481">
                  <c:v>118.55609923076923</c:v>
                </c:pt>
                <c:pt idx="482">
                  <c:v>118.82900861538464</c:v>
                </c:pt>
                <c:pt idx="483">
                  <c:v>119.10191800000001</c:v>
                </c:pt>
                <c:pt idx="484">
                  <c:v>119.37482738461537</c:v>
                </c:pt>
                <c:pt idx="485">
                  <c:v>119.64773676923076</c:v>
                </c:pt>
                <c:pt idx="486">
                  <c:v>119.92064615384616</c:v>
                </c:pt>
                <c:pt idx="487">
                  <c:v>120.19355553846154</c:v>
                </c:pt>
                <c:pt idx="488">
                  <c:v>120.46646492307694</c:v>
                </c:pt>
                <c:pt idx="489">
                  <c:v>120.73937430769232</c:v>
                </c:pt>
                <c:pt idx="490">
                  <c:v>121.01228369230772</c:v>
                </c:pt>
                <c:pt idx="491">
                  <c:v>121.28519307692308</c:v>
                </c:pt>
                <c:pt idx="492">
                  <c:v>121.55810246153847</c:v>
                </c:pt>
                <c:pt idx="493">
                  <c:v>121.83101184615387</c:v>
                </c:pt>
                <c:pt idx="494">
                  <c:v>122.10392123076925</c:v>
                </c:pt>
                <c:pt idx="495">
                  <c:v>122.37683061538462</c:v>
                </c:pt>
                <c:pt idx="496">
                  <c:v>122.64973999999999</c:v>
                </c:pt>
                <c:pt idx="497">
                  <c:v>122.92264938461538</c:v>
                </c:pt>
                <c:pt idx="498">
                  <c:v>123.19555876923079</c:v>
                </c:pt>
                <c:pt idx="499">
                  <c:v>123.46846815384616</c:v>
                </c:pt>
                <c:pt idx="500">
                  <c:v>123.74137753846153</c:v>
                </c:pt>
                <c:pt idx="501">
                  <c:v>124.01428692307694</c:v>
                </c:pt>
                <c:pt idx="502">
                  <c:v>124.28719630769233</c:v>
                </c:pt>
                <c:pt idx="503">
                  <c:v>124.5601056923077</c:v>
                </c:pt>
                <c:pt idx="504">
                  <c:v>124.83301507692309</c:v>
                </c:pt>
                <c:pt idx="505">
                  <c:v>125.10592446153849</c:v>
                </c:pt>
                <c:pt idx="506">
                  <c:v>125.37883384615387</c:v>
                </c:pt>
                <c:pt idx="507">
                  <c:v>125.65174323076924</c:v>
                </c:pt>
                <c:pt idx="508">
                  <c:v>125.92465261538462</c:v>
                </c:pt>
                <c:pt idx="509">
                  <c:v>126.19756200000002</c:v>
                </c:pt>
                <c:pt idx="510">
                  <c:v>126.47047138461541</c:v>
                </c:pt>
                <c:pt idx="511">
                  <c:v>126.74338076923077</c:v>
                </c:pt>
                <c:pt idx="512">
                  <c:v>127.01629015384617</c:v>
                </c:pt>
                <c:pt idx="513">
                  <c:v>127.28919953846155</c:v>
                </c:pt>
                <c:pt idx="514">
                  <c:v>127.56210892307695</c:v>
                </c:pt>
                <c:pt idx="515">
                  <c:v>127.83501830769232</c:v>
                </c:pt>
                <c:pt idx="516">
                  <c:v>128.1079276923077</c:v>
                </c:pt>
                <c:pt idx="517">
                  <c:v>128.38083707692309</c:v>
                </c:pt>
                <c:pt idx="518">
                  <c:v>128.65374646153847</c:v>
                </c:pt>
                <c:pt idx="519">
                  <c:v>128.92665584615386</c:v>
                </c:pt>
                <c:pt idx="520">
                  <c:v>129.19956523076922</c:v>
                </c:pt>
                <c:pt idx="521">
                  <c:v>129.47247461538461</c:v>
                </c:pt>
                <c:pt idx="522">
                  <c:v>129.74538400000003</c:v>
                </c:pt>
                <c:pt idx="523">
                  <c:v>129.98330553846154</c:v>
                </c:pt>
                <c:pt idx="524">
                  <c:v>130.22122707692307</c:v>
                </c:pt>
                <c:pt idx="525">
                  <c:v>130.45914861538461</c:v>
                </c:pt>
                <c:pt idx="526">
                  <c:v>130.69707015384617</c:v>
                </c:pt>
                <c:pt idx="527">
                  <c:v>130.9349916923077</c:v>
                </c:pt>
                <c:pt idx="528">
                  <c:v>131.17291323076924</c:v>
                </c:pt>
                <c:pt idx="529">
                  <c:v>131.41083476923077</c:v>
                </c:pt>
                <c:pt idx="530">
                  <c:v>131.64875630769234</c:v>
                </c:pt>
                <c:pt idx="531">
                  <c:v>131.88667784615384</c:v>
                </c:pt>
                <c:pt idx="532">
                  <c:v>132.12459938461541</c:v>
                </c:pt>
                <c:pt idx="533">
                  <c:v>132.36252092307694</c:v>
                </c:pt>
                <c:pt idx="534">
                  <c:v>132.60044246153848</c:v>
                </c:pt>
                <c:pt idx="535">
                  <c:v>132.83836400000004</c:v>
                </c:pt>
                <c:pt idx="536">
                  <c:v>133.07628553846152</c:v>
                </c:pt>
                <c:pt idx="537">
                  <c:v>133.31420707692308</c:v>
                </c:pt>
                <c:pt idx="538">
                  <c:v>133.55212861538462</c:v>
                </c:pt>
                <c:pt idx="539">
                  <c:v>133.79005015384615</c:v>
                </c:pt>
                <c:pt idx="540">
                  <c:v>134.02797169230772</c:v>
                </c:pt>
                <c:pt idx="541">
                  <c:v>134.26589323076922</c:v>
                </c:pt>
                <c:pt idx="542">
                  <c:v>134.50381476923079</c:v>
                </c:pt>
                <c:pt idx="543">
                  <c:v>134.74173630769235</c:v>
                </c:pt>
                <c:pt idx="544">
                  <c:v>134.97965784615386</c:v>
                </c:pt>
                <c:pt idx="545">
                  <c:v>135.21757938461539</c:v>
                </c:pt>
                <c:pt idx="546">
                  <c:v>135.45550092307693</c:v>
                </c:pt>
                <c:pt idx="547">
                  <c:v>135.69342246153849</c:v>
                </c:pt>
                <c:pt idx="548">
                  <c:v>135.93134400000002</c:v>
                </c:pt>
                <c:pt idx="549">
                  <c:v>136.16926553846156</c:v>
                </c:pt>
                <c:pt idx="550">
                  <c:v>136.40718707692309</c:v>
                </c:pt>
                <c:pt idx="551">
                  <c:v>136.64510861538463</c:v>
                </c:pt>
                <c:pt idx="552">
                  <c:v>136.88303015384614</c:v>
                </c:pt>
                <c:pt idx="553">
                  <c:v>137.1209516923077</c:v>
                </c:pt>
                <c:pt idx="554">
                  <c:v>137.35887323076926</c:v>
                </c:pt>
                <c:pt idx="555">
                  <c:v>137.59679476923077</c:v>
                </c:pt>
                <c:pt idx="556">
                  <c:v>137.8347163076923</c:v>
                </c:pt>
                <c:pt idx="557">
                  <c:v>138.07263784615387</c:v>
                </c:pt>
                <c:pt idx="558">
                  <c:v>138.3105593846154</c:v>
                </c:pt>
                <c:pt idx="559">
                  <c:v>138.54848092307694</c:v>
                </c:pt>
                <c:pt idx="560">
                  <c:v>138.78640246153847</c:v>
                </c:pt>
                <c:pt idx="561">
                  <c:v>139.02432400000001</c:v>
                </c:pt>
                <c:pt idx="562">
                  <c:v>139.26224553846154</c:v>
                </c:pt>
                <c:pt idx="563">
                  <c:v>139.50016707692311</c:v>
                </c:pt>
                <c:pt idx="564">
                  <c:v>139.73808861538461</c:v>
                </c:pt>
                <c:pt idx="565">
                  <c:v>139.97601015384618</c:v>
                </c:pt>
                <c:pt idx="566">
                  <c:v>140.21393169230771</c:v>
                </c:pt>
                <c:pt idx="567">
                  <c:v>140.45185323076925</c:v>
                </c:pt>
                <c:pt idx="568">
                  <c:v>140.68977476923078</c:v>
                </c:pt>
                <c:pt idx="569">
                  <c:v>140.92769630769229</c:v>
                </c:pt>
                <c:pt idx="570">
                  <c:v>141.16561784615388</c:v>
                </c:pt>
                <c:pt idx="571">
                  <c:v>141.40353938461541</c:v>
                </c:pt>
                <c:pt idx="572">
                  <c:v>141.64146092307692</c:v>
                </c:pt>
                <c:pt idx="573">
                  <c:v>141.87938246153848</c:v>
                </c:pt>
                <c:pt idx="574">
                  <c:v>142.11730399999999</c:v>
                </c:pt>
                <c:pt idx="575">
                  <c:v>142.23087215384618</c:v>
                </c:pt>
                <c:pt idx="576">
                  <c:v>142.34444030769234</c:v>
                </c:pt>
                <c:pt idx="577">
                  <c:v>142.45800846153847</c:v>
                </c:pt>
                <c:pt idx="578">
                  <c:v>142.57157661538463</c:v>
                </c:pt>
                <c:pt idx="579">
                  <c:v>142.68514476923076</c:v>
                </c:pt>
                <c:pt idx="580">
                  <c:v>142.79871292307695</c:v>
                </c:pt>
                <c:pt idx="581">
                  <c:v>142.91228107692311</c:v>
                </c:pt>
                <c:pt idx="582">
                  <c:v>143.02584923076924</c:v>
                </c:pt>
                <c:pt idx="583">
                  <c:v>143.13941738461537</c:v>
                </c:pt>
                <c:pt idx="584">
                  <c:v>143.25298553846156</c:v>
                </c:pt>
                <c:pt idx="585">
                  <c:v>143.36655369230769</c:v>
                </c:pt>
                <c:pt idx="586">
                  <c:v>143.48012184615385</c:v>
                </c:pt>
                <c:pt idx="587">
                  <c:v>143.59369000000001</c:v>
                </c:pt>
                <c:pt idx="588">
                  <c:v>143.70725815384614</c:v>
                </c:pt>
                <c:pt idx="589">
                  <c:v>143.8208263076923</c:v>
                </c:pt>
                <c:pt idx="590">
                  <c:v>143.93439446153846</c:v>
                </c:pt>
                <c:pt idx="591">
                  <c:v>144.04796261538462</c:v>
                </c:pt>
                <c:pt idx="592">
                  <c:v>144.16153076923078</c:v>
                </c:pt>
                <c:pt idx="593">
                  <c:v>144.27509892307694</c:v>
                </c:pt>
                <c:pt idx="594">
                  <c:v>144.3886670769231</c:v>
                </c:pt>
                <c:pt idx="595">
                  <c:v>144.50223523076923</c:v>
                </c:pt>
                <c:pt idx="596">
                  <c:v>144.61580338461539</c:v>
                </c:pt>
                <c:pt idx="597">
                  <c:v>144.72937153846152</c:v>
                </c:pt>
                <c:pt idx="598">
                  <c:v>144.84293969230771</c:v>
                </c:pt>
                <c:pt idx="599">
                  <c:v>144.95650784615387</c:v>
                </c:pt>
                <c:pt idx="600">
                  <c:v>145.070076</c:v>
                </c:pt>
                <c:pt idx="601">
                  <c:v>145.18364415384616</c:v>
                </c:pt>
                <c:pt idx="602">
                  <c:v>145.29721230769232</c:v>
                </c:pt>
                <c:pt idx="603">
                  <c:v>145.41078046153848</c:v>
                </c:pt>
                <c:pt idx="604">
                  <c:v>145.52434861538464</c:v>
                </c:pt>
                <c:pt idx="605">
                  <c:v>145.6379167692308</c:v>
                </c:pt>
                <c:pt idx="606">
                  <c:v>145.75148492307693</c:v>
                </c:pt>
                <c:pt idx="607">
                  <c:v>145.86505307692306</c:v>
                </c:pt>
                <c:pt idx="608">
                  <c:v>145.97862123076922</c:v>
                </c:pt>
                <c:pt idx="609">
                  <c:v>146.09218938461538</c:v>
                </c:pt>
                <c:pt idx="610">
                  <c:v>146.20575753846157</c:v>
                </c:pt>
                <c:pt idx="611">
                  <c:v>146.3193256923077</c:v>
                </c:pt>
                <c:pt idx="612">
                  <c:v>146.43289384615383</c:v>
                </c:pt>
                <c:pt idx="613">
                  <c:v>146.54646199999999</c:v>
                </c:pt>
                <c:pt idx="614">
                  <c:v>146.66003015384615</c:v>
                </c:pt>
                <c:pt idx="615">
                  <c:v>146.77359830769231</c:v>
                </c:pt>
                <c:pt idx="616">
                  <c:v>146.88716646153847</c:v>
                </c:pt>
                <c:pt idx="617">
                  <c:v>147.0007346153846</c:v>
                </c:pt>
                <c:pt idx="618">
                  <c:v>147.11430276923076</c:v>
                </c:pt>
                <c:pt idx="619">
                  <c:v>147.22787092307692</c:v>
                </c:pt>
                <c:pt idx="620">
                  <c:v>147.34143907692308</c:v>
                </c:pt>
                <c:pt idx="621">
                  <c:v>147.45500723076924</c:v>
                </c:pt>
                <c:pt idx="622">
                  <c:v>147.5685753846154</c:v>
                </c:pt>
                <c:pt idx="623">
                  <c:v>147.68214353846153</c:v>
                </c:pt>
                <c:pt idx="624">
                  <c:v>147.79571169230769</c:v>
                </c:pt>
                <c:pt idx="625">
                  <c:v>147.90927984615382</c:v>
                </c:pt>
                <c:pt idx="626">
                  <c:v>148.02284800000001</c:v>
                </c:pt>
                <c:pt idx="627">
                  <c:v>148.02284800000001</c:v>
                </c:pt>
                <c:pt idx="628">
                  <c:v>148.33430123076923</c:v>
                </c:pt>
                <c:pt idx="629">
                  <c:v>148.64575446153847</c:v>
                </c:pt>
                <c:pt idx="630">
                  <c:v>148.95720769230769</c:v>
                </c:pt>
                <c:pt idx="631">
                  <c:v>149.26866092307694</c:v>
                </c:pt>
                <c:pt idx="632">
                  <c:v>149.58011415384615</c:v>
                </c:pt>
                <c:pt idx="633">
                  <c:v>149.8915673846154</c:v>
                </c:pt>
                <c:pt idx="634">
                  <c:v>150.20302061538462</c:v>
                </c:pt>
                <c:pt idx="635">
                  <c:v>150.51447384615386</c:v>
                </c:pt>
                <c:pt idx="636">
                  <c:v>150.82592707692305</c:v>
                </c:pt>
                <c:pt idx="637">
                  <c:v>151.1373803076923</c:v>
                </c:pt>
                <c:pt idx="638">
                  <c:v>151.44883353846154</c:v>
                </c:pt>
                <c:pt idx="639">
                  <c:v>151.76028676923079</c:v>
                </c:pt>
                <c:pt idx="640">
                  <c:v>152.07173999999998</c:v>
                </c:pt>
                <c:pt idx="641">
                  <c:v>152.38319323076922</c:v>
                </c:pt>
                <c:pt idx="642">
                  <c:v>152.69464646153847</c:v>
                </c:pt>
                <c:pt idx="643">
                  <c:v>153.00609969230771</c:v>
                </c:pt>
                <c:pt idx="644">
                  <c:v>153.31755292307693</c:v>
                </c:pt>
                <c:pt idx="645">
                  <c:v>153.62900615384615</c:v>
                </c:pt>
                <c:pt idx="646">
                  <c:v>153.94045938461539</c:v>
                </c:pt>
                <c:pt idx="647">
                  <c:v>154.25191261538464</c:v>
                </c:pt>
                <c:pt idx="648">
                  <c:v>154.56336584615389</c:v>
                </c:pt>
                <c:pt idx="649">
                  <c:v>154.87481907692307</c:v>
                </c:pt>
                <c:pt idx="650">
                  <c:v>155.18627230769229</c:v>
                </c:pt>
                <c:pt idx="651">
                  <c:v>155.49772553846157</c:v>
                </c:pt>
                <c:pt idx="652">
                  <c:v>155.80917876923078</c:v>
                </c:pt>
                <c:pt idx="653">
                  <c:v>156.12063199999997</c:v>
                </c:pt>
                <c:pt idx="654">
                  <c:v>156.43208523076925</c:v>
                </c:pt>
                <c:pt idx="655">
                  <c:v>156.74353846153846</c:v>
                </c:pt>
                <c:pt idx="656">
                  <c:v>157.05499169230771</c:v>
                </c:pt>
                <c:pt idx="657">
                  <c:v>157.36644492307693</c:v>
                </c:pt>
                <c:pt idx="658">
                  <c:v>157.67789815384614</c:v>
                </c:pt>
                <c:pt idx="659">
                  <c:v>157.98935138461542</c:v>
                </c:pt>
                <c:pt idx="660">
                  <c:v>158.30080461538461</c:v>
                </c:pt>
                <c:pt idx="661">
                  <c:v>158.61225784615385</c:v>
                </c:pt>
                <c:pt idx="662">
                  <c:v>158.9237110769231</c:v>
                </c:pt>
                <c:pt idx="663">
                  <c:v>159.23516430769232</c:v>
                </c:pt>
                <c:pt idx="664">
                  <c:v>159.54661753846156</c:v>
                </c:pt>
                <c:pt idx="665">
                  <c:v>159.85807076923078</c:v>
                </c:pt>
                <c:pt idx="666">
                  <c:v>160.16952399999997</c:v>
                </c:pt>
                <c:pt idx="667">
                  <c:v>160.48097723076924</c:v>
                </c:pt>
                <c:pt idx="668">
                  <c:v>160.79243046153846</c:v>
                </c:pt>
                <c:pt idx="669">
                  <c:v>161.1038836923077</c:v>
                </c:pt>
                <c:pt idx="670">
                  <c:v>161.41533692307689</c:v>
                </c:pt>
                <c:pt idx="671">
                  <c:v>161.72679015384614</c:v>
                </c:pt>
                <c:pt idx="672">
                  <c:v>162.03824338461541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94369664"/>
        <c:axId val="94371200"/>
      </c:lineChart>
      <c:dateAx>
        <c:axId val="9436966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crossAx val="94371200"/>
        <c:crosses val="autoZero"/>
        <c:auto val="1"/>
        <c:lblOffset val="100"/>
        <c:baseTimeUnit val="days"/>
        <c:majorUnit val="1"/>
        <c:majorTimeUnit val="years"/>
      </c:dateAx>
      <c:valAx>
        <c:axId val="94371200"/>
        <c:scaling>
          <c:orientation val="minMax"/>
        </c:scaling>
        <c:delete val="0"/>
        <c:axPos val="l"/>
        <c:numFmt formatCode="#,##0.0_ ;[Red]\-#,##0.0\ " sourceLinked="0"/>
        <c:majorTickMark val="out"/>
        <c:minorTickMark val="none"/>
        <c:tickLblPos val="nextTo"/>
        <c:crossAx val="9436966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6383095749528083"/>
          <c:y val="6.5463055555555552E-2"/>
          <c:w val="0.13616905748844371"/>
          <c:h val="0.56326722222222214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 Narrow" panose="020B060602020203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3295580290307884E-2"/>
          <c:y val="0.11278083333333333"/>
          <c:w val="0.81443858621363019"/>
          <c:h val="0.81498166666666672"/>
        </c:manualLayout>
      </c:layout>
      <c:lineChart>
        <c:grouping val="standard"/>
        <c:varyColors val="0"/>
        <c:ser>
          <c:idx val="0"/>
          <c:order val="0"/>
          <c:tx>
            <c:strRef>
              <c:f>PBR!$AT$19</c:f>
              <c:strCache>
                <c:ptCount val="1"/>
                <c:pt idx="0">
                  <c:v>삼성전자 Trailing ROE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PBR!$AT$20:$AT$5005</c:f>
              <c:numCache>
                <c:formatCode>General</c:formatCode>
                <c:ptCount val="4986"/>
                <c:pt idx="0">
                  <c:v>20.2587297140728</c:v>
                </c:pt>
                <c:pt idx="1">
                  <c:v>20.506976998751757</c:v>
                </c:pt>
                <c:pt idx="2">
                  <c:v>20.753603512361046</c:v>
                </c:pt>
                <c:pt idx="3">
                  <c:v>20.998625075928341</c:v>
                </c:pt>
                <c:pt idx="4">
                  <c:v>21.242057305234859</c:v>
                </c:pt>
                <c:pt idx="5">
                  <c:v>21.483915614132972</c:v>
                </c:pt>
                <c:pt idx="6">
                  <c:v>21.724215217799607</c:v>
                </c:pt>
                <c:pt idx="7">
                  <c:v>21.962971135926974</c:v>
                </c:pt>
                <c:pt idx="8">
                  <c:v>22.200198195852057</c:v>
                </c:pt>
                <c:pt idx="9">
                  <c:v>22.43591103562602</c:v>
                </c:pt>
                <c:pt idx="10">
                  <c:v>22.67012410702522</c:v>
                </c:pt>
                <c:pt idx="11">
                  <c:v>22.902851678504792</c:v>
                </c:pt>
                <c:pt idx="12">
                  <c:v>23.134107838096252</c:v>
                </c:pt>
                <c:pt idx="13">
                  <c:v>23.363906496250319</c:v>
                </c:pt>
                <c:pt idx="14">
                  <c:v>23.592261388626167</c:v>
                </c:pt>
                <c:pt idx="15">
                  <c:v>23.819186078828238</c:v>
                </c:pt>
                <c:pt idx="16">
                  <c:v>24.044693961091788</c:v>
                </c:pt>
                <c:pt idx="17">
                  <c:v>24.268798262918377</c:v>
                </c:pt>
                <c:pt idx="18">
                  <c:v>24.491512047662134</c:v>
                </c:pt>
                <c:pt idx="19">
                  <c:v>24.712848217068217</c:v>
                </c:pt>
                <c:pt idx="20">
                  <c:v>24.932819513764169</c:v>
                </c:pt>
                <c:pt idx="21">
                  <c:v>25.151438523705394</c:v>
                </c:pt>
                <c:pt idx="22">
                  <c:v>25.368717678575674</c:v>
                </c:pt>
                <c:pt idx="23">
                  <c:v>25.584669258143645</c:v>
                </c:pt>
                <c:pt idx="24">
                  <c:v>25.799305392576233</c:v>
                </c:pt>
                <c:pt idx="25">
                  <c:v>26.012638064709968</c:v>
                </c:pt>
                <c:pt idx="26">
                  <c:v>26.224679112280985</c:v>
                </c:pt>
                <c:pt idx="27">
                  <c:v>26.435440230114693</c:v>
                </c:pt>
                <c:pt idx="28">
                  <c:v>26.644932972275885</c:v>
                </c:pt>
                <c:pt idx="29">
                  <c:v>26.853168754180174</c:v>
                </c:pt>
                <c:pt idx="30">
                  <c:v>27.060158854667467</c:v>
                </c:pt>
                <c:pt idx="31">
                  <c:v>27.265914418038445</c:v>
                </c:pt>
                <c:pt idx="32">
                  <c:v>27.470446456054638</c:v>
                </c:pt>
                <c:pt idx="33">
                  <c:v>27.673765849902914</c:v>
                </c:pt>
                <c:pt idx="34">
                  <c:v>27.875883352125197</c:v>
                </c:pt>
                <c:pt idx="35">
                  <c:v>28.076809588514013</c:v>
                </c:pt>
                <c:pt idx="36">
                  <c:v>28.276555059974633</c:v>
                </c:pt>
                <c:pt idx="37">
                  <c:v>28.475130144354477</c:v>
                </c:pt>
                <c:pt idx="38">
                  <c:v>28.672545098240469</c:v>
                </c:pt>
                <c:pt idx="39">
                  <c:v>28.868810058724964</c:v>
                </c:pt>
                <c:pt idx="40">
                  <c:v>29.063935045140898</c:v>
                </c:pt>
                <c:pt idx="41">
                  <c:v>29.257929960766845</c:v>
                </c:pt>
                <c:pt idx="42">
                  <c:v>29.450804594502433</c:v>
                </c:pt>
                <c:pt idx="43">
                  <c:v>29.642568622514954</c:v>
                </c:pt>
                <c:pt idx="44">
                  <c:v>29.833231609857453</c:v>
                </c:pt>
                <c:pt idx="45">
                  <c:v>30.022803012059189</c:v>
                </c:pt>
                <c:pt idx="46">
                  <c:v>30.211292176688719</c:v>
                </c:pt>
                <c:pt idx="47">
                  <c:v>30.398708344890363</c:v>
                </c:pt>
                <c:pt idx="48">
                  <c:v>30.585060652894491</c:v>
                </c:pt>
                <c:pt idx="49">
                  <c:v>30.77035813350215</c:v>
                </c:pt>
                <c:pt idx="50">
                  <c:v>30.954609717544567</c:v>
                </c:pt>
                <c:pt idx="51">
                  <c:v>31.137824235318014</c:v>
                </c:pt>
                <c:pt idx="52">
                  <c:v>31.320010417994439</c:v>
                </c:pt>
                <c:pt idx="53">
                  <c:v>31.320010417994439</c:v>
                </c:pt>
                <c:pt idx="54">
                  <c:v>31.053867232473735</c:v>
                </c:pt>
                <c:pt idx="55">
                  <c:v>30.789265411630666</c:v>
                </c:pt>
                <c:pt idx="56">
                  <c:v>30.526191603938628</c:v>
                </c:pt>
                <c:pt idx="57">
                  <c:v>30.264632611630905</c:v>
                </c:pt>
                <c:pt idx="58">
                  <c:v>30.004575388493599</c:v>
                </c:pt>
                <c:pt idx="59">
                  <c:v>29.746007037696419</c:v>
                </c:pt>
                <c:pt idx="60">
                  <c:v>29.48891480966072</c:v>
                </c:pt>
                <c:pt idx="61">
                  <c:v>29.233286099963866</c:v>
                </c:pt>
                <c:pt idx="62">
                  <c:v>28.979108447279341</c:v>
                </c:pt>
                <c:pt idx="63">
                  <c:v>28.726369531351747</c:v>
                </c:pt>
                <c:pt idx="64">
                  <c:v>28.475057171006252</c:v>
                </c:pt>
                <c:pt idx="65">
                  <c:v>28.225159322191473</c:v>
                </c:pt>
                <c:pt idx="66">
                  <c:v>27.976664076055417</c:v>
                </c:pt>
                <c:pt idx="67">
                  <c:v>27.729559657053727</c:v>
                </c:pt>
                <c:pt idx="68">
                  <c:v>27.483834421089533</c:v>
                </c:pt>
                <c:pt idx="69">
                  <c:v>27.239476853684476</c:v>
                </c:pt>
                <c:pt idx="70">
                  <c:v>26.996475568180049</c:v>
                </c:pt>
                <c:pt idx="71">
                  <c:v>26.754819303968947</c:v>
                </c:pt>
                <c:pt idx="72">
                  <c:v>26.514496924755576</c:v>
                </c:pt>
                <c:pt idx="73">
                  <c:v>26.275497416845401</c:v>
                </c:pt>
                <c:pt idx="74">
                  <c:v>26.037809887462366</c:v>
                </c:pt>
                <c:pt idx="75">
                  <c:v>25.801423563094005</c:v>
                </c:pt>
                <c:pt idx="76">
                  <c:v>25.566327787863681</c:v>
                </c:pt>
                <c:pt idx="77">
                  <c:v>25.332512021929325</c:v>
                </c:pt>
                <c:pt idx="78">
                  <c:v>25.099965839908332</c:v>
                </c:pt>
                <c:pt idx="79">
                  <c:v>24.868678929328063</c:v>
                </c:pt>
                <c:pt idx="80">
                  <c:v>24.63864108910132</c:v>
                </c:pt>
                <c:pt idx="81">
                  <c:v>24.409842228026658</c:v>
                </c:pt>
                <c:pt idx="82">
                  <c:v>24.182272363312656</c:v>
                </c:pt>
                <c:pt idx="83">
                  <c:v>23.955921619126084</c:v>
                </c:pt>
                <c:pt idx="84">
                  <c:v>23.730780225163166</c:v>
                </c:pt>
                <c:pt idx="85">
                  <c:v>23.506838515243881</c:v>
                </c:pt>
                <c:pt idx="86">
                  <c:v>23.284086925928484</c:v>
                </c:pt>
                <c:pt idx="87">
                  <c:v>23.062515995156151</c:v>
                </c:pt>
                <c:pt idx="88">
                  <c:v>22.842116360905152</c:v>
                </c:pt>
                <c:pt idx="89">
                  <c:v>22.622878759874261</c:v>
                </c:pt>
                <c:pt idx="90">
                  <c:v>22.404794026184938</c:v>
                </c:pt>
                <c:pt idx="91">
                  <c:v>22.187853090103925</c:v>
                </c:pt>
                <c:pt idx="92">
                  <c:v>21.972046976785908</c:v>
                </c:pt>
                <c:pt idx="93">
                  <c:v>21.757366805035847</c:v>
                </c:pt>
                <c:pt idx="94">
                  <c:v>21.543803786090653</c:v>
                </c:pt>
                <c:pt idx="95">
                  <c:v>21.331349222419789</c:v>
                </c:pt>
                <c:pt idx="96">
                  <c:v>21.11999450654455</c:v>
                </c:pt>
                <c:pt idx="97">
                  <c:v>20.909731119875563</c:v>
                </c:pt>
                <c:pt idx="98">
                  <c:v>20.700550631568351</c:v>
                </c:pt>
                <c:pt idx="99">
                  <c:v>20.492444697396433</c:v>
                </c:pt>
                <c:pt idx="100">
                  <c:v>20.28540505864181</c:v>
                </c:pt>
                <c:pt idx="101">
                  <c:v>20.079423541002424</c:v>
                </c:pt>
                <c:pt idx="102">
                  <c:v>19.874492053516356</c:v>
                </c:pt>
                <c:pt idx="103">
                  <c:v>19.670602587502415</c:v>
                </c:pt>
                <c:pt idx="104">
                  <c:v>19.467747215516859</c:v>
                </c:pt>
                <c:pt idx="105">
                  <c:v>19.265918090325926</c:v>
                </c:pt>
                <c:pt idx="106">
                  <c:v>19.227651194728342</c:v>
                </c:pt>
                <c:pt idx="107">
                  <c:v>19.189588845818161</c:v>
                </c:pt>
                <c:pt idx="108">
                  <c:v>19.151729407932624</c:v>
                </c:pt>
                <c:pt idx="109">
                  <c:v>19.114071262802092</c:v>
                </c:pt>
                <c:pt idx="110">
                  <c:v>19.076612809319482</c:v>
                </c:pt>
                <c:pt idx="111">
                  <c:v>19.039352463313335</c:v>
                </c:pt>
                <c:pt idx="112">
                  <c:v>19.00228865732451</c:v>
                </c:pt>
                <c:pt idx="113">
                  <c:v>18.96541984038635</c:v>
                </c:pt>
                <c:pt idx="114">
                  <c:v>18.928744477808358</c:v>
                </c:pt>
                <c:pt idx="115">
                  <c:v>18.892261050963242</c:v>
                </c:pt>
                <c:pt idx="116">
                  <c:v>18.855968057077291</c:v>
                </c:pt>
                <c:pt idx="117">
                  <c:v>18.819864009024069</c:v>
                </c:pt>
                <c:pt idx="118">
                  <c:v>18.783947435121259</c:v>
                </c:pt>
                <c:pt idx="119">
                  <c:v>18.748216878930691</c:v>
                </c:pt>
                <c:pt idx="120">
                  <c:v>18.712670899061493</c:v>
                </c:pt>
                <c:pt idx="121">
                  <c:v>18.677308068976256</c:v>
                </c:pt>
                <c:pt idx="122">
                  <c:v>18.642126976800196</c:v>
                </c:pt>
                <c:pt idx="123">
                  <c:v>18.607126225133243</c:v>
                </c:pt>
                <c:pt idx="124">
                  <c:v>18.572304430865024</c:v>
                </c:pt>
                <c:pt idx="125">
                  <c:v>18.537660224992685</c:v>
                </c:pt>
                <c:pt idx="126">
                  <c:v>18.503192252441448</c:v>
                </c:pt>
                <c:pt idx="127">
                  <c:v>18.468899171887966</c:v>
                </c:pt>
                <c:pt idx="128">
                  <c:v>18.434779655586311</c:v>
                </c:pt>
                <c:pt idx="129">
                  <c:v>18.400832389196616</c:v>
                </c:pt>
                <c:pt idx="130">
                  <c:v>18.36705607161629</c:v>
                </c:pt>
                <c:pt idx="131">
                  <c:v>18.333449414813813</c:v>
                </c:pt>
                <c:pt idx="132">
                  <c:v>18.300011143664971</c:v>
                </c:pt>
                <c:pt idx="133">
                  <c:v>18.266739995791621</c:v>
                </c:pt>
                <c:pt idx="134">
                  <c:v>18.23363472140279</c:v>
                </c:pt>
                <c:pt idx="135">
                  <c:v>18.20069408313821</c:v>
                </c:pt>
                <c:pt idx="136">
                  <c:v>18.167916855914118</c:v>
                </c:pt>
                <c:pt idx="137">
                  <c:v>18.135301826771443</c:v>
                </c:pt>
                <c:pt idx="138">
                  <c:v>18.102847794726095</c:v>
                </c:pt>
                <c:pt idx="139">
                  <c:v>18.070553570621616</c:v>
                </c:pt>
                <c:pt idx="140">
                  <c:v>18.038417976983922</c:v>
                </c:pt>
                <c:pt idx="141">
                  <c:v>18.006439847878156</c:v>
                </c:pt>
                <c:pt idx="142">
                  <c:v>17.974618028767722</c:v>
                </c:pt>
                <c:pt idx="143">
                  <c:v>17.942951376375323</c:v>
                </c:pt>
                <c:pt idx="144">
                  <c:v>17.911438758546041</c:v>
                </c:pt>
                <c:pt idx="145">
                  <c:v>17.880079054112386</c:v>
                </c:pt>
                <c:pt idx="146">
                  <c:v>17.848871152761376</c:v>
                </c:pt>
                <c:pt idx="147">
                  <c:v>17.817813954903464</c:v>
                </c:pt>
                <c:pt idx="148">
                  <c:v>17.786906371543381</c:v>
                </c:pt>
                <c:pt idx="149">
                  <c:v>17.756147324152892</c:v>
                </c:pt>
                <c:pt idx="150">
                  <c:v>17.725535744545297</c:v>
                </c:pt>
                <c:pt idx="151">
                  <c:v>17.695070574751796</c:v>
                </c:pt>
                <c:pt idx="152">
                  <c:v>17.664750766899608</c:v>
                </c:pt>
                <c:pt idx="153">
                  <c:v>17.634575283091827</c:v>
                </c:pt>
                <c:pt idx="154">
                  <c:v>17.604543095288978</c:v>
                </c:pt>
                <c:pt idx="155">
                  <c:v>17.574653185192279</c:v>
                </c:pt>
                <c:pt idx="156">
                  <c:v>17.544904544128535</c:v>
                </c:pt>
                <c:pt idx="157">
                  <c:v>17.515296172936694</c:v>
                </c:pt>
                <c:pt idx="158">
                  <c:v>17.447149268457611</c:v>
                </c:pt>
                <c:pt idx="159">
                  <c:v>17.37936937323375</c:v>
                </c:pt>
                <c:pt idx="160">
                  <c:v>17.311953530401635</c:v>
                </c:pt>
                <c:pt idx="161">
                  <c:v>17.244898814775937</c:v>
                </c:pt>
                <c:pt idx="162">
                  <c:v>17.178202332426352</c:v>
                </c:pt>
                <c:pt idx="163">
                  <c:v>17.111861220261286</c:v>
                </c:pt>
                <c:pt idx="164">
                  <c:v>17.04587264561815</c:v>
                </c:pt>
                <c:pt idx="165">
                  <c:v>16.980233805860191</c:v>
                </c:pt>
                <c:pt idx="166">
                  <c:v>16.914941927979708</c:v>
                </c:pt>
                <c:pt idx="167">
                  <c:v>16.849994268207517</c:v>
                </c:pt>
                <c:pt idx="168">
                  <c:v>16.785388111628649</c:v>
                </c:pt>
                <c:pt idx="169">
                  <c:v>16.721120771803985</c:v>
                </c:pt>
                <c:pt idx="170">
                  <c:v>16.657189590397952</c:v>
                </c:pt>
                <c:pt idx="171">
                  <c:v>16.593591936811929</c:v>
                </c:pt>
                <c:pt idx="172">
                  <c:v>16.530325207823484</c:v>
                </c:pt>
                <c:pt idx="173">
                  <c:v>16.46738682723112</c:v>
                </c:pt>
                <c:pt idx="174">
                  <c:v>16.40477424550463</c:v>
                </c:pt>
                <c:pt idx="175">
                  <c:v>16.342484939440823</c:v>
                </c:pt>
                <c:pt idx="176">
                  <c:v>16.280516411824557</c:v>
                </c:pt>
                <c:pt idx="177">
                  <c:v>16.218866191095039</c:v>
                </c:pt>
                <c:pt idx="178">
                  <c:v>16.157531831017213</c:v>
                </c:pt>
                <c:pt idx="179">
                  <c:v>16.096510910358219</c:v>
                </c:pt>
                <c:pt idx="180">
                  <c:v>16.035801032568749</c:v>
                </c:pt>
                <c:pt idx="181">
                  <c:v>15.975399825469335</c:v>
                </c:pt>
                <c:pt idx="182">
                  <c:v>15.915304940941363</c:v>
                </c:pt>
                <c:pt idx="183">
                  <c:v>15.855514054622761</c:v>
                </c:pt>
                <c:pt idx="184">
                  <c:v>15.796024865608347</c:v>
                </c:pt>
                <c:pt idx="185">
                  <c:v>15.736835096154653</c:v>
                </c:pt>
                <c:pt idx="186">
                  <c:v>15.67794249138923</c:v>
                </c:pt>
                <c:pt idx="187">
                  <c:v>15.619344819024292</c:v>
                </c:pt>
                <c:pt idx="188">
                  <c:v>15.561039869074669</c:v>
                </c:pt>
                <c:pt idx="189">
                  <c:v>15.503025453579971</c:v>
                </c:pt>
                <c:pt idx="190">
                  <c:v>15.445299406330889</c:v>
                </c:pt>
                <c:pt idx="191">
                  <c:v>15.387859582599592</c:v>
                </c:pt>
                <c:pt idx="192">
                  <c:v>15.330703858874081</c:v>
                </c:pt>
                <c:pt idx="193">
                  <c:v>15.273830132596524</c:v>
                </c:pt>
                <c:pt idx="194">
                  <c:v>15.217236321905414</c:v>
                </c:pt>
                <c:pt idx="195">
                  <c:v>15.160920365381534</c:v>
                </c:pt>
                <c:pt idx="196">
                  <c:v>15.1048802217977</c:v>
                </c:pt>
                <c:pt idx="197">
                  <c:v>15.049113869872086</c:v>
                </c:pt>
                <c:pt idx="198">
                  <c:v>14.993619308025233</c:v>
                </c:pt>
                <c:pt idx="199">
                  <c:v>14.938394554140565</c:v>
                </c:pt>
                <c:pt idx="200">
                  <c:v>14.883437645328401</c:v>
                </c:pt>
                <c:pt idx="201">
                  <c:v>14.828746637693376</c:v>
                </c:pt>
                <c:pt idx="202">
                  <c:v>14.774319606105257</c:v>
                </c:pt>
                <c:pt idx="203">
                  <c:v>14.720154643973038</c:v>
                </c:pt>
                <c:pt idx="204">
                  <c:v>14.666249863022337</c:v>
                </c:pt>
                <c:pt idx="205">
                  <c:v>14.61260339307592</c:v>
                </c:pt>
                <c:pt idx="206">
                  <c:v>14.559213381837468</c:v>
                </c:pt>
                <c:pt idx="207">
                  <c:v>14.506077994678332</c:v>
                </c:pt>
                <c:pt idx="208">
                  <c:v>14.453195414427425</c:v>
                </c:pt>
                <c:pt idx="209">
                  <c:v>14.400563841164052</c:v>
                </c:pt>
                <c:pt idx="210">
                  <c:v>14.294794416638959</c:v>
                </c:pt>
                <c:pt idx="211">
                  <c:v>14.189539488716669</c:v>
                </c:pt>
                <c:pt idx="212">
                  <c:v>14.084795312489213</c:v>
                </c:pt>
                <c:pt idx="213">
                  <c:v>13.980558179305142</c:v>
                </c:pt>
                <c:pt idx="214">
                  <c:v>13.876824416331823</c:v>
                </c:pt>
                <c:pt idx="215">
                  <c:v>13.773590386124019</c:v>
                </c:pt>
                <c:pt idx="216">
                  <c:v>13.670852486198747</c:v>
                </c:pt>
                <c:pt idx="217">
                  <c:v>13.568607148616216</c:v>
                </c:pt>
                <c:pt idx="218">
                  <c:v>13.46685083956678</c:v>
                </c:pt>
                <c:pt idx="219">
                  <c:v>13.365580058963818</c:v>
                </c:pt>
                <c:pt idx="220">
                  <c:v>13.26479134004242</c:v>
                </c:pt>
                <c:pt idx="221">
                  <c:v>13.164481248963778</c:v>
                </c:pt>
                <c:pt idx="222">
                  <c:v>13.064646384425224</c:v>
                </c:pt>
                <c:pt idx="223">
                  <c:v>12.965283377275776</c:v>
                </c:pt>
                <c:pt idx="224">
                  <c:v>12.86638889013714</c:v>
                </c:pt>
                <c:pt idx="225">
                  <c:v>12.767959617030042</c:v>
                </c:pt>
                <c:pt idx="226">
                  <c:v>12.669992283005834</c:v>
                </c:pt>
                <c:pt idx="227">
                  <c:v>12.572483643783286</c:v>
                </c:pt>
                <c:pt idx="228">
                  <c:v>12.475430485390412</c:v>
                </c:pt>
                <c:pt idx="229">
                  <c:v>12.378829623811406</c:v>
                </c:pt>
                <c:pt idx="230">
                  <c:v>12.282677904638371</c:v>
                </c:pt>
                <c:pt idx="231">
                  <c:v>12.186972202728036</c:v>
                </c:pt>
                <c:pt idx="232">
                  <c:v>12.09170942186311</c:v>
                </c:pt>
                <c:pt idx="233">
                  <c:v>11.996886494418417</c:v>
                </c:pt>
                <c:pt idx="234">
                  <c:v>11.902500381031604</c:v>
                </c:pt>
                <c:pt idx="235">
                  <c:v>11.808548070278391</c:v>
                </c:pt>
                <c:pt idx="236">
                  <c:v>11.715026578352314</c:v>
                </c:pt>
                <c:pt idx="237">
                  <c:v>11.621932948748821</c:v>
                </c:pt>
                <c:pt idx="238">
                  <c:v>11.529264251953741</c:v>
                </c:pt>
                <c:pt idx="239">
                  <c:v>11.437017585135973</c:v>
                </c:pt>
                <c:pt idx="240">
                  <c:v>11.345190071844376</c:v>
                </c:pt>
                <c:pt idx="241">
                  <c:v>11.253778861708794</c:v>
                </c:pt>
                <c:pt idx="242">
                  <c:v>11.16278113014511</c:v>
                </c:pt>
                <c:pt idx="243">
                  <c:v>11.072194078064337</c:v>
                </c:pt>
                <c:pt idx="244">
                  <c:v>10.982014931585582</c:v>
                </c:pt>
                <c:pt idx="245">
                  <c:v>10.892240941752924</c:v>
                </c:pt>
                <c:pt idx="246">
                  <c:v>10.802869384256086</c:v>
                </c:pt>
                <c:pt idx="247">
                  <c:v>10.713897559154848</c:v>
                </c:pt>
                <c:pt idx="248">
                  <c:v>10.625322790607163</c:v>
                </c:pt>
                <c:pt idx="249">
                  <c:v>10.537142426600884</c:v>
                </c:pt>
                <c:pt idx="250">
                  <c:v>10.449353838689088</c:v>
                </c:pt>
                <c:pt idx="251">
                  <c:v>10.361954421728912</c:v>
                </c:pt>
                <c:pt idx="252">
                  <c:v>10.274941593623856</c:v>
                </c:pt>
                <c:pt idx="253">
                  <c:v>10.188312795069486</c:v>
                </c:pt>
                <c:pt idx="254">
                  <c:v>10.102065489302516</c:v>
                </c:pt>
                <c:pt idx="255">
                  <c:v>10.01619716185319</c:v>
                </c:pt>
                <c:pt idx="256">
                  <c:v>9.9307053203009108</c:v>
                </c:pt>
                <c:pt idx="257">
                  <c:v>9.8455874940330936</c:v>
                </c:pt>
                <c:pt idx="258">
                  <c:v>9.7608412340071595</c:v>
                </c:pt>
                <c:pt idx="259">
                  <c:v>9.6764641125156601</c:v>
                </c:pt>
                <c:pt idx="260">
                  <c:v>9.5924537229544402</c:v>
                </c:pt>
                <c:pt idx="261">
                  <c:v>9.5088076795938434</c:v>
                </c:pt>
                <c:pt idx="262">
                  <c:v>9.6175400439653664</c:v>
                </c:pt>
                <c:pt idx="263">
                  <c:v>9.7256491173866078</c:v>
                </c:pt>
                <c:pt idx="264">
                  <c:v>9.8331402439146416</c:v>
                </c:pt>
                <c:pt idx="265">
                  <c:v>9.9400187066878498</c:v>
                </c:pt>
                <c:pt idx="266">
                  <c:v>10.046289728791484</c:v>
                </c:pt>
                <c:pt idx="267">
                  <c:v>10.151958474108513</c:v>
                </c:pt>
                <c:pt idx="268">
                  <c:v>10.257030048156073</c:v>
                </c:pt>
                <c:pt idx="269">
                  <c:v>10.361509498907752</c:v>
                </c:pt>
                <c:pt idx="270">
                  <c:v>10.465401817602014</c:v>
                </c:pt>
                <c:pt idx="271">
                  <c:v>10.568711939537042</c:v>
                </c:pt>
                <c:pt idx="272">
                  <c:v>10.671444744852247</c:v>
                </c:pt>
                <c:pt idx="273">
                  <c:v>10.773605059296717</c:v>
                </c:pt>
                <c:pt idx="274">
                  <c:v>10.875197654984852</c:v>
                </c:pt>
                <c:pt idx="275">
                  <c:v>10.976227251139441</c:v>
                </c:pt>
                <c:pt idx="276">
                  <c:v>11.076698514822406</c:v>
                </c:pt>
                <c:pt idx="277">
                  <c:v>11.176616061653489</c:v>
                </c:pt>
                <c:pt idx="278">
                  <c:v>11.275984456517056</c:v>
                </c:pt>
                <c:pt idx="279">
                  <c:v>11.374808214257319</c:v>
                </c:pt>
                <c:pt idx="280">
                  <c:v>11.473091800362113</c:v>
                </c:pt>
                <c:pt idx="281">
                  <c:v>11.570839631635534</c:v>
                </c:pt>
                <c:pt idx="282">
                  <c:v>11.668056076859569</c:v>
                </c:pt>
                <c:pt idx="283">
                  <c:v>11.764745457444995</c:v>
                </c:pt>
                <c:pt idx="284">
                  <c:v>11.860912048071707</c:v>
                </c:pt>
                <c:pt idx="285">
                  <c:v>11.956560077318681</c:v>
                </c:pt>
                <c:pt idx="286">
                  <c:v>12.051693728283789</c:v>
                </c:pt>
                <c:pt idx="287">
                  <c:v>12.146317139193616</c:v>
                </c:pt>
                <c:pt idx="288">
                  <c:v>12.240434404003542</c:v>
                </c:pt>
                <c:pt idx="289">
                  <c:v>12.334049572988141</c:v>
                </c:pt>
                <c:pt idx="290">
                  <c:v>12.427166653322246</c:v>
                </c:pt>
                <c:pt idx="291">
                  <c:v>12.519789609652676</c:v>
                </c:pt>
                <c:pt idx="292">
                  <c:v>12.611922364660961</c:v>
                </c:pt>
                <c:pt idx="293">
                  <c:v>12.703568799617113</c:v>
                </c:pt>
                <c:pt idx="294">
                  <c:v>12.794732754924656</c:v>
                </c:pt>
                <c:pt idx="295">
                  <c:v>12.885418030657075</c:v>
                </c:pt>
                <c:pt idx="296">
                  <c:v>12.975628387085852</c:v>
                </c:pt>
                <c:pt idx="297">
                  <c:v>13.065367545200196</c:v>
                </c:pt>
                <c:pt idx="298">
                  <c:v>13.154639187218681</c:v>
                </c:pt>
                <c:pt idx="299">
                  <c:v>13.243446957092878</c:v>
                </c:pt>
                <c:pt idx="300">
                  <c:v>13.331794461003199</c:v>
                </c:pt>
                <c:pt idx="301">
                  <c:v>13.419685267846996</c:v>
                </c:pt>
                <c:pt idx="302">
                  <c:v>13.507122909719163</c:v>
                </c:pt>
                <c:pt idx="303">
                  <c:v>13.594110882385285</c:v>
                </c:pt>
                <c:pt idx="304">
                  <c:v>13.680652645747529</c:v>
                </c:pt>
                <c:pt idx="305">
                  <c:v>13.766751624303375</c:v>
                </c:pt>
                <c:pt idx="306">
                  <c:v>13.852411207597322</c:v>
                </c:pt>
                <c:pt idx="307">
                  <c:v>13.937634750665687</c:v>
                </c:pt>
                <c:pt idx="308">
                  <c:v>14.022425574474672</c:v>
                </c:pt>
                <c:pt idx="309">
                  <c:v>14.106786966351706</c:v>
                </c:pt>
                <c:pt idx="310">
                  <c:v>14.190722180410303</c:v>
                </c:pt>
                <c:pt idx="311">
                  <c:v>14.274234437968506</c:v>
                </c:pt>
                <c:pt idx="312">
                  <c:v>14.357326927960933</c:v>
                </c:pt>
                <c:pt idx="313">
                  <c:v>14.440002807344765</c:v>
                </c:pt>
                <c:pt idx="314">
                  <c:v>14.440002807344765</c:v>
                </c:pt>
                <c:pt idx="315">
                  <c:v>14.538464455182062</c:v>
                </c:pt>
                <c:pt idx="316">
                  <c:v>14.635874052932852</c:v>
                </c:pt>
                <c:pt idx="317">
                  <c:v>14.732248372524658</c:v>
                </c:pt>
                <c:pt idx="318">
                  <c:v>14.827603831262346</c:v>
                </c:pt>
                <c:pt idx="319">
                  <c:v>14.921956501151366</c:v>
                </c:pt>
                <c:pt idx="320">
                  <c:v>15.01532211792853</c:v>
                </c:pt>
                <c:pt idx="321">
                  <c:v>15.107716089810769</c:v>
                </c:pt>
                <c:pt idx="322">
                  <c:v>15.199153505972124</c:v>
                </c:pt>
                <c:pt idx="323">
                  <c:v>15.289649144758938</c:v>
                </c:pt>
                <c:pt idx="324">
                  <c:v>15.379217481652358</c:v>
                </c:pt>
                <c:pt idx="325">
                  <c:v>15.467872696987412</c:v>
                </c:pt>
                <c:pt idx="326">
                  <c:v>15.555628683437162</c:v>
                </c:pt>
                <c:pt idx="327">
                  <c:v>15.642499053270271</c:v>
                </c:pt>
                <c:pt idx="328">
                  <c:v>15.728497145389955</c:v>
                </c:pt>
                <c:pt idx="329">
                  <c:v>15.813636032161973</c:v>
                </c:pt>
                <c:pt idx="330">
                  <c:v>15.897928526038937</c:v>
                </c:pt>
                <c:pt idx="331">
                  <c:v>15.981387185988078</c:v>
                </c:pt>
                <c:pt idx="332">
                  <c:v>16.064024323729164</c:v>
                </c:pt>
                <c:pt idx="333">
                  <c:v>16.145852009789159</c:v>
                </c:pt>
                <c:pt idx="334">
                  <c:v>16.226882079379774</c:v>
                </c:pt>
                <c:pt idx="335">
                  <c:v>16.307126138103989</c:v>
                </c:pt>
                <c:pt idx="336">
                  <c:v>16.386595567497366</c:v>
                </c:pt>
                <c:pt idx="337">
                  <c:v>16.465301530409576</c:v>
                </c:pt>
                <c:pt idx="338">
                  <c:v>16.543254976231626</c:v>
                </c:pt>
                <c:pt idx="339">
                  <c:v>16.620466645973831</c:v>
                </c:pt>
                <c:pt idx="340">
                  <c:v>16.696947077199528</c:v>
                </c:pt>
                <c:pt idx="341">
                  <c:v>16.772706608819274</c:v>
                </c:pt>
                <c:pt idx="342">
                  <c:v>16.847755385750101</c:v>
                </c:pt>
                <c:pt idx="343">
                  <c:v>16.922103363444254</c:v>
                </c:pt>
                <c:pt idx="344">
                  <c:v>16.995760312291669</c:v>
                </c:pt>
                <c:pt idx="345">
                  <c:v>17.068735821900219</c:v>
                </c:pt>
                <c:pt idx="346">
                  <c:v>17.14103930525777</c:v>
                </c:pt>
                <c:pt idx="347">
                  <c:v>17.212680002779692</c:v>
                </c:pt>
                <c:pt idx="348">
                  <c:v>17.283666986245695</c:v>
                </c:pt>
                <c:pt idx="349">
                  <c:v>17.354009162629268</c:v>
                </c:pt>
                <c:pt idx="350">
                  <c:v>17.423715277823288</c:v>
                </c:pt>
                <c:pt idx="351">
                  <c:v>17.492793920265033</c:v>
                </c:pt>
                <c:pt idx="352">
                  <c:v>17.561253524463702</c:v>
                </c:pt>
                <c:pt idx="353">
                  <c:v>17.629102374433543</c:v>
                </c:pt>
                <c:pt idx="354">
                  <c:v>17.696348607035535</c:v>
                </c:pt>
                <c:pt idx="355">
                  <c:v>17.763000215230335</c:v>
                </c:pt>
                <c:pt idx="356">
                  <c:v>17.829065051245429</c:v>
                </c:pt>
                <c:pt idx="357">
                  <c:v>17.894550829658908</c:v>
                </c:pt>
                <c:pt idx="358">
                  <c:v>17.959465130402556</c:v>
                </c:pt>
                <c:pt idx="359">
                  <c:v>18.023815401686662</c:v>
                </c:pt>
                <c:pt idx="360">
                  <c:v>18.087608962848858</c:v>
                </c:pt>
                <c:pt idx="361">
                  <c:v>18.150853007129466</c:v>
                </c:pt>
                <c:pt idx="362">
                  <c:v>18.21355460437529</c:v>
                </c:pt>
                <c:pt idx="363">
                  <c:v>18.27572070367421</c:v>
                </c:pt>
                <c:pt idx="364">
                  <c:v>18.337358135922578</c:v>
                </c:pt>
                <c:pt idx="365">
                  <c:v>18.398473616327323</c:v>
                </c:pt>
                <c:pt idx="366">
                  <c:v>18.459073746844826</c:v>
                </c:pt>
                <c:pt idx="367">
                  <c:v>18.357344159808022</c:v>
                </c:pt>
                <c:pt idx="368">
                  <c:v>18.256137622798931</c:v>
                </c:pt>
                <c:pt idx="369">
                  <c:v>18.155450112212058</c:v>
                </c:pt>
                <c:pt idx="370">
                  <c:v>18.055277645605617</c:v>
                </c:pt>
                <c:pt idx="371">
                  <c:v>17.955616281176386</c:v>
                </c:pt>
                <c:pt idx="372">
                  <c:v>17.856462117242732</c:v>
                </c:pt>
                <c:pt idx="373">
                  <c:v>17.757811291735386</c:v>
                </c:pt>
                <c:pt idx="374">
                  <c:v>17.659659981696027</c:v>
                </c:pt>
                <c:pt idx="375">
                  <c:v>17.56200440278343</c:v>
                </c:pt>
                <c:pt idx="376">
                  <c:v>17.464840808787095</c:v>
                </c:pt>
                <c:pt idx="377">
                  <c:v>17.368165491148197</c:v>
                </c:pt>
                <c:pt idx="378">
                  <c:v>17.271974778487738</c:v>
                </c:pt>
                <c:pt idx="379">
                  <c:v>17.176265036141793</c:v>
                </c:pt>
                <c:pt idx="380">
                  <c:v>17.081032665703688</c:v>
                </c:pt>
                <c:pt idx="381">
                  <c:v>16.986274104573049</c:v>
                </c:pt>
                <c:pt idx="382">
                  <c:v>16.891985825511505</c:v>
                </c:pt>
                <c:pt idx="383">
                  <c:v>16.798164336205048</c:v>
                </c:pt>
                <c:pt idx="384">
                  <c:v>16.704806178832847</c:v>
                </c:pt>
                <c:pt idx="385">
                  <c:v>16.611907929642438</c:v>
                </c:pt>
                <c:pt idx="386">
                  <c:v>16.519466198531195</c:v>
                </c:pt>
                <c:pt idx="387">
                  <c:v>16.427477628633891</c:v>
                </c:pt>
                <c:pt idx="388">
                  <c:v>16.335938895916442</c:v>
                </c:pt>
                <c:pt idx="389">
                  <c:v>16.244846708775441</c:v>
                </c:pt>
                <c:pt idx="390">
                  <c:v>16.154197807643627</c:v>
                </c:pt>
                <c:pt idx="391">
                  <c:v>16.063988964601119</c:v>
                </c:pt>
                <c:pt idx="392">
                  <c:v>15.974216982992223</c:v>
                </c:pt>
                <c:pt idx="393">
                  <c:v>15.884878697047839</c:v>
                </c:pt>
                <c:pt idx="394">
                  <c:v>15.795970971513349</c:v>
                </c:pt>
                <c:pt idx="395">
                  <c:v>15.707490701281801</c:v>
                </c:pt>
                <c:pt idx="396">
                  <c:v>15.619434811032457</c:v>
                </c:pt>
                <c:pt idx="397">
                  <c:v>15.531800254874447</c:v>
                </c:pt>
                <c:pt idx="398">
                  <c:v>15.444584015995607</c:v>
                </c:pt>
                <c:pt idx="399">
                  <c:v>15.357783106316248</c:v>
                </c:pt>
                <c:pt idx="400">
                  <c:v>15.271394566147938</c:v>
                </c:pt>
                <c:pt idx="401">
                  <c:v>15.185415463857103</c:v>
                </c:pt>
                <c:pt idx="402">
                  <c:v>15.099842895533349</c:v>
                </c:pt>
                <c:pt idx="403">
                  <c:v>15.014673984662599</c:v>
                </c:pt>
                <c:pt idx="404">
                  <c:v>14.92990588180472</c:v>
                </c:pt>
                <c:pt idx="405">
                  <c:v>14.845535764275763</c:v>
                </c:pt>
                <c:pt idx="406">
                  <c:v>14.761560835834652</c:v>
                </c:pt>
                <c:pt idx="407">
                  <c:v>14.677978326374244</c:v>
                </c:pt>
                <c:pt idx="408">
                  <c:v>14.594785491616747</c:v>
                </c:pt>
                <c:pt idx="409">
                  <c:v>14.511979612813363</c:v>
                </c:pt>
                <c:pt idx="410">
                  <c:v>14.429557996448114</c:v>
                </c:pt>
                <c:pt idx="411">
                  <c:v>14.347517973945791</c:v>
                </c:pt>
                <c:pt idx="412">
                  <c:v>14.265856901383939</c:v>
                </c:pt>
                <c:pt idx="413">
                  <c:v>14.184572159208841</c:v>
                </c:pt>
                <c:pt idx="414">
                  <c:v>14.103661151955393</c:v>
                </c:pt>
                <c:pt idx="415">
                  <c:v>14.02312130797087</c:v>
                </c:pt>
                <c:pt idx="416">
                  <c:v>13.942950079142435</c:v>
                </c:pt>
                <c:pt idx="417">
                  <c:v>13.86314494062845</c:v>
                </c:pt>
                <c:pt idx="418">
                  <c:v>13.783703390593383</c:v>
                </c:pt>
                <c:pt idx="419">
                  <c:v>13.922703108317386</c:v>
                </c:pt>
                <c:pt idx="420">
                  <c:v>14.060610012315308</c:v>
                </c:pt>
                <c:pt idx="421">
                  <c:v>14.19743693965278</c:v>
                </c:pt>
                <c:pt idx="422">
                  <c:v>14.33319652712035</c:v>
                </c:pt>
                <c:pt idx="423">
                  <c:v>14.467901215124011</c:v>
                </c:pt>
                <c:pt idx="424">
                  <c:v>14.601563251485361</c:v>
                </c:pt>
                <c:pt idx="425">
                  <c:v>14.734194695153894</c:v>
                </c:pt>
                <c:pt idx="426">
                  <c:v>14.865807419833727</c:v>
                </c:pt>
                <c:pt idx="427">
                  <c:v>14.996413117527085</c:v>
                </c:pt>
                <c:pt idx="428">
                  <c:v>15.12602330199676</c:v>
                </c:pt>
                <c:pt idx="429">
                  <c:v>15.254649312149695</c:v>
                </c:pt>
                <c:pt idx="430">
                  <c:v>15.382302315343772</c:v>
                </c:pt>
                <c:pt idx="431">
                  <c:v>15.508993310619839</c:v>
                </c:pt>
                <c:pt idx="432">
                  <c:v>15.634733131860983</c:v>
                </c:pt>
                <c:pt idx="433">
                  <c:v>15.759532450880842</c:v>
                </c:pt>
                <c:pt idx="434">
                  <c:v>15.883401780442915</c:v>
                </c:pt>
                <c:pt idx="435">
                  <c:v>16.006351477212629</c:v>
                </c:pt>
                <c:pt idx="436">
                  <c:v>16.128391744643881</c:v>
                </c:pt>
                <c:pt idx="437">
                  <c:v>16.249532635801781</c:v>
                </c:pt>
                <c:pt idx="438">
                  <c:v>16.369784056123198</c:v>
                </c:pt>
                <c:pt idx="439">
                  <c:v>16.489155766116717</c:v>
                </c:pt>
                <c:pt idx="440">
                  <c:v>16.607657384003602</c:v>
                </c:pt>
                <c:pt idx="441">
                  <c:v>16.725298388301173</c:v>
                </c:pt>
                <c:pt idx="442">
                  <c:v>16.842088120350084</c:v>
                </c:pt>
                <c:pt idx="443">
                  <c:v>16.958035786787022</c:v>
                </c:pt>
                <c:pt idx="444">
                  <c:v>17.073150461964019</c:v>
                </c:pt>
                <c:pt idx="445">
                  <c:v>17.187441090315854</c:v>
                </c:pt>
                <c:pt idx="446">
                  <c:v>17.300916488676801</c:v>
                </c:pt>
                <c:pt idx="447">
                  <c:v>17.413585348547951</c:v>
                </c:pt>
                <c:pt idx="448">
                  <c:v>17.525456238316369</c:v>
                </c:pt>
                <c:pt idx="449">
                  <c:v>17.636537605427282</c:v>
                </c:pt>
                <c:pt idx="450">
                  <c:v>17.746837778510443</c:v>
                </c:pt>
                <c:pt idx="451">
                  <c:v>17.856364969461723</c:v>
                </c:pt>
                <c:pt idx="452">
                  <c:v>17.965127275481194</c:v>
                </c:pt>
                <c:pt idx="453">
                  <c:v>18.073132681068582</c:v>
                </c:pt>
                <c:pt idx="454">
                  <c:v>18.180389059977248</c:v>
                </c:pt>
                <c:pt idx="455">
                  <c:v>18.286904177127646</c:v>
                </c:pt>
                <c:pt idx="456">
                  <c:v>18.392685690481201</c:v>
                </c:pt>
                <c:pt idx="457">
                  <c:v>18.497741152875712</c:v>
                </c:pt>
                <c:pt idx="458">
                  <c:v>18.60207801382295</c:v>
                </c:pt>
                <c:pt idx="459">
                  <c:v>18.705703621269613</c:v>
                </c:pt>
                <c:pt idx="460">
                  <c:v>18.808625223322316</c:v>
                </c:pt>
                <c:pt idx="461">
                  <c:v>18.910849969937594</c:v>
                </c:pt>
                <c:pt idx="462">
                  <c:v>19.01238491457763</c:v>
                </c:pt>
                <c:pt idx="463">
                  <c:v>19.113237015832656</c:v>
                </c:pt>
                <c:pt idx="464">
                  <c:v>19.213413139010676</c:v>
                </c:pt>
                <c:pt idx="465">
                  <c:v>19.312920057695333</c:v>
                </c:pt>
                <c:pt idx="466">
                  <c:v>19.411764455272696</c:v>
                </c:pt>
                <c:pt idx="467">
                  <c:v>19.50995292642758</c:v>
                </c:pt>
                <c:pt idx="468">
                  <c:v>19.607491978610277</c:v>
                </c:pt>
                <c:pt idx="469">
                  <c:v>19.704388033474203</c:v>
                </c:pt>
                <c:pt idx="470">
                  <c:v>19.800647428285213</c:v>
                </c:pt>
                <c:pt idx="471">
                  <c:v>19.820604889785567</c:v>
                </c:pt>
                <c:pt idx="472">
                  <c:v>19.840384667477704</c:v>
                </c:pt>
                <c:pt idx="473">
                  <c:v>19.859989123757462</c:v>
                </c:pt>
                <c:pt idx="474">
                  <c:v>19.879420579326453</c:v>
                </c:pt>
                <c:pt idx="475">
                  <c:v>19.898681314107883</c:v>
                </c:pt>
                <c:pt idx="476">
                  <c:v>19.917773568138294</c:v>
                </c:pt>
                <c:pt idx="477">
                  <c:v>19.936699542436028</c:v>
                </c:pt>
                <c:pt idx="478">
                  <c:v>19.955461399847103</c:v>
                </c:pt>
                <c:pt idx="479">
                  <c:v>19.974061265869157</c:v>
                </c:pt>
                <c:pt idx="480">
                  <c:v>19.99250122945416</c:v>
                </c:pt>
                <c:pt idx="481">
                  <c:v>20.010783343790511</c:v>
                </c:pt>
                <c:pt idx="482">
                  <c:v>20.028909627065136</c:v>
                </c:pt>
                <c:pt idx="483">
                  <c:v>20.046882063206162</c:v>
                </c:pt>
                <c:pt idx="484">
                  <c:v>20.064702602606783</c:v>
                </c:pt>
                <c:pt idx="485">
                  <c:v>20.082373162830844</c:v>
                </c:pt>
                <c:pt idx="486">
                  <c:v>20.099895629300686</c:v>
                </c:pt>
                <c:pt idx="487">
                  <c:v>20.117271855967754</c:v>
                </c:pt>
                <c:pt idx="488">
                  <c:v>20.134503665966516</c:v>
                </c:pt>
                <c:pt idx="489">
                  <c:v>20.151592852252101</c:v>
                </c:pt>
                <c:pt idx="490">
                  <c:v>20.16854117822221</c:v>
                </c:pt>
                <c:pt idx="491">
                  <c:v>20.185350378323704</c:v>
                </c:pt>
                <c:pt idx="492">
                  <c:v>20.202022158644279</c:v>
                </c:pt>
                <c:pt idx="493">
                  <c:v>20.218558197489735</c:v>
                </c:pt>
                <c:pt idx="494">
                  <c:v>20.234960145947191</c:v>
                </c:pt>
                <c:pt idx="495">
                  <c:v>20.251229628434618</c:v>
                </c:pt>
                <c:pt idx="496">
                  <c:v>20.267368243237176</c:v>
                </c:pt>
                <c:pt idx="497">
                  <c:v>20.283377563030573</c:v>
                </c:pt>
                <c:pt idx="498">
                  <c:v>20.299259135392013</c:v>
                </c:pt>
                <c:pt idx="499">
                  <c:v>20.315014483298839</c:v>
                </c:pt>
                <c:pt idx="500">
                  <c:v>20.3306451056154</c:v>
                </c:pt>
                <c:pt idx="501">
                  <c:v>20.346152477568406</c:v>
                </c:pt>
                <c:pt idx="502">
                  <c:v>20.361538051211056</c:v>
                </c:pt>
                <c:pt idx="503">
                  <c:v>20.376803255876286</c:v>
                </c:pt>
                <c:pt idx="504">
                  <c:v>20.391949498619415</c:v>
                </c:pt>
                <c:pt idx="505">
                  <c:v>20.406978164650464</c:v>
                </c:pt>
                <c:pt idx="506">
                  <c:v>20.421890617756532</c:v>
                </c:pt>
                <c:pt idx="507">
                  <c:v>20.436688200714258</c:v>
                </c:pt>
                <c:pt idx="508">
                  <c:v>20.451372235692926</c:v>
                </c:pt>
                <c:pt idx="509">
                  <c:v>20.465944024648291</c:v>
                </c:pt>
                <c:pt idx="510">
                  <c:v>20.480404849707359</c:v>
                </c:pt>
                <c:pt idx="511">
                  <c:v>20.49475597354445</c:v>
                </c:pt>
                <c:pt idx="512">
                  <c:v>20.508998639748746</c:v>
                </c:pt>
                <c:pt idx="513">
                  <c:v>20.523134073183495</c:v>
                </c:pt>
                <c:pt idx="514">
                  <c:v>20.537163480337192</c:v>
                </c:pt>
                <c:pt idx="515">
                  <c:v>20.551088049666809</c:v>
                </c:pt>
                <c:pt idx="516">
                  <c:v>20.564908951933447</c:v>
                </c:pt>
                <c:pt idx="517">
                  <c:v>20.578627340530428</c:v>
                </c:pt>
                <c:pt idx="518">
                  <c:v>20.592244351804208</c:v>
                </c:pt>
                <c:pt idx="519">
                  <c:v>20.605761105368124</c:v>
                </c:pt>
                <c:pt idx="520">
                  <c:v>20.619178704409258</c:v>
                </c:pt>
                <c:pt idx="521">
                  <c:v>20.632498235988614</c:v>
                </c:pt>
                <c:pt idx="522">
                  <c:v>20.645720771334666</c:v>
                </c:pt>
                <c:pt idx="523">
                  <c:v>20.507569288992766</c:v>
                </c:pt>
                <c:pt idx="524">
                  <c:v>20.370067296120428</c:v>
                </c:pt>
                <c:pt idx="525">
                  <c:v>20.233210223306205</c:v>
                </c:pt>
                <c:pt idx="526">
                  <c:v>20.096993543901824</c:v>
                </c:pt>
                <c:pt idx="527">
                  <c:v>19.961412773523087</c:v>
                </c:pt>
                <c:pt idx="528">
                  <c:v>19.82646346955778</c:v>
                </c:pt>
                <c:pt idx="529">
                  <c:v>19.692141230680384</c:v>
                </c:pt>
                <c:pt idx="530">
                  <c:v>19.558441696373638</c:v>
                </c:pt>
                <c:pt idx="531">
                  <c:v>19.425360546456595</c:v>
                </c:pt>
                <c:pt idx="532">
                  <c:v>19.292893500619339</c:v>
                </c:pt>
                <c:pt idx="533">
                  <c:v>19.161036317964083</c:v>
                </c:pt>
                <c:pt idx="534">
                  <c:v>19.02978479655258</c:v>
                </c:pt>
                <c:pt idx="535">
                  <c:v>18.899134772959744</c:v>
                </c:pt>
                <c:pt idx="536">
                  <c:v>18.769082121833449</c:v>
                </c:pt>
                <c:pt idx="537">
                  <c:v>18.639622755460294</c:v>
                </c:pt>
                <c:pt idx="538">
                  <c:v>18.510752623337329</c:v>
                </c:pt>
                <c:pt idx="539">
                  <c:v>18.382467711749619</c:v>
                </c:pt>
                <c:pt idx="540">
                  <c:v>18.254764043353514</c:v>
                </c:pt>
                <c:pt idx="541">
                  <c:v>18.12763767676563</c:v>
                </c:pt>
                <c:pt idx="542">
                  <c:v>18.001084706157304</c:v>
                </c:pt>
                <c:pt idx="543">
                  <c:v>17.875101260854652</c:v>
                </c:pt>
                <c:pt idx="544">
                  <c:v>17.749683504943871</c:v>
                </c:pt>
                <c:pt idx="545">
                  <c:v>17.62482763688195</c:v>
                </c:pt>
                <c:pt idx="546">
                  <c:v>17.500529889112563</c:v>
                </c:pt>
                <c:pt idx="547">
                  <c:v>17.376786527687099</c:v>
                </c:pt>
                <c:pt idx="548">
                  <c:v>17.253593851890763</c:v>
                </c:pt>
                <c:pt idx="549">
                  <c:v>17.130948193873632</c:v>
                </c:pt>
                <c:pt idx="550">
                  <c:v>17.008845918286671</c:v>
                </c:pt>
                <c:pt idx="551">
                  <c:v>16.887283421922529</c:v>
                </c:pt>
                <c:pt idx="552">
                  <c:v>16.766257133361055</c:v>
                </c:pt>
                <c:pt idx="553">
                  <c:v>16.645763512619602</c:v>
                </c:pt>
                <c:pt idx="554">
                  <c:v>16.525799050807851</c:v>
                </c:pt>
                <c:pt idx="555">
                  <c:v>16.406360269787182</c:v>
                </c:pt>
                <c:pt idx="556">
                  <c:v>16.287443721834542</c:v>
                </c:pt>
                <c:pt idx="557">
                  <c:v>16.1690459893107</c:v>
                </c:pt>
                <c:pt idx="558">
                  <c:v>16.051163684332828</c:v>
                </c:pt>
                <c:pt idx="559">
                  <c:v>15.933793448451361</c:v>
                </c:pt>
                <c:pt idx="560">
                  <c:v>15.816931952331025</c:v>
                </c:pt>
                <c:pt idx="561">
                  <c:v>15.700575895436078</c:v>
                </c:pt>
                <c:pt idx="562">
                  <c:v>15.584722005719534</c:v>
                </c:pt>
                <c:pt idx="563">
                  <c:v>15.469367039316481</c:v>
                </c:pt>
                <c:pt idx="564">
                  <c:v>15.354507780241287</c:v>
                </c:pt>
                <c:pt idx="565">
                  <c:v>15.240141040088751</c:v>
                </c:pt>
                <c:pt idx="566">
                  <c:v>15.126263657739077</c:v>
                </c:pt>
                <c:pt idx="567">
                  <c:v>15.012872499066612</c:v>
                </c:pt>
                <c:pt idx="568">
                  <c:v>14.899964456652311</c:v>
                </c:pt>
                <c:pt idx="569">
                  <c:v>14.787536449499894</c:v>
                </c:pt>
                <c:pt idx="570">
                  <c:v>14.675585422755578</c:v>
                </c:pt>
                <c:pt idx="571">
                  <c:v>14.5641083474314</c:v>
                </c:pt>
                <c:pt idx="572">
                  <c:v>14.453102220132028</c:v>
                </c:pt>
                <c:pt idx="573">
                  <c:v>14.342564062785023</c:v>
                </c:pt>
                <c:pt idx="574">
                  <c:v>14.232490922374547</c:v>
                </c:pt>
                <c:pt idx="575">
                  <c:v>14.181285879356109</c:v>
                </c:pt>
                <c:pt idx="576">
                  <c:v>14.130267945350317</c:v>
                </c:pt>
                <c:pt idx="577">
                  <c:v>14.079436096651326</c:v>
                </c:pt>
                <c:pt idx="578">
                  <c:v>14.028789317007536</c:v>
                </c:pt>
                <c:pt idx="579">
                  <c:v>13.978326597553851</c:v>
                </c:pt>
                <c:pt idx="580">
                  <c:v>13.928046936744687</c:v>
                </c:pt>
                <c:pt idx="581">
                  <c:v>13.877949340287742</c:v>
                </c:pt>
                <c:pt idx="582">
                  <c:v>13.828032821078413</c:v>
                </c:pt>
                <c:pt idx="583">
                  <c:v>13.778296399134993</c:v>
                </c:pt>
                <c:pt idx="584">
                  <c:v>13.728739101534526</c:v>
                </c:pt>
                <c:pt idx="585">
                  <c:v>13.679359962349366</c:v>
                </c:pt>
                <c:pt idx="586">
                  <c:v>13.630158022584435</c:v>
                </c:pt>
                <c:pt idx="587">
                  <c:v>13.581132330115114</c:v>
                </c:pt>
                <c:pt idx="588">
                  <c:v>13.53228193962585</c:v>
                </c:pt>
                <c:pt idx="589">
                  <c:v>13.483605912549368</c:v>
                </c:pt>
                <c:pt idx="590">
                  <c:v>13.4351033170066</c:v>
                </c:pt>
                <c:pt idx="591">
                  <c:v>13.386773227747192</c:v>
                </c:pt>
                <c:pt idx="592">
                  <c:v>13.338614726090652</c:v>
                </c:pt>
                <c:pt idx="593">
                  <c:v>13.290626899868194</c:v>
                </c:pt>
                <c:pt idx="594">
                  <c:v>13.242808843365077</c:v>
                </c:pt>
                <c:pt idx="595">
                  <c:v>13.195159657263684</c:v>
                </c:pt>
                <c:pt idx="596">
                  <c:v>13.147678448587104</c:v>
                </c:pt>
                <c:pt idx="597">
                  <c:v>13.100364330643371</c:v>
                </c:pt>
                <c:pt idx="598">
                  <c:v>13.053216422970248</c:v>
                </c:pt>
                <c:pt idx="599">
                  <c:v>13.00623385128063</c:v>
                </c:pt>
                <c:pt idx="600">
                  <c:v>12.959415747408487</c:v>
                </c:pt>
                <c:pt idx="601">
                  <c:v>12.912761249255404</c:v>
                </c:pt>
                <c:pt idx="602">
                  <c:v>12.866269500737653</c:v>
                </c:pt>
                <c:pt idx="603">
                  <c:v>12.819939651733836</c:v>
                </c:pt>
                <c:pt idx="604">
                  <c:v>12.773770858033068</c:v>
                </c:pt>
                <c:pt idx="605">
                  <c:v>12.727762281283688</c:v>
                </c:pt>
                <c:pt idx="606">
                  <c:v>12.681913088942546</c:v>
                </c:pt>
                <c:pt idx="607">
                  <c:v>12.636222454224743</c:v>
                </c:pt>
                <c:pt idx="608">
                  <c:v>12.590689556053967</c:v>
                </c:pt>
                <c:pt idx="609">
                  <c:v>12.545313579013293</c:v>
                </c:pt>
                <c:pt idx="610">
                  <c:v>12.500093713296506</c:v>
                </c:pt>
                <c:pt idx="611">
                  <c:v>12.455029154659938</c:v>
                </c:pt>
                <c:pt idx="612">
                  <c:v>12.410119104374775</c:v>
                </c:pt>
                <c:pt idx="613">
                  <c:v>12.365362769179873</c:v>
                </c:pt>
                <c:pt idx="614">
                  <c:v>12.32075936123506</c:v>
                </c:pt>
                <c:pt idx="615">
                  <c:v>12.276308098074889</c:v>
                </c:pt>
                <c:pt idx="616">
                  <c:v>12.232008202562902</c:v>
                </c:pt>
                <c:pt idx="617">
                  <c:v>12.187858902846326</c:v>
                </c:pt>
                <c:pt idx="618">
                  <c:v>12.143859432311256</c:v>
                </c:pt>
                <c:pt idx="619">
                  <c:v>12.100009029538276</c:v>
                </c:pt>
                <c:pt idx="620">
                  <c:v>12.056306938258535</c:v>
                </c:pt>
                <c:pt idx="621">
                  <c:v>12.012752407310282</c:v>
                </c:pt>
                <c:pt idx="622">
                  <c:v>11.969344690595808</c:v>
                </c:pt>
                <c:pt idx="623">
                  <c:v>11.926083047038864</c:v>
                </c:pt>
                <c:pt idx="624">
                  <c:v>11.882966740542471</c:v>
                </c:pt>
                <c:pt idx="625">
                  <c:v>11.83999503994718</c:v>
                </c:pt>
                <c:pt idx="626">
                  <c:v>11.797167218989744</c:v>
                </c:pt>
                <c:pt idx="627">
                  <c:v>11.797167218989744</c:v>
                </c:pt>
                <c:pt idx="628">
                  <c:v>11.792965938892145</c:v>
                </c:pt>
                <c:pt idx="629">
                  <c:v>11.788771362697041</c:v>
                </c:pt>
                <c:pt idx="630">
                  <c:v>11.784583474371296</c:v>
                </c:pt>
                <c:pt idx="631">
                  <c:v>11.780402257932849</c:v>
                </c:pt>
                <c:pt idx="632">
                  <c:v>11.77622769745053</c:v>
                </c:pt>
                <c:pt idx="633">
                  <c:v>11.772059777043841</c:v>
                </c:pt>
                <c:pt idx="634">
                  <c:v>11.767898480882776</c:v>
                </c:pt>
                <c:pt idx="635">
                  <c:v>11.763743793187595</c:v>
                </c:pt>
                <c:pt idx="636">
                  <c:v>11.759595698228638</c:v>
                </c:pt>
                <c:pt idx="637">
                  <c:v>11.75545418032614</c:v>
                </c:pt>
                <c:pt idx="638">
                  <c:v>11.75131922385</c:v>
                </c:pt>
                <c:pt idx="639">
                  <c:v>11.747190813219616</c:v>
                </c:pt>
                <c:pt idx="640">
                  <c:v>11.743068932903668</c:v>
                </c:pt>
                <c:pt idx="641">
                  <c:v>11.738953567419943</c:v>
                </c:pt>
                <c:pt idx="642">
                  <c:v>11.734844701335119</c:v>
                </c:pt>
                <c:pt idx="643">
                  <c:v>11.730742319264593</c:v>
                </c:pt>
                <c:pt idx="644">
                  <c:v>11.72664640587227</c:v>
                </c:pt>
                <c:pt idx="645">
                  <c:v>11.722556945870387</c:v>
                </c:pt>
                <c:pt idx="646">
                  <c:v>11.718473924019317</c:v>
                </c:pt>
                <c:pt idx="647">
                  <c:v>11.714397325127377</c:v>
                </c:pt>
                <c:pt idx="648">
                  <c:v>11.710327134050647</c:v>
                </c:pt>
                <c:pt idx="649">
                  <c:v>11.706263335692766</c:v>
                </c:pt>
                <c:pt idx="650">
                  <c:v>11.702205915004772</c:v>
                </c:pt>
                <c:pt idx="651">
                  <c:v>11.698154856984889</c:v>
                </c:pt>
                <c:pt idx="652">
                  <c:v>11.694110146678362</c:v>
                </c:pt>
                <c:pt idx="653">
                  <c:v>11.690071769177264</c:v>
                </c:pt>
                <c:pt idx="654">
                  <c:v>11.686039709620312</c:v>
                </c:pt>
                <c:pt idx="655">
                  <c:v>11.682013953192683</c:v>
                </c:pt>
                <c:pt idx="656">
                  <c:v>11.677994485125854</c:v>
                </c:pt>
                <c:pt idx="657">
                  <c:v>11.673981290697379</c:v>
                </c:pt>
                <c:pt idx="658">
                  <c:v>11.669974355230753</c:v>
                </c:pt>
                <c:pt idx="659">
                  <c:v>11.665973664095205</c:v>
                </c:pt>
                <c:pt idx="660">
                  <c:v>11.661979202705531</c:v>
                </c:pt>
                <c:pt idx="661">
                  <c:v>11.657990956521919</c:v>
                </c:pt>
                <c:pt idx="662">
                  <c:v>11.654008911049765</c:v>
                </c:pt>
                <c:pt idx="663">
                  <c:v>11.650033051839491</c:v>
                </c:pt>
                <c:pt idx="664">
                  <c:v>11.646063364486402</c:v>
                </c:pt>
                <c:pt idx="665">
                  <c:v>11.642099834630473</c:v>
                </c:pt>
                <c:pt idx="666">
                  <c:v>11.6381424479562</c:v>
                </c:pt>
                <c:pt idx="667">
                  <c:v>11.634191190192416</c:v>
                </c:pt>
                <c:pt idx="668">
                  <c:v>11.630246047112127</c:v>
                </c:pt>
                <c:pt idx="669">
                  <c:v>11.626307004532341</c:v>
                </c:pt>
                <c:pt idx="670">
                  <c:v>11.622374048313889</c:v>
                </c:pt>
                <c:pt idx="671">
                  <c:v>11.618447164361264</c:v>
                </c:pt>
                <c:pt idx="672">
                  <c:v>11.614526338622461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PBR!$AW$19</c:f>
              <c:strCache>
                <c:ptCount val="1"/>
                <c:pt idx="0">
                  <c:v>섹터 Trailing ROE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val>
            <c:numRef>
              <c:f>PBR!$AW$20:$AW$5005</c:f>
              <c:numCache>
                <c:formatCode>General</c:formatCode>
                <c:ptCount val="4986"/>
                <c:pt idx="0">
                  <c:v>11.786748341295251</c:v>
                </c:pt>
                <c:pt idx="1">
                  <c:v>12.199344852952283</c:v>
                </c:pt>
                <c:pt idx="2">
                  <c:v>12.608746344257604</c:v>
                </c:pt>
                <c:pt idx="3">
                  <c:v>13.014989783954769</c:v>
                </c:pt>
                <c:pt idx="4">
                  <c:v>13.418111572637761</c:v>
                </c:pt>
                <c:pt idx="5">
                  <c:v>13.818147553623653</c:v>
                </c:pt>
                <c:pt idx="6">
                  <c:v>14.215133023576515</c:v>
                </c:pt>
                <c:pt idx="7">
                  <c:v>14.609102742889229</c:v>
                </c:pt>
                <c:pt idx="8">
                  <c:v>15.000090945829559</c:v>
                </c:pt>
                <c:pt idx="9">
                  <c:v>15.388131350456771</c:v>
                </c:pt>
                <c:pt idx="10">
                  <c:v>15.773257168314785</c:v>
                </c:pt>
                <c:pt idx="11">
                  <c:v>16.15550111390775</c:v>
                </c:pt>
                <c:pt idx="12">
                  <c:v>16.534895413963632</c:v>
                </c:pt>
                <c:pt idx="13">
                  <c:v>16.911471816491503</c:v>
                </c:pt>
                <c:pt idx="14">
                  <c:v>17.285261599637614</c:v>
                </c:pt>
                <c:pt idx="15">
                  <c:v>17.656295580345745</c:v>
                </c:pt>
                <c:pt idx="16">
                  <c:v>18.024604122826602</c:v>
                </c:pt>
                <c:pt idx="17">
                  <c:v>18.390217146841277</c:v>
                </c:pt>
                <c:pt idx="18">
                  <c:v>18.753164135803573</c:v>
                </c:pt>
                <c:pt idx="19">
                  <c:v>19.113474144705613</c:v>
                </c:pt>
                <c:pt idx="20">
                  <c:v>19.471175807871429</c:v>
                </c:pt>
                <c:pt idx="21">
                  <c:v>19.826297346542699</c:v>
                </c:pt>
                <c:pt idx="22">
                  <c:v>20.178866576300976</c:v>
                </c:pt>
                <c:pt idx="23">
                  <c:v>20.528910914330385</c:v>
                </c:pt>
                <c:pt idx="24">
                  <c:v>20.876457386524962</c:v>
                </c:pt>
                <c:pt idx="25">
                  <c:v>21.22153263444422</c:v>
                </c:pt>
                <c:pt idx="26">
                  <c:v>21.564162922121056</c:v>
                </c:pt>
                <c:pt idx="27">
                  <c:v>21.904374142725274</c:v>
                </c:pt>
                <c:pt idx="28">
                  <c:v>22.242191825086621</c:v>
                </c:pt>
                <c:pt idx="29">
                  <c:v>22.577641140080516</c:v>
                </c:pt>
                <c:pt idx="30">
                  <c:v>22.910746906880032</c:v>
                </c:pt>
                <c:pt idx="31">
                  <c:v>23.241533599077204</c:v>
                </c:pt>
                <c:pt idx="32">
                  <c:v>23.570025350677032</c:v>
                </c:pt>
                <c:pt idx="33">
                  <c:v>23.896245961967068</c:v>
                </c:pt>
                <c:pt idx="34">
                  <c:v>24.220218905265746</c:v>
                </c:pt>
                <c:pt idx="35">
                  <c:v>24.541967330552264</c:v>
                </c:pt>
                <c:pt idx="36">
                  <c:v>24.861514070980906</c:v>
                </c:pt>
                <c:pt idx="37">
                  <c:v>25.178881648282548</c:v>
                </c:pt>
                <c:pt idx="38">
                  <c:v>25.494092278056012</c:v>
                </c:pt>
                <c:pt idx="39">
                  <c:v>25.807167874951958</c:v>
                </c:pt>
                <c:pt idx="40">
                  <c:v>26.118130057751713</c:v>
                </c:pt>
                <c:pt idx="41">
                  <c:v>26.427000154343656</c:v>
                </c:pt>
                <c:pt idx="42">
                  <c:v>26.733799206599446</c:v>
                </c:pt>
                <c:pt idx="43">
                  <c:v>27.038547975152564</c:v>
                </c:pt>
                <c:pt idx="44">
                  <c:v>27.341266944081326</c:v>
                </c:pt>
                <c:pt idx="45">
                  <c:v>27.641976325498558</c:v>
                </c:pt>
                <c:pt idx="46">
                  <c:v>27.940696064050353</c:v>
                </c:pt>
                <c:pt idx="47">
                  <c:v>28.237445841325616</c:v>
                </c:pt>
                <c:pt idx="48">
                  <c:v>28.532245080178836</c:v>
                </c:pt>
                <c:pt idx="49">
                  <c:v>28.825112948967764</c:v>
                </c:pt>
                <c:pt idx="50">
                  <c:v>29.116068365708159</c:v>
                </c:pt>
                <c:pt idx="51">
                  <c:v>29.405130002147335</c:v>
                </c:pt>
                <c:pt idx="52">
                  <c:v>29.692316287758501</c:v>
                </c:pt>
                <c:pt idx="53">
                  <c:v>29.692316287758501</c:v>
                </c:pt>
                <c:pt idx="54">
                  <c:v>29.450374875820351</c:v>
                </c:pt>
                <c:pt idx="55">
                  <c:v>29.210021331813969</c:v>
                </c:pt>
                <c:pt idx="56">
                  <c:v>28.971240075038342</c:v>
                </c:pt>
                <c:pt idx="57">
                  <c:v>28.734015727972071</c:v>
                </c:pt>
                <c:pt idx="58">
                  <c:v>28.49833311297224</c:v>
                </c:pt>
                <c:pt idx="59">
                  <c:v>28.264177249037314</c:v>
                </c:pt>
                <c:pt idx="60">
                  <c:v>28.031533348632902</c:v>
                </c:pt>
                <c:pt idx="61">
                  <c:v>27.800386814578655</c:v>
                </c:pt>
                <c:pt idx="62">
                  <c:v>27.570723236995171</c:v>
                </c:pt>
                <c:pt idx="63">
                  <c:v>27.342528390309489</c:v>
                </c:pt>
                <c:pt idx="64">
                  <c:v>27.115788230317772</c:v>
                </c:pt>
                <c:pt idx="65">
                  <c:v>26.890488891304038</c:v>
                </c:pt>
                <c:pt idx="66">
                  <c:v>26.666616683213668</c:v>
                </c:pt>
                <c:pt idx="67">
                  <c:v>26.444158088880386</c:v>
                </c:pt>
                <c:pt idx="68">
                  <c:v>26.223099761305679</c:v>
                </c:pt>
                <c:pt idx="69">
                  <c:v>26.003428520989363</c:v>
                </c:pt>
                <c:pt idx="70">
                  <c:v>25.785131353310263</c:v>
                </c:pt>
                <c:pt idx="71">
                  <c:v>25.568195405955972</c:v>
                </c:pt>
                <c:pt idx="72">
                  <c:v>25.352607986400383</c:v>
                </c:pt>
                <c:pt idx="73">
                  <c:v>25.138356559428267</c:v>
                </c:pt>
                <c:pt idx="74">
                  <c:v>24.925428744705627</c:v>
                </c:pt>
                <c:pt idx="75">
                  <c:v>24.713812314395021</c:v>
                </c:pt>
                <c:pt idx="76">
                  <c:v>24.503495190814746</c:v>
                </c:pt>
                <c:pt idx="77">
                  <c:v>24.294465444141032</c:v>
                </c:pt>
                <c:pt idx="78">
                  <c:v>24.086711290152323</c:v>
                </c:pt>
                <c:pt idx="79">
                  <c:v>23.880221088014689</c:v>
                </c:pt>
                <c:pt idx="80">
                  <c:v>23.674983338107584</c:v>
                </c:pt>
                <c:pt idx="81">
                  <c:v>23.470986679888995</c:v>
                </c:pt>
                <c:pt idx="82">
                  <c:v>23.268219889799237</c:v>
                </c:pt>
                <c:pt idx="83">
                  <c:v>23.066671879202541</c:v>
                </c:pt>
                <c:pt idx="84">
                  <c:v>22.866331692365634</c:v>
                </c:pt>
                <c:pt idx="85">
                  <c:v>22.667188504472584</c:v>
                </c:pt>
                <c:pt idx="86">
                  <c:v>22.469231619675082</c:v>
                </c:pt>
                <c:pt idx="87">
                  <c:v>22.272450469177496</c:v>
                </c:pt>
                <c:pt idx="88">
                  <c:v>22.076834609355931</c:v>
                </c:pt>
                <c:pt idx="89">
                  <c:v>21.882373719910614</c:v>
                </c:pt>
                <c:pt idx="90">
                  <c:v>21.689057602050866</c:v>
                </c:pt>
                <c:pt idx="91">
                  <c:v>21.496876176712124</c:v>
                </c:pt>
                <c:pt idx="92">
                  <c:v>21.305819482804182</c:v>
                </c:pt>
                <c:pt idx="93">
                  <c:v>21.115877675490129</c:v>
                </c:pt>
                <c:pt idx="94">
                  <c:v>20.927041024495356</c:v>
                </c:pt>
                <c:pt idx="95">
                  <c:v>20.739299912445937</c:v>
                </c:pt>
                <c:pt idx="96">
                  <c:v>20.552644833235888</c:v>
                </c:pt>
                <c:pt idx="97">
                  <c:v>20.367066390422693</c:v>
                </c:pt>
                <c:pt idx="98">
                  <c:v>20.182555295650452</c:v>
                </c:pt>
                <c:pt idx="99">
                  <c:v>19.99910236710021</c:v>
                </c:pt>
                <c:pt idx="100">
                  <c:v>19.816698527966874</c:v>
                </c:pt>
                <c:pt idx="101">
                  <c:v>19.635334804962152</c:v>
                </c:pt>
                <c:pt idx="102">
                  <c:v>19.455002326843047</c:v>
                </c:pt>
                <c:pt idx="103">
                  <c:v>19.275692322965391</c:v>
                </c:pt>
                <c:pt idx="104">
                  <c:v>19.097396121861891</c:v>
                </c:pt>
                <c:pt idx="105">
                  <c:v>18.920105149844236</c:v>
                </c:pt>
                <c:pt idx="106">
                  <c:v>18.871953795074603</c:v>
                </c:pt>
                <c:pt idx="107">
                  <c:v>18.824105301702311</c:v>
                </c:pt>
                <c:pt idx="108">
                  <c:v>18.776556821288342</c:v>
                </c:pt>
                <c:pt idx="109">
                  <c:v>18.729305541001814</c:v>
                </c:pt>
                <c:pt idx="110">
                  <c:v>18.682348683065285</c:v>
                </c:pt>
                <c:pt idx="111">
                  <c:v>18.635683504210448</c:v>
                </c:pt>
                <c:pt idx="112">
                  <c:v>18.589307295143833</c:v>
                </c:pt>
                <c:pt idx="113">
                  <c:v>18.543217380022519</c:v>
                </c:pt>
                <c:pt idx="114">
                  <c:v>18.497411115939435</c:v>
                </c:pt>
                <c:pt idx="115">
                  <c:v>18.451885892418211</c:v>
                </c:pt>
                <c:pt idx="116">
                  <c:v>18.406639130917192</c:v>
                </c:pt>
                <c:pt idx="117">
                  <c:v>18.361668284342684</c:v>
                </c:pt>
                <c:pt idx="118">
                  <c:v>18.316970836570924</c:v>
                </c:pt>
                <c:pt idx="119">
                  <c:v>18.272544301978808</c:v>
                </c:pt>
                <c:pt idx="120">
                  <c:v>18.228386224983151</c:v>
                </c:pt>
                <c:pt idx="121">
                  <c:v>18.184494179588214</c:v>
                </c:pt>
                <c:pt idx="122">
                  <c:v>18.140865768941456</c:v>
                </c:pt>
                <c:pt idx="123">
                  <c:v>18.097498624897181</c:v>
                </c:pt>
                <c:pt idx="124">
                  <c:v>18.054390407588098</c:v>
                </c:pt>
                <c:pt idx="125">
                  <c:v>18.011538805004417</c:v>
                </c:pt>
                <c:pt idx="126">
                  <c:v>17.968941532580565</c:v>
                </c:pt>
                <c:pt idx="127">
                  <c:v>17.926596332789167</c:v>
                </c:pt>
                <c:pt idx="128">
                  <c:v>17.884500974742167</c:v>
                </c:pt>
                <c:pt idx="129">
                  <c:v>17.842653253799138</c:v>
                </c:pt>
                <c:pt idx="130">
                  <c:v>17.801050991182311</c:v>
                </c:pt>
                <c:pt idx="131">
                  <c:v>17.759692033598494</c:v>
                </c:pt>
                <c:pt idx="132">
                  <c:v>17.718574252867512</c:v>
                </c:pt>
                <c:pt idx="133">
                  <c:v>17.677695545557196</c:v>
                </c:pt>
                <c:pt idx="134">
                  <c:v>17.637053832624687</c:v>
                </c:pt>
                <c:pt idx="135">
                  <c:v>17.596647059063937</c:v>
                </c:pt>
                <c:pt idx="136">
                  <c:v>17.556473193559377</c:v>
                </c:pt>
                <c:pt idx="137">
                  <c:v>17.516530228145481</c:v>
                </c:pt>
                <c:pt idx="138">
                  <c:v>17.47681617787222</c:v>
                </c:pt>
                <c:pt idx="139">
                  <c:v>17.437329080476268</c:v>
                </c:pt>
                <c:pt idx="140">
                  <c:v>17.398066996057775</c:v>
                </c:pt>
                <c:pt idx="141">
                  <c:v>17.359028006762717</c:v>
                </c:pt>
                <c:pt idx="142">
                  <c:v>17.320210216470578</c:v>
                </c:pt>
                <c:pt idx="143">
                  <c:v>17.281611750487375</c:v>
                </c:pt>
                <c:pt idx="144">
                  <c:v>17.243230755243871</c:v>
                </c:pt>
                <c:pt idx="145">
                  <c:v>17.20506539799883</c:v>
                </c:pt>
                <c:pt idx="146">
                  <c:v>17.167113866547297</c:v>
                </c:pt>
                <c:pt idx="147">
                  <c:v>17.129374368933782</c:v>
                </c:pt>
                <c:pt idx="148">
                  <c:v>17.091845133170185</c:v>
                </c:pt>
                <c:pt idx="149">
                  <c:v>17.054524406958471</c:v>
                </c:pt>
                <c:pt idx="150">
                  <c:v>17.017410457417927</c:v>
                </c:pt>
                <c:pt idx="151">
                  <c:v>16.980501570816955</c:v>
                </c:pt>
                <c:pt idx="152">
                  <c:v>16.943796052309295</c:v>
                </c:pt>
                <c:pt idx="153">
                  <c:v>16.907292225674585</c:v>
                </c:pt>
                <c:pt idx="154">
                  <c:v>16.870988433063193</c:v>
                </c:pt>
                <c:pt idx="155">
                  <c:v>16.834883034745268</c:v>
                </c:pt>
                <c:pt idx="156">
                  <c:v>16.798974408863803</c:v>
                </c:pt>
                <c:pt idx="157">
                  <c:v>16.763260951191832</c:v>
                </c:pt>
                <c:pt idx="158">
                  <c:v>16.667969375855982</c:v>
                </c:pt>
                <c:pt idx="159">
                  <c:v>16.573121845633672</c:v>
                </c:pt>
                <c:pt idx="160">
                  <c:v>16.478715263959582</c:v>
                </c:pt>
                <c:pt idx="161">
                  <c:v>16.384746562993659</c:v>
                </c:pt>
                <c:pt idx="162">
                  <c:v>16.291212703288757</c:v>
                </c:pt>
                <c:pt idx="163">
                  <c:v>16.198110673462963</c:v>
                </c:pt>
                <c:pt idx="164">
                  <c:v>16.10543748987639</c:v>
                </c:pt>
                <c:pt idx="165">
                  <c:v>16.013190196312458</c:v>
                </c:pt>
                <c:pt idx="166">
                  <c:v>15.921365863663556</c:v>
                </c:pt>
                <c:pt idx="167">
                  <c:v>15.829961589620979</c:v>
                </c:pt>
                <c:pt idx="168">
                  <c:v>15.738974498369185</c:v>
                </c:pt>
                <c:pt idx="169">
                  <c:v>15.648401740284159</c:v>
                </c:pt>
                <c:pt idx="170">
                  <c:v>15.558240491635928</c:v>
                </c:pt>
                <c:pt idx="171">
                  <c:v>15.468487954295091</c:v>
                </c:pt>
                <c:pt idx="172">
                  <c:v>15.379141355443378</c:v>
                </c:pt>
                <c:pt idx="173">
                  <c:v>15.290197947288073</c:v>
                </c:pt>
                <c:pt idx="174">
                  <c:v>15.201655006780335</c:v>
                </c:pt>
                <c:pt idx="175">
                  <c:v>15.113509835337299</c:v>
                </c:pt>
                <c:pt idx="176">
                  <c:v>15.025759758567903</c:v>
                </c:pt>
                <c:pt idx="177">
                  <c:v>14.938402126002417</c:v>
                </c:pt>
                <c:pt idx="178">
                  <c:v>14.851434310825592</c:v>
                </c:pt>
                <c:pt idx="179">
                  <c:v>14.764853709613343</c:v>
                </c:pt>
                <c:pt idx="180">
                  <c:v>14.678657742072957</c:v>
                </c:pt>
                <c:pt idx="181">
                  <c:v>14.592843850786782</c:v>
                </c:pt>
                <c:pt idx="182">
                  <c:v>14.507409500959298</c:v>
                </c:pt>
                <c:pt idx="183">
                  <c:v>14.422352180167497</c:v>
                </c:pt>
                <c:pt idx="184">
                  <c:v>14.337669398114636</c:v>
                </c:pt>
                <c:pt idx="185">
                  <c:v>14.253358686387173</c:v>
                </c:pt>
                <c:pt idx="186">
                  <c:v>14.169417598214936</c:v>
                </c:pt>
                <c:pt idx="187">
                  <c:v>14.085843708234425</c:v>
                </c:pt>
                <c:pt idx="188">
                  <c:v>14.002634612255211</c:v>
                </c:pt>
                <c:pt idx="189">
                  <c:v>13.919787927029384</c:v>
                </c:pt>
                <c:pt idx="190">
                  <c:v>13.837301290024048</c:v>
                </c:pt>
                <c:pt idx="191">
                  <c:v>13.755172359196699</c:v>
                </c:pt>
                <c:pt idx="192">
                  <c:v>13.673398812773593</c:v>
                </c:pt>
                <c:pt idx="193">
                  <c:v>13.591978349030938</c:v>
                </c:pt>
                <c:pt idx="194">
                  <c:v>13.510908686078944</c:v>
                </c:pt>
                <c:pt idx="195">
                  <c:v>13.430187561648635</c:v>
                </c:pt>
                <c:pt idx="196">
                  <c:v>13.349812732881411</c:v>
                </c:pt>
                <c:pt idx="197">
                  <c:v>13.269781976121333</c:v>
                </c:pt>
                <c:pt idx="198">
                  <c:v>13.190093086710036</c:v>
                </c:pt>
                <c:pt idx="199">
                  <c:v>13.11074387878428</c:v>
                </c:pt>
                <c:pt idx="200">
                  <c:v>13.031732185076114</c:v>
                </c:pt>
                <c:pt idx="201">
                  <c:v>12.953055856715517</c:v>
                </c:pt>
                <c:pt idx="202">
                  <c:v>12.874712763035612</c:v>
                </c:pt>
                <c:pt idx="203">
                  <c:v>12.796700791380323</c:v>
                </c:pt>
                <c:pt idx="204">
                  <c:v>12.719017846914454</c:v>
                </c:pt>
                <c:pt idx="205">
                  <c:v>12.641661852436192</c:v>
                </c:pt>
                <c:pt idx="206">
                  <c:v>12.564630748191952</c:v>
                </c:pt>
                <c:pt idx="207">
                  <c:v>12.487922491693555</c:v>
                </c:pt>
                <c:pt idx="208">
                  <c:v>12.411535057537716</c:v>
                </c:pt>
                <c:pt idx="209">
                  <c:v>12.335466437227755</c:v>
                </c:pt>
                <c:pt idx="210">
                  <c:v>12.10164487200772</c:v>
                </c:pt>
                <c:pt idx="211">
                  <c:v>11.868226296300444</c:v>
                </c:pt>
                <c:pt idx="212">
                  <c:v>11.635209669179366</c:v>
                </c:pt>
                <c:pt idx="213">
                  <c:v>11.402593953299792</c:v>
                </c:pt>
                <c:pt idx="214">
                  <c:v>11.170378114883526</c:v>
                </c:pt>
                <c:pt idx="215">
                  <c:v>10.938561123703552</c:v>
                </c:pt>
                <c:pt idx="216">
                  <c:v>10.707141953068781</c:v>
                </c:pt>
                <c:pt idx="217">
                  <c:v>10.476119579808916</c:v>
                </c:pt>
                <c:pt idx="218">
                  <c:v>10.245492984259364</c:v>
                </c:pt>
                <c:pt idx="219">
                  <c:v>10.015261150246225</c:v>
                </c:pt>
                <c:pt idx="220">
                  <c:v>9.7854230650713934</c:v>
                </c:pt>
                <c:pt idx="221">
                  <c:v>9.5559777194976707</c:v>
                </c:pt>
                <c:pt idx="222">
                  <c:v>9.3269241077340386</c:v>
                </c:pt>
                <c:pt idx="223">
                  <c:v>9.0982612274209185</c:v>
                </c:pt>
                <c:pt idx="224">
                  <c:v>8.869988079615581</c:v>
                </c:pt>
                <c:pt idx="225">
                  <c:v>8.6421036687775921</c:v>
                </c:pt>
                <c:pt idx="226">
                  <c:v>8.4146070027543267</c:v>
                </c:pt>
                <c:pt idx="227">
                  <c:v>8.1874970927665878</c:v>
                </c:pt>
                <c:pt idx="228">
                  <c:v>7.9607729533942777</c:v>
                </c:pt>
                <c:pt idx="229">
                  <c:v>7.7344336025621327</c:v>
                </c:pt>
                <c:pt idx="230">
                  <c:v>7.5084780615255573</c:v>
                </c:pt>
                <c:pt idx="231">
                  <c:v>7.2829053548565126</c:v>
                </c:pt>
                <c:pt idx="232">
                  <c:v>7.0577145104294789</c:v>
                </c:pt>
                <c:pt idx="233">
                  <c:v>6.8329045594074902</c:v>
                </c:pt>
                <c:pt idx="234">
                  <c:v>6.6084745362282415</c:v>
                </c:pt>
                <c:pt idx="235">
                  <c:v>6.3844234785902625</c:v>
                </c:pt>
                <c:pt idx="236">
                  <c:v>6.1607504274391687</c:v>
                </c:pt>
                <c:pt idx="237">
                  <c:v>5.937454426953976</c:v>
                </c:pt>
                <c:pt idx="238">
                  <c:v>5.7145345245334784</c:v>
                </c:pt>
                <c:pt idx="239">
                  <c:v>5.4919897707827143</c:v>
                </c:pt>
                <c:pt idx="240">
                  <c:v>5.2698192194994746</c:v>
                </c:pt>
                <c:pt idx="241">
                  <c:v>5.0480219276609031</c:v>
                </c:pt>
                <c:pt idx="242">
                  <c:v>4.8265969554101549</c:v>
                </c:pt>
                <c:pt idx="243">
                  <c:v>4.6055433660431069</c:v>
                </c:pt>
                <c:pt idx="244">
                  <c:v>4.3848602259951681</c:v>
                </c:pt>
                <c:pt idx="245">
                  <c:v>4.1645466048281232</c:v>
                </c:pt>
                <c:pt idx="246">
                  <c:v>3.9446015752170602</c:v>
                </c:pt>
                <c:pt idx="247">
                  <c:v>3.7250242129373667</c:v>
                </c:pt>
                <c:pt idx="248">
                  <c:v>3.5058135968517692</c:v>
                </c:pt>
                <c:pt idx="249">
                  <c:v>3.2869688088974716</c:v>
                </c:pt>
                <c:pt idx="250">
                  <c:v>3.0684889340733212</c:v>
                </c:pt>
                <c:pt idx="251">
                  <c:v>2.8503730604270645</c:v>
                </c:pt>
                <c:pt idx="252">
                  <c:v>2.632620279042662</c:v>
                </c:pt>
                <c:pt idx="253">
                  <c:v>2.4152296840276568</c:v>
                </c:pt>
                <c:pt idx="254">
                  <c:v>2.1982003725006138</c:v>
                </c:pt>
                <c:pt idx="255">
                  <c:v>1.9815314445786218</c:v>
                </c:pt>
                <c:pt idx="256">
                  <c:v>1.7652220033648538</c:v>
                </c:pt>
                <c:pt idx="257">
                  <c:v>1.5492711549361942</c:v>
                </c:pt>
                <c:pt idx="258">
                  <c:v>1.333678008330921</c:v>
                </c:pt>
                <c:pt idx="259">
                  <c:v>1.1184416755364555</c:v>
                </c:pt>
                <c:pt idx="260">
                  <c:v>0.90356127147716914</c:v>
                </c:pt>
                <c:pt idx="261">
                  <c:v>0.68903591400225117</c:v>
                </c:pt>
                <c:pt idx="262">
                  <c:v>0.93780991459419283</c:v>
                </c:pt>
                <c:pt idx="263">
                  <c:v>1.1852240939944723</c:v>
                </c:pt>
                <c:pt idx="264">
                  <c:v>1.4312895711729103</c:v>
                </c:pt>
                <c:pt idx="265">
                  <c:v>1.6760173442055528</c:v>
                </c:pt>
                <c:pt idx="266">
                  <c:v>1.9194182919132781</c:v>
                </c:pt>
                <c:pt idx="267">
                  <c:v>2.1615031754738228</c:v>
                </c:pt>
                <c:pt idx="268">
                  <c:v>2.4022826400077304</c:v>
                </c:pt>
                <c:pt idx="269">
                  <c:v>2.6417672161387089</c:v>
                </c:pt>
                <c:pt idx="270">
                  <c:v>2.8799673215288868</c:v>
                </c:pt>
                <c:pt idx="271">
                  <c:v>3.1168932623894303</c:v>
                </c:pt>
                <c:pt idx="272">
                  <c:v>3.3525552349669843</c:v>
                </c:pt>
                <c:pt idx="273">
                  <c:v>3.5869633270063801</c:v>
                </c:pt>
                <c:pt idx="274">
                  <c:v>3.8201275191900703</c:v>
                </c:pt>
                <c:pt idx="275">
                  <c:v>4.052057686554698</c:v>
                </c:pt>
                <c:pt idx="276">
                  <c:v>4.2827635998852358</c:v>
                </c:pt>
                <c:pt idx="277">
                  <c:v>4.5122549270871133</c:v>
                </c:pt>
                <c:pt idx="278">
                  <c:v>4.7405412345367166</c:v>
                </c:pt>
                <c:pt idx="279">
                  <c:v>4.9676319884106848</c:v>
                </c:pt>
                <c:pt idx="280">
                  <c:v>5.1935365559943643</c:v>
                </c:pt>
                <c:pt idx="281">
                  <c:v>5.418264206969817</c:v>
                </c:pt>
                <c:pt idx="282">
                  <c:v>5.6418241146837573</c:v>
                </c:pt>
                <c:pt idx="283">
                  <c:v>5.8642253573957568</c:v>
                </c:pt>
                <c:pt idx="284">
                  <c:v>6.0854769195071095</c:v>
                </c:pt>
                <c:pt idx="285">
                  <c:v>6.3055876927706827</c:v>
                </c:pt>
                <c:pt idx="286">
                  <c:v>6.5245664774821011</c:v>
                </c:pt>
                <c:pt idx="287">
                  <c:v>6.7424219836525898</c:v>
                </c:pt>
                <c:pt idx="288">
                  <c:v>6.9591628321638375</c:v>
                </c:pt>
                <c:pt idx="289">
                  <c:v>7.1747975559051591</c:v>
                </c:pt>
                <c:pt idx="290">
                  <c:v>7.3893346008932976</c:v>
                </c:pt>
                <c:pt idx="291">
                  <c:v>7.602782327375178</c:v>
                </c:pt>
                <c:pt idx="292">
                  <c:v>7.8151490109138813</c:v>
                </c:pt>
                <c:pt idx="293">
                  <c:v>8.0264428434581951</c:v>
                </c:pt>
                <c:pt idx="294">
                  <c:v>8.2366719343959591</c:v>
                </c:pt>
                <c:pt idx="295">
                  <c:v>8.4458443115915589</c:v>
                </c:pt>
                <c:pt idx="296">
                  <c:v>8.6539679224077855</c:v>
                </c:pt>
                <c:pt idx="297">
                  <c:v>8.8610506347123899</c:v>
                </c:pt>
                <c:pt idx="298">
                  <c:v>9.0671002378695427</c:v>
                </c:pt>
                <c:pt idx="299">
                  <c:v>9.2721244437165335</c:v>
                </c:pt>
                <c:pt idx="300">
                  <c:v>9.476130887525871</c:v>
                </c:pt>
                <c:pt idx="301">
                  <c:v>9.6791271289531391</c:v>
                </c:pt>
                <c:pt idx="302">
                  <c:v>9.8811206529707896</c:v>
                </c:pt>
                <c:pt idx="303">
                  <c:v>10.082118870788106</c:v>
                </c:pt>
                <c:pt idx="304">
                  <c:v>10.282129120757661</c:v>
                </c:pt>
                <c:pt idx="305">
                  <c:v>10.481158669268371</c:v>
                </c:pt>
                <c:pt idx="306">
                  <c:v>10.679214711625495</c:v>
                </c:pt>
                <c:pt idx="307">
                  <c:v>10.876304372917742</c:v>
                </c:pt>
                <c:pt idx="308">
                  <c:v>11.072434708871699</c:v>
                </c:pt>
                <c:pt idx="309">
                  <c:v>11.267612706693811</c:v>
                </c:pt>
                <c:pt idx="310">
                  <c:v>11.461845285900198</c:v>
                </c:pt>
                <c:pt idx="311">
                  <c:v>11.655139299134303</c:v>
                </c:pt>
                <c:pt idx="312">
                  <c:v>11.847501532972855</c:v>
                </c:pt>
                <c:pt idx="313">
                  <c:v>12.03893870872013</c:v>
                </c:pt>
                <c:pt idx="314">
                  <c:v>12.03893870872013</c:v>
                </c:pt>
                <c:pt idx="315">
                  <c:v>12.20995259239303</c:v>
                </c:pt>
                <c:pt idx="316">
                  <c:v>12.379004986128301</c:v>
                </c:pt>
                <c:pt idx="317">
                  <c:v>12.546129444253809</c:v>
                </c:pt>
                <c:pt idx="318">
                  <c:v>12.711358760105002</c:v>
                </c:pt>
                <c:pt idx="319">
                  <c:v>12.874724987476805</c:v>
                </c:pt>
                <c:pt idx="320">
                  <c:v>13.036259461354001</c:v>
                </c:pt>
                <c:pt idx="321">
                  <c:v>13.195992817948154</c:v>
                </c:pt>
                <c:pt idx="322">
                  <c:v>13.353955014068006</c:v>
                </c:pt>
                <c:pt idx="323">
                  <c:v>13.510175345849051</c:v>
                </c:pt>
                <c:pt idx="324">
                  <c:v>13.664682466866985</c:v>
                </c:pt>
                <c:pt idx="325">
                  <c:v>13.81750440565837</c:v>
                </c:pt>
                <c:pt idx="326">
                  <c:v>13.968668582671222</c:v>
                </c:pt>
                <c:pt idx="327">
                  <c:v>14.11820182666689</c:v>
                </c:pt>
                <c:pt idx="328">
                  <c:v>14.26613039059391</c:v>
                </c:pt>
                <c:pt idx="329">
                  <c:v>14.412479966953542</c:v>
                </c:pt>
                <c:pt idx="330">
                  <c:v>14.557275702675934</c:v>
                </c:pt>
                <c:pt idx="331">
                  <c:v>14.700542213524864</c:v>
                </c:pt>
                <c:pt idx="332">
                  <c:v>14.842303598048566</c:v>
                </c:pt>
                <c:pt idx="333">
                  <c:v>14.982583451093106</c:v>
                </c:pt>
                <c:pt idx="334">
                  <c:v>15.121404876894315</c:v>
                </c:pt>
                <c:pt idx="335">
                  <c:v>15.258790501763473</c:v>
                </c:pt>
                <c:pt idx="336">
                  <c:v>15.394762486381422</c:v>
                </c:pt>
                <c:pt idx="337">
                  <c:v>15.529342537715124</c:v>
                </c:pt>
                <c:pt idx="338">
                  <c:v>15.662551920570071</c:v>
                </c:pt>
                <c:pt idx="339">
                  <c:v>15.794411468791569</c:v>
                </c:pt>
                <c:pt idx="340">
                  <c:v>15.924941596127182</c:v>
                </c:pt>
                <c:pt idx="341">
                  <c:v>16.05416230676229</c:v>
                </c:pt>
                <c:pt idx="342">
                  <c:v>16.182093205540166</c:v>
                </c:pt>
                <c:pt idx="343">
                  <c:v>16.308753507877537</c:v>
                </c:pt>
                <c:pt idx="344">
                  <c:v>16.434162049386156</c:v>
                </c:pt>
                <c:pt idx="345">
                  <c:v>16.558337295210539</c:v>
                </c:pt>
                <c:pt idx="346">
                  <c:v>16.681297349091523</c:v>
                </c:pt>
                <c:pt idx="347">
                  <c:v>16.803059962165054</c:v>
                </c:pt>
                <c:pt idx="348">
                  <c:v>16.923642541505167</c:v>
                </c:pt>
                <c:pt idx="349">
                  <c:v>17.043062158419762</c:v>
                </c:pt>
                <c:pt idx="350">
                  <c:v>17.16133555650752</c:v>
                </c:pt>
                <c:pt idx="351">
                  <c:v>17.278479159483929</c:v>
                </c:pt>
                <c:pt idx="352">
                  <c:v>17.394509078784122</c:v>
                </c:pt>
                <c:pt idx="353">
                  <c:v>17.509441120949852</c:v>
                </c:pt>
                <c:pt idx="354">
                  <c:v>17.623290794807826</c:v>
                </c:pt>
                <c:pt idx="355">
                  <c:v>17.736073318446127</c:v>
                </c:pt>
                <c:pt idx="356">
                  <c:v>17.847803625995432</c:v>
                </c:pt>
                <c:pt idx="357">
                  <c:v>17.958496374221276</c:v>
                </c:pt>
                <c:pt idx="358">
                  <c:v>18.068165948933501</c:v>
                </c:pt>
                <c:pt idx="359">
                  <c:v>18.176826471218842</c:v>
                </c:pt>
                <c:pt idx="360">
                  <c:v>18.284491803502181</c:v>
                </c:pt>
                <c:pt idx="361">
                  <c:v>18.39117555544215</c:v>
                </c:pt>
                <c:pt idx="362">
                  <c:v>18.496891089666036</c:v>
                </c:pt>
                <c:pt idx="363">
                  <c:v>18.601651527349439</c:v>
                </c:pt>
                <c:pt idx="364">
                  <c:v>18.705469753645232</c:v>
                </c:pt>
                <c:pt idx="365">
                  <c:v>18.808358422966776</c:v>
                </c:pt>
                <c:pt idx="366">
                  <c:v>18.910329964129819</c:v>
                </c:pt>
                <c:pt idx="367">
                  <c:v>18.76142682477418</c:v>
                </c:pt>
                <c:pt idx="368">
                  <c:v>18.613196125112619</c:v>
                </c:pt>
                <c:pt idx="369">
                  <c:v>18.465633320347312</c:v>
                </c:pt>
                <c:pt idx="370">
                  <c:v>18.318733906544111</c:v>
                </c:pt>
                <c:pt idx="371">
                  <c:v>18.172493420174273</c:v>
                </c:pt>
                <c:pt idx="372">
                  <c:v>18.026907437662366</c:v>
                </c:pt>
                <c:pt idx="373">
                  <c:v>17.881971574940277</c:v>
                </c:pt>
                <c:pt idx="374">
                  <c:v>17.737681487007087</c:v>
                </c:pt>
                <c:pt idx="375">
                  <c:v>17.594032867494914</c:v>
                </c:pt>
                <c:pt idx="376">
                  <c:v>17.451021448240468</c:v>
                </c:pt>
                <c:pt idx="377">
                  <c:v>17.308642998862311</c:v>
                </c:pt>
                <c:pt idx="378">
                  <c:v>17.166893326343743</c:v>
                </c:pt>
                <c:pt idx="379">
                  <c:v>17.025768274621168</c:v>
                </c:pt>
                <c:pt idx="380">
                  <c:v>16.885263724177904</c:v>
                </c:pt>
                <c:pt idx="381">
                  <c:v>16.745375591643345</c:v>
                </c:pt>
                <c:pt idx="382">
                  <c:v>16.606099829397376</c:v>
                </c:pt>
                <c:pt idx="383">
                  <c:v>16.467432425179982</c:v>
                </c:pt>
                <c:pt idx="384">
                  <c:v>16.329369401705947</c:v>
                </c:pt>
                <c:pt idx="385">
                  <c:v>16.191906816284597</c:v>
                </c:pt>
                <c:pt idx="386">
                  <c:v>16.055040760444491</c:v>
                </c:pt>
                <c:pt idx="387">
                  <c:v>15.918767359562965</c:v>
                </c:pt>
                <c:pt idx="388">
                  <c:v>15.783082772500508</c:v>
                </c:pt>
                <c:pt idx="389">
                  <c:v>15.647983191239847</c:v>
                </c:pt>
                <c:pt idx="390">
                  <c:v>15.51346484052972</c:v>
                </c:pt>
                <c:pt idx="391">
                  <c:v>15.379523977533172</c:v>
                </c:pt>
                <c:pt idx="392">
                  <c:v>15.246156891480458</c:v>
                </c:pt>
                <c:pt idx="393">
                  <c:v>15.113359903326321</c:v>
                </c:pt>
                <c:pt idx="394">
                  <c:v>14.9811293654117</c:v>
                </c:pt>
                <c:pt idx="395">
                  <c:v>14.849461661129752</c:v>
                </c:pt>
                <c:pt idx="396">
                  <c:v>14.718353204596104</c:v>
                </c:pt>
                <c:pt idx="397">
                  <c:v>14.587800440323337</c:v>
                </c:pt>
                <c:pt idx="398">
                  <c:v>14.457799842899554</c:v>
                </c:pt>
                <c:pt idx="399">
                  <c:v>14.328347916671083</c:v>
                </c:pt>
                <c:pt idx="400">
                  <c:v>14.199441195429099</c:v>
                </c:pt>
                <c:pt idx="401">
                  <c:v>14.071076242100292</c:v>
                </c:pt>
                <c:pt idx="402">
                  <c:v>13.943249648441361</c:v>
                </c:pt>
                <c:pt idx="403">
                  <c:v>13.815958034737369</c:v>
                </c:pt>
                <c:pt idx="404">
                  <c:v>13.689198049503878</c:v>
                </c:pt>
                <c:pt idx="405">
                  <c:v>13.562966369192791</c:v>
                </c:pt>
                <c:pt idx="406">
                  <c:v>13.437259697901899</c:v>
                </c:pt>
                <c:pt idx="407">
                  <c:v>13.312074767088012</c:v>
                </c:pt>
                <c:pt idx="408">
                  <c:v>13.187408335283655</c:v>
                </c:pt>
                <c:pt idx="409">
                  <c:v>13.063257187817303</c:v>
                </c:pt>
                <c:pt idx="410">
                  <c:v>12.939618136537065</c:v>
                </c:pt>
                <c:pt idx="411">
                  <c:v>12.816488019537758</c:v>
                </c:pt>
                <c:pt idx="412">
                  <c:v>12.693863700891384</c:v>
                </c:pt>
                <c:pt idx="413">
                  <c:v>12.571742070380889</c:v>
                </c:pt>
                <c:pt idx="414">
                  <c:v>12.450120043237217</c:v>
                </c:pt>
                <c:pt idx="415">
                  <c:v>12.328994559879543</c:v>
                </c:pt>
                <c:pt idx="416">
                  <c:v>12.208362585658746</c:v>
                </c:pt>
                <c:pt idx="417">
                  <c:v>12.08822111060393</c:v>
                </c:pt>
                <c:pt idx="418">
                  <c:v>11.968567149172122</c:v>
                </c:pt>
                <c:pt idx="419">
                  <c:v>12.089877393715811</c:v>
                </c:pt>
                <c:pt idx="420">
                  <c:v>12.210272089524825</c:v>
                </c:pt>
                <c:pt idx="421">
                  <c:v>12.329761562333614</c:v>
                </c:pt>
                <c:pt idx="422">
                  <c:v>12.448355983184028</c:v>
                </c:pt>
                <c:pt idx="423">
                  <c:v>12.566065371311375</c:v>
                </c:pt>
                <c:pt idx="424">
                  <c:v>12.682899596966083</c:v>
                </c:pt>
                <c:pt idx="425">
                  <c:v>12.79886838417271</c:v>
                </c:pt>
                <c:pt idx="426">
                  <c:v>12.913981313427797</c:v>
                </c:pt>
                <c:pt idx="427">
                  <c:v>13.028247824338287</c:v>
                </c:pt>
                <c:pt idx="428">
                  <c:v>13.141677218201908</c:v>
                </c:pt>
                <c:pt idx="429">
                  <c:v>13.254278660531044</c:v>
                </c:pt>
                <c:pt idx="430">
                  <c:v>13.366061183521587</c:v>
                </c:pt>
                <c:pt idx="431">
                  <c:v>13.477033688468081</c:v>
                </c:pt>
                <c:pt idx="432">
                  <c:v>13.587204948126546</c:v>
                </c:pt>
                <c:pt idx="433">
                  <c:v>13.696583609026344</c:v>
                </c:pt>
                <c:pt idx="434">
                  <c:v>13.805178193732285</c:v>
                </c:pt>
                <c:pt idx="435">
                  <c:v>13.912997103058295</c:v>
                </c:pt>
                <c:pt idx="436">
                  <c:v>14.020048618233796</c:v>
                </c:pt>
                <c:pt idx="437">
                  <c:v>14.126340903023996</c:v>
                </c:pt>
                <c:pt idx="438">
                  <c:v>14.231882005805218</c:v>
                </c:pt>
                <c:pt idx="439">
                  <c:v>14.336679861596421</c:v>
                </c:pt>
                <c:pt idx="440">
                  <c:v>14.440742294047901</c:v>
                </c:pt>
                <c:pt idx="441">
                  <c:v>14.544077017388297</c:v>
                </c:pt>
                <c:pt idx="442">
                  <c:v>14.646691638330909</c:v>
                </c:pt>
                <c:pt idx="443">
                  <c:v>14.748593657940253</c:v>
                </c:pt>
                <c:pt idx="444">
                  <c:v>14.849790473459937</c:v>
                </c:pt>
                <c:pt idx="445">
                  <c:v>14.95028938010263</c:v>
                </c:pt>
                <c:pt idx="446">
                  <c:v>15.0500975728032</c:v>
                </c:pt>
                <c:pt idx="447">
                  <c:v>15.14922214793579</c:v>
                </c:pt>
                <c:pt idx="448">
                  <c:v>15.247670104995739</c:v>
                </c:pt>
                <c:pt idx="449">
                  <c:v>15.345448348247192</c:v>
                </c:pt>
                <c:pt idx="450">
                  <c:v>15.442563688337167</c:v>
                </c:pt>
                <c:pt idx="451">
                  <c:v>15.539022843876948</c:v>
                </c:pt>
                <c:pt idx="452">
                  <c:v>15.63483244299149</c:v>
                </c:pt>
                <c:pt idx="453">
                  <c:v>15.729999024837642</c:v>
                </c:pt>
                <c:pt idx="454">
                  <c:v>15.824529041091948</c:v>
                </c:pt>
                <c:pt idx="455">
                  <c:v>15.918428857408593</c:v>
                </c:pt>
                <c:pt idx="456">
                  <c:v>16.011704754848374</c:v>
                </c:pt>
                <c:pt idx="457">
                  <c:v>16.104362931279272</c:v>
                </c:pt>
                <c:pt idx="458">
                  <c:v>16.196409502749244</c:v>
                </c:pt>
                <c:pt idx="459">
                  <c:v>16.28785050483194</c:v>
                </c:pt>
                <c:pt idx="460">
                  <c:v>16.378691893945973</c:v>
                </c:pt>
                <c:pt idx="461">
                  <c:v>16.468939548648308</c:v>
                </c:pt>
                <c:pt idx="462">
                  <c:v>16.558599270902342</c:v>
                </c:pt>
                <c:pt idx="463">
                  <c:v>16.647676787321309</c:v>
                </c:pt>
                <c:pt idx="464">
                  <c:v>16.736177750387572</c:v>
                </c:pt>
                <c:pt idx="465">
                  <c:v>16.824107739648241</c:v>
                </c:pt>
                <c:pt idx="466">
                  <c:v>16.911472262887774</c:v>
                </c:pt>
                <c:pt idx="467">
                  <c:v>16.998276757278045</c:v>
                </c:pt>
                <c:pt idx="468">
                  <c:v>17.084526590506307</c:v>
                </c:pt>
                <c:pt idx="469">
                  <c:v>17.170227061881651</c:v>
                </c:pt>
                <c:pt idx="470">
                  <c:v>17.255383403420385</c:v>
                </c:pt>
                <c:pt idx="471">
                  <c:v>17.317076452675</c:v>
                </c:pt>
                <c:pt idx="472">
                  <c:v>17.378230481396916</c:v>
                </c:pt>
                <c:pt idx="473">
                  <c:v>17.438852523102902</c:v>
                </c:pt>
                <c:pt idx="474">
                  <c:v>17.498949489468707</c:v>
                </c:pt>
                <c:pt idx="475">
                  <c:v>17.55852817295596</c:v>
                </c:pt>
                <c:pt idx="476">
                  <c:v>17.617595249371426</c:v>
                </c:pt>
                <c:pt idx="477">
                  <c:v>17.676157280360641</c:v>
                </c:pt>
                <c:pt idx="478">
                  <c:v>17.734220715837782</c:v>
                </c:pt>
                <c:pt idx="479">
                  <c:v>17.791791896353811</c:v>
                </c:pt>
                <c:pt idx="480">
                  <c:v>17.8488770554046</c:v>
                </c:pt>
                <c:pt idx="481">
                  <c:v>17.905482321680864</c:v>
                </c:pt>
                <c:pt idx="482">
                  <c:v>17.961613721261578</c:v>
                </c:pt>
                <c:pt idx="483">
                  <c:v>18.01727717975254</c:v>
                </c:pt>
                <c:pt idx="484">
                  <c:v>18.072478524371682</c:v>
                </c:pt>
                <c:pt idx="485">
                  <c:v>18.127223485982629</c:v>
                </c:pt>
                <c:pt idx="486">
                  <c:v>18.181517701078072</c:v>
                </c:pt>
                <c:pt idx="487">
                  <c:v>18.235366713714331</c:v>
                </c:pt>
                <c:pt idx="488">
                  <c:v>18.28877597739849</c:v>
                </c:pt>
                <c:pt idx="489">
                  <c:v>18.341750856929554</c:v>
                </c:pt>
                <c:pt idx="490">
                  <c:v>18.394296630194791</c:v>
                </c:pt>
                <c:pt idx="491">
                  <c:v>18.446418489922667</c:v>
                </c:pt>
                <c:pt idx="492">
                  <c:v>18.498121545393488</c:v>
                </c:pt>
                <c:pt idx="493">
                  <c:v>18.549410824108968</c:v>
                </c:pt>
                <c:pt idx="494">
                  <c:v>18.600291273421877</c:v>
                </c:pt>
                <c:pt idx="495">
                  <c:v>18.650767762126907</c:v>
                </c:pt>
                <c:pt idx="496">
                  <c:v>18.700845082013725</c:v>
                </c:pt>
                <c:pt idx="497">
                  <c:v>18.750527949383418</c:v>
                </c:pt>
                <c:pt idx="498">
                  <c:v>18.799821006529154</c:v>
                </c:pt>
                <c:pt idx="499">
                  <c:v>18.848728823182192</c:v>
                </c:pt>
                <c:pt idx="500">
                  <c:v>18.897255897924101</c:v>
                </c:pt>
                <c:pt idx="501">
                  <c:v>18.945406659566085</c:v>
                </c:pt>
                <c:pt idx="502">
                  <c:v>18.993185468496453</c:v>
                </c:pt>
                <c:pt idx="503">
                  <c:v>19.040596617996819</c:v>
                </c:pt>
                <c:pt idx="504">
                  <c:v>19.0876443355282</c:v>
                </c:pt>
                <c:pt idx="505">
                  <c:v>19.134332783987539</c:v>
                </c:pt>
                <c:pt idx="506">
                  <c:v>19.180666062935586</c:v>
                </c:pt>
                <c:pt idx="507">
                  <c:v>19.226648209796885</c:v>
                </c:pt>
                <c:pt idx="508">
                  <c:v>19.27228320103255</c:v>
                </c:pt>
                <c:pt idx="509">
                  <c:v>19.317574953286591</c:v>
                </c:pt>
                <c:pt idx="510">
                  <c:v>19.36252732450647</c:v>
                </c:pt>
                <c:pt idx="511">
                  <c:v>19.407144115038573</c:v>
                </c:pt>
                <c:pt idx="512">
                  <c:v>19.451429068699216</c:v>
                </c:pt>
                <c:pt idx="513">
                  <c:v>19.495385873821856</c:v>
                </c:pt>
                <c:pt idx="514">
                  <c:v>19.539018164281106</c:v>
                </c:pt>
                <c:pt idx="515">
                  <c:v>19.582329520494191</c:v>
                </c:pt>
                <c:pt idx="516">
                  <c:v>19.625323470400271</c:v>
                </c:pt>
                <c:pt idx="517">
                  <c:v>19.668003490418478</c:v>
                </c:pt>
                <c:pt idx="518">
                  <c:v>19.710373006384913</c:v>
                </c:pt>
                <c:pt idx="519">
                  <c:v>19.752435394469313</c:v>
                </c:pt>
                <c:pt idx="520">
                  <c:v>19.794193982071853</c:v>
                </c:pt>
                <c:pt idx="521">
                  <c:v>19.835652048700613</c:v>
                </c:pt>
                <c:pt idx="522">
                  <c:v>19.876812826830108</c:v>
                </c:pt>
                <c:pt idx="523">
                  <c:v>19.763619546853185</c:v>
                </c:pt>
                <c:pt idx="524">
                  <c:v>19.651032163208061</c:v>
                </c:pt>
                <c:pt idx="525">
                  <c:v>19.539045824054657</c:v>
                </c:pt>
                <c:pt idx="526">
                  <c:v>19.427655729217825</c:v>
                </c:pt>
                <c:pt idx="527">
                  <c:v>19.31685712950145</c:v>
                </c:pt>
                <c:pt idx="528">
                  <c:v>19.206645326013486</c:v>
                </c:pt>
                <c:pt idx="529">
                  <c:v>19.09701566950168</c:v>
                </c:pt>
                <c:pt idx="530">
                  <c:v>18.987963559699807</c:v>
                </c:pt>
                <c:pt idx="531">
                  <c:v>18.879484444684199</c:v>
                </c:pt>
                <c:pt idx="532">
                  <c:v>18.771573820240373</c:v>
                </c:pt>
                <c:pt idx="533">
                  <c:v>18.664227229239629</c:v>
                </c:pt>
                <c:pt idx="534">
                  <c:v>18.557440261025356</c:v>
                </c:pt>
                <c:pt idx="535">
                  <c:v>18.451208550808946</c:v>
                </c:pt>
                <c:pt idx="536">
                  <c:v>18.345527779075098</c:v>
                </c:pt>
                <c:pt idx="537">
                  <c:v>18.240393670996337</c:v>
                </c:pt>
                <c:pt idx="538">
                  <c:v>18.135801995856607</c:v>
                </c:pt>
                <c:pt idx="539">
                  <c:v>18.031748566483735</c:v>
                </c:pt>
                <c:pt idx="540">
                  <c:v>17.928229238690712</c:v>
                </c:pt>
                <c:pt idx="541">
                  <c:v>17.825239910725458</c:v>
                </c:pt>
                <c:pt idx="542">
                  <c:v>17.722776522729074</c:v>
                </c:pt>
                <c:pt idx="543">
                  <c:v>17.62083505620236</c:v>
                </c:pt>
                <c:pt idx="544">
                  <c:v>17.519411533480479</c:v>
                </c:pt>
                <c:pt idx="545">
                  <c:v>17.418502017215562</c:v>
                </c:pt>
                <c:pt idx="546">
                  <c:v>17.318102609867228</c:v>
                </c:pt>
                <c:pt idx="547">
                  <c:v>17.218209453200743</c:v>
                </c:pt>
                <c:pt idx="548">
                  <c:v>17.118818727792803</c:v>
                </c:pt>
                <c:pt idx="549">
                  <c:v>17.019926652544719</c:v>
                </c:pt>
                <c:pt idx="550">
                  <c:v>16.921529484202946</c:v>
                </c:pt>
                <c:pt idx="551">
                  <c:v>16.823623516886745</c:v>
                </c:pt>
                <c:pt idx="552">
                  <c:v>16.726205081622968</c:v>
                </c:pt>
                <c:pt idx="553">
                  <c:v>16.629270545887696</c:v>
                </c:pt>
                <c:pt idx="554">
                  <c:v>16.532816313154765</c:v>
                </c:pt>
                <c:pt idx="555">
                  <c:v>16.436838822450923</c:v>
                </c:pt>
                <c:pt idx="556">
                  <c:v>16.341334547917636</c:v>
                </c:pt>
                <c:pt idx="557">
                  <c:v>16.246299998379268</c:v>
                </c:pt>
                <c:pt idx="558">
                  <c:v>16.151731716917723</c:v>
                </c:pt>
                <c:pt idx="559">
                  <c:v>16.057626280453238</c:v>
                </c:pt>
                <c:pt idx="560">
                  <c:v>15.963980299331384</c:v>
                </c:pt>
                <c:pt idx="561">
                  <c:v>15.870790416916059</c:v>
                </c:pt>
                <c:pt idx="562">
                  <c:v>15.778053309188417</c:v>
                </c:pt>
                <c:pt idx="563">
                  <c:v>15.685765684351679</c:v>
                </c:pt>
                <c:pt idx="564">
                  <c:v>15.593924282441609</c:v>
                </c:pt>
                <c:pt idx="565">
                  <c:v>15.502525874942656</c:v>
                </c:pt>
                <c:pt idx="566">
                  <c:v>15.411567264409651</c:v>
                </c:pt>
                <c:pt idx="567">
                  <c:v>15.32104528409492</c:v>
                </c:pt>
                <c:pt idx="568">
                  <c:v>15.230956797580783</c:v>
                </c:pt>
                <c:pt idx="569">
                  <c:v>15.141298698417327</c:v>
                </c:pt>
                <c:pt idx="570">
                  <c:v>15.052067909765285</c:v>
                </c:pt>
                <c:pt idx="571">
                  <c:v>14.963261384044134</c:v>
                </c:pt>
                <c:pt idx="572">
                  <c:v>14.87487610258507</c:v>
                </c:pt>
                <c:pt idx="573">
                  <c:v>14.786909075289008</c:v>
                </c:pt>
                <c:pt idx="574">
                  <c:v>14.69935734028938</c:v>
                </c:pt>
                <c:pt idx="575">
                  <c:v>14.658371233100487</c:v>
                </c:pt>
                <c:pt idx="576">
                  <c:v>14.617523905834776</c:v>
                </c:pt>
                <c:pt idx="577">
                  <c:v>14.576814654815454</c:v>
                </c:pt>
                <c:pt idx="578">
                  <c:v>14.536242781114971</c:v>
                </c:pt>
                <c:pt idx="579">
                  <c:v>14.495807590515042</c:v>
                </c:pt>
                <c:pt idx="580">
                  <c:v>14.455508393467031</c:v>
                </c:pt>
                <c:pt idx="581">
                  <c:v>14.415344505052763</c:v>
                </c:pt>
                <c:pt idx="582">
                  <c:v>14.37531524494571</c:v>
                </c:pt>
                <c:pt idx="583">
                  <c:v>14.335419937372604</c:v>
                </c:pt>
                <c:pt idx="584">
                  <c:v>14.295657911075368</c:v>
                </c:pt>
                <c:pt idx="585">
                  <c:v>14.256028499273512</c:v>
                </c:pt>
                <c:pt idx="586">
                  <c:v>14.216531039626833</c:v>
                </c:pt>
                <c:pt idx="587">
                  <c:v>14.177164874198514</c:v>
                </c:pt>
                <c:pt idx="588">
                  <c:v>14.137929349418609</c:v>
                </c:pt>
                <c:pt idx="589">
                  <c:v>14.098823816047862</c:v>
                </c:pt>
                <c:pt idx="590">
                  <c:v>14.059847629141901</c:v>
                </c:pt>
                <c:pt idx="591">
                  <c:v>14.021000148015764</c:v>
                </c:pt>
                <c:pt idx="592">
                  <c:v>13.982280736208821</c:v>
                </c:pt>
                <c:pt idx="593">
                  <c:v>13.943688761450007</c:v>
                </c:pt>
                <c:pt idx="594">
                  <c:v>13.905223595623395</c:v>
                </c:pt>
                <c:pt idx="595">
                  <c:v>13.866884614734115</c:v>
                </c:pt>
                <c:pt idx="596">
                  <c:v>13.828671198874643</c:v>
                </c:pt>
                <c:pt idx="597">
                  <c:v>13.79058273219135</c:v>
                </c:pt>
                <c:pt idx="598">
                  <c:v>13.752618602851452</c:v>
                </c:pt>
                <c:pt idx="599">
                  <c:v>13.714778203010219</c:v>
                </c:pt>
                <c:pt idx="600">
                  <c:v>13.677060928778554</c:v>
                </c:pt>
                <c:pt idx="601">
                  <c:v>13.639466180190855</c:v>
                </c:pt>
                <c:pt idx="602">
                  <c:v>13.601993361173228</c:v>
                </c:pt>
                <c:pt idx="603">
                  <c:v>13.564641879511941</c:v>
                </c:pt>
                <c:pt idx="604">
                  <c:v>13.527411146822274</c:v>
                </c:pt>
                <c:pt idx="605">
                  <c:v>13.490300578517584</c:v>
                </c:pt>
                <c:pt idx="606">
                  <c:v>13.453309593778732</c:v>
                </c:pt>
                <c:pt idx="607">
                  <c:v>13.416437615523758</c:v>
                </c:pt>
                <c:pt idx="608">
                  <c:v>13.379684070377905</c:v>
                </c:pt>
                <c:pt idx="609">
                  <c:v>13.343048388643878</c:v>
                </c:pt>
                <c:pt idx="610">
                  <c:v>13.306530004272396</c:v>
                </c:pt>
                <c:pt idx="611">
                  <c:v>13.270128354833064</c:v>
                </c:pt>
                <c:pt idx="612">
                  <c:v>13.233842881485478</c:v>
                </c:pt>
                <c:pt idx="613">
                  <c:v>13.197673028950648</c:v>
                </c:pt>
                <c:pt idx="614">
                  <c:v>13.161618245482654</c:v>
                </c:pt>
                <c:pt idx="615">
                  <c:v>13.125677982840593</c:v>
                </c:pt>
                <c:pt idx="616">
                  <c:v>13.089851696260801</c:v>
                </c:pt>
                <c:pt idx="617">
                  <c:v>13.054138844429325</c:v>
                </c:pt>
                <c:pt idx="618">
                  <c:v>13.018538889454659</c:v>
                </c:pt>
                <c:pt idx="619">
                  <c:v>12.983051296840728</c:v>
                </c:pt>
                <c:pt idx="620">
                  <c:v>12.947675535460151</c:v>
                </c:pt>
                <c:pt idx="621">
                  <c:v>12.912411077527745</c:v>
                </c:pt>
                <c:pt idx="622">
                  <c:v>12.877257398574264</c:v>
                </c:pt>
                <c:pt idx="623">
                  <c:v>12.842213977420414</c:v>
                </c:pt>
                <c:pt idx="624">
                  <c:v>12.807280296151086</c:v>
                </c:pt>
                <c:pt idx="625">
                  <c:v>12.772455840089837</c:v>
                </c:pt>
                <c:pt idx="626">
                  <c:v>12.737740097773639</c:v>
                </c:pt>
                <c:pt idx="627">
                  <c:v>12.737740097773639</c:v>
                </c:pt>
                <c:pt idx="628">
                  <c:v>12.712973552867634</c:v>
                </c:pt>
                <c:pt idx="629">
                  <c:v>12.688250882010795</c:v>
                </c:pt>
                <c:pt idx="630">
                  <c:v>12.663571968721666</c:v>
                </c:pt>
                <c:pt idx="631">
                  <c:v>12.638936696930763</c:v>
                </c:pt>
                <c:pt idx="632">
                  <c:v>12.614344950978751</c:v>
                </c:pt>
                <c:pt idx="633">
                  <c:v>12.589796615614626</c:v>
                </c:pt>
                <c:pt idx="634">
                  <c:v>12.565291575993919</c:v>
                </c:pt>
                <c:pt idx="635">
                  <c:v>12.54082971767691</c:v>
                </c:pt>
                <c:pt idx="636">
                  <c:v>12.516410926626834</c:v>
                </c:pt>
                <c:pt idx="637">
                  <c:v>12.492035089208123</c:v>
                </c:pt>
                <c:pt idx="638">
                  <c:v>12.467702092184634</c:v>
                </c:pt>
                <c:pt idx="639">
                  <c:v>12.443411822717893</c:v>
                </c:pt>
                <c:pt idx="640">
                  <c:v>12.419164168365366</c:v>
                </c:pt>
                <c:pt idx="641">
                  <c:v>12.394959017078708</c:v>
                </c:pt>
                <c:pt idx="642">
                  <c:v>12.370796257202041</c:v>
                </c:pt>
                <c:pt idx="643">
                  <c:v>12.346675777470249</c:v>
                </c:pt>
                <c:pt idx="644">
                  <c:v>12.322597467007251</c:v>
                </c:pt>
                <c:pt idx="645">
                  <c:v>12.298561215324314</c:v>
                </c:pt>
                <c:pt idx="646">
                  <c:v>12.274566912318361</c:v>
                </c:pt>
                <c:pt idx="647">
                  <c:v>12.250614448270291</c:v>
                </c:pt>
                <c:pt idx="648">
                  <c:v>12.226703713843301</c:v>
                </c:pt>
                <c:pt idx="649">
                  <c:v>12.202834600081232</c:v>
                </c:pt>
                <c:pt idx="650">
                  <c:v>12.179006998406898</c:v>
                </c:pt>
                <c:pt idx="651">
                  <c:v>12.155220800620466</c:v>
                </c:pt>
                <c:pt idx="652">
                  <c:v>12.131475898897788</c:v>
                </c:pt>
                <c:pt idx="653">
                  <c:v>12.107772185788788</c:v>
                </c:pt>
                <c:pt idx="654">
                  <c:v>12.084109554215852</c:v>
                </c:pt>
                <c:pt idx="655">
                  <c:v>12.060487897472179</c:v>
                </c:pt>
                <c:pt idx="656">
                  <c:v>12.036907109220227</c:v>
                </c:pt>
                <c:pt idx="657">
                  <c:v>12.013367083490072</c:v>
                </c:pt>
                <c:pt idx="658">
                  <c:v>11.98986771467785</c:v>
                </c:pt>
                <c:pt idx="659">
                  <c:v>11.966408897544161</c:v>
                </c:pt>
                <c:pt idx="660">
                  <c:v>11.94299052721251</c:v>
                </c:pt>
                <c:pt idx="661">
                  <c:v>11.919612499167737</c:v>
                </c:pt>
                <c:pt idx="662">
                  <c:v>11.896274709254461</c:v>
                </c:pt>
                <c:pt idx="663">
                  <c:v>11.872977053675541</c:v>
                </c:pt>
                <c:pt idx="664">
                  <c:v>11.849719428990527</c:v>
                </c:pt>
                <c:pt idx="665">
                  <c:v>11.826501732114137</c:v>
                </c:pt>
                <c:pt idx="666">
                  <c:v>11.80332386031473</c:v>
                </c:pt>
                <c:pt idx="667">
                  <c:v>11.780185711212797</c:v>
                </c:pt>
                <c:pt idx="668">
                  <c:v>11.757087182779442</c:v>
                </c:pt>
                <c:pt idx="669">
                  <c:v>11.734028173334892</c:v>
                </c:pt>
                <c:pt idx="670">
                  <c:v>11.711008581547</c:v>
                </c:pt>
                <c:pt idx="671">
                  <c:v>11.688028306429764</c:v>
                </c:pt>
                <c:pt idx="672">
                  <c:v>11.665087247341853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6368384"/>
        <c:axId val="336369920"/>
      </c:lineChart>
      <c:dateAx>
        <c:axId val="33636838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crossAx val="336369920"/>
        <c:crosses val="autoZero"/>
        <c:auto val="1"/>
        <c:lblOffset val="100"/>
        <c:baseTimeUnit val="days"/>
        <c:majorUnit val="1"/>
        <c:majorTimeUnit val="years"/>
      </c:dateAx>
      <c:valAx>
        <c:axId val="336369920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3636838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34701848597279178"/>
          <c:y val="0"/>
          <c:w val="0.28949781943630803"/>
          <c:h val="0.154895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 Narrow" panose="020B060602020203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5.536223393868385E-2"/>
          <c:y val="0.11278083333333333"/>
          <c:w val="0.82477185445551005"/>
          <c:h val="0.81498166666666672"/>
        </c:manualLayout>
      </c:layout>
      <c:lineChart>
        <c:grouping val="standard"/>
        <c:varyColors val="0"/>
        <c:ser>
          <c:idx val="0"/>
          <c:order val="0"/>
          <c:tx>
            <c:strRef>
              <c:f>PBR!$BK$19</c:f>
              <c:strCache>
                <c:ptCount val="1"/>
                <c:pt idx="0">
                  <c:v>삼성전자 Forward ROE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PBR!$BK$20:$BK$5005</c:f>
              <c:numCache>
                <c:formatCode>General</c:formatCode>
                <c:ptCount val="4986"/>
                <c:pt idx="0">
                  <c:v>31.320010417994439</c:v>
                </c:pt>
                <c:pt idx="1">
                  <c:v>31.053867232473735</c:v>
                </c:pt>
                <c:pt idx="2">
                  <c:v>30.789265411630666</c:v>
                </c:pt>
                <c:pt idx="3">
                  <c:v>30.526191603938628</c:v>
                </c:pt>
                <c:pt idx="4">
                  <c:v>30.264632611630905</c:v>
                </c:pt>
                <c:pt idx="5">
                  <c:v>30.004575388493599</c:v>
                </c:pt>
                <c:pt idx="6">
                  <c:v>29.746007037696419</c:v>
                </c:pt>
                <c:pt idx="7">
                  <c:v>29.48891480966072</c:v>
                </c:pt>
                <c:pt idx="8">
                  <c:v>29.233286099963866</c:v>
                </c:pt>
                <c:pt idx="9">
                  <c:v>28.979108447279341</c:v>
                </c:pt>
                <c:pt idx="10">
                  <c:v>28.726369531351747</c:v>
                </c:pt>
                <c:pt idx="11">
                  <c:v>28.475057171006252</c:v>
                </c:pt>
                <c:pt idx="12">
                  <c:v>28.225159322191473</c:v>
                </c:pt>
                <c:pt idx="13">
                  <c:v>27.976664076055417</c:v>
                </c:pt>
                <c:pt idx="14">
                  <c:v>27.729559657053727</c:v>
                </c:pt>
                <c:pt idx="15">
                  <c:v>27.483834421089533</c:v>
                </c:pt>
                <c:pt idx="16">
                  <c:v>27.239476853684476</c:v>
                </c:pt>
                <c:pt idx="17">
                  <c:v>26.996475568180049</c:v>
                </c:pt>
                <c:pt idx="18">
                  <c:v>26.754819303968947</c:v>
                </c:pt>
                <c:pt idx="19">
                  <c:v>26.514496924755576</c:v>
                </c:pt>
                <c:pt idx="20">
                  <c:v>26.275497416845401</c:v>
                </c:pt>
                <c:pt idx="21">
                  <c:v>26.037809887462366</c:v>
                </c:pt>
                <c:pt idx="22">
                  <c:v>25.801423563094005</c:v>
                </c:pt>
                <c:pt idx="23">
                  <c:v>25.566327787863681</c:v>
                </c:pt>
                <c:pt idx="24">
                  <c:v>25.332512021929325</c:v>
                </c:pt>
                <c:pt idx="25">
                  <c:v>25.099965839908332</c:v>
                </c:pt>
                <c:pt idx="26">
                  <c:v>24.868678929328063</c:v>
                </c:pt>
                <c:pt idx="27">
                  <c:v>24.63864108910132</c:v>
                </c:pt>
                <c:pt idx="28">
                  <c:v>24.409842228026658</c:v>
                </c:pt>
                <c:pt idx="29">
                  <c:v>24.182272363312656</c:v>
                </c:pt>
                <c:pt idx="30">
                  <c:v>23.955921619126084</c:v>
                </c:pt>
                <c:pt idx="31">
                  <c:v>23.730780225163166</c:v>
                </c:pt>
                <c:pt idx="32">
                  <c:v>23.506838515243881</c:v>
                </c:pt>
                <c:pt idx="33">
                  <c:v>23.284086925928484</c:v>
                </c:pt>
                <c:pt idx="34">
                  <c:v>23.062515995156151</c:v>
                </c:pt>
                <c:pt idx="35">
                  <c:v>22.842116360905152</c:v>
                </c:pt>
                <c:pt idx="36">
                  <c:v>22.622878759874261</c:v>
                </c:pt>
                <c:pt idx="37">
                  <c:v>22.404794026184938</c:v>
                </c:pt>
                <c:pt idx="38">
                  <c:v>22.187853090103925</c:v>
                </c:pt>
                <c:pt idx="39">
                  <c:v>21.972046976785908</c:v>
                </c:pt>
                <c:pt idx="40">
                  <c:v>21.757366805035847</c:v>
                </c:pt>
                <c:pt idx="41">
                  <c:v>21.543803786090653</c:v>
                </c:pt>
                <c:pt idx="42">
                  <c:v>21.331349222419789</c:v>
                </c:pt>
                <c:pt idx="43">
                  <c:v>21.11999450654455</c:v>
                </c:pt>
                <c:pt idx="44">
                  <c:v>20.909731119875563</c:v>
                </c:pt>
                <c:pt idx="45">
                  <c:v>20.700550631568351</c:v>
                </c:pt>
                <c:pt idx="46">
                  <c:v>20.492444697396433</c:v>
                </c:pt>
                <c:pt idx="47">
                  <c:v>20.28540505864181</c:v>
                </c:pt>
                <c:pt idx="48">
                  <c:v>20.079423541002424</c:v>
                </c:pt>
                <c:pt idx="49">
                  <c:v>19.874492053516356</c:v>
                </c:pt>
                <c:pt idx="50">
                  <c:v>19.670602587502415</c:v>
                </c:pt>
                <c:pt idx="51">
                  <c:v>19.467747215516859</c:v>
                </c:pt>
                <c:pt idx="52">
                  <c:v>19.265918090325926</c:v>
                </c:pt>
                <c:pt idx="53">
                  <c:v>19.265918090325926</c:v>
                </c:pt>
                <c:pt idx="54">
                  <c:v>19.227651194728342</c:v>
                </c:pt>
                <c:pt idx="55">
                  <c:v>19.189588845818161</c:v>
                </c:pt>
                <c:pt idx="56">
                  <c:v>19.151729407932624</c:v>
                </c:pt>
                <c:pt idx="57">
                  <c:v>19.114071262802092</c:v>
                </c:pt>
                <c:pt idx="58">
                  <c:v>19.076612809319482</c:v>
                </c:pt>
                <c:pt idx="59">
                  <c:v>19.039352463313335</c:v>
                </c:pt>
                <c:pt idx="60">
                  <c:v>19.00228865732451</c:v>
                </c:pt>
                <c:pt idx="61">
                  <c:v>18.96541984038635</c:v>
                </c:pt>
                <c:pt idx="62">
                  <c:v>18.928744477808358</c:v>
                </c:pt>
                <c:pt idx="63">
                  <c:v>18.892261050963242</c:v>
                </c:pt>
                <c:pt idx="64">
                  <c:v>18.855968057077291</c:v>
                </c:pt>
                <c:pt idx="65">
                  <c:v>18.819864009024069</c:v>
                </c:pt>
                <c:pt idx="66">
                  <c:v>18.783947435121259</c:v>
                </c:pt>
                <c:pt idx="67">
                  <c:v>18.748216878930691</c:v>
                </c:pt>
                <c:pt idx="68">
                  <c:v>18.712670899061493</c:v>
                </c:pt>
                <c:pt idx="69">
                  <c:v>18.677308068976256</c:v>
                </c:pt>
                <c:pt idx="70">
                  <c:v>18.642126976800196</c:v>
                </c:pt>
                <c:pt idx="71">
                  <c:v>18.607126225133243</c:v>
                </c:pt>
                <c:pt idx="72">
                  <c:v>18.572304430865024</c:v>
                </c:pt>
                <c:pt idx="73">
                  <c:v>18.537660224992685</c:v>
                </c:pt>
                <c:pt idx="74">
                  <c:v>18.503192252441448</c:v>
                </c:pt>
                <c:pt idx="75">
                  <c:v>18.468899171887966</c:v>
                </c:pt>
                <c:pt idx="76">
                  <c:v>18.434779655586311</c:v>
                </c:pt>
                <c:pt idx="77">
                  <c:v>18.400832389196616</c:v>
                </c:pt>
                <c:pt idx="78">
                  <c:v>18.36705607161629</c:v>
                </c:pt>
                <c:pt idx="79">
                  <c:v>18.333449414813813</c:v>
                </c:pt>
                <c:pt idx="80">
                  <c:v>18.300011143664971</c:v>
                </c:pt>
                <c:pt idx="81">
                  <c:v>18.266739995791621</c:v>
                </c:pt>
                <c:pt idx="82">
                  <c:v>18.23363472140279</c:v>
                </c:pt>
                <c:pt idx="83">
                  <c:v>18.20069408313821</c:v>
                </c:pt>
                <c:pt idx="84">
                  <c:v>18.167916855914118</c:v>
                </c:pt>
                <c:pt idx="85">
                  <c:v>18.135301826771443</c:v>
                </c:pt>
                <c:pt idx="86">
                  <c:v>18.102847794726095</c:v>
                </c:pt>
                <c:pt idx="87">
                  <c:v>18.070553570621616</c:v>
                </c:pt>
                <c:pt idx="88">
                  <c:v>18.038417976983922</c:v>
                </c:pt>
                <c:pt idx="89">
                  <c:v>18.006439847878156</c:v>
                </c:pt>
                <c:pt idx="90">
                  <c:v>17.974618028767722</c:v>
                </c:pt>
                <c:pt idx="91">
                  <c:v>17.942951376375323</c:v>
                </c:pt>
                <c:pt idx="92">
                  <c:v>17.911438758546041</c:v>
                </c:pt>
                <c:pt idx="93">
                  <c:v>17.880079054112386</c:v>
                </c:pt>
                <c:pt idx="94">
                  <c:v>17.848871152761376</c:v>
                </c:pt>
                <c:pt idx="95">
                  <c:v>17.817813954903464</c:v>
                </c:pt>
                <c:pt idx="96">
                  <c:v>17.786906371543381</c:v>
                </c:pt>
                <c:pt idx="97">
                  <c:v>17.756147324152892</c:v>
                </c:pt>
                <c:pt idx="98">
                  <c:v>17.725535744545297</c:v>
                </c:pt>
                <c:pt idx="99">
                  <c:v>17.695070574751796</c:v>
                </c:pt>
                <c:pt idx="100">
                  <c:v>17.664750766899608</c:v>
                </c:pt>
                <c:pt idx="101">
                  <c:v>17.634575283091827</c:v>
                </c:pt>
                <c:pt idx="102">
                  <c:v>17.604543095288978</c:v>
                </c:pt>
                <c:pt idx="103">
                  <c:v>17.574653185192279</c:v>
                </c:pt>
                <c:pt idx="104">
                  <c:v>17.544904544128535</c:v>
                </c:pt>
                <c:pt idx="105">
                  <c:v>17.515296172936694</c:v>
                </c:pt>
                <c:pt idx="106">
                  <c:v>17.447149268457611</c:v>
                </c:pt>
                <c:pt idx="107">
                  <c:v>17.37936937323375</c:v>
                </c:pt>
                <c:pt idx="108">
                  <c:v>17.311953530401635</c:v>
                </c:pt>
                <c:pt idx="109">
                  <c:v>17.244898814775937</c:v>
                </c:pt>
                <c:pt idx="110">
                  <c:v>17.178202332426352</c:v>
                </c:pt>
                <c:pt idx="111">
                  <c:v>17.111861220261286</c:v>
                </c:pt>
                <c:pt idx="112">
                  <c:v>17.04587264561815</c:v>
                </c:pt>
                <c:pt idx="113">
                  <c:v>16.980233805860191</c:v>
                </c:pt>
                <c:pt idx="114">
                  <c:v>16.914941927979708</c:v>
                </c:pt>
                <c:pt idx="115">
                  <c:v>16.849994268207517</c:v>
                </c:pt>
                <c:pt idx="116">
                  <c:v>16.785388111628649</c:v>
                </c:pt>
                <c:pt idx="117">
                  <c:v>16.721120771803985</c:v>
                </c:pt>
                <c:pt idx="118">
                  <c:v>16.657189590397952</c:v>
                </c:pt>
                <c:pt idx="119">
                  <c:v>16.593591936811929</c:v>
                </c:pt>
                <c:pt idx="120">
                  <c:v>16.530325207823484</c:v>
                </c:pt>
                <c:pt idx="121">
                  <c:v>16.46738682723112</c:v>
                </c:pt>
                <c:pt idx="122">
                  <c:v>16.40477424550463</c:v>
                </c:pt>
                <c:pt idx="123">
                  <c:v>16.342484939440823</c:v>
                </c:pt>
                <c:pt idx="124">
                  <c:v>16.280516411824557</c:v>
                </c:pt>
                <c:pt idx="125">
                  <c:v>16.218866191095039</c:v>
                </c:pt>
                <c:pt idx="126">
                  <c:v>16.157531831017213</c:v>
                </c:pt>
                <c:pt idx="127">
                  <c:v>16.096510910358219</c:v>
                </c:pt>
                <c:pt idx="128">
                  <c:v>16.035801032568749</c:v>
                </c:pt>
                <c:pt idx="129">
                  <c:v>15.975399825469335</c:v>
                </c:pt>
                <c:pt idx="130">
                  <c:v>15.915304940941363</c:v>
                </c:pt>
                <c:pt idx="131">
                  <c:v>15.855514054622761</c:v>
                </c:pt>
                <c:pt idx="132">
                  <c:v>15.796024865608347</c:v>
                </c:pt>
                <c:pt idx="133">
                  <c:v>15.736835096154653</c:v>
                </c:pt>
                <c:pt idx="134">
                  <c:v>15.67794249138923</c:v>
                </c:pt>
                <c:pt idx="135">
                  <c:v>15.619344819024292</c:v>
                </c:pt>
                <c:pt idx="136">
                  <c:v>15.561039869074669</c:v>
                </c:pt>
                <c:pt idx="137">
                  <c:v>15.503025453579971</c:v>
                </c:pt>
                <c:pt idx="138">
                  <c:v>15.445299406330889</c:v>
                </c:pt>
                <c:pt idx="139">
                  <c:v>15.387859582599592</c:v>
                </c:pt>
                <c:pt idx="140">
                  <c:v>15.330703858874081</c:v>
                </c:pt>
                <c:pt idx="141">
                  <c:v>15.273830132596524</c:v>
                </c:pt>
                <c:pt idx="142">
                  <c:v>15.217236321905414</c:v>
                </c:pt>
                <c:pt idx="143">
                  <c:v>15.160920365381534</c:v>
                </c:pt>
                <c:pt idx="144">
                  <c:v>15.1048802217977</c:v>
                </c:pt>
                <c:pt idx="145">
                  <c:v>15.049113869872086</c:v>
                </c:pt>
                <c:pt idx="146">
                  <c:v>14.993619308025233</c:v>
                </c:pt>
                <c:pt idx="147">
                  <c:v>14.938394554140565</c:v>
                </c:pt>
                <c:pt idx="148">
                  <c:v>14.883437645328401</c:v>
                </c:pt>
                <c:pt idx="149">
                  <c:v>14.828746637693376</c:v>
                </c:pt>
                <c:pt idx="150">
                  <c:v>14.774319606105257</c:v>
                </c:pt>
                <c:pt idx="151">
                  <c:v>14.720154643973038</c:v>
                </c:pt>
                <c:pt idx="152">
                  <c:v>14.666249863022337</c:v>
                </c:pt>
                <c:pt idx="153">
                  <c:v>14.61260339307592</c:v>
                </c:pt>
                <c:pt idx="154">
                  <c:v>14.559213381837468</c:v>
                </c:pt>
                <c:pt idx="155">
                  <c:v>14.506077994678332</c:v>
                </c:pt>
                <c:pt idx="156">
                  <c:v>14.453195414427425</c:v>
                </c:pt>
                <c:pt idx="157">
                  <c:v>14.400563841164052</c:v>
                </c:pt>
                <c:pt idx="158">
                  <c:v>14.294794416638959</c:v>
                </c:pt>
                <c:pt idx="159">
                  <c:v>14.189539488716669</c:v>
                </c:pt>
                <c:pt idx="160">
                  <c:v>14.084795312489213</c:v>
                </c:pt>
                <c:pt idx="161">
                  <c:v>13.980558179305142</c:v>
                </c:pt>
                <c:pt idx="162">
                  <c:v>13.876824416331823</c:v>
                </c:pt>
                <c:pt idx="163">
                  <c:v>13.773590386124019</c:v>
                </c:pt>
                <c:pt idx="164">
                  <c:v>13.670852486198747</c:v>
                </c:pt>
                <c:pt idx="165">
                  <c:v>13.568607148616216</c:v>
                </c:pt>
                <c:pt idx="166">
                  <c:v>13.46685083956678</c:v>
                </c:pt>
                <c:pt idx="167">
                  <c:v>13.365580058963818</c:v>
                </c:pt>
                <c:pt idx="168">
                  <c:v>13.26479134004242</c:v>
                </c:pt>
                <c:pt idx="169">
                  <c:v>13.164481248963778</c:v>
                </c:pt>
                <c:pt idx="170">
                  <c:v>13.064646384425224</c:v>
                </c:pt>
                <c:pt idx="171">
                  <c:v>12.965283377275776</c:v>
                </c:pt>
                <c:pt idx="172">
                  <c:v>12.86638889013714</c:v>
                </c:pt>
                <c:pt idx="173">
                  <c:v>12.767959617030042</c:v>
                </c:pt>
                <c:pt idx="174">
                  <c:v>12.669992283005834</c:v>
                </c:pt>
                <c:pt idx="175">
                  <c:v>12.572483643783286</c:v>
                </c:pt>
                <c:pt idx="176">
                  <c:v>12.475430485390412</c:v>
                </c:pt>
                <c:pt idx="177">
                  <c:v>12.378829623811406</c:v>
                </c:pt>
                <c:pt idx="178">
                  <c:v>12.282677904638371</c:v>
                </c:pt>
                <c:pt idx="179">
                  <c:v>12.186972202728036</c:v>
                </c:pt>
                <c:pt idx="180">
                  <c:v>12.09170942186311</c:v>
                </c:pt>
                <c:pt idx="181">
                  <c:v>11.996886494418417</c:v>
                </c:pt>
                <c:pt idx="182">
                  <c:v>11.902500381031604</c:v>
                </c:pt>
                <c:pt idx="183">
                  <c:v>11.808548070278391</c:v>
                </c:pt>
                <c:pt idx="184">
                  <c:v>11.715026578352314</c:v>
                </c:pt>
                <c:pt idx="185">
                  <c:v>11.621932948748821</c:v>
                </c:pt>
                <c:pt idx="186">
                  <c:v>11.529264251953741</c:v>
                </c:pt>
                <c:pt idx="187">
                  <c:v>11.437017585135973</c:v>
                </c:pt>
                <c:pt idx="188">
                  <c:v>11.345190071844376</c:v>
                </c:pt>
                <c:pt idx="189">
                  <c:v>11.253778861708794</c:v>
                </c:pt>
                <c:pt idx="190">
                  <c:v>11.16278113014511</c:v>
                </c:pt>
                <c:pt idx="191">
                  <c:v>11.072194078064337</c:v>
                </c:pt>
                <c:pt idx="192">
                  <c:v>10.982014931585582</c:v>
                </c:pt>
                <c:pt idx="193">
                  <c:v>10.892240941752924</c:v>
                </c:pt>
                <c:pt idx="194">
                  <c:v>10.802869384256086</c:v>
                </c:pt>
                <c:pt idx="195">
                  <c:v>10.713897559154848</c:v>
                </c:pt>
                <c:pt idx="196">
                  <c:v>10.625322790607163</c:v>
                </c:pt>
                <c:pt idx="197">
                  <c:v>10.537142426600884</c:v>
                </c:pt>
                <c:pt idx="198">
                  <c:v>10.449353838689088</c:v>
                </c:pt>
                <c:pt idx="199">
                  <c:v>10.361954421728912</c:v>
                </c:pt>
                <c:pt idx="200">
                  <c:v>10.274941593623856</c:v>
                </c:pt>
                <c:pt idx="201">
                  <c:v>10.188312795069486</c:v>
                </c:pt>
                <c:pt idx="202">
                  <c:v>10.102065489302516</c:v>
                </c:pt>
                <c:pt idx="203">
                  <c:v>10.01619716185319</c:v>
                </c:pt>
                <c:pt idx="204">
                  <c:v>9.9307053203009108</c:v>
                </c:pt>
                <c:pt idx="205">
                  <c:v>9.8455874940330936</c:v>
                </c:pt>
                <c:pt idx="206">
                  <c:v>9.7608412340071595</c:v>
                </c:pt>
                <c:pt idx="207">
                  <c:v>9.6764641125156601</c:v>
                </c:pt>
                <c:pt idx="208">
                  <c:v>9.5924537229544402</c:v>
                </c:pt>
                <c:pt idx="209">
                  <c:v>9.5088076795938434</c:v>
                </c:pt>
                <c:pt idx="210">
                  <c:v>9.6175400439653664</c:v>
                </c:pt>
                <c:pt idx="211">
                  <c:v>9.7256491173866078</c:v>
                </c:pt>
                <c:pt idx="212">
                  <c:v>9.8331402439146416</c:v>
                </c:pt>
                <c:pt idx="213">
                  <c:v>9.9400187066878498</c:v>
                </c:pt>
                <c:pt idx="214">
                  <c:v>10.046289728791484</c:v>
                </c:pt>
                <c:pt idx="215">
                  <c:v>10.151958474108513</c:v>
                </c:pt>
                <c:pt idx="216">
                  <c:v>10.257030048156073</c:v>
                </c:pt>
                <c:pt idx="217">
                  <c:v>10.361509498907752</c:v>
                </c:pt>
                <c:pt idx="218">
                  <c:v>10.465401817602014</c:v>
                </c:pt>
                <c:pt idx="219">
                  <c:v>10.568711939537042</c:v>
                </c:pt>
                <c:pt idx="220">
                  <c:v>10.671444744852247</c:v>
                </c:pt>
                <c:pt idx="221">
                  <c:v>10.773605059296717</c:v>
                </c:pt>
                <c:pt idx="222">
                  <c:v>10.875197654984852</c:v>
                </c:pt>
                <c:pt idx="223">
                  <c:v>10.976227251139441</c:v>
                </c:pt>
                <c:pt idx="224">
                  <c:v>11.076698514822406</c:v>
                </c:pt>
                <c:pt idx="225">
                  <c:v>11.176616061653489</c:v>
                </c:pt>
                <c:pt idx="226">
                  <c:v>11.275984456517056</c:v>
                </c:pt>
                <c:pt idx="227">
                  <c:v>11.374808214257319</c:v>
                </c:pt>
                <c:pt idx="228">
                  <c:v>11.473091800362113</c:v>
                </c:pt>
                <c:pt idx="229">
                  <c:v>11.570839631635534</c:v>
                </c:pt>
                <c:pt idx="230">
                  <c:v>11.668056076859569</c:v>
                </c:pt>
                <c:pt idx="231">
                  <c:v>11.764745457444995</c:v>
                </c:pt>
                <c:pt idx="232">
                  <c:v>11.860912048071707</c:v>
                </c:pt>
                <c:pt idx="233">
                  <c:v>11.956560077318681</c:v>
                </c:pt>
                <c:pt idx="234">
                  <c:v>12.051693728283789</c:v>
                </c:pt>
                <c:pt idx="235">
                  <c:v>12.146317139193616</c:v>
                </c:pt>
                <c:pt idx="236">
                  <c:v>12.240434404003542</c:v>
                </c:pt>
                <c:pt idx="237">
                  <c:v>12.334049572988141</c:v>
                </c:pt>
                <c:pt idx="238">
                  <c:v>12.427166653322246</c:v>
                </c:pt>
                <c:pt idx="239">
                  <c:v>12.519789609652676</c:v>
                </c:pt>
                <c:pt idx="240">
                  <c:v>12.611922364660961</c:v>
                </c:pt>
                <c:pt idx="241">
                  <c:v>12.703568799617113</c:v>
                </c:pt>
                <c:pt idx="242">
                  <c:v>12.794732754924656</c:v>
                </c:pt>
                <c:pt idx="243">
                  <c:v>12.885418030657075</c:v>
                </c:pt>
                <c:pt idx="244">
                  <c:v>12.975628387085852</c:v>
                </c:pt>
                <c:pt idx="245">
                  <c:v>13.065367545200196</c:v>
                </c:pt>
                <c:pt idx="246">
                  <c:v>13.154639187218681</c:v>
                </c:pt>
                <c:pt idx="247">
                  <c:v>13.243446957092878</c:v>
                </c:pt>
                <c:pt idx="248">
                  <c:v>13.331794461003199</c:v>
                </c:pt>
                <c:pt idx="249">
                  <c:v>13.419685267846996</c:v>
                </c:pt>
                <c:pt idx="250">
                  <c:v>13.507122909719163</c:v>
                </c:pt>
                <c:pt idx="251">
                  <c:v>13.594110882385285</c:v>
                </c:pt>
                <c:pt idx="252">
                  <c:v>13.680652645747529</c:v>
                </c:pt>
                <c:pt idx="253">
                  <c:v>13.766751624303375</c:v>
                </c:pt>
                <c:pt idx="254">
                  <c:v>13.852411207597322</c:v>
                </c:pt>
                <c:pt idx="255">
                  <c:v>13.937634750665687</c:v>
                </c:pt>
                <c:pt idx="256">
                  <c:v>14.022425574474672</c:v>
                </c:pt>
                <c:pt idx="257">
                  <c:v>14.106786966351706</c:v>
                </c:pt>
                <c:pt idx="258">
                  <c:v>14.190722180410303</c:v>
                </c:pt>
                <c:pt idx="259">
                  <c:v>14.274234437968506</c:v>
                </c:pt>
                <c:pt idx="260">
                  <c:v>14.357326927960933</c:v>
                </c:pt>
                <c:pt idx="261">
                  <c:v>14.440002807344765</c:v>
                </c:pt>
                <c:pt idx="262">
                  <c:v>14.538464455182062</c:v>
                </c:pt>
                <c:pt idx="263">
                  <c:v>14.635874052932852</c:v>
                </c:pt>
                <c:pt idx="264">
                  <c:v>14.732248372524658</c:v>
                </c:pt>
                <c:pt idx="265">
                  <c:v>14.827603831262346</c:v>
                </c:pt>
                <c:pt idx="266">
                  <c:v>14.921956501151366</c:v>
                </c:pt>
                <c:pt idx="267">
                  <c:v>15.01532211792853</c:v>
                </c:pt>
                <c:pt idx="268">
                  <c:v>15.107716089810769</c:v>
                </c:pt>
                <c:pt idx="269">
                  <c:v>15.199153505972124</c:v>
                </c:pt>
                <c:pt idx="270">
                  <c:v>15.289649144758938</c:v>
                </c:pt>
                <c:pt idx="271">
                  <c:v>15.379217481652358</c:v>
                </c:pt>
                <c:pt idx="272">
                  <c:v>15.467872696987412</c:v>
                </c:pt>
                <c:pt idx="273">
                  <c:v>15.555628683437162</c:v>
                </c:pt>
                <c:pt idx="274">
                  <c:v>15.642499053270271</c:v>
                </c:pt>
                <c:pt idx="275">
                  <c:v>15.728497145389955</c:v>
                </c:pt>
                <c:pt idx="276">
                  <c:v>15.813636032161973</c:v>
                </c:pt>
                <c:pt idx="277">
                  <c:v>15.897928526038937</c:v>
                </c:pt>
                <c:pt idx="278">
                  <c:v>15.981387185988078</c:v>
                </c:pt>
                <c:pt idx="279">
                  <c:v>16.064024323729164</c:v>
                </c:pt>
                <c:pt idx="280">
                  <c:v>16.145852009789159</c:v>
                </c:pt>
                <c:pt idx="281">
                  <c:v>16.226882079379774</c:v>
                </c:pt>
                <c:pt idx="282">
                  <c:v>16.307126138103989</c:v>
                </c:pt>
                <c:pt idx="283">
                  <c:v>16.386595567497366</c:v>
                </c:pt>
                <c:pt idx="284">
                  <c:v>16.465301530409576</c:v>
                </c:pt>
                <c:pt idx="285">
                  <c:v>16.543254976231626</c:v>
                </c:pt>
                <c:pt idx="286">
                  <c:v>16.620466645973831</c:v>
                </c:pt>
                <c:pt idx="287">
                  <c:v>16.696947077199528</c:v>
                </c:pt>
                <c:pt idx="288">
                  <c:v>16.772706608819274</c:v>
                </c:pt>
                <c:pt idx="289">
                  <c:v>16.847755385750101</c:v>
                </c:pt>
                <c:pt idx="290">
                  <c:v>16.922103363444254</c:v>
                </c:pt>
                <c:pt idx="291">
                  <c:v>16.995760312291669</c:v>
                </c:pt>
                <c:pt idx="292">
                  <c:v>17.068735821900219</c:v>
                </c:pt>
                <c:pt idx="293">
                  <c:v>17.14103930525777</c:v>
                </c:pt>
                <c:pt idx="294">
                  <c:v>17.212680002779692</c:v>
                </c:pt>
                <c:pt idx="295">
                  <c:v>17.283666986245695</c:v>
                </c:pt>
                <c:pt idx="296">
                  <c:v>17.354009162629268</c:v>
                </c:pt>
                <c:pt idx="297">
                  <c:v>17.423715277823288</c:v>
                </c:pt>
                <c:pt idx="298">
                  <c:v>17.492793920265033</c:v>
                </c:pt>
                <c:pt idx="299">
                  <c:v>17.561253524463702</c:v>
                </c:pt>
                <c:pt idx="300">
                  <c:v>17.629102374433543</c:v>
                </c:pt>
                <c:pt idx="301">
                  <c:v>17.696348607035535</c:v>
                </c:pt>
                <c:pt idx="302">
                  <c:v>17.763000215230335</c:v>
                </c:pt>
                <c:pt idx="303">
                  <c:v>17.829065051245429</c:v>
                </c:pt>
                <c:pt idx="304">
                  <c:v>17.894550829658908</c:v>
                </c:pt>
                <c:pt idx="305">
                  <c:v>17.959465130402556</c:v>
                </c:pt>
                <c:pt idx="306">
                  <c:v>18.023815401686662</c:v>
                </c:pt>
                <c:pt idx="307">
                  <c:v>18.087608962848858</c:v>
                </c:pt>
                <c:pt idx="308">
                  <c:v>18.150853007129466</c:v>
                </c:pt>
                <c:pt idx="309">
                  <c:v>18.21355460437529</c:v>
                </c:pt>
                <c:pt idx="310">
                  <c:v>18.27572070367421</c:v>
                </c:pt>
                <c:pt idx="311">
                  <c:v>18.337358135922578</c:v>
                </c:pt>
                <c:pt idx="312">
                  <c:v>18.398473616327323</c:v>
                </c:pt>
                <c:pt idx="313">
                  <c:v>18.459073746844826</c:v>
                </c:pt>
                <c:pt idx="314">
                  <c:v>18.459073746844826</c:v>
                </c:pt>
                <c:pt idx="315">
                  <c:v>18.357344159808022</c:v>
                </c:pt>
                <c:pt idx="316">
                  <c:v>18.256137622798931</c:v>
                </c:pt>
                <c:pt idx="317">
                  <c:v>18.155450112212058</c:v>
                </c:pt>
                <c:pt idx="318">
                  <c:v>18.055277645605617</c:v>
                </c:pt>
                <c:pt idx="319">
                  <c:v>17.955616281176386</c:v>
                </c:pt>
                <c:pt idx="320">
                  <c:v>17.856462117242732</c:v>
                </c:pt>
                <c:pt idx="321">
                  <c:v>17.757811291735386</c:v>
                </c:pt>
                <c:pt idx="322">
                  <c:v>17.659659981696027</c:v>
                </c:pt>
                <c:pt idx="323">
                  <c:v>17.56200440278343</c:v>
                </c:pt>
                <c:pt idx="324">
                  <c:v>17.464840808787095</c:v>
                </c:pt>
                <c:pt idx="325">
                  <c:v>17.368165491148197</c:v>
                </c:pt>
                <c:pt idx="326">
                  <c:v>17.271974778487738</c:v>
                </c:pt>
                <c:pt idx="327">
                  <c:v>17.176265036141793</c:v>
                </c:pt>
                <c:pt idx="328">
                  <c:v>17.081032665703688</c:v>
                </c:pt>
                <c:pt idx="329">
                  <c:v>16.986274104573049</c:v>
                </c:pt>
                <c:pt idx="330">
                  <c:v>16.891985825511505</c:v>
                </c:pt>
                <c:pt idx="331">
                  <c:v>16.798164336205048</c:v>
                </c:pt>
                <c:pt idx="332">
                  <c:v>16.704806178832847</c:v>
                </c:pt>
                <c:pt idx="333">
                  <c:v>16.611907929642438</c:v>
                </c:pt>
                <c:pt idx="334">
                  <c:v>16.519466198531195</c:v>
                </c:pt>
                <c:pt idx="335">
                  <c:v>16.427477628633891</c:v>
                </c:pt>
                <c:pt idx="336">
                  <c:v>16.335938895916442</c:v>
                </c:pt>
                <c:pt idx="337">
                  <c:v>16.244846708775441</c:v>
                </c:pt>
                <c:pt idx="338">
                  <c:v>16.154197807643627</c:v>
                </c:pt>
                <c:pt idx="339">
                  <c:v>16.063988964601119</c:v>
                </c:pt>
                <c:pt idx="340">
                  <c:v>15.974216982992223</c:v>
                </c:pt>
                <c:pt idx="341">
                  <c:v>15.884878697047839</c:v>
                </c:pt>
                <c:pt idx="342">
                  <c:v>15.795970971513349</c:v>
                </c:pt>
                <c:pt idx="343">
                  <c:v>15.707490701281801</c:v>
                </c:pt>
                <c:pt idx="344">
                  <c:v>15.619434811032457</c:v>
                </c:pt>
                <c:pt idx="345">
                  <c:v>15.531800254874447</c:v>
                </c:pt>
                <c:pt idx="346">
                  <c:v>15.444584015995607</c:v>
                </c:pt>
                <c:pt idx="347">
                  <c:v>15.357783106316248</c:v>
                </c:pt>
                <c:pt idx="348">
                  <c:v>15.271394566147938</c:v>
                </c:pt>
                <c:pt idx="349">
                  <c:v>15.185415463857103</c:v>
                </c:pt>
                <c:pt idx="350">
                  <c:v>15.099842895533349</c:v>
                </c:pt>
                <c:pt idx="351">
                  <c:v>15.014673984662599</c:v>
                </c:pt>
                <c:pt idx="352">
                  <c:v>14.92990588180472</c:v>
                </c:pt>
                <c:pt idx="353">
                  <c:v>14.845535764275763</c:v>
                </c:pt>
                <c:pt idx="354">
                  <c:v>14.761560835834652</c:v>
                </c:pt>
                <c:pt idx="355">
                  <c:v>14.677978326374244</c:v>
                </c:pt>
                <c:pt idx="356">
                  <c:v>14.594785491616747</c:v>
                </c:pt>
                <c:pt idx="357">
                  <c:v>14.511979612813363</c:v>
                </c:pt>
                <c:pt idx="358">
                  <c:v>14.429557996448114</c:v>
                </c:pt>
                <c:pt idx="359">
                  <c:v>14.347517973945791</c:v>
                </c:pt>
                <c:pt idx="360">
                  <c:v>14.265856901383939</c:v>
                </c:pt>
                <c:pt idx="361">
                  <c:v>14.184572159208841</c:v>
                </c:pt>
                <c:pt idx="362">
                  <c:v>14.103661151955393</c:v>
                </c:pt>
                <c:pt idx="363">
                  <c:v>14.02312130797087</c:v>
                </c:pt>
                <c:pt idx="364">
                  <c:v>13.942950079142435</c:v>
                </c:pt>
                <c:pt idx="365">
                  <c:v>13.86314494062845</c:v>
                </c:pt>
                <c:pt idx="366">
                  <c:v>13.783703390593383</c:v>
                </c:pt>
                <c:pt idx="367">
                  <c:v>13.922703108317386</c:v>
                </c:pt>
                <c:pt idx="368">
                  <c:v>14.060610012315308</c:v>
                </c:pt>
                <c:pt idx="369">
                  <c:v>14.19743693965278</c:v>
                </c:pt>
                <c:pt idx="370">
                  <c:v>14.33319652712035</c:v>
                </c:pt>
                <c:pt idx="371">
                  <c:v>14.467901215124011</c:v>
                </c:pt>
                <c:pt idx="372">
                  <c:v>14.601563251485361</c:v>
                </c:pt>
                <c:pt idx="373">
                  <c:v>14.734194695153894</c:v>
                </c:pt>
                <c:pt idx="374">
                  <c:v>14.865807419833727</c:v>
                </c:pt>
                <c:pt idx="375">
                  <c:v>14.996413117527085</c:v>
                </c:pt>
                <c:pt idx="376">
                  <c:v>15.12602330199676</c:v>
                </c:pt>
                <c:pt idx="377">
                  <c:v>15.254649312149695</c:v>
                </c:pt>
                <c:pt idx="378">
                  <c:v>15.382302315343772</c:v>
                </c:pt>
                <c:pt idx="379">
                  <c:v>15.508993310619839</c:v>
                </c:pt>
                <c:pt idx="380">
                  <c:v>15.634733131860983</c:v>
                </c:pt>
                <c:pt idx="381">
                  <c:v>15.759532450880842</c:v>
                </c:pt>
                <c:pt idx="382">
                  <c:v>15.883401780442915</c:v>
                </c:pt>
                <c:pt idx="383">
                  <c:v>16.006351477212629</c:v>
                </c:pt>
                <c:pt idx="384">
                  <c:v>16.128391744643881</c:v>
                </c:pt>
                <c:pt idx="385">
                  <c:v>16.249532635801781</c:v>
                </c:pt>
                <c:pt idx="386">
                  <c:v>16.369784056123198</c:v>
                </c:pt>
                <c:pt idx="387">
                  <c:v>16.489155766116717</c:v>
                </c:pt>
                <c:pt idx="388">
                  <c:v>16.607657384003602</c:v>
                </c:pt>
                <c:pt idx="389">
                  <c:v>16.725298388301173</c:v>
                </c:pt>
                <c:pt idx="390">
                  <c:v>16.842088120350084</c:v>
                </c:pt>
                <c:pt idx="391">
                  <c:v>16.958035786787022</c:v>
                </c:pt>
                <c:pt idx="392">
                  <c:v>17.073150461964019</c:v>
                </c:pt>
                <c:pt idx="393">
                  <c:v>17.187441090315854</c:v>
                </c:pt>
                <c:pt idx="394">
                  <c:v>17.300916488676801</c:v>
                </c:pt>
                <c:pt idx="395">
                  <c:v>17.413585348547951</c:v>
                </c:pt>
                <c:pt idx="396">
                  <c:v>17.525456238316369</c:v>
                </c:pt>
                <c:pt idx="397">
                  <c:v>17.636537605427282</c:v>
                </c:pt>
                <c:pt idx="398">
                  <c:v>17.746837778510443</c:v>
                </c:pt>
                <c:pt idx="399">
                  <c:v>17.856364969461723</c:v>
                </c:pt>
                <c:pt idx="400">
                  <c:v>17.965127275481194</c:v>
                </c:pt>
                <c:pt idx="401">
                  <c:v>18.073132681068582</c:v>
                </c:pt>
                <c:pt idx="402">
                  <c:v>18.180389059977248</c:v>
                </c:pt>
                <c:pt idx="403">
                  <c:v>18.286904177127646</c:v>
                </c:pt>
                <c:pt idx="404">
                  <c:v>18.392685690481201</c:v>
                </c:pt>
                <c:pt idx="405">
                  <c:v>18.497741152875712</c:v>
                </c:pt>
                <c:pt idx="406">
                  <c:v>18.60207801382295</c:v>
                </c:pt>
                <c:pt idx="407">
                  <c:v>18.705703621269613</c:v>
                </c:pt>
                <c:pt idx="408">
                  <c:v>18.808625223322316</c:v>
                </c:pt>
                <c:pt idx="409">
                  <c:v>18.910849969937594</c:v>
                </c:pt>
                <c:pt idx="410">
                  <c:v>19.01238491457763</c:v>
                </c:pt>
                <c:pt idx="411">
                  <c:v>19.113237015832656</c:v>
                </c:pt>
                <c:pt idx="412">
                  <c:v>19.213413139010676</c:v>
                </c:pt>
                <c:pt idx="413">
                  <c:v>19.312920057695333</c:v>
                </c:pt>
                <c:pt idx="414">
                  <c:v>19.411764455272696</c:v>
                </c:pt>
                <c:pt idx="415">
                  <c:v>19.50995292642758</c:v>
                </c:pt>
                <c:pt idx="416">
                  <c:v>19.607491978610277</c:v>
                </c:pt>
                <c:pt idx="417">
                  <c:v>19.704388033474203</c:v>
                </c:pt>
                <c:pt idx="418">
                  <c:v>19.800647428285213</c:v>
                </c:pt>
                <c:pt idx="419">
                  <c:v>19.820604889785567</c:v>
                </c:pt>
                <c:pt idx="420">
                  <c:v>19.840384667477704</c:v>
                </c:pt>
                <c:pt idx="421">
                  <c:v>19.859989123757462</c:v>
                </c:pt>
                <c:pt idx="422">
                  <c:v>19.879420579326453</c:v>
                </c:pt>
                <c:pt idx="423">
                  <c:v>19.898681314107883</c:v>
                </c:pt>
                <c:pt idx="424">
                  <c:v>19.917773568138294</c:v>
                </c:pt>
                <c:pt idx="425">
                  <c:v>19.936699542436028</c:v>
                </c:pt>
                <c:pt idx="426">
                  <c:v>19.955461399847103</c:v>
                </c:pt>
                <c:pt idx="427">
                  <c:v>19.974061265869157</c:v>
                </c:pt>
                <c:pt idx="428">
                  <c:v>19.99250122945416</c:v>
                </c:pt>
                <c:pt idx="429">
                  <c:v>20.010783343790511</c:v>
                </c:pt>
                <c:pt idx="430">
                  <c:v>20.028909627065136</c:v>
                </c:pt>
                <c:pt idx="431">
                  <c:v>20.046882063206162</c:v>
                </c:pt>
                <c:pt idx="432">
                  <c:v>20.064702602606783</c:v>
                </c:pt>
                <c:pt idx="433">
                  <c:v>20.082373162830844</c:v>
                </c:pt>
                <c:pt idx="434">
                  <c:v>20.099895629300686</c:v>
                </c:pt>
                <c:pt idx="435">
                  <c:v>20.117271855967754</c:v>
                </c:pt>
                <c:pt idx="436">
                  <c:v>20.134503665966516</c:v>
                </c:pt>
                <c:pt idx="437">
                  <c:v>20.151592852252101</c:v>
                </c:pt>
                <c:pt idx="438">
                  <c:v>20.16854117822221</c:v>
                </c:pt>
                <c:pt idx="439">
                  <c:v>20.185350378323704</c:v>
                </c:pt>
                <c:pt idx="440">
                  <c:v>20.202022158644279</c:v>
                </c:pt>
                <c:pt idx="441">
                  <c:v>20.218558197489735</c:v>
                </c:pt>
                <c:pt idx="442">
                  <c:v>20.234960145947191</c:v>
                </c:pt>
                <c:pt idx="443">
                  <c:v>20.251229628434618</c:v>
                </c:pt>
                <c:pt idx="444">
                  <c:v>20.267368243237176</c:v>
                </c:pt>
                <c:pt idx="445">
                  <c:v>20.283377563030573</c:v>
                </c:pt>
                <c:pt idx="446">
                  <c:v>20.299259135392013</c:v>
                </c:pt>
                <c:pt idx="447">
                  <c:v>20.315014483298839</c:v>
                </c:pt>
                <c:pt idx="448">
                  <c:v>20.3306451056154</c:v>
                </c:pt>
                <c:pt idx="449">
                  <c:v>20.346152477568406</c:v>
                </c:pt>
                <c:pt idx="450">
                  <c:v>20.361538051211056</c:v>
                </c:pt>
                <c:pt idx="451">
                  <c:v>20.376803255876286</c:v>
                </c:pt>
                <c:pt idx="452">
                  <c:v>20.391949498619415</c:v>
                </c:pt>
                <c:pt idx="453">
                  <c:v>20.406978164650464</c:v>
                </c:pt>
                <c:pt idx="454">
                  <c:v>20.421890617756532</c:v>
                </c:pt>
                <c:pt idx="455">
                  <c:v>20.436688200714258</c:v>
                </c:pt>
                <c:pt idx="456">
                  <c:v>20.451372235692926</c:v>
                </c:pt>
                <c:pt idx="457">
                  <c:v>20.465944024648291</c:v>
                </c:pt>
                <c:pt idx="458">
                  <c:v>20.480404849707359</c:v>
                </c:pt>
                <c:pt idx="459">
                  <c:v>20.49475597354445</c:v>
                </c:pt>
                <c:pt idx="460">
                  <c:v>20.508998639748746</c:v>
                </c:pt>
                <c:pt idx="461">
                  <c:v>20.523134073183495</c:v>
                </c:pt>
                <c:pt idx="462">
                  <c:v>20.537163480337192</c:v>
                </c:pt>
                <c:pt idx="463">
                  <c:v>20.551088049666809</c:v>
                </c:pt>
                <c:pt idx="464">
                  <c:v>20.564908951933447</c:v>
                </c:pt>
                <c:pt idx="465">
                  <c:v>20.578627340530428</c:v>
                </c:pt>
                <c:pt idx="466">
                  <c:v>20.592244351804208</c:v>
                </c:pt>
                <c:pt idx="467">
                  <c:v>20.605761105368124</c:v>
                </c:pt>
                <c:pt idx="468">
                  <c:v>20.619178704409258</c:v>
                </c:pt>
                <c:pt idx="469">
                  <c:v>20.632498235988614</c:v>
                </c:pt>
                <c:pt idx="470">
                  <c:v>20.645720771334666</c:v>
                </c:pt>
                <c:pt idx="471">
                  <c:v>20.507569288992766</c:v>
                </c:pt>
                <c:pt idx="472">
                  <c:v>20.370067296120428</c:v>
                </c:pt>
                <c:pt idx="473">
                  <c:v>20.233210223306205</c:v>
                </c:pt>
                <c:pt idx="474">
                  <c:v>20.096993543901824</c:v>
                </c:pt>
                <c:pt idx="475">
                  <c:v>19.961412773523087</c:v>
                </c:pt>
                <c:pt idx="476">
                  <c:v>19.82646346955778</c:v>
                </c:pt>
                <c:pt idx="477">
                  <c:v>19.692141230680384</c:v>
                </c:pt>
                <c:pt idx="478">
                  <c:v>19.558441696373638</c:v>
                </c:pt>
                <c:pt idx="479">
                  <c:v>19.425360546456595</c:v>
                </c:pt>
                <c:pt idx="480">
                  <c:v>19.292893500619339</c:v>
                </c:pt>
                <c:pt idx="481">
                  <c:v>19.161036317964083</c:v>
                </c:pt>
                <c:pt idx="482">
                  <c:v>19.02978479655258</c:v>
                </c:pt>
                <c:pt idx="483">
                  <c:v>18.899134772959744</c:v>
                </c:pt>
                <c:pt idx="484">
                  <c:v>18.769082121833449</c:v>
                </c:pt>
                <c:pt idx="485">
                  <c:v>18.639622755460294</c:v>
                </c:pt>
                <c:pt idx="486">
                  <c:v>18.510752623337329</c:v>
                </c:pt>
                <c:pt idx="487">
                  <c:v>18.382467711749619</c:v>
                </c:pt>
                <c:pt idx="488">
                  <c:v>18.254764043353514</c:v>
                </c:pt>
                <c:pt idx="489">
                  <c:v>18.12763767676563</c:v>
                </c:pt>
                <c:pt idx="490">
                  <c:v>18.001084706157304</c:v>
                </c:pt>
                <c:pt idx="491">
                  <c:v>17.875101260854652</c:v>
                </c:pt>
                <c:pt idx="492">
                  <c:v>17.749683504943871</c:v>
                </c:pt>
                <c:pt idx="493">
                  <c:v>17.62482763688195</c:v>
                </c:pt>
                <c:pt idx="494">
                  <c:v>17.500529889112563</c:v>
                </c:pt>
                <c:pt idx="495">
                  <c:v>17.376786527687099</c:v>
                </c:pt>
                <c:pt idx="496">
                  <c:v>17.253593851890763</c:v>
                </c:pt>
                <c:pt idx="497">
                  <c:v>17.130948193873632</c:v>
                </c:pt>
                <c:pt idx="498">
                  <c:v>17.008845918286671</c:v>
                </c:pt>
                <c:pt idx="499">
                  <c:v>16.887283421922529</c:v>
                </c:pt>
                <c:pt idx="500">
                  <c:v>16.766257133361055</c:v>
                </c:pt>
                <c:pt idx="501">
                  <c:v>16.645763512619602</c:v>
                </c:pt>
                <c:pt idx="502">
                  <c:v>16.525799050807851</c:v>
                </c:pt>
                <c:pt idx="503">
                  <c:v>16.406360269787182</c:v>
                </c:pt>
                <c:pt idx="504">
                  <c:v>16.287443721834542</c:v>
                </c:pt>
                <c:pt idx="505">
                  <c:v>16.1690459893107</c:v>
                </c:pt>
                <c:pt idx="506">
                  <c:v>16.051163684332828</c:v>
                </c:pt>
                <c:pt idx="507">
                  <c:v>15.933793448451361</c:v>
                </c:pt>
                <c:pt idx="508">
                  <c:v>15.816931952331025</c:v>
                </c:pt>
                <c:pt idx="509">
                  <c:v>15.700575895436078</c:v>
                </c:pt>
                <c:pt idx="510">
                  <c:v>15.584722005719534</c:v>
                </c:pt>
                <c:pt idx="511">
                  <c:v>15.469367039316481</c:v>
                </c:pt>
                <c:pt idx="512">
                  <c:v>15.354507780241287</c:v>
                </c:pt>
                <c:pt idx="513">
                  <c:v>15.240141040088751</c:v>
                </c:pt>
                <c:pt idx="514">
                  <c:v>15.126263657739077</c:v>
                </c:pt>
                <c:pt idx="515">
                  <c:v>15.012872499066612</c:v>
                </c:pt>
                <c:pt idx="516">
                  <c:v>14.899964456652311</c:v>
                </c:pt>
                <c:pt idx="517">
                  <c:v>14.787536449499894</c:v>
                </c:pt>
                <c:pt idx="518">
                  <c:v>14.675585422755578</c:v>
                </c:pt>
                <c:pt idx="519">
                  <c:v>14.5641083474314</c:v>
                </c:pt>
                <c:pt idx="520">
                  <c:v>14.453102220132028</c:v>
                </c:pt>
                <c:pt idx="521">
                  <c:v>14.342564062785023</c:v>
                </c:pt>
                <c:pt idx="522">
                  <c:v>14.232490922374547</c:v>
                </c:pt>
                <c:pt idx="523">
                  <c:v>14.181285879356109</c:v>
                </c:pt>
                <c:pt idx="524">
                  <c:v>14.130267945350317</c:v>
                </c:pt>
                <c:pt idx="525">
                  <c:v>14.079436096651326</c:v>
                </c:pt>
                <c:pt idx="526">
                  <c:v>14.028789317007536</c:v>
                </c:pt>
                <c:pt idx="527">
                  <c:v>13.978326597553851</c:v>
                </c:pt>
                <c:pt idx="528">
                  <c:v>13.928046936744687</c:v>
                </c:pt>
                <c:pt idx="529">
                  <c:v>13.877949340287742</c:v>
                </c:pt>
                <c:pt idx="530">
                  <c:v>13.828032821078413</c:v>
                </c:pt>
                <c:pt idx="531">
                  <c:v>13.778296399134993</c:v>
                </c:pt>
                <c:pt idx="532">
                  <c:v>13.728739101534526</c:v>
                </c:pt>
                <c:pt idx="533">
                  <c:v>13.679359962349366</c:v>
                </c:pt>
                <c:pt idx="534">
                  <c:v>13.630158022584435</c:v>
                </c:pt>
                <c:pt idx="535">
                  <c:v>13.581132330115114</c:v>
                </c:pt>
                <c:pt idx="536">
                  <c:v>13.53228193962585</c:v>
                </c:pt>
                <c:pt idx="537">
                  <c:v>13.483605912549368</c:v>
                </c:pt>
                <c:pt idx="538">
                  <c:v>13.4351033170066</c:v>
                </c:pt>
                <c:pt idx="539">
                  <c:v>13.386773227747192</c:v>
                </c:pt>
                <c:pt idx="540">
                  <c:v>13.338614726090652</c:v>
                </c:pt>
                <c:pt idx="541">
                  <c:v>13.290626899868194</c:v>
                </c:pt>
                <c:pt idx="542">
                  <c:v>13.242808843365077</c:v>
                </c:pt>
                <c:pt idx="543">
                  <c:v>13.195159657263684</c:v>
                </c:pt>
                <c:pt idx="544">
                  <c:v>13.147678448587104</c:v>
                </c:pt>
                <c:pt idx="545">
                  <c:v>13.100364330643371</c:v>
                </c:pt>
                <c:pt idx="546">
                  <c:v>13.053216422970248</c:v>
                </c:pt>
                <c:pt idx="547">
                  <c:v>13.00623385128063</c:v>
                </c:pt>
                <c:pt idx="548">
                  <c:v>12.959415747408487</c:v>
                </c:pt>
                <c:pt idx="549">
                  <c:v>12.912761249255404</c:v>
                </c:pt>
                <c:pt idx="550">
                  <c:v>12.866269500737653</c:v>
                </c:pt>
                <c:pt idx="551">
                  <c:v>12.819939651733836</c:v>
                </c:pt>
                <c:pt idx="552">
                  <c:v>12.773770858033068</c:v>
                </c:pt>
                <c:pt idx="553">
                  <c:v>12.727762281283688</c:v>
                </c:pt>
                <c:pt idx="554">
                  <c:v>12.681913088942546</c:v>
                </c:pt>
                <c:pt idx="555">
                  <c:v>12.636222454224743</c:v>
                </c:pt>
                <c:pt idx="556">
                  <c:v>12.590689556053967</c:v>
                </c:pt>
                <c:pt idx="557">
                  <c:v>12.545313579013293</c:v>
                </c:pt>
                <c:pt idx="558">
                  <c:v>12.500093713296506</c:v>
                </c:pt>
                <c:pt idx="559">
                  <c:v>12.455029154659938</c:v>
                </c:pt>
                <c:pt idx="560">
                  <c:v>12.410119104374775</c:v>
                </c:pt>
                <c:pt idx="561">
                  <c:v>12.365362769179873</c:v>
                </c:pt>
                <c:pt idx="562">
                  <c:v>12.32075936123506</c:v>
                </c:pt>
                <c:pt idx="563">
                  <c:v>12.276308098074889</c:v>
                </c:pt>
                <c:pt idx="564">
                  <c:v>12.232008202562902</c:v>
                </c:pt>
                <c:pt idx="565">
                  <c:v>12.187858902846326</c:v>
                </c:pt>
                <c:pt idx="566">
                  <c:v>12.143859432311256</c:v>
                </c:pt>
                <c:pt idx="567">
                  <c:v>12.100009029538276</c:v>
                </c:pt>
                <c:pt idx="568">
                  <c:v>12.056306938258535</c:v>
                </c:pt>
                <c:pt idx="569">
                  <c:v>12.012752407310282</c:v>
                </c:pt>
                <c:pt idx="570">
                  <c:v>11.969344690595808</c:v>
                </c:pt>
                <c:pt idx="571">
                  <c:v>11.926083047038864</c:v>
                </c:pt>
                <c:pt idx="572">
                  <c:v>11.882966740542471</c:v>
                </c:pt>
                <c:pt idx="573">
                  <c:v>11.83999503994718</c:v>
                </c:pt>
                <c:pt idx="574">
                  <c:v>11.797167218989744</c:v>
                </c:pt>
                <c:pt idx="575">
                  <c:v>11.792965938892145</c:v>
                </c:pt>
                <c:pt idx="576">
                  <c:v>11.788771362697041</c:v>
                </c:pt>
                <c:pt idx="577">
                  <c:v>11.784583474371296</c:v>
                </c:pt>
                <c:pt idx="578">
                  <c:v>11.780402257932849</c:v>
                </c:pt>
                <c:pt idx="579">
                  <c:v>11.77622769745053</c:v>
                </c:pt>
                <c:pt idx="580">
                  <c:v>11.772059777043841</c:v>
                </c:pt>
                <c:pt idx="581">
                  <c:v>11.767898480882776</c:v>
                </c:pt>
                <c:pt idx="582">
                  <c:v>11.763743793187595</c:v>
                </c:pt>
                <c:pt idx="583">
                  <c:v>11.759595698228638</c:v>
                </c:pt>
                <c:pt idx="584">
                  <c:v>11.75545418032614</c:v>
                </c:pt>
                <c:pt idx="585">
                  <c:v>11.75131922385</c:v>
                </c:pt>
                <c:pt idx="586">
                  <c:v>11.747190813219616</c:v>
                </c:pt>
                <c:pt idx="587">
                  <c:v>11.743068932903668</c:v>
                </c:pt>
                <c:pt idx="588">
                  <c:v>11.738953567419943</c:v>
                </c:pt>
                <c:pt idx="589">
                  <c:v>11.734844701335119</c:v>
                </c:pt>
                <c:pt idx="590">
                  <c:v>11.730742319264593</c:v>
                </c:pt>
                <c:pt idx="591">
                  <c:v>11.72664640587227</c:v>
                </c:pt>
                <c:pt idx="592">
                  <c:v>11.722556945870387</c:v>
                </c:pt>
                <c:pt idx="593">
                  <c:v>11.718473924019317</c:v>
                </c:pt>
                <c:pt idx="594">
                  <c:v>11.714397325127377</c:v>
                </c:pt>
                <c:pt idx="595">
                  <c:v>11.710327134050647</c:v>
                </c:pt>
                <c:pt idx="596">
                  <c:v>11.706263335692766</c:v>
                </c:pt>
                <c:pt idx="597">
                  <c:v>11.702205915004772</c:v>
                </c:pt>
                <c:pt idx="598">
                  <c:v>11.698154856984889</c:v>
                </c:pt>
                <c:pt idx="599">
                  <c:v>11.694110146678362</c:v>
                </c:pt>
                <c:pt idx="600">
                  <c:v>11.690071769177264</c:v>
                </c:pt>
                <c:pt idx="601">
                  <c:v>11.686039709620312</c:v>
                </c:pt>
                <c:pt idx="602">
                  <c:v>11.682013953192683</c:v>
                </c:pt>
                <c:pt idx="603">
                  <c:v>11.677994485125854</c:v>
                </c:pt>
                <c:pt idx="604">
                  <c:v>11.673981290697379</c:v>
                </c:pt>
                <c:pt idx="605">
                  <c:v>11.669974355230753</c:v>
                </c:pt>
                <c:pt idx="606">
                  <c:v>11.665973664095205</c:v>
                </c:pt>
                <c:pt idx="607">
                  <c:v>11.661979202705531</c:v>
                </c:pt>
                <c:pt idx="608">
                  <c:v>11.657990956521919</c:v>
                </c:pt>
                <c:pt idx="609">
                  <c:v>11.654008911049765</c:v>
                </c:pt>
                <c:pt idx="610">
                  <c:v>11.650033051839491</c:v>
                </c:pt>
                <c:pt idx="611">
                  <c:v>11.646063364486402</c:v>
                </c:pt>
                <c:pt idx="612">
                  <c:v>11.642099834630473</c:v>
                </c:pt>
                <c:pt idx="613">
                  <c:v>11.6381424479562</c:v>
                </c:pt>
                <c:pt idx="614">
                  <c:v>11.634191190192416</c:v>
                </c:pt>
                <c:pt idx="615">
                  <c:v>11.630246047112127</c:v>
                </c:pt>
                <c:pt idx="616">
                  <c:v>11.626307004532341</c:v>
                </c:pt>
                <c:pt idx="617">
                  <c:v>11.622374048313889</c:v>
                </c:pt>
                <c:pt idx="618">
                  <c:v>11.618447164361264</c:v>
                </c:pt>
                <c:pt idx="619">
                  <c:v>11.614526338622461</c:v>
                </c:pt>
                <c:pt idx="620">
                  <c:v>11.610611557088779</c:v>
                </c:pt>
                <c:pt idx="621">
                  <c:v>11.606702805794695</c:v>
                </c:pt>
                <c:pt idx="622">
                  <c:v>11.602800070817663</c:v>
                </c:pt>
                <c:pt idx="623">
                  <c:v>11.598903338277969</c:v>
                </c:pt>
                <c:pt idx="624">
                  <c:v>11.595012594338559</c:v>
                </c:pt>
                <c:pt idx="625">
                  <c:v>11.591127825204882</c:v>
                </c:pt>
                <c:pt idx="626">
                  <c:v>11.587249017124709</c:v>
                </c:pt>
                <c:pt idx="627">
                  <c:v>11.587249017124709</c:v>
                </c:pt>
                <c:pt idx="628">
                  <c:v>11.607198591437784</c:v>
                </c:pt>
                <c:pt idx="629">
                  <c:v>11.627064566197074</c:v>
                </c:pt>
                <c:pt idx="630">
                  <c:v>11.64684746579516</c:v>
                </c:pt>
                <c:pt idx="631">
                  <c:v>11.666547810247966</c:v>
                </c:pt>
                <c:pt idx="632">
                  <c:v>11.686166115240358</c:v>
                </c:pt>
                <c:pt idx="633">
                  <c:v>11.705702892171114</c:v>
                </c:pt>
                <c:pt idx="634">
                  <c:v>11.725158648197381</c:v>
                </c:pt>
                <c:pt idx="635">
                  <c:v>11.744533886278537</c:v>
                </c:pt>
                <c:pt idx="636">
                  <c:v>11.763829105219562</c:v>
                </c:pt>
                <c:pt idx="637">
                  <c:v>11.783044799713817</c:v>
                </c:pt>
                <c:pt idx="638">
                  <c:v>11.802181460385336</c:v>
                </c:pt>
                <c:pt idx="639">
                  <c:v>11.821239573830578</c:v>
                </c:pt>
                <c:pt idx="640">
                  <c:v>11.840219622659674</c:v>
                </c:pt>
                <c:pt idx="641">
                  <c:v>11.859122085537162</c:v>
                </c:pt>
                <c:pt idx="642">
                  <c:v>11.877947437222227</c:v>
                </c:pt>
                <c:pt idx="643">
                  <c:v>11.896696148608447</c:v>
                </c:pt>
                <c:pt idx="644">
                  <c:v>11.915368686763061</c:v>
                </c:pt>
                <c:pt idx="645">
                  <c:v>11.933965514965754</c:v>
                </c:pt>
                <c:pt idx="646">
                  <c:v>11.952487092746967</c:v>
                </c:pt>
                <c:pt idx="647">
                  <c:v>11.970933875925748</c:v>
                </c:pt>
                <c:pt idx="648">
                  <c:v>11.989306316647161</c:v>
                </c:pt>
                <c:pt idx="649">
                  <c:v>12.007604863419203</c:v>
                </c:pt>
                <c:pt idx="650">
                  <c:v>12.025829961149318</c:v>
                </c:pt>
                <c:pt idx="651">
                  <c:v>12.043982051180455</c:v>
                </c:pt>
                <c:pt idx="652">
                  <c:v>12.062061571326684</c:v>
                </c:pt>
                <c:pt idx="653">
                  <c:v>12.080068955908404</c:v>
                </c:pt>
                <c:pt idx="654">
                  <c:v>12.098004635787122</c:v>
                </c:pt>
                <c:pt idx="655">
                  <c:v>12.115869038399817</c:v>
                </c:pt>
                <c:pt idx="656">
                  <c:v>12.133662587792891</c:v>
                </c:pt>
                <c:pt idx="657">
                  <c:v>12.151385704655723</c:v>
                </c:pt>
                <c:pt idx="658">
                  <c:v>12.169038806353836</c:v>
                </c:pt>
                <c:pt idx="659">
                  <c:v>12.186622306961636</c:v>
                </c:pt>
                <c:pt idx="660">
                  <c:v>12.204136617294806</c:v>
                </c:pt>
                <c:pt idx="661">
                  <c:v>12.221582144942301</c:v>
                </c:pt>
                <c:pt idx="662">
                  <c:v>12.238959294297956</c:v>
                </c:pt>
                <c:pt idx="663">
                  <c:v>12.256268466591735</c:v>
                </c:pt>
                <c:pt idx="664">
                  <c:v>12.273510059920621</c:v>
                </c:pt>
                <c:pt idx="665">
                  <c:v>12.290684469279125</c:v>
                </c:pt>
                <c:pt idx="666">
                  <c:v>12.307792086589458</c:v>
                </c:pt>
                <c:pt idx="667">
                  <c:v>12.324833300731338</c:v>
                </c:pt>
                <c:pt idx="668">
                  <c:v>12.341808497571469</c:v>
                </c:pt>
                <c:pt idx="669">
                  <c:v>12.35871805999264</c:v>
                </c:pt>
                <c:pt idx="670">
                  <c:v>12.375562367922548</c:v>
                </c:pt>
                <c:pt idx="671">
                  <c:v>12.39234179836221</c:v>
                </c:pt>
                <c:pt idx="672">
                  <c:v>12.409056725414134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PBR!$BN$19</c:f>
              <c:strCache>
                <c:ptCount val="1"/>
                <c:pt idx="0">
                  <c:v>섹터 Forward ROE</c:v>
                </c:pt>
              </c:strCache>
            </c:strRef>
          </c:tx>
          <c:spPr>
            <a:ln w="19050">
              <a:solidFill>
                <a:schemeClr val="tx1"/>
              </a:solidFill>
              <a:headEnd type="none"/>
              <a:tailEnd type="none"/>
            </a:ln>
          </c:spPr>
          <c:marker>
            <c:symbol val="none"/>
          </c:marker>
          <c:val>
            <c:numRef>
              <c:f>PBR!$BN$20:$BN$5005</c:f>
              <c:numCache>
                <c:formatCode>General</c:formatCode>
                <c:ptCount val="4986"/>
                <c:pt idx="0">
                  <c:v>35.717102415630151</c:v>
                </c:pt>
                <c:pt idx="1">
                  <c:v>35.404936184934144</c:v>
                </c:pt>
                <c:pt idx="2">
                  <c:v>35.095187273415597</c:v>
                </c:pt>
                <c:pt idx="3">
                  <c:v>34.787827710907564</c:v>
                </c:pt>
                <c:pt idx="4">
                  <c:v>34.482829957099092</c:v>
                </c:pt>
                <c:pt idx="5">
                  <c:v>34.180166893309178</c:v>
                </c:pt>
                <c:pt idx="6">
                  <c:v>33.879811814448786</c:v>
                </c:pt>
                <c:pt idx="7">
                  <c:v>33.581738421166079</c:v>
                </c:pt>
                <c:pt idx="8">
                  <c:v>33.285920812170041</c:v>
                </c:pt>
                <c:pt idx="9">
                  <c:v>32.992333476727595</c:v>
                </c:pt>
                <c:pt idx="10">
                  <c:v>32.70095128732995</c:v>
                </c:pt>
                <c:pt idx="11">
                  <c:v>32.41174949252342</c:v>
                </c:pt>
                <c:pt idx="12">
                  <c:v>32.124703709900686</c:v>
                </c:pt>
                <c:pt idx="13">
                  <c:v>31.839789919248222</c:v>
                </c:pt>
                <c:pt idx="14">
                  <c:v>31.556984455845772</c:v>
                </c:pt>
                <c:pt idx="15">
                  <c:v>31.276264003914093</c:v>
                </c:pt>
                <c:pt idx="16">
                  <c:v>30.997605590207101</c:v>
                </c:pt>
                <c:pt idx="17">
                  <c:v>30.720986577744608</c:v>
                </c:pt>
                <c:pt idx="18">
                  <c:v>30.44638465968233</c:v>
                </c:pt>
                <c:pt idx="19">
                  <c:v>30.173777853315304</c:v>
                </c:pt>
                <c:pt idx="20">
                  <c:v>29.903144494211713</c:v>
                </c:pt>
                <c:pt idx="21">
                  <c:v>29.634463230473511</c:v>
                </c:pt>
                <c:pt idx="22">
                  <c:v>29.367713017120948</c:v>
                </c:pt>
                <c:pt idx="23">
                  <c:v>29.102873110597567</c:v>
                </c:pt>
                <c:pt idx="24">
                  <c:v>28.839923063392948</c:v>
                </c:pt>
                <c:pt idx="25">
                  <c:v>28.578842718780162</c:v>
                </c:pt>
                <c:pt idx="26">
                  <c:v>28.319612205665024</c:v>
                </c:pt>
                <c:pt idx="27">
                  <c:v>28.062211933544468</c:v>
                </c:pt>
                <c:pt idx="28">
                  <c:v>27.806622587571372</c:v>
                </c:pt>
                <c:pt idx="29">
                  <c:v>27.552825123723078</c:v>
                </c:pt>
                <c:pt idx="30">
                  <c:v>27.300800764071333</c:v>
                </c:pt>
                <c:pt idx="31">
                  <c:v>27.05053099215084</c:v>
                </c:pt>
                <c:pt idx="32">
                  <c:v>26.801997548424378</c:v>
                </c:pt>
                <c:pt idx="33">
                  <c:v>26.555182425841835</c:v>
                </c:pt>
                <c:pt idx="34">
                  <c:v>26.310067865491138</c:v>
                </c:pt>
                <c:pt idx="35">
                  <c:v>26.066636352338747</c:v>
                </c:pt>
                <c:pt idx="36">
                  <c:v>25.824870611057527</c:v>
                </c:pt>
                <c:pt idx="37">
                  <c:v>25.584753601940079</c:v>
                </c:pt>
                <c:pt idx="38">
                  <c:v>25.346268516895314</c:v>
                </c:pt>
                <c:pt idx="39">
                  <c:v>25.109398775526408</c:v>
                </c:pt>
                <c:pt idx="40">
                  <c:v>24.874128021288193</c:v>
                </c:pt>
                <c:pt idx="41">
                  <c:v>24.640440117722093</c:v>
                </c:pt>
                <c:pt idx="42">
                  <c:v>24.408319144766768</c:v>
                </c:pt>
                <c:pt idx="43">
                  <c:v>24.177749395142808</c:v>
                </c:pt>
                <c:pt idx="44">
                  <c:v>23.948715370809552</c:v>
                </c:pt>
                <c:pt idx="45">
                  <c:v>23.721201779492574</c:v>
                </c:pt>
                <c:pt idx="46">
                  <c:v>23.495193531280037</c:v>
                </c:pt>
                <c:pt idx="47">
                  <c:v>23.270675735286392</c:v>
                </c:pt>
                <c:pt idx="48">
                  <c:v>23.047633696381904</c:v>
                </c:pt>
                <c:pt idx="49">
                  <c:v>22.826052911986391</c:v>
                </c:pt>
                <c:pt idx="50">
                  <c:v>22.605919068925854</c:v>
                </c:pt>
                <c:pt idx="51">
                  <c:v>22.387218040350394</c:v>
                </c:pt>
                <c:pt idx="52">
                  <c:v>22.169935882712206</c:v>
                </c:pt>
                <c:pt idx="53">
                  <c:v>22.169935882712206</c:v>
                </c:pt>
                <c:pt idx="54">
                  <c:v>22.110463400768005</c:v>
                </c:pt>
                <c:pt idx="55">
                  <c:v>22.051381238307115</c:v>
                </c:pt>
                <c:pt idx="56">
                  <c:v>21.99268556538183</c:v>
                </c:pt>
                <c:pt idx="57">
                  <c:v>21.934372601988727</c:v>
                </c:pt>
                <c:pt idx="58">
                  <c:v>21.876438617257232</c:v>
                </c:pt>
                <c:pt idx="59">
                  <c:v>21.818879928653896</c:v>
                </c:pt>
                <c:pt idx="60">
                  <c:v>21.761692901202103</c:v>
                </c:pt>
                <c:pt idx="61">
                  <c:v>21.704873946716869</c:v>
                </c:pt>
                <c:pt idx="62">
                  <c:v>21.648419523054304</c:v>
                </c:pt>
                <c:pt idx="63">
                  <c:v>21.592326133375551</c:v>
                </c:pt>
                <c:pt idx="64">
                  <c:v>21.536590325424733</c:v>
                </c:pt>
                <c:pt idx="65">
                  <c:v>21.481208690820726</c:v>
                </c:pt>
                <c:pt idx="66">
                  <c:v>21.426177864362341</c:v>
                </c:pt>
                <c:pt idx="67">
                  <c:v>21.371494523346705</c:v>
                </c:pt>
                <c:pt idx="68">
                  <c:v>21.317155386900463</c:v>
                </c:pt>
                <c:pt idx="69">
                  <c:v>21.263157215323645</c:v>
                </c:pt>
                <c:pt idx="70">
                  <c:v>21.209496809445774</c:v>
                </c:pt>
                <c:pt idx="71">
                  <c:v>21.156171009994061</c:v>
                </c:pt>
                <c:pt idx="72">
                  <c:v>21.103176696973371</c:v>
                </c:pt>
                <c:pt idx="73">
                  <c:v>21.050510789057711</c:v>
                </c:pt>
                <c:pt idx="74">
                  <c:v>20.998170242992991</c:v>
                </c:pt>
                <c:pt idx="75">
                  <c:v>20.946152053010859</c:v>
                </c:pt>
                <c:pt idx="76">
                  <c:v>20.894453250253257</c:v>
                </c:pt>
                <c:pt idx="77">
                  <c:v>20.843070902207639</c:v>
                </c:pt>
                <c:pt idx="78">
                  <c:v>20.792002112152442</c:v>
                </c:pt>
                <c:pt idx="79">
                  <c:v>20.741244018612733</c:v>
                </c:pt>
                <c:pt idx="80">
                  <c:v>20.690793794825744</c:v>
                </c:pt>
                <c:pt idx="81">
                  <c:v>20.640648648216089</c:v>
                </c:pt>
                <c:pt idx="82">
                  <c:v>20.590805819880526</c:v>
                </c:pt>
                <c:pt idx="83">
                  <c:v>20.541262584081906</c:v>
                </c:pt>
                <c:pt idx="84">
                  <c:v>20.492016247752339</c:v>
                </c:pt>
                <c:pt idx="85">
                  <c:v>20.443064150005181</c:v>
                </c:pt>
                <c:pt idx="86">
                  <c:v>20.394403661655794</c:v>
                </c:pt>
                <c:pt idx="87">
                  <c:v>20.346032184750801</c:v>
                </c:pt>
                <c:pt idx="88">
                  <c:v>20.297947152105735</c:v>
                </c:pt>
                <c:pt idx="89">
                  <c:v>20.250146026850889</c:v>
                </c:pt>
                <c:pt idx="90">
                  <c:v>20.202626301985113</c:v>
                </c:pt>
                <c:pt idx="91">
                  <c:v>20.155385499937577</c:v>
                </c:pt>
                <c:pt idx="92">
                  <c:v>20.108421172137163</c:v>
                </c:pt>
                <c:pt idx="93">
                  <c:v>20.061730898589349</c:v>
                </c:pt>
                <c:pt idx="94">
                  <c:v>20.015312287460631</c:v>
                </c:pt>
                <c:pt idx="95">
                  <c:v>19.969162974669981</c:v>
                </c:pt>
                <c:pt idx="96">
                  <c:v>19.923280623487571</c:v>
                </c:pt>
                <c:pt idx="97">
                  <c:v>19.877662924140331</c:v>
                </c:pt>
                <c:pt idx="98">
                  <c:v>19.832307593424346</c:v>
                </c:pt>
                <c:pt idx="99">
                  <c:v>19.787212374323921</c:v>
                </c:pt>
                <c:pt idx="100">
                  <c:v>19.74237503563721</c:v>
                </c:pt>
                <c:pt idx="101">
                  <c:v>19.697793371608199</c:v>
                </c:pt>
                <c:pt idx="102">
                  <c:v>19.65346520156497</c:v>
                </c:pt>
                <c:pt idx="103">
                  <c:v>19.609388369564186</c:v>
                </c:pt>
                <c:pt idx="104">
                  <c:v>19.56556074404153</c:v>
                </c:pt>
                <c:pt idx="105">
                  <c:v>19.521980217468069</c:v>
                </c:pt>
                <c:pt idx="106">
                  <c:v>19.395063150187809</c:v>
                </c:pt>
                <c:pt idx="107">
                  <c:v>19.268944363257646</c:v>
                </c:pt>
                <c:pt idx="108">
                  <c:v>19.143616348778192</c:v>
                </c:pt>
                <c:pt idx="109">
                  <c:v>19.019071692705793</c:v>
                </c:pt>
                <c:pt idx="110">
                  <c:v>18.895303073390476</c:v>
                </c:pt>
                <c:pt idx="111">
                  <c:v>18.772303260141186</c:v>
                </c:pt>
                <c:pt idx="112">
                  <c:v>18.650065111817632</c:v>
                </c:pt>
                <c:pt idx="113">
                  <c:v>18.528581575448204</c:v>
                </c:pt>
                <c:pt idx="114">
                  <c:v>18.407845684873511</c:v>
                </c:pt>
                <c:pt idx="115">
                  <c:v>18.287850559414711</c:v>
                </c:pt>
                <c:pt idx="116">
                  <c:v>18.16858940256644</c:v>
                </c:pt>
                <c:pt idx="117">
                  <c:v>18.050055500713562</c:v>
                </c:pt>
                <c:pt idx="118">
                  <c:v>17.932242221871359</c:v>
                </c:pt>
                <c:pt idx="119">
                  <c:v>17.815143014448591</c:v>
                </c:pt>
                <c:pt idx="120">
                  <c:v>17.698751406033047</c:v>
                </c:pt>
                <c:pt idx="121">
                  <c:v>17.583061002198967</c:v>
                </c:pt>
                <c:pt idx="122">
                  <c:v>17.468065485336005</c:v>
                </c:pt>
                <c:pt idx="123">
                  <c:v>17.353758613499235</c:v>
                </c:pt>
                <c:pt idx="124">
                  <c:v>17.240134219279689</c:v>
                </c:pt>
                <c:pt idx="125">
                  <c:v>17.127186208695161</c:v>
                </c:pt>
                <c:pt idx="126">
                  <c:v>17.014908560100679</c:v>
                </c:pt>
                <c:pt idx="127">
                  <c:v>16.903295323118385</c:v>
                </c:pt>
                <c:pt idx="128">
                  <c:v>16.79234061758627</c:v>
                </c:pt>
                <c:pt idx="129">
                  <c:v>16.682038632525568</c:v>
                </c:pt>
                <c:pt idx="130">
                  <c:v>16.572383625126268</c:v>
                </c:pt>
                <c:pt idx="131">
                  <c:v>16.46336991975037</c:v>
                </c:pt>
                <c:pt idx="132">
                  <c:v>16.354991906952691</c:v>
                </c:pt>
                <c:pt idx="133">
                  <c:v>16.247244042518663</c:v>
                </c:pt>
                <c:pt idx="134">
                  <c:v>16.140120846518915</c:v>
                </c:pt>
                <c:pt idx="135">
                  <c:v>16.033616902380217</c:v>
                </c:pt>
                <c:pt idx="136">
                  <c:v>15.927726855972507</c:v>
                </c:pt>
                <c:pt idx="137">
                  <c:v>15.822445414711673</c:v>
                </c:pt>
                <c:pt idx="138">
                  <c:v>15.717767346677716</c:v>
                </c:pt>
                <c:pt idx="139">
                  <c:v>15.613687479748094</c:v>
                </c:pt>
                <c:pt idx="140">
                  <c:v>15.510200700745827</c:v>
                </c:pt>
                <c:pt idx="141">
                  <c:v>15.407301954602151</c:v>
                </c:pt>
                <c:pt idx="142">
                  <c:v>15.304986243533397</c:v>
                </c:pt>
                <c:pt idx="143">
                  <c:v>15.203248626231838</c:v>
                </c:pt>
                <c:pt idx="144">
                  <c:v>15.10208421707018</c:v>
                </c:pt>
                <c:pt idx="145">
                  <c:v>15.001488185319495</c:v>
                </c:pt>
                <c:pt idx="146">
                  <c:v>14.901455754380288</c:v>
                </c:pt>
                <c:pt idx="147">
                  <c:v>14.801982201026426</c:v>
                </c:pt>
                <c:pt idx="148">
                  <c:v>14.703062854661766</c:v>
                </c:pt>
                <c:pt idx="149">
                  <c:v>14.604693096589092</c:v>
                </c:pt>
                <c:pt idx="150">
                  <c:v>14.506868359291269</c:v>
                </c:pt>
                <c:pt idx="151">
                  <c:v>14.409584125724301</c:v>
                </c:pt>
                <c:pt idx="152">
                  <c:v>14.312835928622031</c:v>
                </c:pt>
                <c:pt idx="153">
                  <c:v>14.216619349812362</c:v>
                </c:pt>
                <c:pt idx="154">
                  <c:v>14.120930019544675</c:v>
                </c:pt>
                <c:pt idx="155">
                  <c:v>14.025763615828305</c:v>
                </c:pt>
                <c:pt idx="156">
                  <c:v>13.931115863781802</c:v>
                </c:pt>
                <c:pt idx="157">
                  <c:v>13.836982534992828</c:v>
                </c:pt>
                <c:pt idx="158">
                  <c:v>13.554688219639969</c:v>
                </c:pt>
                <c:pt idx="159">
                  <c:v>13.273709355426103</c:v>
                </c:pt>
                <c:pt idx="160">
                  <c:v>12.994036769003205</c:v>
                </c:pt>
                <c:pt idx="161">
                  <c:v>12.715661372119683</c:v>
                </c:pt>
                <c:pt idx="162">
                  <c:v>12.43857416063592</c:v>
                </c:pt>
                <c:pt idx="163">
                  <c:v>12.162766213553462</c:v>
                </c:pt>
                <c:pt idx="164">
                  <c:v>11.888228692057591</c:v>
                </c:pt>
                <c:pt idx="165">
                  <c:v>11.614952838573128</c:v>
                </c:pt>
                <c:pt idx="166">
                  <c:v>11.342929975833194</c:v>
                </c:pt>
                <c:pt idx="167">
                  <c:v>11.072151505960774</c:v>
                </c:pt>
                <c:pt idx="168">
                  <c:v>10.802608909562855</c:v>
                </c:pt>
                <c:pt idx="169">
                  <c:v>10.534293744836923</c:v>
                </c:pt>
                <c:pt idx="170">
                  <c:v>10.267197646689658</c:v>
                </c:pt>
                <c:pt idx="171">
                  <c:v>10.001312325867588</c:v>
                </c:pt>
                <c:pt idx="172">
                  <c:v>9.7366295680995734</c:v>
                </c:pt>
                <c:pt idx="173">
                  <c:v>9.4731412332508853</c:v>
                </c:pt>
                <c:pt idx="174">
                  <c:v>9.2108392544886897</c:v>
                </c:pt>
                <c:pt idx="175">
                  <c:v>8.9497156374588052</c:v>
                </c:pt>
                <c:pt idx="176">
                  <c:v>8.6897624594735294</c:v>
                </c:pt>
                <c:pt idx="177">
                  <c:v>8.4309718687103441</c:v>
                </c:pt>
                <c:pt idx="178">
                  <c:v>8.1733360834213684</c:v>
                </c:pt>
                <c:pt idx="179">
                  <c:v>7.9168473911533424</c:v>
                </c:pt>
                <c:pt idx="180">
                  <c:v>7.661498147978052</c:v>
                </c:pt>
                <c:pt idx="181">
                  <c:v>7.4072807777329368</c:v>
                </c:pt>
                <c:pt idx="182">
                  <c:v>7.1541877712718138</c:v>
                </c:pt>
                <c:pt idx="183">
                  <c:v>6.9022116857254918</c:v>
                </c:pt>
                <c:pt idx="184">
                  <c:v>6.6513451437721809</c:v>
                </c:pt>
                <c:pt idx="185">
                  <c:v>6.4015808329174941</c:v>
                </c:pt>
                <c:pt idx="186">
                  <c:v>6.1529115047839236</c:v>
                </c:pt>
                <c:pt idx="187">
                  <c:v>5.9053299744096668</c:v>
                </c:pt>
                <c:pt idx="188">
                  <c:v>5.6588291195565912</c:v>
                </c:pt>
                <c:pt idx="189">
                  <c:v>5.4134018800272754</c:v>
                </c:pt>
                <c:pt idx="190">
                  <c:v>5.1690412569909485</c:v>
                </c:pt>
                <c:pt idx="191">
                  <c:v>4.9257403123181787</c:v>
                </c:pt>
                <c:pt idx="192">
                  <c:v>4.6834921679242258</c:v>
                </c:pt>
                <c:pt idx="193">
                  <c:v>4.4422900051208876</c:v>
                </c:pt>
                <c:pt idx="194">
                  <c:v>4.2021270639767065</c:v>
                </c:pt>
                <c:pt idx="195">
                  <c:v>3.9629966426854719</c:v>
                </c:pt>
                <c:pt idx="196">
                  <c:v>3.7248920969428001</c:v>
                </c:pt>
                <c:pt idx="197">
                  <c:v>3.487806839330756</c:v>
                </c:pt>
                <c:pt idx="198">
                  <c:v>3.2517343387103446</c:v>
                </c:pt>
                <c:pt idx="199">
                  <c:v>3.0166681196217739</c:v>
                </c:pt>
                <c:pt idx="200">
                  <c:v>2.7826017616923773</c:v>
                </c:pt>
                <c:pt idx="201">
                  <c:v>2.549528899052063</c:v>
                </c:pt>
                <c:pt idx="202">
                  <c:v>2.3174432197562047</c:v>
                </c:pt>
                <c:pt idx="203">
                  <c:v>2.0863384652158379</c:v>
                </c:pt>
                <c:pt idx="204">
                  <c:v>1.8562084296350718</c:v>
                </c:pt>
                <c:pt idx="205">
                  <c:v>1.6270469594556087</c:v>
                </c:pt>
                <c:pt idx="206">
                  <c:v>1.3988479528082525</c:v>
                </c:pt>
                <c:pt idx="207">
                  <c:v>1.1716053589713198</c:v>
                </c:pt>
                <c:pt idx="208">
                  <c:v>0.94531317783584645</c:v>
                </c:pt>
                <c:pt idx="209">
                  <c:v>0.7199654593774889</c:v>
                </c:pt>
                <c:pt idx="210">
                  <c:v>0.98175183074601713</c:v>
                </c:pt>
                <c:pt idx="211">
                  <c:v>1.243087015492188</c:v>
                </c:pt>
                <c:pt idx="212">
                  <c:v>1.5039721790362637</c:v>
                </c:pt>
                <c:pt idx="213">
                  <c:v>1.7644084827882318</c:v>
                </c:pt>
                <c:pt idx="214">
                  <c:v>2.0243970841650438</c:v>
                </c:pt>
                <c:pt idx="215">
                  <c:v>2.2839391366077582</c:v>
                </c:pt>
                <c:pt idx="216">
                  <c:v>2.5430357895985987</c:v>
                </c:pt>
                <c:pt idx="217">
                  <c:v>2.8016881886779257</c:v>
                </c:pt>
                <c:pt idx="218">
                  <c:v>3.059897475461117</c:v>
                </c:pt>
                <c:pt idx="219">
                  <c:v>3.3176647876553611</c:v>
                </c:pt>
                <c:pt idx="220">
                  <c:v>3.5749912590763757</c:v>
                </c:pt>
                <c:pt idx="221">
                  <c:v>3.8318780196650226</c:v>
                </c:pt>
                <c:pt idx="222">
                  <c:v>4.0883261955038499</c:v>
                </c:pt>
                <c:pt idx="223">
                  <c:v>4.3443369088335473</c:v>
                </c:pt>
                <c:pt idx="224">
                  <c:v>4.5999112780693139</c:v>
                </c:pt>
                <c:pt idx="225">
                  <c:v>4.855050417817151</c:v>
                </c:pt>
                <c:pt idx="226">
                  <c:v>5.109755438890053</c:v>
                </c:pt>
                <c:pt idx="227">
                  <c:v>5.3640274483241432</c:v>
                </c:pt>
                <c:pt idx="228">
                  <c:v>5.6178675493947017</c:v>
                </c:pt>
                <c:pt idx="229">
                  <c:v>5.871276841632123</c:v>
                </c:pt>
                <c:pt idx="230">
                  <c:v>6.1242564208377992</c:v>
                </c:pt>
                <c:pt idx="231">
                  <c:v>6.3768073790999091</c:v>
                </c:pt>
                <c:pt idx="232">
                  <c:v>6.6289308048091318</c:v>
                </c:pt>
                <c:pt idx="233">
                  <c:v>6.8806277826742841</c:v>
                </c:pt>
                <c:pt idx="234">
                  <c:v>7.1318993937378821</c:v>
                </c:pt>
                <c:pt idx="235">
                  <c:v>7.3827467153916055</c:v>
                </c:pt>
                <c:pt idx="236">
                  <c:v>7.6331708213917064</c:v>
                </c:pt>
                <c:pt idx="237">
                  <c:v>7.8831727818743271</c:v>
                </c:pt>
                <c:pt idx="238">
                  <c:v>8.1327536633707425</c:v>
                </c:pt>
                <c:pt idx="239">
                  <c:v>8.381914528822529</c:v>
                </c:pt>
                <c:pt idx="240">
                  <c:v>8.6306564375966524</c:v>
                </c:pt>
                <c:pt idx="241">
                  <c:v>8.8789804455004777</c:v>
                </c:pt>
                <c:pt idx="242">
                  <c:v>9.1268876047967247</c:v>
                </c:pt>
                <c:pt idx="243">
                  <c:v>9.3743789642183017</c:v>
                </c:pt>
                <c:pt idx="244">
                  <c:v>9.6214555689831247</c:v>
                </c:pt>
                <c:pt idx="245">
                  <c:v>9.8681184608088035</c:v>
                </c:pt>
                <c:pt idx="246">
                  <c:v>10.114368677927313</c:v>
                </c:pt>
                <c:pt idx="247">
                  <c:v>10.36020725509953</c:v>
                </c:pt>
                <c:pt idx="248">
                  <c:v>10.605635223629738</c:v>
                </c:pt>
                <c:pt idx="249">
                  <c:v>10.850653611380062</c:v>
                </c:pt>
                <c:pt idx="250">
                  <c:v>11.095263442784804</c:v>
                </c:pt>
                <c:pt idx="251">
                  <c:v>11.339465738864703</c:v>
                </c:pt>
                <c:pt idx="252">
                  <c:v>11.583261517241191</c:v>
                </c:pt>
                <c:pt idx="253">
                  <c:v>11.826651792150475</c:v>
                </c:pt>
                <c:pt idx="254">
                  <c:v>12.069637574457632</c:v>
                </c:pt>
                <c:pt idx="255">
                  <c:v>12.3122198716706</c:v>
                </c:pt>
                <c:pt idx="256">
                  <c:v>12.55439968795409</c:v>
                </c:pt>
                <c:pt idx="257">
                  <c:v>12.796178024143451</c:v>
                </c:pt>
                <c:pt idx="258">
                  <c:v>13.037555877758475</c:v>
                </c:pt>
                <c:pt idx="259">
                  <c:v>13.278534243017079</c:v>
                </c:pt>
                <c:pt idx="260">
                  <c:v>13.519114110848978</c:v>
                </c:pt>
                <c:pt idx="261">
                  <c:v>13.759296468909263</c:v>
                </c:pt>
                <c:pt idx="262">
                  <c:v>13.997240237396474</c:v>
                </c:pt>
                <c:pt idx="263">
                  <c:v>14.233883383720425</c:v>
                </c:pt>
                <c:pt idx="264">
                  <c:v>14.469236542793022</c:v>
                </c:pt>
                <c:pt idx="265">
                  <c:v>14.703310233895436</c:v>
                </c:pt>
                <c:pt idx="266">
                  <c:v>14.936114862245381</c:v>
                </c:pt>
                <c:pt idx="267">
                  <c:v>15.167660720538937</c:v>
                </c:pt>
                <c:pt idx="268">
                  <c:v>15.3979579904675</c:v>
                </c:pt>
                <c:pt idx="269">
                  <c:v>15.62701674421017</c:v>
                </c:pt>
                <c:pt idx="270">
                  <c:v>15.854846945902173</c:v>
                </c:pt>
                <c:pt idx="271">
                  <c:v>16.081458453079755</c:v>
                </c:pt>
                <c:pt idx="272">
                  <c:v>16.306861018101859</c:v>
                </c:pt>
                <c:pt idx="273">
                  <c:v>16.531064289549175</c:v>
                </c:pt>
                <c:pt idx="274">
                  <c:v>16.754077813600937</c:v>
                </c:pt>
                <c:pt idx="275">
                  <c:v>16.975911035389778</c:v>
                </c:pt>
                <c:pt idx="276">
                  <c:v>17.196573300335203</c:v>
                </c:pt>
                <c:pt idx="277">
                  <c:v>17.416073855455977</c:v>
                </c:pt>
                <c:pt idx="278">
                  <c:v>17.634421850661823</c:v>
                </c:pt>
                <c:pt idx="279">
                  <c:v>17.851626340024868</c:v>
                </c:pt>
                <c:pt idx="280">
                  <c:v>18.067696283031108</c:v>
                </c:pt>
                <c:pt idx="281">
                  <c:v>18.28264054581236</c:v>
                </c:pt>
                <c:pt idx="282">
                  <c:v>18.496467902359004</c:v>
                </c:pt>
                <c:pt idx="283">
                  <c:v>18.709187035713835</c:v>
                </c:pt>
                <c:pt idx="284">
                  <c:v>18.920806539147442</c:v>
                </c:pt>
                <c:pt idx="285">
                  <c:v>19.131334917315364</c:v>
                </c:pt>
                <c:pt idx="286">
                  <c:v>19.340780587397472</c:v>
                </c:pt>
                <c:pt idx="287">
                  <c:v>19.549151880219679</c:v>
                </c:pt>
                <c:pt idx="288">
                  <c:v>19.756457041358583</c:v>
                </c:pt>
                <c:pt idx="289">
                  <c:v>19.9627042322291</c:v>
                </c:pt>
                <c:pt idx="290">
                  <c:v>20.167901531155525</c:v>
                </c:pt>
                <c:pt idx="291">
                  <c:v>20.372056934426279</c:v>
                </c:pt>
                <c:pt idx="292">
                  <c:v>20.575178357332589</c:v>
                </c:pt>
                <c:pt idx="293">
                  <c:v>20.777273635191499</c:v>
                </c:pt>
                <c:pt idx="294">
                  <c:v>20.978350524353331</c:v>
                </c:pt>
                <c:pt idx="295">
                  <c:v>21.178416703194056</c:v>
                </c:pt>
                <c:pt idx="296">
                  <c:v>21.377479773092617</c:v>
                </c:pt>
                <c:pt idx="297">
                  <c:v>21.575547259393701</c:v>
                </c:pt>
                <c:pt idx="298">
                  <c:v>21.772626612356021</c:v>
                </c:pt>
                <c:pt idx="299">
                  <c:v>21.968725208086489</c:v>
                </c:pt>
                <c:pt idx="300">
                  <c:v>22.163850349460454</c:v>
                </c:pt>
                <c:pt idx="301">
                  <c:v>22.358009267028262</c:v>
                </c:pt>
                <c:pt idx="302">
                  <c:v>22.551209119908417</c:v>
                </c:pt>
                <c:pt idx="303">
                  <c:v>22.743456996667508</c:v>
                </c:pt>
                <c:pt idx="304">
                  <c:v>22.934759916187172</c:v>
                </c:pt>
                <c:pt idx="305">
                  <c:v>23.125124828518292</c:v>
                </c:pt>
                <c:pt idx="306">
                  <c:v>23.314558615722682</c:v>
                </c:pt>
                <c:pt idx="307">
                  <c:v>23.503068092702421</c:v>
                </c:pt>
                <c:pt idx="308">
                  <c:v>23.690660008017144</c:v>
                </c:pt>
                <c:pt idx="309">
                  <c:v>23.877341044689292</c:v>
                </c:pt>
                <c:pt idx="310">
                  <c:v>24.063117820997867</c:v>
                </c:pt>
                <c:pt idx="311">
                  <c:v>24.247996891260442</c:v>
                </c:pt>
                <c:pt idx="312">
                  <c:v>24.431984746604066</c:v>
                </c:pt>
                <c:pt idx="313">
                  <c:v>24.615087815724905</c:v>
                </c:pt>
                <c:pt idx="314">
                  <c:v>24.615087815724905</c:v>
                </c:pt>
                <c:pt idx="315">
                  <c:v>24.335476779246584</c:v>
                </c:pt>
                <c:pt idx="316">
                  <c:v>24.059072817087181</c:v>
                </c:pt>
                <c:pt idx="317">
                  <c:v>23.785821067265907</c:v>
                </c:pt>
                <c:pt idx="318">
                  <c:v>23.515667912039504</c:v>
                </c:pt>
                <c:pt idx="319">
                  <c:v>23.248560942827869</c:v>
                </c:pt>
                <c:pt idx="320">
                  <c:v>22.98444892631947</c:v>
                </c:pt>
                <c:pt idx="321">
                  <c:v>22.723281771710667</c:v>
                </c:pt>
                <c:pt idx="322">
                  <c:v>22.465010499034687</c:v>
                </c:pt>
                <c:pt idx="323">
                  <c:v>22.209587208538377</c:v>
                </c:pt>
                <c:pt idx="324">
                  <c:v>21.956965051066433</c:v>
                </c:pt>
                <c:pt idx="325">
                  <c:v>21.707098199414688</c:v>
                </c:pt>
                <c:pt idx="326">
                  <c:v>21.45994182061564</c:v>
                </c:pt>
                <c:pt idx="327">
                  <c:v>21.215452049121026</c:v>
                </c:pt>
                <c:pt idx="328">
                  <c:v>20.973585960847778</c:v>
                </c:pt>
                <c:pt idx="329">
                  <c:v>20.734301548055015</c:v>
                </c:pt>
                <c:pt idx="330">
                  <c:v>20.497557695021325</c:v>
                </c:pt>
                <c:pt idx="331">
                  <c:v>20.26331415449264</c:v>
                </c:pt>
                <c:pt idx="332">
                  <c:v>20.031531524872413</c:v>
                </c:pt>
                <c:pt idx="333">
                  <c:v>19.802171228126948</c:v>
                </c:pt>
                <c:pt idx="334">
                  <c:v>19.575195488379904</c:v>
                </c:pt>
                <c:pt idx="335">
                  <c:v>19.350567311170838</c:v>
                </c:pt>
                <c:pt idx="336">
                  <c:v>19.128250463354206</c:v>
                </c:pt>
                <c:pt idx="337">
                  <c:v>18.908209453615509</c:v>
                </c:pt>
                <c:pt idx="338">
                  <c:v>18.690409513582864</c:v>
                </c:pt>
                <c:pt idx="339">
                  <c:v>18.474816579512694</c:v>
                </c:pt>
                <c:pt idx="340">
                  <c:v>18.26139727452944</c:v>
                </c:pt>
                <c:pt idx="341">
                  <c:v>18.050118891399709</c:v>
                </c:pt>
                <c:pt idx="342">
                  <c:v>17.840949375822223</c:v>
                </c:pt>
                <c:pt idx="343">
                  <c:v>17.633857310215738</c:v>
                </c:pt>
                <c:pt idx="344">
                  <c:v>17.428811897987515</c:v>
                </c:pt>
                <c:pt idx="345">
                  <c:v>17.225782948266005</c:v>
                </c:pt>
                <c:pt idx="346">
                  <c:v>17.024740861081717</c:v>
                </c:pt>
                <c:pt idx="347">
                  <c:v>16.825656612981025</c:v>
                </c:pt>
                <c:pt idx="348">
                  <c:v>16.628501743058258</c:v>
                </c:pt>
                <c:pt idx="349">
                  <c:v>16.43324833939192</c:v>
                </c:pt>
                <c:pt idx="350">
                  <c:v>16.239869025871485</c:v>
                </c:pt>
                <c:pt idx="351">
                  <c:v>16.048336949401662</c:v>
                </c:pt>
                <c:pt idx="352">
                  <c:v>15.858625767471688</c:v>
                </c:pt>
                <c:pt idx="353">
                  <c:v>15.670709636077365</c:v>
                </c:pt>
                <c:pt idx="354">
                  <c:v>15.484563197984457</c:v>
                </c:pt>
                <c:pt idx="355">
                  <c:v>15.300161571322009</c:v>
                </c:pt>
                <c:pt idx="356">
                  <c:v>15.117480338494987</c:v>
                </c:pt>
                <c:pt idx="357">
                  <c:v>14.936495535405781</c:v>
                </c:pt>
                <c:pt idx="358">
                  <c:v>14.757183640974599</c:v>
                </c:pt>
                <c:pt idx="359">
                  <c:v>14.579521566949133</c:v>
                </c:pt>
                <c:pt idx="360">
                  <c:v>14.403486647994187</c:v>
                </c:pt>
                <c:pt idx="361">
                  <c:v>14.229056632052414</c:v>
                </c:pt>
                <c:pt idx="362">
                  <c:v>14.056209670967437</c:v>
                </c:pt>
                <c:pt idx="363">
                  <c:v>13.884924311361161</c:v>
                </c:pt>
                <c:pt idx="364">
                  <c:v>13.715179485757236</c:v>
                </c:pt>
                <c:pt idx="365">
                  <c:v>13.54695450394291</c:v>
                </c:pt>
                <c:pt idx="366">
                  <c:v>13.380229044561931</c:v>
                </c:pt>
                <c:pt idx="367">
                  <c:v>13.536534721986746</c:v>
                </c:pt>
                <c:pt idx="368">
                  <c:v>13.692134530197755</c:v>
                </c:pt>
                <c:pt idx="369">
                  <c:v>13.847033239931864</c:v>
                </c:pt>
                <c:pt idx="370">
                  <c:v>14.001235579030821</c:v>
                </c:pt>
                <c:pt idx="371">
                  <c:v>14.154746232922266</c:v>
                </c:pt>
                <c:pt idx="372">
                  <c:v>14.307569845094271</c:v>
                </c:pt>
                <c:pt idx="373">
                  <c:v>14.459711017563571</c:v>
                </c:pt>
                <c:pt idx="374">
                  <c:v>14.611174311337496</c:v>
                </c:pt>
                <c:pt idx="375">
                  <c:v>14.761964246869766</c:v>
                </c:pt>
                <c:pt idx="376">
                  <c:v>14.912085304510208</c:v>
                </c:pt>
                <c:pt idx="377">
                  <c:v>15.061541924948511</c:v>
                </c:pt>
                <c:pt idx="378">
                  <c:v>15.210338509652088</c:v>
                </c:pt>
                <c:pt idx="379">
                  <c:v>15.358479421298179</c:v>
                </c:pt>
                <c:pt idx="380">
                  <c:v>15.505968984200214</c:v>
                </c:pt>
                <c:pt idx="381">
                  <c:v>15.652811484728584</c:v>
                </c:pt>
                <c:pt idx="382">
                  <c:v>15.79901117172591</c:v>
                </c:pt>
                <c:pt idx="383">
                  <c:v>15.944572256916819</c:v>
                </c:pt>
                <c:pt idx="384">
                  <c:v>16.089498915312426</c:v>
                </c:pt>
                <c:pt idx="385">
                  <c:v>16.233795285609443</c:v>
                </c:pt>
                <c:pt idx="386">
                  <c:v>16.377465470584223</c:v>
                </c:pt>
                <c:pt idx="387">
                  <c:v>16.520513537481577</c:v>
                </c:pt>
                <c:pt idx="388">
                  <c:v>16.662943518398567</c:v>
                </c:pt>
                <c:pt idx="389">
                  <c:v>16.804759410663408</c:v>
                </c:pt>
                <c:pt idx="390">
                  <c:v>16.945965177209388</c:v>
                </c:pt>
                <c:pt idx="391">
                  <c:v>17.08656474694402</c:v>
                </c:pt>
                <c:pt idx="392">
                  <c:v>17.226562015113466</c:v>
                </c:pt>
                <c:pt idx="393">
                  <c:v>17.365960843662219</c:v>
                </c:pt>
                <c:pt idx="394">
                  <c:v>17.504765061588262</c:v>
                </c:pt>
                <c:pt idx="395">
                  <c:v>17.642978465293648</c:v>
                </c:pt>
                <c:pt idx="396">
                  <c:v>17.780604818930616</c:v>
                </c:pt>
                <c:pt idx="397">
                  <c:v>17.917647854743311</c:v>
                </c:pt>
                <c:pt idx="398">
                  <c:v>18.054111273405169</c:v>
                </c:pt>
                <c:pt idx="399">
                  <c:v>18.18999874435206</c:v>
                </c:pt>
                <c:pt idx="400">
                  <c:v>18.325313906111116</c:v>
                </c:pt>
                <c:pt idx="401">
                  <c:v>18.460060366625576</c:v>
                </c:pt>
                <c:pt idx="402">
                  <c:v>18.594241703575403</c:v>
                </c:pt>
                <c:pt idx="403">
                  <c:v>18.727861464693934</c:v>
                </c:pt>
                <c:pt idx="404">
                  <c:v>18.860923168080578</c:v>
                </c:pt>
                <c:pt idx="405">
                  <c:v>18.993430302509573</c:v>
                </c:pt>
                <c:pt idx="406">
                  <c:v>19.125386327734887</c:v>
                </c:pt>
                <c:pt idx="407">
                  <c:v>19.256794674791358</c:v>
                </c:pt>
                <c:pt idx="408">
                  <c:v>19.387658746292054</c:v>
                </c:pt>
                <c:pt idx="409">
                  <c:v>19.517981916721975</c:v>
                </c:pt>
                <c:pt idx="410">
                  <c:v>19.647767532728118</c:v>
                </c:pt>
                <c:pt idx="411">
                  <c:v>19.777018913405904</c:v>
                </c:pt>
                <c:pt idx="412">
                  <c:v>19.905739350582181</c:v>
                </c:pt>
                <c:pt idx="413">
                  <c:v>20.03393210909465</c:v>
                </c:pt>
                <c:pt idx="414">
                  <c:v>20.161600427067899</c:v>
                </c:pt>
                <c:pt idx="415">
                  <c:v>20.288747516186085</c:v>
                </c:pt>
                <c:pt idx="416">
                  <c:v>20.415376561962219</c:v>
                </c:pt>
                <c:pt idx="417">
                  <c:v>20.541490724004209</c:v>
                </c:pt>
                <c:pt idx="418">
                  <c:v>20.667093136277686</c:v>
                </c:pt>
                <c:pt idx="419">
                  <c:v>20.753480528992444</c:v>
                </c:pt>
                <c:pt idx="420">
                  <c:v>20.839215941584762</c:v>
                </c:pt>
                <c:pt idx="421">
                  <c:v>20.924306727211651</c:v>
                </c:pt>
                <c:pt idx="422">
                  <c:v>21.008760128870531</c:v>
                </c:pt>
                <c:pt idx="423">
                  <c:v>21.092583281454395</c:v>
                </c:pt>
                <c:pt idx="424">
                  <c:v>21.175783213761211</c:v>
                </c:pt>
                <c:pt idx="425">
                  <c:v>21.258366850458646</c:v>
                </c:pt>
                <c:pt idx="426">
                  <c:v>21.340341014005279</c:v>
                </c:pt>
                <c:pt idx="427">
                  <c:v>21.421712426529428</c:v>
                </c:pt>
                <c:pt idx="428">
                  <c:v>21.502487711666745</c:v>
                </c:pt>
                <c:pt idx="429">
                  <c:v>21.582673396357478</c:v>
                </c:pt>
                <c:pt idx="430">
                  <c:v>21.662275912604596</c:v>
                </c:pt>
                <c:pt idx="431">
                  <c:v>21.741301599193676</c:v>
                </c:pt>
                <c:pt idx="432">
                  <c:v>21.819756703375482</c:v>
                </c:pt>
                <c:pt idx="433">
                  <c:v>21.897647382512336</c:v>
                </c:pt>
                <c:pt idx="434">
                  <c:v>21.974979705688963</c:v>
                </c:pt>
                <c:pt idx="435">
                  <c:v>22.051759655288926</c:v>
                </c:pt>
                <c:pt idx="436">
                  <c:v>22.127993128537309</c:v>
                </c:pt>
                <c:pt idx="437">
                  <c:v>22.203685939010658</c:v>
                </c:pt>
                <c:pt idx="438">
                  <c:v>22.278843818114812</c:v>
                </c:pt>
                <c:pt idx="439">
                  <c:v>22.353472416531655</c:v>
                </c:pt>
                <c:pt idx="440">
                  <c:v>22.427577305635243</c:v>
                </c:pt>
                <c:pt idx="441">
                  <c:v>22.501163978878353</c:v>
                </c:pt>
                <c:pt idx="442">
                  <c:v>22.574237853149977</c:v>
                </c:pt>
                <c:pt idx="443">
                  <c:v>22.64680427010456</c:v>
                </c:pt>
                <c:pt idx="444">
                  <c:v>22.718868497463646</c:v>
                </c:pt>
                <c:pt idx="445">
                  <c:v>22.790435730290547</c:v>
                </c:pt>
                <c:pt idx="446">
                  <c:v>22.861511092238811</c:v>
                </c:pt>
                <c:pt idx="447">
                  <c:v>22.932099636774954</c:v>
                </c:pt>
                <c:pt idx="448">
                  <c:v>23.002206348376227</c:v>
                </c:pt>
                <c:pt idx="449">
                  <c:v>23.071836143703862</c:v>
                </c:pt>
                <c:pt idx="450">
                  <c:v>23.140993872752535</c:v>
                </c:pt>
                <c:pt idx="451">
                  <c:v>23.209684319976454</c:v>
                </c:pt>
                <c:pt idx="452">
                  <c:v>23.277912205392767</c:v>
                </c:pt>
                <c:pt idx="453">
                  <c:v>23.345682185662692</c:v>
                </c:pt>
                <c:pt idx="454">
                  <c:v>23.412998855151002</c:v>
                </c:pt>
                <c:pt idx="455">
                  <c:v>23.47986674696428</c:v>
                </c:pt>
                <c:pt idx="456">
                  <c:v>23.546290333968518</c:v>
                </c:pt>
                <c:pt idx="457">
                  <c:v>23.612274029786448</c:v>
                </c:pt>
                <c:pt idx="458">
                  <c:v>23.677822189775195</c:v>
                </c:pt>
                <c:pt idx="459">
                  <c:v>23.742939111984548</c:v>
                </c:pt>
                <c:pt idx="460">
                  <c:v>23.807629038096458</c:v>
                </c:pt>
                <c:pt idx="461">
                  <c:v>23.871896154346057</c:v>
                </c:pt>
                <c:pt idx="462">
                  <c:v>23.935744592424722</c:v>
                </c:pt>
                <c:pt idx="463">
                  <c:v>23.999178430365507</c:v>
                </c:pt>
                <c:pt idx="464">
                  <c:v>24.062201693411417</c:v>
                </c:pt>
                <c:pt idx="465">
                  <c:v>24.124818354866832</c:v>
                </c:pt>
                <c:pt idx="466">
                  <c:v>24.187032336932571</c:v>
                </c:pt>
                <c:pt idx="467">
                  <c:v>24.24884751152484</c:v>
                </c:pt>
                <c:pt idx="468">
                  <c:v>24.310267701078484</c:v>
                </c:pt>
                <c:pt idx="469">
                  <c:v>24.371296679334939</c:v>
                </c:pt>
                <c:pt idx="470">
                  <c:v>24.431938172115128</c:v>
                </c:pt>
                <c:pt idx="471">
                  <c:v>24.251294070065601</c:v>
                </c:pt>
                <c:pt idx="472">
                  <c:v>24.072228280018692</c:v>
                </c:pt>
                <c:pt idx="473">
                  <c:v>23.894720207055872</c:v>
                </c:pt>
                <c:pt idx="474">
                  <c:v>23.718749613022723</c:v>
                </c:pt>
                <c:pt idx="475">
                  <c:v>23.544296608836973</c:v>
                </c:pt>
                <c:pt idx="476">
                  <c:v>23.371341646994733</c:v>
                </c:pt>
                <c:pt idx="477">
                  <c:v>23.199865514268957</c:v>
                </c:pt>
                <c:pt idx="478">
                  <c:v>23.029849324594334</c:v>
                </c:pt>
                <c:pt idx="479">
                  <c:v>22.86127451213326</c:v>
                </c:pt>
                <c:pt idx="480">
                  <c:v>22.694122824517287</c:v>
                </c:pt>
                <c:pt idx="481">
                  <c:v>22.528376316259141</c:v>
                </c:pt>
                <c:pt idx="482">
                  <c:v>22.364017342330119</c:v>
                </c:pt>
                <c:pt idx="483">
                  <c:v>22.201028551898126</c:v>
                </c:pt>
                <c:pt idx="484">
                  <c:v>22.039392882221705</c:v>
                </c:pt>
                <c:pt idx="485">
                  <c:v>21.879093552695444</c:v>
                </c:pt>
                <c:pt idx="486">
                  <c:v>21.720114059042569</c:v>
                </c:pt>
                <c:pt idx="487">
                  <c:v>21.562438167650271</c:v>
                </c:pt>
                <c:pt idx="488">
                  <c:v>21.40604991004394</c:v>
                </c:pt>
                <c:pt idx="489">
                  <c:v>21.250933577496092</c:v>
                </c:pt>
                <c:pt idx="490">
                  <c:v>21.097073715766431</c:v>
                </c:pt>
                <c:pt idx="491">
                  <c:v>20.944455119969113</c:v>
                </c:pt>
                <c:pt idx="492">
                  <c:v>20.793062829563809</c:v>
                </c:pt>
                <c:pt idx="493">
                  <c:v>20.642882123466968</c:v>
                </c:pt>
                <c:pt idx="494">
                  <c:v>20.49389851528003</c:v>
                </c:pt>
                <c:pt idx="495">
                  <c:v>20.346097748631262</c:v>
                </c:pt>
                <c:pt idx="496">
                  <c:v>20.199465792628139</c:v>
                </c:pt>
                <c:pt idx="497">
                  <c:v>20.05398883741714</c:v>
                </c:pt>
                <c:pt idx="498">
                  <c:v>19.909653289848126</c:v>
                </c:pt>
                <c:pt idx="499">
                  <c:v>19.766445769240281</c:v>
                </c:pt>
                <c:pt idx="500">
                  <c:v>19.624353103247032</c:v>
                </c:pt>
                <c:pt idx="501">
                  <c:v>19.483362323817087</c:v>
                </c:pt>
                <c:pt idx="502">
                  <c:v>19.343460663249136</c:v>
                </c:pt>
                <c:pt idx="503">
                  <c:v>19.204635550337585</c:v>
                </c:pt>
                <c:pt idx="504">
                  <c:v>19.066874606606955</c:v>
                </c:pt>
                <c:pt idx="505">
                  <c:v>18.930165642632517</c:v>
                </c:pt>
                <c:pt idx="506">
                  <c:v>18.794496654444941</c:v>
                </c:pt>
                <c:pt idx="507">
                  <c:v>18.65985582001662</c:v>
                </c:pt>
                <c:pt idx="508">
                  <c:v>18.526231495827659</c:v>
                </c:pt>
                <c:pt idx="509">
                  <c:v>18.393612213509265</c:v>
                </c:pt>
                <c:pt idx="510">
                  <c:v>18.261986676562653</c:v>
                </c:pt>
                <c:pt idx="511">
                  <c:v>18.131343757151427</c:v>
                </c:pt>
                <c:pt idx="512">
                  <c:v>18.001672492965486</c:v>
                </c:pt>
                <c:pt idx="513">
                  <c:v>17.872962084154707</c:v>
                </c:pt>
                <c:pt idx="514">
                  <c:v>17.745201890330492</c:v>
                </c:pt>
                <c:pt idx="515">
                  <c:v>17.618381427633516</c:v>
                </c:pt>
                <c:pt idx="516">
                  <c:v>17.49249036586588</c:v>
                </c:pt>
                <c:pt idx="517">
                  <c:v>17.367518525686201</c:v>
                </c:pt>
                <c:pt idx="518">
                  <c:v>17.243455875865781</c:v>
                </c:pt>
                <c:pt idx="519">
                  <c:v>17.120292530604548</c:v>
                </c:pt>
                <c:pt idx="520">
                  <c:v>16.998018746905103</c:v>
                </c:pt>
                <c:pt idx="521">
                  <c:v>16.876624922003483</c:v>
                </c:pt>
                <c:pt idx="522">
                  <c:v>16.756101590855188</c:v>
                </c:pt>
                <c:pt idx="523">
                  <c:v>16.692849143510838</c:v>
                </c:pt>
                <c:pt idx="524">
                  <c:v>16.629935271264156</c:v>
                </c:pt>
                <c:pt idx="525">
                  <c:v>16.56735726290508</c:v>
                </c:pt>
                <c:pt idx="526">
                  <c:v>16.505112436093938</c:v>
                </c:pt>
                <c:pt idx="527">
                  <c:v>16.443198136978154</c:v>
                </c:pt>
                <c:pt idx="528">
                  <c:v>16.381611739815096</c:v>
                </c:pt>
                <c:pt idx="529">
                  <c:v>16.320350646600854</c:v>
                </c:pt>
                <c:pt idx="530">
                  <c:v>16.259412286704936</c:v>
                </c:pt>
                <c:pt idx="531">
                  <c:v>16.19879411651069</c:v>
                </c:pt>
                <c:pt idx="532">
                  <c:v>16.138493619061368</c:v>
                </c:pt>
                <c:pt idx="533">
                  <c:v>16.078508303711779</c:v>
                </c:pt>
                <c:pt idx="534">
                  <c:v>16.018835705785357</c:v>
                </c:pt>
                <c:pt idx="535">
                  <c:v>15.959473386236587</c:v>
                </c:pt>
                <c:pt idx="536">
                  <c:v>15.900418931318697</c:v>
                </c:pt>
                <c:pt idx="537">
                  <c:v>15.841669952256488</c:v>
                </c:pt>
                <c:pt idx="538">
                  <c:v>15.783224084924241</c:v>
                </c:pt>
                <c:pt idx="539">
                  <c:v>15.725078989528576</c:v>
                </c:pt>
                <c:pt idx="540">
                  <c:v>15.667232350296235</c:v>
                </c:pt>
                <c:pt idx="541">
                  <c:v>15.60968187516661</c:v>
                </c:pt>
                <c:pt idx="542">
                  <c:v>15.552425295489039</c:v>
                </c:pt>
                <c:pt idx="543">
                  <c:v>15.495460365724645</c:v>
                </c:pt>
                <c:pt idx="544">
                  <c:v>15.438784863152829</c:v>
                </c:pt>
                <c:pt idx="545">
                  <c:v>15.38239658758213</c:v>
                </c:pt>
                <c:pt idx="546">
                  <c:v>15.32629336106551</c:v>
                </c:pt>
                <c:pt idx="547">
                  <c:v>15.270473027619957</c:v>
                </c:pt>
                <c:pt idx="548">
                  <c:v>15.214933452950296</c:v>
                </c:pt>
                <c:pt idx="549">
                  <c:v>15.159672524177154</c:v>
                </c:pt>
                <c:pt idx="550">
                  <c:v>15.104688149569053</c:v>
                </c:pt>
                <c:pt idx="551">
                  <c:v>15.049978258278438</c:v>
                </c:pt>
                <c:pt idx="552">
                  <c:v>14.995540800081741</c:v>
                </c:pt>
                <c:pt idx="553">
                  <c:v>14.941373745123229</c:v>
                </c:pt>
                <c:pt idx="554">
                  <c:v>14.887475083662732</c:v>
                </c:pt>
                <c:pt idx="555">
                  <c:v>14.833842825827062</c:v>
                </c:pt>
                <c:pt idx="556">
                  <c:v>14.780475001365145</c:v>
                </c:pt>
                <c:pt idx="557">
                  <c:v>14.727369659406728</c:v>
                </c:pt>
                <c:pt idx="558">
                  <c:v>14.674524868224678</c:v>
                </c:pt>
                <c:pt idx="559">
                  <c:v>14.62193871500074</c:v>
                </c:pt>
                <c:pt idx="560">
                  <c:v>14.56960930559474</c:v>
                </c:pt>
                <c:pt idx="561">
                  <c:v>14.517534764317174</c:v>
                </c:pt>
                <c:pt idx="562">
                  <c:v>14.46571323370506</c:v>
                </c:pt>
                <c:pt idx="563">
                  <c:v>14.41414287430112</c:v>
                </c:pt>
                <c:pt idx="564">
                  <c:v>14.362821864436114</c:v>
                </c:pt>
                <c:pt idx="565">
                  <c:v>14.311748400014345</c:v>
                </c:pt>
                <c:pt idx="566">
                  <c:v>14.260920694302248</c:v>
                </c:pt>
                <c:pt idx="567">
                  <c:v>14.210336977720035</c:v>
                </c:pt>
                <c:pt idx="568">
                  <c:v>14.159995497636332</c:v>
                </c:pt>
                <c:pt idx="569">
                  <c:v>14.109894518165756</c:v>
                </c:pt>
                <c:pt idx="570">
                  <c:v>14.060032319969373</c:v>
                </c:pt>
                <c:pt idx="571">
                  <c:v>14.010407200058042</c:v>
                </c:pt>
                <c:pt idx="572">
                  <c:v>13.961017471598502</c:v>
                </c:pt>
                <c:pt idx="573">
                  <c:v>13.911861463722264</c:v>
                </c:pt>
                <c:pt idx="574">
                  <c:v>13.862937521337171</c:v>
                </c:pt>
                <c:pt idx="575">
                  <c:v>13.824775181008969</c:v>
                </c:pt>
                <c:pt idx="576">
                  <c:v>13.786742059262929</c:v>
                </c:pt>
                <c:pt idx="577">
                  <c:v>13.74883750090256</c:v>
                </c:pt>
                <c:pt idx="578">
                  <c:v>13.711060855153434</c:v>
                </c:pt>
                <c:pt idx="579">
                  <c:v>13.673411475625915</c:v>
                </c:pt>
                <c:pt idx="580">
                  <c:v>13.635888720278313</c:v>
                </c:pt>
                <c:pt idx="581">
                  <c:v>13.598491951380371</c:v>
                </c:pt>
                <c:pt idx="582">
                  <c:v>13.561220535477148</c:v>
                </c:pt>
                <c:pt idx="583">
                  <c:v>13.524073843353237</c:v>
                </c:pt>
                <c:pt idx="584">
                  <c:v>13.48705124999738</c:v>
                </c:pt>
                <c:pt idx="585">
                  <c:v>13.450152134567395</c:v>
                </c:pt>
                <c:pt idx="586">
                  <c:v>13.413375880355463</c:v>
                </c:pt>
                <c:pt idx="587">
                  <c:v>13.376721874753809</c:v>
                </c:pt>
                <c:pt idx="588">
                  <c:v>13.34018950922064</c:v>
                </c:pt>
                <c:pt idx="589">
                  <c:v>13.303778179246494</c:v>
                </c:pt>
                <c:pt idx="590">
                  <c:v>13.267487284320909</c:v>
                </c:pt>
                <c:pt idx="591">
                  <c:v>13.231316227899359</c:v>
                </c:pt>
                <c:pt idx="592">
                  <c:v>13.19526441737063</c:v>
                </c:pt>
                <c:pt idx="593">
                  <c:v>13.159331264024404</c:v>
                </c:pt>
                <c:pt idx="594">
                  <c:v>13.123516183019253</c:v>
                </c:pt>
                <c:pt idx="595">
                  <c:v>13.08781859335088</c:v>
                </c:pt>
                <c:pt idx="596">
                  <c:v>13.052237917820722</c:v>
                </c:pt>
                <c:pt idx="597">
                  <c:v>13.016773583004825</c:v>
                </c:pt>
                <c:pt idx="598">
                  <c:v>12.981425019223053</c:v>
                </c:pt>
                <c:pt idx="599">
                  <c:v>12.946191660508575</c:v>
                </c:pt>
                <c:pt idx="600">
                  <c:v>12.911072944577651</c:v>
                </c:pt>
                <c:pt idx="601">
                  <c:v>12.876068312799749</c:v>
                </c:pt>
                <c:pt idx="602">
                  <c:v>12.841177210167892</c:v>
                </c:pt>
                <c:pt idx="603">
                  <c:v>12.806399085269348</c:v>
                </c:pt>
                <c:pt idx="604">
                  <c:v>12.771733390256564</c:v>
                </c:pt>
                <c:pt idx="605">
                  <c:v>12.737179580818413</c:v>
                </c:pt>
                <c:pt idx="606">
                  <c:v>12.702737116151704</c:v>
                </c:pt>
                <c:pt idx="607">
                  <c:v>12.668405458932947</c:v>
                </c:pt>
                <c:pt idx="608">
                  <c:v>12.634184075290445</c:v>
                </c:pt>
                <c:pt idx="609">
                  <c:v>12.600072434776591</c:v>
                </c:pt>
                <c:pt idx="610">
                  <c:v>12.566070010340482</c:v>
                </c:pt>
                <c:pt idx="611">
                  <c:v>12.532176278300758</c:v>
                </c:pt>
                <c:pt idx="612">
                  <c:v>12.498390718318724</c:v>
                </c:pt>
                <c:pt idx="613">
                  <c:v>12.464712813371724</c:v>
                </c:pt>
                <c:pt idx="614">
                  <c:v>12.431142049726764</c:v>
                </c:pt>
                <c:pt idx="615">
                  <c:v>12.39767791691439</c:v>
                </c:pt>
                <c:pt idx="616">
                  <c:v>12.364319907702818</c:v>
                </c:pt>
                <c:pt idx="617">
                  <c:v>12.331067518072297</c:v>
                </c:pt>
                <c:pt idx="618">
                  <c:v>12.297920247189733</c:v>
                </c:pt>
                <c:pt idx="619">
                  <c:v>12.264877597383546</c:v>
                </c:pt>
                <c:pt idx="620">
                  <c:v>12.231939074118751</c:v>
                </c:pt>
                <c:pt idx="621">
                  <c:v>12.199104185972288</c:v>
                </c:pt>
                <c:pt idx="622">
                  <c:v>12.166372444608607</c:v>
                </c:pt>
                <c:pt idx="623">
                  <c:v>12.133743364755418</c:v>
                </c:pt>
                <c:pt idx="624">
                  <c:v>12.101216464179744</c:v>
                </c:pt>
                <c:pt idx="625">
                  <c:v>12.06879126366414</c:v>
                </c:pt>
                <c:pt idx="626">
                  <c:v>12.036467286983186</c:v>
                </c:pt>
                <c:pt idx="627">
                  <c:v>12.036467286983186</c:v>
                </c:pt>
                <c:pt idx="628">
                  <c:v>12.078851808799651</c:v>
                </c:pt>
                <c:pt idx="629">
                  <c:v>12.121161246239156</c:v>
                </c:pt>
                <c:pt idx="630">
                  <c:v>12.163395798643609</c:v>
                </c:pt>
                <c:pt idx="631">
                  <c:v>12.205555664649909</c:v>
                </c:pt>
                <c:pt idx="632">
                  <c:v>12.24764104219304</c:v>
                </c:pt>
                <c:pt idx="633">
                  <c:v>12.289652128509179</c:v>
                </c:pt>
                <c:pt idx="634">
                  <c:v>12.331589120138778</c:v>
                </c:pt>
                <c:pt idx="635">
                  <c:v>12.373452212929624</c:v>
                </c:pt>
                <c:pt idx="636">
                  <c:v>12.415241602039881</c:v>
                </c:pt>
                <c:pt idx="637">
                  <c:v>12.456957481941144</c:v>
                </c:pt>
                <c:pt idx="638">
                  <c:v>12.498600046421432</c:v>
                </c:pt>
                <c:pt idx="639">
                  <c:v>12.540169488588205</c:v>
                </c:pt>
                <c:pt idx="640">
                  <c:v>12.581666000871342</c:v>
                </c:pt>
                <c:pt idx="641">
                  <c:v>12.623089775026115</c:v>
                </c:pt>
                <c:pt idx="642">
                  <c:v>12.66444100213613</c:v>
                </c:pt>
                <c:pt idx="643">
                  <c:v>12.70571987261628</c:v>
                </c:pt>
                <c:pt idx="644">
                  <c:v>12.746926576215673</c:v>
                </c:pt>
                <c:pt idx="645">
                  <c:v>12.788061302020504</c:v>
                </c:pt>
                <c:pt idx="646">
                  <c:v>12.829124238456997</c:v>
                </c:pt>
                <c:pt idx="647">
                  <c:v>12.870115573294239</c:v>
                </c:pt>
                <c:pt idx="648">
                  <c:v>12.911035493647068</c:v>
                </c:pt>
                <c:pt idx="649">
                  <c:v>12.951884185978916</c:v>
                </c:pt>
                <c:pt idx="650">
                  <c:v>12.992661836104627</c:v>
                </c:pt>
                <c:pt idx="651">
                  <c:v>13.033368629193298</c:v>
                </c:pt>
                <c:pt idx="652">
                  <c:v>13.074004749771055</c:v>
                </c:pt>
                <c:pt idx="653">
                  <c:v>13.114570381723862</c:v>
                </c:pt>
                <c:pt idx="654">
                  <c:v>13.155065708300286</c:v>
                </c:pt>
                <c:pt idx="655">
                  <c:v>13.195490912114261</c:v>
                </c:pt>
                <c:pt idx="656">
                  <c:v>13.235846175147831</c:v>
                </c:pt>
                <c:pt idx="657">
                  <c:v>13.276131678753869</c:v>
                </c:pt>
                <c:pt idx="658">
                  <c:v>13.316347603658816</c:v>
                </c:pt>
                <c:pt idx="659">
                  <c:v>13.356494129965368</c:v>
                </c:pt>
                <c:pt idx="660">
                  <c:v>13.396571437155172</c:v>
                </c:pt>
                <c:pt idx="661">
                  <c:v>13.436579704091493</c:v>
                </c:pt>
                <c:pt idx="662">
                  <c:v>13.476519109021872</c:v>
                </c:pt>
                <c:pt idx="663">
                  <c:v>13.516389829580794</c:v>
                </c:pt>
                <c:pt idx="664">
                  <c:v>13.556192042792306</c:v>
                </c:pt>
                <c:pt idx="665">
                  <c:v>13.595925925072628</c:v>
                </c:pt>
                <c:pt idx="666">
                  <c:v>13.635591652232781</c:v>
                </c:pt>
                <c:pt idx="667">
                  <c:v>13.675189399481159</c:v>
                </c:pt>
                <c:pt idx="668">
                  <c:v>13.714719341426132</c:v>
                </c:pt>
                <c:pt idx="669">
                  <c:v>13.754181652078588</c:v>
                </c:pt>
                <c:pt idx="670">
                  <c:v>13.793576504854499</c:v>
                </c:pt>
                <c:pt idx="671">
                  <c:v>13.83290407257747</c:v>
                </c:pt>
                <c:pt idx="672">
                  <c:v>13.872164527481246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113792"/>
        <c:axId val="222115328"/>
      </c:lineChart>
      <c:dateAx>
        <c:axId val="22211379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crossAx val="222115328"/>
        <c:crosses val="autoZero"/>
        <c:auto val="1"/>
        <c:lblOffset val="100"/>
        <c:baseTimeUnit val="days"/>
        <c:majorUnit val="1"/>
        <c:majorTimeUnit val="years"/>
      </c:dateAx>
      <c:valAx>
        <c:axId val="22211532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22211379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3635517151597995"/>
          <c:y val="0"/>
          <c:w val="0.30396439497493977"/>
          <c:h val="0.16900611111111111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 Narrow" panose="020B060602020203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5.3758868710538303E-2"/>
          <c:y val="0.10817472222222223"/>
          <c:w val="0.8171828418928595"/>
          <c:h val="0.83722666666666667"/>
        </c:manualLayout>
      </c:layout>
      <c:lineChart>
        <c:grouping val="standard"/>
        <c:varyColors val="0"/>
        <c:ser>
          <c:idx val="0"/>
          <c:order val="0"/>
          <c:tx>
            <c:strRef>
              <c:f>PER!$AL$19</c:f>
              <c:strCache>
                <c:ptCount val="1"/>
                <c:pt idx="0">
                  <c:v>삼성전자 Trailing NP Growth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PER!$AG$20:$AG$5005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PER!$AL$20:$AL$5005</c:f>
              <c:numCache>
                <c:formatCode>General</c:formatCode>
                <c:ptCount val="4986"/>
                <c:pt idx="52">
                  <c:v>81.015942272193314</c:v>
                </c:pt>
                <c:pt idx="53">
                  <c:v>78.238980928054531</c:v>
                </c:pt>
                <c:pt idx="54">
                  <c:v>74.561177788874858</c:v>
                </c:pt>
                <c:pt idx="55">
                  <c:v>70.992857680633989</c:v>
                </c:pt>
                <c:pt idx="56">
                  <c:v>67.529203567567023</c:v>
                </c:pt>
                <c:pt idx="57">
                  <c:v>64.165676916061869</c:v>
                </c:pt>
                <c:pt idx="58">
                  <c:v>60.897997854055234</c:v>
                </c:pt>
                <c:pt idx="59">
                  <c:v>57.722127002744372</c:v>
                </c:pt>
                <c:pt idx="60">
                  <c:v>54.634248818445009</c:v>
                </c:pt>
                <c:pt idx="61">
                  <c:v>51.6307563001521</c:v>
                </c:pt>
                <c:pt idx="62">
                  <c:v>48.708236933937997</c:v>
                </c:pt>
                <c:pt idx="63">
                  <c:v>45.863459759033411</c:v>
                </c:pt>
                <c:pt idx="64">
                  <c:v>43.093363452528962</c:v>
                </c:pt>
                <c:pt idx="65">
                  <c:v>40.395045340317679</c:v>
                </c:pt>
                <c:pt idx="66">
                  <c:v>37.765751251349975</c:v>
                </c:pt>
                <c:pt idx="67">
                  <c:v>35.202866140652979</c:v>
                </c:pt>
                <c:pt idx="68">
                  <c:v>32.703905414001277</c:v>
                </c:pt>
                <c:pt idx="69">
                  <c:v>30.266506893741131</c:v>
                </c:pt>
                <c:pt idx="70">
                  <c:v>27.888423371158687</c:v>
                </c:pt>
                <c:pt idx="71">
                  <c:v>25.567515696034704</c:v>
                </c:pt>
                <c:pt idx="72">
                  <c:v>23.301746358718045</c:v>
                </c:pt>
                <c:pt idx="73">
                  <c:v>21.089173524246331</c:v>
                </c:pt>
                <c:pt idx="74">
                  <c:v>18.927945481797327</c:v>
                </c:pt>
                <c:pt idx="75">
                  <c:v>16.816295476125532</c:v>
                </c:pt>
                <c:pt idx="76">
                  <c:v>14.752536890661428</c:v>
                </c:pt>
                <c:pt idx="77">
                  <c:v>12.735058754672647</c:v>
                </c:pt>
                <c:pt idx="78">
                  <c:v>10.762321549333675</c:v>
                </c:pt>
                <c:pt idx="79">
                  <c:v>8.8328532897572476</c:v>
                </c:pt>
                <c:pt idx="80">
                  <c:v>6.945245862033822</c:v>
                </c:pt>
                <c:pt idx="81">
                  <c:v>5.0981515961212809</c:v>
                </c:pt>
                <c:pt idx="82">
                  <c:v>3.2902800570573598</c:v>
                </c:pt>
                <c:pt idx="83">
                  <c:v>1.5203950384388154</c:v>
                </c:pt>
                <c:pt idx="84">
                  <c:v>-0.21268825655369472</c:v>
                </c:pt>
                <c:pt idx="85">
                  <c:v>-1.9101058600919929</c:v>
                </c:pt>
                <c:pt idx="86">
                  <c:v>-3.5729475230076857</c:v>
                </c:pt>
                <c:pt idx="87">
                  <c:v>-5.2022590478760229</c:v>
                </c:pt>
                <c:pt idx="88">
                  <c:v>-6.7990444823732288</c:v>
                </c:pt>
                <c:pt idx="89">
                  <c:v>-8.3642681825735643</c:v>
                </c:pt>
                <c:pt idx="90">
                  <c:v>-9.8988567550954301</c:v>
                </c:pt>
                <c:pt idx="91">
                  <c:v>-11.403700886315626</c:v>
                </c:pt>
                <c:pt idx="92">
                  <c:v>-12.879657066239126</c:v>
                </c:pt>
                <c:pt idx="93">
                  <c:v>-14.327549214035429</c:v>
                </c:pt>
                <c:pt idx="94">
                  <c:v>-15.748170211723366</c:v>
                </c:pt>
                <c:pt idx="95">
                  <c:v>-17.14228335200335</c:v>
                </c:pt>
                <c:pt idx="96">
                  <c:v>-18.51062370579205</c:v>
                </c:pt>
                <c:pt idx="97">
                  <c:v>-19.853899414607369</c:v>
                </c:pt>
                <c:pt idx="98">
                  <c:v>-21.172792912577798</c:v>
                </c:pt>
                <c:pt idx="99">
                  <c:v>-22.467962082507398</c:v>
                </c:pt>
                <c:pt idx="100">
                  <c:v>-23.740041350110509</c:v>
                </c:pt>
                <c:pt idx="101">
                  <c:v>-24.989642720240557</c:v>
                </c:pt>
                <c:pt idx="102">
                  <c:v>-26.217356758668863</c:v>
                </c:pt>
                <c:pt idx="103">
                  <c:v>-27.423753522722183</c:v>
                </c:pt>
                <c:pt idx="104">
                  <c:v>-28.609383443860782</c:v>
                </c:pt>
                <c:pt idx="105">
                  <c:v>-29.170351746681579</c:v>
                </c:pt>
                <c:pt idx="106">
                  <c:v>-28.721244892216504</c:v>
                </c:pt>
                <c:pt idx="107">
                  <c:v>-28.267042171160085</c:v>
                </c:pt>
                <c:pt idx="108">
                  <c:v>-27.807656356983777</c:v>
                </c:pt>
                <c:pt idx="109">
                  <c:v>-27.342998220979997</c:v>
                </c:pt>
                <c:pt idx="110">
                  <c:v>-26.872976474483579</c:v>
                </c:pt>
                <c:pt idx="111">
                  <c:v>-26.397497709080632</c:v>
                </c:pt>
                <c:pt idx="112">
                  <c:v>-25.916466334723097</c:v>
                </c:pt>
                <c:pt idx="113">
                  <c:v>-25.429784515661979</c:v>
                </c:pt>
                <c:pt idx="114">
                  <c:v>-24.937352104109923</c:v>
                </c:pt>
                <c:pt idx="115">
                  <c:v>-24.439066571538138</c:v>
                </c:pt>
                <c:pt idx="116">
                  <c:v>-23.934822937508958</c:v>
                </c:pt>
                <c:pt idx="117">
                  <c:v>-23.424513695939918</c:v>
                </c:pt>
                <c:pt idx="118">
                  <c:v>-22.908028738691055</c:v>
                </c:pt>
                <c:pt idx="119">
                  <c:v>-22.385255276361026</c:v>
                </c:pt>
                <c:pt idx="120">
                  <c:v>-21.856077756172311</c:v>
                </c:pt>
                <c:pt idx="121">
                  <c:v>-21.32037777682023</c:v>
                </c:pt>
                <c:pt idx="122">
                  <c:v>-20.778034000153756</c:v>
                </c:pt>
                <c:pt idx="123">
                  <c:v>-20.228922059549738</c:v>
                </c:pt>
                <c:pt idx="124">
                  <c:v>-19.672914464835323</c:v>
                </c:pt>
                <c:pt idx="125">
                  <c:v>-19.109880503605893</c:v>
                </c:pt>
                <c:pt idx="126">
                  <c:v>-18.539686138777832</c:v>
                </c:pt>
                <c:pt idx="127">
                  <c:v>-17.962193902207911</c:v>
                </c:pt>
                <c:pt idx="128">
                  <c:v>-17.377262784201474</c:v>
                </c:pt>
                <c:pt idx="129">
                  <c:v>-16.784748118723236</c:v>
                </c:pt>
                <c:pt idx="130">
                  <c:v>-16.184501464114177</c:v>
                </c:pt>
                <c:pt idx="131">
                  <c:v>-15.576370479108048</c:v>
                </c:pt>
                <c:pt idx="132">
                  <c:v>-14.96019879393009</c:v>
                </c:pt>
                <c:pt idx="133">
                  <c:v>-14.335825876248553</c:v>
                </c:pt>
                <c:pt idx="134">
                  <c:v>-13.703086891737737</c:v>
                </c:pt>
                <c:pt idx="135">
                  <c:v>-13.061812558998698</c:v>
                </c:pt>
                <c:pt idx="136">
                  <c:v>-12.411828998568208</c:v>
                </c:pt>
                <c:pt idx="137">
                  <c:v>-11.75295757573439</c:v>
                </c:pt>
                <c:pt idx="138">
                  <c:v>-11.0850147368597</c:v>
                </c:pt>
                <c:pt idx="139">
                  <c:v>-10.407811838896396</c:v>
                </c:pt>
                <c:pt idx="140">
                  <c:v>-9.7211549717620578</c:v>
                </c:pt>
                <c:pt idx="141">
                  <c:v>-9.0248447732239168</c:v>
                </c:pt>
                <c:pt idx="142">
                  <c:v>-8.3186762359201296</c:v>
                </c:pt>
                <c:pt idx="143">
                  <c:v>-7.6024385061265516</c:v>
                </c:pt>
                <c:pt idx="144">
                  <c:v>-6.8759146738532344</c:v>
                </c:pt>
                <c:pt idx="145">
                  <c:v>-6.1388815538322428</c:v>
                </c:pt>
                <c:pt idx="146">
                  <c:v>-5.3911094569321527</c:v>
                </c:pt>
                <c:pt idx="147">
                  <c:v>-4.6323619515070806</c:v>
                </c:pt>
                <c:pt idx="148">
                  <c:v>-3.862395614160008</c:v>
                </c:pt>
                <c:pt idx="149">
                  <c:v>-3.0809597693678192</c:v>
                </c:pt>
                <c:pt idx="150">
                  <c:v>-2.2877962173835087</c:v>
                </c:pt>
                <c:pt idx="151">
                  <c:v>-1.4826389497948123</c:v>
                </c:pt>
                <c:pt idx="152">
                  <c:v>-0.66521385208113681</c:v>
                </c:pt>
                <c:pt idx="153">
                  <c:v>0.16476160752989522</c:v>
                </c:pt>
                <c:pt idx="154">
                  <c:v>1.0075787036482708</c:v>
                </c:pt>
                <c:pt idx="155">
                  <c:v>1.8635377945378284</c:v>
                </c:pt>
                <c:pt idx="156">
                  <c:v>2.732948679000935</c:v>
                </c:pt>
                <c:pt idx="157">
                  <c:v>3.6161309702220201</c:v>
                </c:pt>
                <c:pt idx="158">
                  <c:v>3.4205060175990454</c:v>
                </c:pt>
                <c:pt idx="159">
                  <c:v>3.2251527661079082</c:v>
                </c:pt>
                <c:pt idx="160">
                  <c:v>3.0300706500978603</c:v>
                </c:pt>
                <c:pt idx="161">
                  <c:v>2.8352591054870979</c:v>
                </c:pt>
                <c:pt idx="162">
                  <c:v>2.6407175697575447</c:v>
                </c:pt>
                <c:pt idx="163">
                  <c:v>2.4464454819492998</c:v>
                </c:pt>
                <c:pt idx="164">
                  <c:v>2.2524422826553314</c:v>
                </c:pt>
                <c:pt idx="165">
                  <c:v>2.0587074140160366</c:v>
                </c:pt>
                <c:pt idx="166">
                  <c:v>1.86524031971389</c:v>
                </c:pt>
                <c:pt idx="167">
                  <c:v>1.6720404449682258</c:v>
                </c:pt>
                <c:pt idx="168">
                  <c:v>1.4791072365298641</c:v>
                </c:pt>
                <c:pt idx="169">
                  <c:v>1.2864401426757599</c:v>
                </c:pt>
                <c:pt idx="170">
                  <c:v>1.0940386132038293</c:v>
                </c:pt>
                <c:pt idx="171">
                  <c:v>0.90190209942775379</c:v>
                </c:pt>
                <c:pt idx="172">
                  <c:v>0.71003005417165088</c:v>
                </c:pt>
                <c:pt idx="173">
                  <c:v>0.51842193176494522</c:v>
                </c:pt>
                <c:pt idx="174">
                  <c:v>0.32707718803719477</c:v>
                </c:pt>
                <c:pt idx="175">
                  <c:v>0.1359952803129616</c:v>
                </c:pt>
                <c:pt idx="176">
                  <c:v>-5.482433259343944E-2</c:v>
                </c:pt>
                <c:pt idx="177">
                  <c:v>-0.24538219038284792</c:v>
                </c:pt>
                <c:pt idx="178">
                  <c:v>-0.43567883127657581</c:v>
                </c:pt>
                <c:pt idx="179">
                  <c:v>-0.62571479202124802</c:v>
                </c:pt>
                <c:pt idx="180">
                  <c:v>-0.8154906078940316</c:v>
                </c:pt>
                <c:pt idx="181">
                  <c:v>-1.0050068127075429</c:v>
                </c:pt>
                <c:pt idx="182">
                  <c:v>-1.1942639388149212</c:v>
                </c:pt>
                <c:pt idx="183">
                  <c:v>-1.3832625171148138</c:v>
                </c:pt>
                <c:pt idx="184">
                  <c:v>-1.5720030770562499</c:v>
                </c:pt>
                <c:pt idx="185">
                  <c:v>-1.7604861466437249</c:v>
                </c:pt>
                <c:pt idx="186">
                  <c:v>-1.9487122524420197</c:v>
                </c:pt>
                <c:pt idx="187">
                  <c:v>-2.136681919581096</c:v>
                </c:pt>
                <c:pt idx="188">
                  <c:v>-2.3243956717610814</c:v>
                </c:pt>
                <c:pt idx="189">
                  <c:v>-2.5118540312570325</c:v>
                </c:pt>
                <c:pt idx="190">
                  <c:v>-2.6990575189238308</c:v>
                </c:pt>
                <c:pt idx="191">
                  <c:v>-2.8860066542009788</c:v>
                </c:pt>
                <c:pt idx="192">
                  <c:v>-3.0727019551174517</c:v>
                </c:pt>
                <c:pt idx="193">
                  <c:v>-3.2591439382963716</c:v>
                </c:pt>
                <c:pt idx="194">
                  <c:v>-3.4453331189599479</c:v>
                </c:pt>
                <c:pt idx="195">
                  <c:v>-3.6312700109340734</c:v>
                </c:pt>
                <c:pt idx="196">
                  <c:v>-3.8169551266530877</c:v>
                </c:pt>
                <c:pt idx="197">
                  <c:v>-4.0023889771645393</c:v>
                </c:pt>
                <c:pt idx="198">
                  <c:v>-4.1875720721337935</c:v>
                </c:pt>
                <c:pt idx="199">
                  <c:v>-4.3725049198487964</c:v>
                </c:pt>
                <c:pt idx="200">
                  <c:v>-4.5571880272246013</c:v>
                </c:pt>
                <c:pt idx="201">
                  <c:v>-4.7416218998081465</c:v>
                </c:pt>
                <c:pt idx="202">
                  <c:v>-4.9258070417827042</c:v>
                </c:pt>
                <c:pt idx="203">
                  <c:v>-5.1097439559726565</c:v>
                </c:pt>
                <c:pt idx="204">
                  <c:v>-5.2934331438479143</c:v>
                </c:pt>
                <c:pt idx="205">
                  <c:v>-5.4768751055285669</c:v>
                </c:pt>
                <c:pt idx="206">
                  <c:v>-5.6600703397893586</c:v>
                </c:pt>
                <c:pt idx="207">
                  <c:v>-5.8430193440642704</c:v>
                </c:pt>
                <c:pt idx="208">
                  <c:v>-6.0257226144510341</c:v>
                </c:pt>
                <c:pt idx="209">
                  <c:v>-6.2081806457154549</c:v>
                </c:pt>
                <c:pt idx="210">
                  <c:v>-6.5579569673086535</c:v>
                </c:pt>
                <c:pt idx="211">
                  <c:v>-6.9085704704265112</c:v>
                </c:pt>
                <c:pt idx="212">
                  <c:v>-7.2600241643322789</c:v>
                </c:pt>
                <c:pt idx="213">
                  <c:v>-7.6123210727288448</c:v>
                </c:pt>
                <c:pt idx="214">
                  <c:v>-7.9654642338456654</c:v>
                </c:pt>
                <c:pt idx="215">
                  <c:v>-8.3194567005259739</c:v>
                </c:pt>
                <c:pt idx="216">
                  <c:v>-8.6743015403148434</c:v>
                </c:pt>
                <c:pt idx="217">
                  <c:v>-9.0300018355476848</c:v>
                </c:pt>
                <c:pt idx="218">
                  <c:v>-9.3865606834395603</c:v>
                </c:pt>
                <c:pt idx="219">
                  <c:v>-9.7439811961751222</c:v>
                </c:pt>
                <c:pt idx="220">
                  <c:v>-10.102266500999102</c:v>
                </c:pt>
                <c:pt idx="221">
                  <c:v>-10.461419740307464</c:v>
                </c:pt>
                <c:pt idx="222">
                  <c:v>-10.821444071739428</c:v>
                </c:pt>
                <c:pt idx="223">
                  <c:v>-11.18234266826985</c:v>
                </c:pt>
                <c:pt idx="224">
                  <c:v>-11.544118718302565</c:v>
                </c:pt>
                <c:pt idx="225">
                  <c:v>-11.90677542576417</c:v>
                </c:pt>
                <c:pt idx="226">
                  <c:v>-12.270316010198712</c:v>
                </c:pt>
                <c:pt idx="227">
                  <c:v>-12.634743706862828</c:v>
                </c:pt>
                <c:pt idx="228">
                  <c:v>-13.000061766821924</c:v>
                </c:pt>
                <c:pt idx="229">
                  <c:v>-13.366273457046606</c:v>
                </c:pt>
                <c:pt idx="230">
                  <c:v>-13.733382060510257</c:v>
                </c:pt>
                <c:pt idx="231">
                  <c:v>-14.101390876287034</c:v>
                </c:pt>
                <c:pt idx="232">
                  <c:v>-14.470303219650759</c:v>
                </c:pt>
                <c:pt idx="233">
                  <c:v>-14.840122422174428</c:v>
                </c:pt>
                <c:pt idx="234">
                  <c:v>-15.21085183183053</c:v>
                </c:pt>
                <c:pt idx="235">
                  <c:v>-15.582494813092062</c:v>
                </c:pt>
                <c:pt idx="236">
                  <c:v>-15.955054747034293</c:v>
                </c:pt>
                <c:pt idx="237">
                  <c:v>-16.32853503143734</c:v>
                </c:pt>
                <c:pt idx="238">
                  <c:v>-16.702939080889433</c:v>
                </c:pt>
                <c:pt idx="239">
                  <c:v>-17.078270326890976</c:v>
                </c:pt>
                <c:pt idx="240">
                  <c:v>-17.454532217959382</c:v>
                </c:pt>
                <c:pt idx="241">
                  <c:v>-17.831728219734767</c:v>
                </c:pt>
                <c:pt idx="242">
                  <c:v>-18.209861815086171</c:v>
                </c:pt>
                <c:pt idx="243">
                  <c:v>-18.588936504218921</c:v>
                </c:pt>
                <c:pt idx="244">
                  <c:v>-18.968955804782595</c:v>
                </c:pt>
                <c:pt idx="245">
                  <c:v>-19.349923251979817</c:v>
                </c:pt>
                <c:pt idx="246">
                  <c:v>-19.731842398675859</c:v>
                </c:pt>
                <c:pt idx="247">
                  <c:v>-20.11471681550908</c:v>
                </c:pt>
                <c:pt idx="248">
                  <c:v>-20.498550091002301</c:v>
                </c:pt>
                <c:pt idx="249">
                  <c:v>-20.883345831674738</c:v>
                </c:pt>
                <c:pt idx="250">
                  <c:v>-21.269107662155186</c:v>
                </c:pt>
                <c:pt idx="251">
                  <c:v>-21.655839225295637</c:v>
                </c:pt>
                <c:pt idx="252">
                  <c:v>-22.043544182286045</c:v>
                </c:pt>
                <c:pt idx="253">
                  <c:v>-22.432226212769802</c:v>
                </c:pt>
                <c:pt idx="254">
                  <c:v>-22.821889014960238</c:v>
                </c:pt>
                <c:pt idx="255">
                  <c:v>-23.212536305757837</c:v>
                </c:pt>
                <c:pt idx="256">
                  <c:v>-23.604171820868423</c:v>
                </c:pt>
                <c:pt idx="257">
                  <c:v>-23.996799314922292</c:v>
                </c:pt>
                <c:pt idx="258">
                  <c:v>-24.390422561594139</c:v>
                </c:pt>
                <c:pt idx="259">
                  <c:v>-24.785045353724023</c:v>
                </c:pt>
                <c:pt idx="260">
                  <c:v>-25.180671503439122</c:v>
                </c:pt>
                <c:pt idx="261">
                  <c:v>-25.577304842276526</c:v>
                </c:pt>
                <c:pt idx="262">
                  <c:v>-24.136144348263556</c:v>
                </c:pt>
                <c:pt idx="263">
                  <c:v>-22.680665692220934</c:v>
                </c:pt>
                <c:pt idx="264">
                  <c:v>-21.210654429000275</c:v>
                </c:pt>
                <c:pt idx="265">
                  <c:v>-19.725891809599339</c:v>
                </c:pt>
                <c:pt idx="266">
                  <c:v>-18.226154672646267</c:v>
                </c:pt>
                <c:pt idx="267">
                  <c:v>-16.711215332583674</c:v>
                </c:pt>
                <c:pt idx="268">
                  <c:v>-15.180841464435257</c:v>
                </c:pt>
                <c:pt idx="269">
                  <c:v>-13.6347959850322</c:v>
                </c:pt>
                <c:pt idx="270">
                  <c:v>-12.072836930572105</c:v>
                </c:pt>
                <c:pt idx="271">
                  <c:v>-10.494717330377213</c:v>
                </c:pt>
                <c:pt idx="272">
                  <c:v>-8.9001850767140738</c:v>
                </c:pt>
                <c:pt idx="273">
                  <c:v>-7.2889827905302411</c:v>
                </c:pt>
                <c:pt idx="274">
                  <c:v>-5.6608476829577263</c:v>
                </c:pt>
                <c:pt idx="275">
                  <c:v>-4.0155114124270641</c:v>
                </c:pt>
                <c:pt idx="276">
                  <c:v>-2.352699937228464</c:v>
                </c:pt>
                <c:pt idx="277">
                  <c:v>-0.67213336334985829</c:v>
                </c:pt>
                <c:pt idx="278">
                  <c:v>1.0264742125850823</c:v>
                </c:pt>
                <c:pt idx="279">
                  <c:v>2.7434148654648105</c:v>
                </c:pt>
                <c:pt idx="280">
                  <c:v>4.4789870091163309</c:v>
                </c:pt>
                <c:pt idx="281">
                  <c:v>6.2334955692116667</c:v>
                </c:pt>
                <c:pt idx="282">
                  <c:v>8.0072521618653969</c:v>
                </c:pt>
                <c:pt idx="283">
                  <c:v>9.8005752781420874</c:v>
                </c:pt>
                <c:pt idx="284">
                  <c:v>11.613790474704144</c:v>
                </c:pt>
                <c:pt idx="285">
                  <c:v>13.44723057083861</c:v>
                </c:pt>
                <c:pt idx="286">
                  <c:v>15.301235852114491</c:v>
                </c:pt>
                <c:pt idx="287">
                  <c:v>17.176154280931378</c:v>
                </c:pt>
                <c:pt idx="288">
                  <c:v>19.072341714233822</c:v>
                </c:pt>
                <c:pt idx="289">
                  <c:v>20.990162128676882</c:v>
                </c:pt>
                <c:pt idx="290">
                  <c:v>22.929987853542634</c:v>
                </c:pt>
                <c:pt idx="291">
                  <c:v>24.892199811720349</c:v>
                </c:pt>
                <c:pt idx="292">
                  <c:v>26.877187769078148</c:v>
                </c:pt>
                <c:pt idx="293">
                  <c:v>28.885350592568983</c:v>
                </c:pt>
                <c:pt idx="294">
                  <c:v>30.917096517429687</c:v>
                </c:pt>
                <c:pt idx="295">
                  <c:v>32.972843423849454</c:v>
                </c:pt>
                <c:pt idx="296">
                  <c:v>35.053019123501585</c:v>
                </c:pt>
                <c:pt idx="297">
                  <c:v>37.158061656350647</c:v>
                </c:pt>
                <c:pt idx="298">
                  <c:v>39.288419598168154</c:v>
                </c:pt>
                <c:pt idx="299">
                  <c:v>41.444552379209831</c:v>
                </c:pt>
                <c:pt idx="300">
                  <c:v>43.62693061453038</c:v>
                </c:pt>
                <c:pt idx="301">
                  <c:v>45.836036446433994</c:v>
                </c:pt>
                <c:pt idx="302">
                  <c:v>48.072363899584843</c:v>
                </c:pt>
                <c:pt idx="303">
                  <c:v>50.3364192493259</c:v>
                </c:pt>
                <c:pt idx="304">
                  <c:v>52.628721403783921</c:v>
                </c:pt>
                <c:pt idx="305">
                  <c:v>54.949802300365413</c:v>
                </c:pt>
                <c:pt idx="306">
                  <c:v>57.300207317280872</c:v>
                </c:pt>
                <c:pt idx="307">
                  <c:v>59.680495700765015</c:v>
                </c:pt>
                <c:pt idx="308">
                  <c:v>62.091241008696898</c:v>
                </c:pt>
                <c:pt idx="309">
                  <c:v>64.533031571358435</c:v>
                </c:pt>
                <c:pt idx="310">
                  <c:v>67.006470970109049</c:v>
                </c:pt>
                <c:pt idx="311">
                  <c:v>69.512178534794899</c:v>
                </c:pt>
                <c:pt idx="312">
                  <c:v>72.050789860752417</c:v>
                </c:pt>
                <c:pt idx="313">
                  <c:v>74.622957346314635</c:v>
                </c:pt>
                <c:pt idx="314">
                  <c:v>72.152471474032097</c:v>
                </c:pt>
                <c:pt idx="315">
                  <c:v>71.83131740368998</c:v>
                </c:pt>
                <c:pt idx="316">
                  <c:v>71.519000370915847</c:v>
                </c:pt>
                <c:pt idx="317">
                  <c:v>71.215160579297446</c:v>
                </c:pt>
                <c:pt idx="318">
                  <c:v>70.919457502847337</c:v>
                </c:pt>
                <c:pt idx="319">
                  <c:v>70.631568612912616</c:v>
                </c:pt>
                <c:pt idx="320">
                  <c:v>70.351188204695504</c:v>
                </c:pt>
                <c:pt idx="321">
                  <c:v>70.078026314409385</c:v>
                </c:pt>
                <c:pt idx="322">
                  <c:v>69.811807719006609</c:v>
                </c:pt>
                <c:pt idx="323">
                  <c:v>69.552271011224875</c:v>
                </c:pt>
                <c:pt idx="324">
                  <c:v>69.299167743417172</c:v>
                </c:pt>
                <c:pt idx="325">
                  <c:v>69.052261634270721</c:v>
                </c:pt>
                <c:pt idx="326">
                  <c:v>68.811327833091156</c:v>
                </c:pt>
                <c:pt idx="327">
                  <c:v>68.57615223683662</c:v>
                </c:pt>
                <c:pt idx="328">
                  <c:v>68.346530855541076</c:v>
                </c:pt>
                <c:pt idx="329">
                  <c:v>68.122269222173941</c:v>
                </c:pt>
                <c:pt idx="330">
                  <c:v>67.903181843347625</c:v>
                </c:pt>
                <c:pt idx="331">
                  <c:v>67.689091687611835</c:v>
                </c:pt>
                <c:pt idx="332">
                  <c:v>67.479829708368229</c:v>
                </c:pt>
                <c:pt idx="333">
                  <c:v>67.275234398702509</c:v>
                </c:pt>
                <c:pt idx="334">
                  <c:v>67.07515137567124</c:v>
                </c:pt>
                <c:pt idx="335">
                  <c:v>66.879432991793152</c:v>
                </c:pt>
                <c:pt idx="336">
                  <c:v>66.687937971691895</c:v>
                </c:pt>
                <c:pt idx="337">
                  <c:v>66.500531072009593</c:v>
                </c:pt>
                <c:pt idx="338">
                  <c:v>66.317082762871465</c:v>
                </c:pt>
                <c:pt idx="339">
                  <c:v>66.137468929324712</c:v>
                </c:pt>
                <c:pt idx="340">
                  <c:v>65.961570591305517</c:v>
                </c:pt>
                <c:pt idx="341">
                  <c:v>65.789273640806755</c:v>
                </c:pt>
                <c:pt idx="342">
                  <c:v>65.620468595025145</c:v>
                </c:pt>
                <c:pt idx="343">
                  <c:v>65.455050364367736</c:v>
                </c:pt>
                <c:pt idx="344">
                  <c:v>65.292918034282607</c:v>
                </c:pt>
                <c:pt idx="345">
                  <c:v>65.133974659963201</c:v>
                </c:pt>
                <c:pt idx="346">
                  <c:v>64.978127073048839</c:v>
                </c:pt>
                <c:pt idx="347">
                  <c:v>64.825285699510445</c:v>
                </c:pt>
                <c:pt idx="348">
                  <c:v>64.675364387975193</c:v>
                </c:pt>
                <c:pt idx="349">
                  <c:v>64.528280247796687</c:v>
                </c:pt>
                <c:pt idx="350">
                  <c:v>64.38395349623292</c:v>
                </c:pt>
                <c:pt idx="351">
                  <c:v>64.242307314139396</c:v>
                </c:pt>
                <c:pt idx="352">
                  <c:v>64.103267709628014</c:v>
                </c:pt>
                <c:pt idx="353">
                  <c:v>63.966763389185367</c:v>
                </c:pt>
                <c:pt idx="354">
                  <c:v>63.832725635776441</c:v>
                </c:pt>
                <c:pt idx="355">
                  <c:v>63.701088193497689</c:v>
                </c:pt>
                <c:pt idx="356">
                  <c:v>63.571787158371798</c:v>
                </c:pt>
                <c:pt idx="357">
                  <c:v>63.444760874905583</c:v>
                </c:pt>
                <c:pt idx="358">
                  <c:v>63.319949838060573</c:v>
                </c:pt>
                <c:pt idx="359">
                  <c:v>63.197296600307325</c:v>
                </c:pt>
                <c:pt idx="360">
                  <c:v>63.076745683459137</c:v>
                </c:pt>
                <c:pt idx="361">
                  <c:v>62.958243495001362</c:v>
                </c:pt>
                <c:pt idx="362">
                  <c:v>62.841738248650138</c:v>
                </c:pt>
                <c:pt idx="363">
                  <c:v>62.727179888893467</c:v>
                </c:pt>
                <c:pt idx="364">
                  <c:v>62.614520019285067</c:v>
                </c:pt>
                <c:pt idx="365">
                  <c:v>62.503711834272323</c:v>
                </c:pt>
                <c:pt idx="366">
                  <c:v>63.729274811414925</c:v>
                </c:pt>
                <c:pt idx="367">
                  <c:v>61.271224500294878</c:v>
                </c:pt>
                <c:pt idx="368">
                  <c:v>58.871982629378941</c:v>
                </c:pt>
                <c:pt idx="369">
                  <c:v>56.529463673527317</c:v>
                </c:pt>
                <c:pt idx="370">
                  <c:v>54.241679567563381</c:v>
                </c:pt>
                <c:pt idx="371">
                  <c:v>52.006734078939921</c:v>
                </c:pt>
                <c:pt idx="372">
                  <c:v>49.82281756586093</c:v>
                </c:pt>
                <c:pt idx="373">
                  <c:v>47.688202090402896</c:v>
                </c:pt>
                <c:pt idx="374">
                  <c:v>45.601236858900521</c:v>
                </c:pt>
                <c:pt idx="375">
                  <c:v>43.560343964309411</c:v>
                </c:pt>
                <c:pt idx="376">
                  <c:v>41.564014407468349</c:v>
                </c:pt>
                <c:pt idx="377">
                  <c:v>39.610804376176503</c:v>
                </c:pt>
                <c:pt idx="378">
                  <c:v>37.699331762803823</c:v>
                </c:pt>
                <c:pt idx="379">
                  <c:v>35.828272902782743</c:v>
                </c:pt>
                <c:pt idx="380">
                  <c:v>33.996359517808081</c:v>
                </c:pt>
                <c:pt idx="381">
                  <c:v>32.20237584890917</c:v>
                </c:pt>
                <c:pt idx="382">
                  <c:v>30.445155965776681</c:v>
                </c:pt>
                <c:pt idx="383">
                  <c:v>28.723581239830075</c:v>
                </c:pt>
                <c:pt idx="384">
                  <c:v>27.036577969517218</c:v>
                </c:pt>
                <c:pt idx="385">
                  <c:v>25.383115147253243</c:v>
                </c:pt>
                <c:pt idx="386">
                  <c:v>23.762202358239072</c:v>
                </c:pt>
                <c:pt idx="387">
                  <c:v>22.17288780216218</c:v>
                </c:pt>
                <c:pt idx="388">
                  <c:v>20.614256429475986</c:v>
                </c:pt>
                <c:pt idx="389">
                  <c:v>19.085428184589471</c:v>
                </c:pt>
                <c:pt idx="390">
                  <c:v>17.585556348880395</c:v>
                </c:pt>
                <c:pt idx="391">
                  <c:v>16.113825976976813</c:v>
                </c:pt>
                <c:pt idx="392">
                  <c:v>14.669452420238049</c:v>
                </c:pt>
                <c:pt idx="393">
                  <c:v>13.251679931815463</c:v>
                </c:pt>
                <c:pt idx="394">
                  <c:v>11.859780348081927</c:v>
                </c:pt>
                <c:pt idx="395">
                  <c:v>10.49305184159579</c:v>
                </c:pt>
                <c:pt idx="396">
                  <c:v>9.1508177411132152</c:v>
                </c:pt>
                <c:pt idx="397">
                  <c:v>7.8324254144797933</c:v>
                </c:pt>
                <c:pt idx="398">
                  <c:v>6.5372452105267875</c:v>
                </c:pt>
                <c:pt idx="399">
                  <c:v>5.2646694563680985</c:v>
                </c:pt>
                <c:pt idx="400">
                  <c:v>4.014111506742446</c:v>
                </c:pt>
                <c:pt idx="401">
                  <c:v>2.785004842276928</c:v>
                </c:pt>
                <c:pt idx="402">
                  <c:v>1.5768022137590876</c:v>
                </c:pt>
                <c:pt idx="403">
                  <c:v>0.38897482970232655</c:v>
                </c:pt>
                <c:pt idx="404">
                  <c:v>-0.77898841532926255</c:v>
                </c:pt>
                <c:pt idx="405">
                  <c:v>-1.9275816740030649</c:v>
                </c:pt>
                <c:pt idx="406">
                  <c:v>-3.0572828433166555</c:v>
                </c:pt>
                <c:pt idx="407">
                  <c:v>-4.1685542275795573</c:v>
                </c:pt>
                <c:pt idx="408">
                  <c:v>-5.2618431692103007</c:v>
                </c:pt>
                <c:pt idx="409">
                  <c:v>-6.3375826491564364</c:v>
                </c:pt>
                <c:pt idx="410">
                  <c:v>-7.3961918586313953</c:v>
                </c:pt>
                <c:pt idx="411">
                  <c:v>-8.4380767437535305</c:v>
                </c:pt>
                <c:pt idx="412">
                  <c:v>-9.4636305245741958</c:v>
                </c:pt>
                <c:pt idx="413">
                  <c:v>-10.473234189889158</c:v>
                </c:pt>
                <c:pt idx="414">
                  <c:v>-11.467256969140982</c:v>
                </c:pt>
                <c:pt idx="415">
                  <c:v>-12.446056782640769</c:v>
                </c:pt>
                <c:pt idx="416">
                  <c:v>-13.409980671262222</c:v>
                </c:pt>
                <c:pt idx="417">
                  <c:v>-14.359365206691743</c:v>
                </c:pt>
                <c:pt idx="418">
                  <c:v>-15.294536883253674</c:v>
                </c:pt>
                <c:pt idx="419">
                  <c:v>-13.847942208310348</c:v>
                </c:pt>
                <c:pt idx="420">
                  <c:v>-12.39278756553831</c:v>
                </c:pt>
                <c:pt idx="421">
                  <c:v>-10.928996751336062</c:v>
                </c:pt>
                <c:pt idx="422">
                  <c:v>-9.4564926548913792</c:v>
                </c:pt>
                <c:pt idx="423">
                  <c:v>-7.9751972446401425</c:v>
                </c:pt>
                <c:pt idx="424">
                  <c:v>-6.4850315544824895</c:v>
                </c:pt>
                <c:pt idx="425">
                  <c:v>-4.9859156697502964</c:v>
                </c:pt>
                <c:pt idx="426">
                  <c:v>-3.47776871292097</c:v>
                </c:pt>
                <c:pt idx="427">
                  <c:v>-1.9605088290726491</c:v>
                </c:pt>
                <c:pt idx="428">
                  <c:v>-0.43405317107453323</c:v>
                </c:pt>
                <c:pt idx="429">
                  <c:v>1.1016821154927081</c:v>
                </c:pt>
                <c:pt idx="430">
                  <c:v>2.6467819076922749</c:v>
                </c:pt>
                <c:pt idx="431">
                  <c:v>4.2013321208685062</c:v>
                </c:pt>
                <c:pt idx="432">
                  <c:v>5.7654197245718963</c:v>
                </c:pt>
                <c:pt idx="433">
                  <c:v>7.3391327587780886</c:v>
                </c:pt>
                <c:pt idx="434">
                  <c:v>8.9225603504072826</c:v>
                </c:pt>
                <c:pt idx="435">
                  <c:v>10.515792730150464</c:v>
                </c:pt>
                <c:pt idx="436">
                  <c:v>12.118921249609249</c:v>
                </c:pt>
                <c:pt idx="437">
                  <c:v>13.732038398755964</c:v>
                </c:pt>
                <c:pt idx="438">
                  <c:v>15.355237823721257</c:v>
                </c:pt>
                <c:pt idx="439">
                  <c:v>16.988614344916343</c:v>
                </c:pt>
                <c:pt idx="440">
                  <c:v>18.632263975496798</c:v>
                </c:pt>
                <c:pt idx="441">
                  <c:v>20.286283940176418</c:v>
                </c:pt>
                <c:pt idx="442">
                  <c:v>21.950772694397891</c:v>
                </c:pt>
                <c:pt idx="443">
                  <c:v>23.625829943868549</c:v>
                </c:pt>
                <c:pt idx="444">
                  <c:v>25.311556664470068</c:v>
                </c:pt>
                <c:pt idx="445">
                  <c:v>27.008055122549024</c:v>
                </c:pt>
                <c:pt idx="446">
                  <c:v>28.715428895598127</c:v>
                </c:pt>
                <c:pt idx="447">
                  <c:v>30.433782893336534</c:v>
                </c:pt>
                <c:pt idx="448">
                  <c:v>32.163223379197767</c:v>
                </c:pt>
                <c:pt idx="449">
                  <c:v>33.903857992235345</c:v>
                </c:pt>
                <c:pt idx="450">
                  <c:v>35.655795769454855</c:v>
                </c:pt>
                <c:pt idx="451">
                  <c:v>37.419147168582612</c:v>
                </c:pt>
                <c:pt idx="452">
                  <c:v>39.194024091280767</c:v>
                </c:pt>
                <c:pt idx="453">
                  <c:v>40.980539906819004</c:v>
                </c:pt>
                <c:pt idx="454">
                  <c:v>42.778809476213794</c:v>
                </c:pt>
                <c:pt idx="455">
                  <c:v>44.588949176845283</c:v>
                </c:pt>
                <c:pt idx="456">
                  <c:v>46.4110769275633</c:v>
                </c:pt>
                <c:pt idx="457">
                  <c:v>48.245312214294266</c:v>
                </c:pt>
                <c:pt idx="458">
                  <c:v>50.091776116159693</c:v>
                </c:pt>
                <c:pt idx="459">
                  <c:v>51.950591332119146</c:v>
                </c:pt>
                <c:pt idx="460">
                  <c:v>53.821882208149674</c:v>
                </c:pt>
                <c:pt idx="461">
                  <c:v>55.705774764974095</c:v>
                </c:pt>
                <c:pt idx="462">
                  <c:v>57.602396726351635</c:v>
                </c:pt>
                <c:pt idx="463">
                  <c:v>59.511877547943783</c:v>
                </c:pt>
                <c:pt idx="464">
                  <c:v>61.434348446769427</c:v>
                </c:pt>
                <c:pt idx="465">
                  <c:v>63.369942431263063</c:v>
                </c:pt>
                <c:pt idx="466">
                  <c:v>65.318794331950585</c:v>
                </c:pt>
                <c:pt idx="467">
                  <c:v>67.281040832757924</c:v>
                </c:pt>
                <c:pt idx="468">
                  <c:v>69.256820502967088</c:v>
                </c:pt>
                <c:pt idx="469">
                  <c:v>71.246273829835843</c:v>
                </c:pt>
                <c:pt idx="470">
                  <c:v>73.249543251897052</c:v>
                </c:pt>
                <c:pt idx="471">
                  <c:v>71.783291703068457</c:v>
                </c:pt>
                <c:pt idx="472">
                  <c:v>70.357216821066658</c:v>
                </c:pt>
                <c:pt idx="473">
                  <c:v>68.969689606451496</c:v>
                </c:pt>
                <c:pt idx="474">
                  <c:v>67.619167951102526</c:v>
                </c:pt>
                <c:pt idx="475">
                  <c:v>66.304190920947718</c:v>
                </c:pt>
                <c:pt idx="476">
                  <c:v>65.023373484250698</c:v>
                </c:pt>
                <c:pt idx="477">
                  <c:v>63.775401645465244</c:v>
                </c:pt>
                <c:pt idx="478">
                  <c:v>62.55902794871637</c:v>
                </c:pt>
                <c:pt idx="479">
                  <c:v>61.373067318561539</c:v>
                </c:pt>
                <c:pt idx="480">
                  <c:v>60.216393208880817</c:v>
                </c:pt>
                <c:pt idx="481">
                  <c:v>59.087934033589448</c:v>
                </c:pt>
                <c:pt idx="482">
                  <c:v>57.986669855401615</c:v>
                </c:pt>
                <c:pt idx="483">
                  <c:v>56.911629311138377</c:v>
                </c:pt>
                <c:pt idx="484">
                  <c:v>55.861886754098087</c:v>
                </c:pt>
                <c:pt idx="485">
                  <c:v>54.836559595818791</c:v>
                </c:pt>
                <c:pt idx="486">
                  <c:v>53.834805831188135</c:v>
                </c:pt>
                <c:pt idx="487">
                  <c:v>52.855821732314446</c:v>
                </c:pt>
                <c:pt idx="488">
                  <c:v>51.898839697884448</c:v>
                </c:pt>
                <c:pt idx="489">
                  <c:v>50.963126245912434</c:v>
                </c:pt>
                <c:pt idx="490">
                  <c:v>50.047980138850455</c:v>
                </c:pt>
                <c:pt idx="491">
                  <c:v>49.152730630986284</c:v>
                </c:pt>
                <c:pt idx="492">
                  <c:v>48.276735828924799</c:v>
                </c:pt>
                <c:pt idx="493">
                  <c:v>47.41938115673041</c:v>
                </c:pt>
                <c:pt idx="494">
                  <c:v>46.580077918017636</c:v>
                </c:pt>
                <c:pt idx="495">
                  <c:v>45.758261947920452</c:v>
                </c:pt>
                <c:pt idx="496">
                  <c:v>44.953392348453036</c:v>
                </c:pt>
                <c:pt idx="497">
                  <c:v>44.164950301305517</c:v>
                </c:pt>
                <c:pt idx="498">
                  <c:v>43.39243795259857</c:v>
                </c:pt>
                <c:pt idx="499">
                  <c:v>42.635377364558977</c:v>
                </c:pt>
                <c:pt idx="500">
                  <c:v>41.893309529478231</c:v>
                </c:pt>
                <c:pt idx="501">
                  <c:v>41.165793441679121</c:v>
                </c:pt>
                <c:pt idx="502">
                  <c:v>40.452405223547451</c:v>
                </c:pt>
                <c:pt idx="503">
                  <c:v>39.752737301990116</c:v>
                </c:pt>
                <c:pt idx="504">
                  <c:v>39.066397631956647</c:v>
                </c:pt>
                <c:pt idx="505">
                  <c:v>38.393008963916863</c:v>
                </c:pt>
                <c:pt idx="506">
                  <c:v>37.732208152417982</c:v>
                </c:pt>
                <c:pt idx="507">
                  <c:v>37.083645503058918</c:v>
                </c:pt>
                <c:pt idx="508">
                  <c:v>36.4469841554141</c:v>
                </c:pt>
                <c:pt idx="509">
                  <c:v>35.821899499618958</c:v>
                </c:pt>
                <c:pt idx="510">
                  <c:v>35.208078624494156</c:v>
                </c:pt>
                <c:pt idx="511">
                  <c:v>34.605219795237204</c:v>
                </c:pt>
                <c:pt idx="512">
                  <c:v>34.013031958849595</c:v>
                </c:pt>
                <c:pt idx="513">
                  <c:v>33.431234275596331</c:v>
                </c:pt>
                <c:pt idx="514">
                  <c:v>32.859555674913324</c:v>
                </c:pt>
                <c:pt idx="515">
                  <c:v>32.297734434286653</c:v>
                </c:pt>
                <c:pt idx="516">
                  <c:v>31.74551777972998</c:v>
                </c:pt>
                <c:pt idx="517">
                  <c:v>31.202661506577954</c:v>
                </c:pt>
                <c:pt idx="518">
                  <c:v>30.668929619401375</c:v>
                </c:pt>
                <c:pt idx="519">
                  <c:v>30.144093989927502</c:v>
                </c:pt>
                <c:pt idx="520">
                  <c:v>29.627934031924717</c:v>
                </c:pt>
                <c:pt idx="521">
                  <c:v>29.120236392077615</c:v>
                </c:pt>
                <c:pt idx="522">
                  <c:v>28.620794655942671</c:v>
                </c:pt>
                <c:pt idx="523">
                  <c:v>27.360867446313364</c:v>
                </c:pt>
                <c:pt idx="524">
                  <c:v>26.114658502179623</c:v>
                </c:pt>
                <c:pt idx="525">
                  <c:v>24.881944987059157</c:v>
                </c:pt>
                <c:pt idx="526">
                  <c:v>23.662508864753807</c:v>
                </c:pt>
                <c:pt idx="527">
                  <c:v>22.456136770783687</c:v>
                </c:pt>
                <c:pt idx="528">
                  <c:v>21.26261988793172</c:v>
                </c:pt>
                <c:pt idx="529">
                  <c:v>20.081753825745373</c:v>
                </c:pt>
                <c:pt idx="530">
                  <c:v>18.91333850385033</c:v>
                </c:pt>
                <c:pt idx="531">
                  <c:v>17.75717803893513</c:v>
                </c:pt>
                <c:pt idx="532">
                  <c:v>16.613080635273867</c:v>
                </c:pt>
                <c:pt idx="533">
                  <c:v>15.4808584786577</c:v>
                </c:pt>
                <c:pt idx="534">
                  <c:v>14.360327633611947</c:v>
                </c:pt>
                <c:pt idx="535">
                  <c:v>13.251307943781153</c:v>
                </c:pt>
                <c:pt idx="536">
                  <c:v>12.153622935368302</c:v>
                </c:pt>
                <c:pt idx="537">
                  <c:v>11.067099723519579</c:v>
                </c:pt>
                <c:pt idx="538">
                  <c:v>9.9915689215507086</c:v>
                </c:pt>
                <c:pt idx="539">
                  <c:v>8.9268645529143811</c:v>
                </c:pt>
                <c:pt idx="540">
                  <c:v>7.8728239658126586</c:v>
                </c:pt>
                <c:pt idx="541">
                  <c:v>6.8292877503625782</c:v>
                </c:pt>
                <c:pt idx="542">
                  <c:v>5.7960996582256064</c:v>
                </c:pt>
                <c:pt idx="543">
                  <c:v>4.773106524616777</c:v>
                </c:pt>
                <c:pt idx="544">
                  <c:v>3.7601581926107075</c:v>
                </c:pt>
                <c:pt idx="545">
                  <c:v>2.7571074396666617</c:v>
                </c:pt>
                <c:pt idx="546">
                  <c:v>1.7638099062970092</c:v>
                </c:pt>
                <c:pt idx="547">
                  <c:v>0.78012402680627257</c:v>
                </c:pt>
                <c:pt idx="548">
                  <c:v>-0.19408903796886978</c:v>
                </c:pt>
                <c:pt idx="549">
                  <c:v>-1.1589654659856508</c:v>
                </c:pt>
                <c:pt idx="550">
                  <c:v>-2.1146388374522984</c:v>
                </c:pt>
                <c:pt idx="551">
                  <c:v>-3.0612401964775882</c:v>
                </c:pt>
                <c:pt idx="552">
                  <c:v>-3.998898110973359</c:v>
                </c:pt>
                <c:pt idx="553">
                  <c:v>-4.9277387308669152</c:v>
                </c:pt>
                <c:pt idx="554">
                  <c:v>-5.8478858446790349</c:v>
                </c:pt>
                <c:pt idx="555">
                  <c:v>-6.7594609345207113</c:v>
                </c:pt>
                <c:pt idx="556">
                  <c:v>-7.6625832295598499</c:v>
                </c:pt>
                <c:pt idx="557">
                  <c:v>-8.5573697580077717</c:v>
                </c:pt>
                <c:pt idx="558">
                  <c:v>-9.4439353976726093</c:v>
                </c:pt>
                <c:pt idx="559">
                  <c:v>-10.322392925125644</c:v>
                </c:pt>
                <c:pt idx="560">
                  <c:v>-11.192853063525066</c:v>
                </c:pt>
                <c:pt idx="561">
                  <c:v>-12.055424529139358</c:v>
                </c:pt>
                <c:pt idx="562">
                  <c:v>-12.910214076611382</c:v>
                </c:pt>
                <c:pt idx="563">
                  <c:v>-13.75732654300319</c:v>
                </c:pt>
                <c:pt idx="564">
                  <c:v>-14.596864890659123</c:v>
                </c:pt>
                <c:pt idx="565">
                  <c:v>-15.428930248924456</c:v>
                </c:pt>
                <c:pt idx="566">
                  <c:v>-16.253621954754895</c:v>
                </c:pt>
                <c:pt idx="567">
                  <c:v>-17.071037592251127</c:v>
                </c:pt>
                <c:pt idx="568">
                  <c:v>-17.881273031151757</c:v>
                </c:pt>
                <c:pt idx="569">
                  <c:v>-18.684422464315965</c:v>
                </c:pt>
                <c:pt idx="570">
                  <c:v>-19.480578444227458</c:v>
                </c:pt>
                <c:pt idx="571">
                  <c:v>-20.269831918548608</c:v>
                </c:pt>
                <c:pt idx="572">
                  <c:v>-21.052272264754045</c:v>
                </c:pt>
                <c:pt idx="573">
                  <c:v>-21.827987323871056</c:v>
                </c:pt>
                <c:pt idx="574">
                  <c:v>-22.597063433353838</c:v>
                </c:pt>
                <c:pt idx="575">
                  <c:v>-22.396881581594684</c:v>
                </c:pt>
                <c:pt idx="576">
                  <c:v>-22.194944660056493</c:v>
                </c:pt>
                <c:pt idx="577">
                  <c:v>-21.991229486075824</c:v>
                </c:pt>
                <c:pt idx="578">
                  <c:v>-21.785712466891518</c:v>
                </c:pt>
                <c:pt idx="579">
                  <c:v>-21.578369590536074</c:v>
                </c:pt>
                <c:pt idx="580">
                  <c:v>-21.369176416483427</c:v>
                </c:pt>
                <c:pt idx="581">
                  <c:v>-21.158108066044989</c:v>
                </c:pt>
                <c:pt idx="582">
                  <c:v>-20.945139212506568</c:v>
                </c:pt>
                <c:pt idx="583">
                  <c:v>-20.730244070997227</c:v>
                </c:pt>
                <c:pt idx="584">
                  <c:v>-20.513396388082437</c:v>
                </c:pt>
                <c:pt idx="585">
                  <c:v>-20.294569431071928</c:v>
                </c:pt>
                <c:pt idx="586">
                  <c:v>-20.073735977033678</c:v>
                </c:pt>
                <c:pt idx="587">
                  <c:v>-19.850868301504022</c:v>
                </c:pt>
                <c:pt idx="588">
                  <c:v>-19.625938166884616</c:v>
                </c:pt>
                <c:pt idx="589">
                  <c:v>-19.398916810515608</c:v>
                </c:pt>
                <c:pt idx="590">
                  <c:v>-19.16977493241453</c:v>
                </c:pt>
                <c:pt idx="591">
                  <c:v>-18.938482682670244</c:v>
                </c:pt>
                <c:pt idx="592">
                  <c:v>-18.705009648480122</c:v>
                </c:pt>
                <c:pt idx="593">
                  <c:v>-18.469324840818778</c:v>
                </c:pt>
                <c:pt idx="594">
                  <c:v>-18.231396680726309</c:v>
                </c:pt>
                <c:pt idx="595">
                  <c:v>-17.991192985203032</c:v>
                </c:pt>
                <c:pt idx="596">
                  <c:v>-17.748680952697406</c:v>
                </c:pt>
                <c:pt idx="597">
                  <c:v>-17.503827148173901</c:v>
                </c:pt>
                <c:pt idx="598">
                  <c:v>-17.256597487745928</c:v>
                </c:pt>
                <c:pt idx="599">
                  <c:v>-17.00695722285921</c:v>
                </c:pt>
                <c:pt idx="600">
                  <c:v>-16.754870924010635</c:v>
                </c:pt>
                <c:pt idx="601">
                  <c:v>-16.500302463985605</c:v>
                </c:pt>
                <c:pt idx="602">
                  <c:v>-16.243215000598219</c:v>
                </c:pt>
                <c:pt idx="603">
                  <c:v>-15.983570958916427</c:v>
                </c:pt>
                <c:pt idx="604">
                  <c:v>-15.72133201295407</c:v>
                </c:pt>
                <c:pt idx="605">
                  <c:v>-15.456459066811545</c:v>
                </c:pt>
                <c:pt idx="606">
                  <c:v>-15.188912235244977</c:v>
                </c:pt>
                <c:pt idx="607">
                  <c:v>-14.918650823644386</c:v>
                </c:pt>
                <c:pt idx="608">
                  <c:v>-14.645633307398853</c:v>
                </c:pt>
                <c:pt idx="609">
                  <c:v>-14.369817310627431</c:v>
                </c:pt>
                <c:pt idx="610">
                  <c:v>-14.091159584252544</c:v>
                </c:pt>
                <c:pt idx="611">
                  <c:v>-13.809615983392288</c:v>
                </c:pt>
                <c:pt idx="612">
                  <c:v>-13.525141444046396</c:v>
                </c:pt>
                <c:pt idx="613">
                  <c:v>-13.237689959050646</c:v>
                </c:pt>
                <c:pt idx="614">
                  <c:v>-12.947214553272035</c:v>
                </c:pt>
                <c:pt idx="615">
                  <c:v>-12.653667258017286</c:v>
                </c:pt>
                <c:pt idx="616">
                  <c:v>-12.356999084625009</c:v>
                </c:pt>
                <c:pt idx="617">
                  <c:v>-12.057159997210952</c:v>
                </c:pt>
                <c:pt idx="618">
                  <c:v>-11.754098884534937</c:v>
                </c:pt>
                <c:pt idx="619">
                  <c:v>-11.447763530955656</c:v>
                </c:pt>
                <c:pt idx="620">
                  <c:v>-11.138100586439037</c:v>
                </c:pt>
                <c:pt idx="621">
                  <c:v>-10.825055535584116</c:v>
                </c:pt>
                <c:pt idx="622">
                  <c:v>-10.508572665628069</c:v>
                </c:pt>
                <c:pt idx="623">
                  <c:v>-10.188595033391723</c:v>
                </c:pt>
                <c:pt idx="624">
                  <c:v>-9.8650644311236384</c:v>
                </c:pt>
                <c:pt idx="625">
                  <c:v>-9.5379213512003282</c:v>
                </c:pt>
                <c:pt idx="626">
                  <c:v>-9.2071049496371682</c:v>
                </c:pt>
                <c:pt idx="627">
                  <c:v>-9.0460621705644062</c:v>
                </c:pt>
                <c:pt idx="628">
                  <c:v>-8.8441097858687918</c:v>
                </c:pt>
                <c:pt idx="629">
                  <c:v>-8.6414384295301687</c:v>
                </c:pt>
                <c:pt idx="630">
                  <c:v>-8.4380442552804631</c:v>
                </c:pt>
                <c:pt idx="631">
                  <c:v>-8.2339233893675257</c:v>
                </c:pt>
                <c:pt idx="632">
                  <c:v>-8.0290719303090956</c:v>
                </c:pt>
                <c:pt idx="633">
                  <c:v>-7.8234859486444712</c:v>
                </c:pt>
                <c:pt idx="634">
                  <c:v>-7.6171614866829991</c:v>
                </c:pt>
                <c:pt idx="635">
                  <c:v>-7.4100945582503126</c:v>
                </c:pt>
                <c:pt idx="636">
                  <c:v>-7.2022811484314664</c:v>
                </c:pt>
                <c:pt idx="637">
                  <c:v>-6.9937172133115233</c:v>
                </c:pt>
                <c:pt idx="638">
                  <c:v>-6.7843986797132665</c:v>
                </c:pt>
                <c:pt idx="639">
                  <c:v>-6.5743214449319414</c:v>
                </c:pt>
                <c:pt idx="640">
                  <c:v>-6.3634813764673055</c:v>
                </c:pt>
                <c:pt idx="641">
                  <c:v>-6.1518743117525698</c:v>
                </c:pt>
                <c:pt idx="642">
                  <c:v>-5.9394960578805218</c:v>
                </c:pt>
                <c:pt idx="643">
                  <c:v>-5.7263423913266216</c:v>
                </c:pt>
                <c:pt idx="644">
                  <c:v>-5.5124090576688323</c:v>
                </c:pt>
                <c:pt idx="645">
                  <c:v>-5.2976917713048355</c:v>
                </c:pt>
                <c:pt idx="646">
                  <c:v>-5.0821862151656187</c:v>
                </c:pt>
                <c:pt idx="647">
                  <c:v>-4.865888040426281</c:v>
                </c:pt>
                <c:pt idx="648">
                  <c:v>-4.6487928662134692</c:v>
                </c:pt>
                <c:pt idx="649">
                  <c:v>-4.430896279309648</c:v>
                </c:pt>
                <c:pt idx="650">
                  <c:v>-4.212193833853906</c:v>
                </c:pt>
                <c:pt idx="651">
                  <c:v>-3.9926810510397925</c:v>
                </c:pt>
                <c:pt idx="652">
                  <c:v>-3.7723534188093377</c:v>
                </c:pt>
                <c:pt idx="653">
                  <c:v>-3.5512063915441483</c:v>
                </c:pt>
                <c:pt idx="654">
                  <c:v>-3.3292353897526272</c:v>
                </c:pt>
                <c:pt idx="655">
                  <c:v>-3.1064357997539149</c:v>
                </c:pt>
                <c:pt idx="656">
                  <c:v>-2.8828029733581895</c:v>
                </c:pt>
                <c:pt idx="657">
                  <c:v>-2.6583322275435139</c:v>
                </c:pt>
                <c:pt idx="658">
                  <c:v>-2.4330188441288869</c:v>
                </c:pt>
                <c:pt idx="659">
                  <c:v>-2.2068580694436069</c:v>
                </c:pt>
                <c:pt idx="660">
                  <c:v>-1.9798451139931172</c:v>
                </c:pt>
                <c:pt idx="661">
                  <c:v>-1.7519751521207105</c:v>
                </c:pt>
                <c:pt idx="662">
                  <c:v>-1.5232433216656904</c:v>
                </c:pt>
                <c:pt idx="663">
                  <c:v>-1.2936447236176596</c:v>
                </c:pt>
                <c:pt idx="664">
                  <c:v>-1.0631744217664885</c:v>
                </c:pt>
                <c:pt idx="665">
                  <c:v>-0.83182744234876482</c:v>
                </c:pt>
                <c:pt idx="666">
                  <c:v>-0.59959877368999104</c:v>
                </c:pt>
                <c:pt idx="667">
                  <c:v>-0.36648336584256258</c:v>
                </c:pt>
                <c:pt idx="668">
                  <c:v>-0.1324761302198274</c:v>
                </c:pt>
                <c:pt idx="669">
                  <c:v>0.10242806077429556</c:v>
                </c:pt>
                <c:pt idx="670">
                  <c:v>0.33823437411961699</c:v>
                </c:pt>
                <c:pt idx="671">
                  <c:v>0.57494801655884054</c:v>
                </c:pt>
                <c:pt idx="672">
                  <c:v>0.81257423498053427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PER!$AX$19</c:f>
              <c:strCache>
                <c:ptCount val="1"/>
                <c:pt idx="0">
                  <c:v>섹터 Trailing NP Growth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PER!$AG$20:$AG$5005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PER!$AX$20:$AX$5005</c:f>
              <c:numCache>
                <c:formatCode>General</c:formatCode>
                <c:ptCount val="4986"/>
                <c:pt idx="52">
                  <c:v>203.02761526259232</c:v>
                </c:pt>
                <c:pt idx="53">
                  <c:v>191.64085612190553</c:v>
                </c:pt>
                <c:pt idx="54">
                  <c:v>179.70943945994011</c:v>
                </c:pt>
                <c:pt idx="55">
                  <c:v>168.61202952016831</c:v>
                </c:pt>
                <c:pt idx="56">
                  <c:v>158.26413364546886</c:v>
                </c:pt>
                <c:pt idx="57">
                  <c:v>148.59229954015566</c:v>
                </c:pt>
                <c:pt idx="58">
                  <c:v>139.53236905590197</c:v>
                </c:pt>
                <c:pt idx="59">
                  <c:v>131.0280532457472</c:v>
                </c:pt>
                <c:pt idx="60">
                  <c:v>123.02976177978802</c:v>
                </c:pt>
                <c:pt idx="61">
                  <c:v>115.4936352803516</c:v>
                </c:pt>
                <c:pt idx="62">
                  <c:v>108.38074069051298</c:v>
                </c:pt>
                <c:pt idx="63">
                  <c:v>101.65639850517256</c:v>
                </c:pt>
                <c:pt idx="64">
                  <c:v>95.289617323827216</c:v>
                </c:pt>
                <c:pt idx="65">
                  <c:v>89.25261626874186</c:v>
                </c:pt>
                <c:pt idx="66">
                  <c:v>83.52041974157305</c:v>
                </c:pt>
                <c:pt idx="67">
                  <c:v>78.07051205006826</c:v>
                </c:pt>
                <c:pt idx="68">
                  <c:v>72.882541833523319</c:v>
                </c:pt>
                <c:pt idx="69">
                  <c:v>67.938068106460008</c:v>
                </c:pt>
                <c:pt idx="70">
                  <c:v>63.220341240581931</c:v>
                </c:pt>
                <c:pt idx="71">
                  <c:v>58.714113402931353</c:v>
                </c:pt>
                <c:pt idx="72">
                  <c:v>54.405473929678649</c:v>
                </c:pt>
                <c:pt idx="73">
                  <c:v>50.281705890836271</c:v>
                </c:pt>
                <c:pt idx="74">
                  <c:v>46.331160730387012</c:v>
                </c:pt>
                <c:pt idx="75">
                  <c:v>42.543148379031258</c:v>
                </c:pt>
                <c:pt idx="76">
                  <c:v>38.907840656456294</c:v>
                </c:pt>
                <c:pt idx="77">
                  <c:v>35.416186125103266</c:v>
                </c:pt>
                <c:pt idx="78">
                  <c:v>32.059834842303324</c:v>
                </c:pt>
                <c:pt idx="79">
                  <c:v>28.831071693817133</c:v>
                </c:pt>
                <c:pt idx="80">
                  <c:v>25.722757188328458</c:v>
                </c:pt>
                <c:pt idx="81">
                  <c:v>22.728274756574372</c:v>
                </c:pt>
                <c:pt idx="82">
                  <c:v>19.841483736364228</c:v>
                </c:pt>
                <c:pt idx="83">
                  <c:v>17.056677340437698</c:v>
                </c:pt>
                <c:pt idx="84">
                  <c:v>14.368545001737809</c:v>
                </c:pt>
                <c:pt idx="85">
                  <c:v>11.772138573308988</c:v>
                </c:pt>
                <c:pt idx="86">
                  <c:v>9.2628419301888254</c:v>
                </c:pt>
                <c:pt idx="87">
                  <c:v>6.8363435804044803</c:v>
                </c:pt>
                <c:pt idx="88">
                  <c:v>4.4886119431966076</c:v>
                </c:pt>
                <c:pt idx="89">
                  <c:v>2.2158729962784784</c:v>
                </c:pt>
                <c:pt idx="90">
                  <c:v>1.4590031436978457E-2</c:v>
                </c:pt>
                <c:pt idx="91">
                  <c:v>-2.1185547099390245</c:v>
                </c:pt>
                <c:pt idx="92">
                  <c:v>-4.1866767219671637</c:v>
                </c:pt>
                <c:pt idx="93">
                  <c:v>-6.1927044164945988</c:v>
                </c:pt>
                <c:pt idx="94">
                  <c:v>-8.1393929580308555</c:v>
                </c:pt>
                <c:pt idx="95">
                  <c:v>-10.029336888844897</c:v>
                </c:pt>
                <c:pt idx="96">
                  <c:v>-11.864981665883922</c:v>
                </c:pt>
                <c:pt idx="97">
                  <c:v>-13.648634217387546</c:v>
                </c:pt>
                <c:pt idx="98">
                  <c:v>-15.382472615021703</c:v>
                </c:pt>
                <c:pt idx="99">
                  <c:v>-17.068554946797441</c:v>
                </c:pt>
                <c:pt idx="100">
                  <c:v>-18.708827466774856</c:v>
                </c:pt>
                <c:pt idx="101">
                  <c:v>-20.305132089402477</c:v>
                </c:pt>
                <c:pt idx="102">
                  <c:v>-21.859213289164703</c:v>
                </c:pt>
                <c:pt idx="103">
                  <c:v>-23.37272445987324</c:v>
                </c:pt>
                <c:pt idx="104">
                  <c:v>-24.847233782338705</c:v>
                </c:pt>
                <c:pt idx="105">
                  <c:v>-25.334434444737497</c:v>
                </c:pt>
                <c:pt idx="106">
                  <c:v>-24.922981476472252</c:v>
                </c:pt>
                <c:pt idx="107">
                  <c:v>-24.507479854901892</c:v>
                </c:pt>
                <c:pt idx="108">
                  <c:v>-24.087869527094362</c:v>
                </c:pt>
                <c:pt idx="109">
                  <c:v>-23.664089246544151</c:v>
                </c:pt>
                <c:pt idx="110">
                  <c:v>-23.236076543370764</c:v>
                </c:pt>
                <c:pt idx="111">
                  <c:v>-22.803767693619836</c:v>
                </c:pt>
                <c:pt idx="112">
                  <c:v>-22.367097687635329</c:v>
                </c:pt>
                <c:pt idx="113">
                  <c:v>-21.926000197469431</c:v>
                </c:pt>
                <c:pt idx="114">
                  <c:v>-21.48040754329633</c:v>
                </c:pt>
                <c:pt idx="115">
                  <c:v>-21.030250658793783</c:v>
                </c:pt>
                <c:pt idx="116">
                  <c:v>-20.575459055455436</c:v>
                </c:pt>
                <c:pt idx="117">
                  <c:v>-20.115960785795107</c:v>
                </c:pt>
                <c:pt idx="118">
                  <c:v>-19.651682405402859</c:v>
                </c:pt>
                <c:pt idx="119">
                  <c:v>-19.182548933810484</c:v>
                </c:pt>
                <c:pt idx="120">
                  <c:v>-18.708483814123056</c:v>
                </c:pt>
                <c:pt idx="121">
                  <c:v>-18.229408871370477</c:v>
                </c:pt>
                <c:pt idx="122">
                  <c:v>-17.745244269531611</c:v>
                </c:pt>
                <c:pt idx="123">
                  <c:v>-17.255908467181669</c:v>
                </c:pt>
                <c:pt idx="124">
                  <c:v>-16.761318171710325</c:v>
                </c:pt>
                <c:pt idx="125">
                  <c:v>-16.261388292057578</c:v>
                </c:pt>
                <c:pt idx="126">
                  <c:v>-15.756031889910094</c:v>
                </c:pt>
                <c:pt idx="127">
                  <c:v>-15.245160129299917</c:v>
                </c:pt>
                <c:pt idx="128">
                  <c:v>-14.728682224543865</c:v>
                </c:pt>
                <c:pt idx="129">
                  <c:v>-14.206505386459323</c:v>
                </c:pt>
                <c:pt idx="130">
                  <c:v>-13.678534766790262</c:v>
                </c:pt>
                <c:pt idx="131">
                  <c:v>-13.1446734007726</c:v>
                </c:pt>
                <c:pt idx="132">
                  <c:v>-12.604822147766615</c:v>
                </c:pt>
                <c:pt idx="133">
                  <c:v>-12.058879629879671</c:v>
                </c:pt>
                <c:pt idx="134">
                  <c:v>-11.506742168499484</c:v>
                </c:pt>
                <c:pt idx="135">
                  <c:v>-10.948303718654806</c:v>
                </c:pt>
                <c:pt idx="136">
                  <c:v>-10.383455801115693</c:v>
                </c:pt>
                <c:pt idx="137">
                  <c:v>-9.8120874321424907</c:v>
                </c:pt>
                <c:pt idx="138">
                  <c:v>-9.2340850507877335</c:v>
                </c:pt>
                <c:pt idx="139">
                  <c:v>-8.6493324436511152</c:v>
                </c:pt>
                <c:pt idx="140">
                  <c:v>-8.0577106669826861</c:v>
                </c:pt>
                <c:pt idx="141">
                  <c:v>-7.4590979660244745</c:v>
                </c:pt>
                <c:pt idx="142">
                  <c:v>-6.8533696914761304</c:v>
                </c:pt>
                <c:pt idx="143">
                  <c:v>-6.2403982129636155</c:v>
                </c:pt>
                <c:pt idx="144">
                  <c:v>-5.6200528293851137</c:v>
                </c:pt>
                <c:pt idx="145">
                  <c:v>-4.9921996760018956</c:v>
                </c:pt>
                <c:pt idx="146">
                  <c:v>-4.3567016281352728</c:v>
                </c:pt>
                <c:pt idx="147">
                  <c:v>-3.7134182013240591</c:v>
                </c:pt>
                <c:pt idx="148">
                  <c:v>-3.0622054477901894</c:v>
                </c:pt>
                <c:pt idx="149">
                  <c:v>-2.4029158490517677</c:v>
                </c:pt>
                <c:pt idx="150">
                  <c:v>-1.7353982045157035</c:v>
                </c:pt>
                <c:pt idx="151">
                  <c:v>-1.0594975158728204</c:v>
                </c:pt>
                <c:pt idx="152">
                  <c:v>-0.37505486711003622</c:v>
                </c:pt>
                <c:pt idx="153">
                  <c:v>0.31809270005551671</c:v>
                </c:pt>
                <c:pt idx="154">
                  <c:v>1.020112315525612</c:v>
                </c:pt>
                <c:pt idx="155">
                  <c:v>1.7311754151690062</c:v>
                </c:pt>
                <c:pt idx="156">
                  <c:v>2.4514578803950471</c:v>
                </c:pt>
                <c:pt idx="157">
                  <c:v>3.1811401831917996</c:v>
                </c:pt>
                <c:pt idx="158">
                  <c:v>2.7718876423369121</c:v>
                </c:pt>
                <c:pt idx="159">
                  <c:v>2.363135216392509</c:v>
                </c:pt>
                <c:pt idx="160">
                  <c:v>1.9548819891924252</c:v>
                </c:pt>
                <c:pt idx="161">
                  <c:v>1.5471270468071063</c:v>
                </c:pt>
                <c:pt idx="162">
                  <c:v>1.1398694775364371</c:v>
                </c:pt>
                <c:pt idx="163">
                  <c:v>0.73310837190312395</c:v>
                </c:pt>
                <c:pt idx="164">
                  <c:v>0.32684282264605624</c:v>
                </c:pt>
                <c:pt idx="165">
                  <c:v>-7.8928075286877064E-2</c:v>
                </c:pt>
                <c:pt idx="166">
                  <c:v>-0.48420522474490468</c:v>
                </c:pt>
                <c:pt idx="167">
                  <c:v>-0.88898952638167827</c:v>
                </c:pt>
                <c:pt idx="168">
                  <c:v>-1.293281878661412</c:v>
                </c:pt>
                <c:pt idx="169">
                  <c:v>-1.6970831778659323</c:v>
                </c:pt>
                <c:pt idx="170">
                  <c:v>-2.1003943181010731</c:v>
                </c:pt>
                <c:pt idx="171">
                  <c:v>-2.5032161913033923</c:v>
                </c:pt>
                <c:pt idx="172">
                  <c:v>-2.9055496872466113</c:v>
                </c:pt>
                <c:pt idx="173">
                  <c:v>-3.3073956935483428</c:v>
                </c:pt>
                <c:pt idx="174">
                  <c:v>-3.708755095676497</c:v>
                </c:pt>
                <c:pt idx="175">
                  <c:v>-4.1096287769557645</c:v>
                </c:pt>
                <c:pt idx="176">
                  <c:v>-4.5100176185742686</c:v>
                </c:pt>
                <c:pt idx="177">
                  <c:v>-4.909922499589781</c:v>
                </c:pt>
                <c:pt idx="178">
                  <c:v>-5.3093442969363025</c:v>
                </c:pt>
                <c:pt idx="179">
                  <c:v>-5.7082838854305091</c:v>
                </c:pt>
                <c:pt idx="180">
                  <c:v>-6.10674213777801</c:v>
                </c:pt>
                <c:pt idx="181">
                  <c:v>-6.5047199245798382</c:v>
                </c:pt>
                <c:pt idx="182">
                  <c:v>-6.902218114338643</c:v>
                </c:pt>
                <c:pt idx="183">
                  <c:v>-7.2992375734651898</c:v>
                </c:pt>
                <c:pt idx="184">
                  <c:v>-7.6957791662844777</c:v>
                </c:pt>
                <c:pt idx="185">
                  <c:v>-8.091843755042138</c:v>
                </c:pt>
                <c:pt idx="186">
                  <c:v>-8.4874321999106819</c:v>
                </c:pt>
                <c:pt idx="187">
                  <c:v>-8.8825453589956194</c:v>
                </c:pt>
                <c:pt idx="188">
                  <c:v>-9.2771840883417056</c:v>
                </c:pt>
                <c:pt idx="189">
                  <c:v>-9.6713492419392537</c:v>
                </c:pt>
                <c:pt idx="190">
                  <c:v>-10.065041671730079</c:v>
                </c:pt>
                <c:pt idx="191">
                  <c:v>-10.458262227613845</c:v>
                </c:pt>
                <c:pt idx="192">
                  <c:v>-10.851011757453966</c:v>
                </c:pt>
                <c:pt idx="193">
                  <c:v>-11.243291107083952</c:v>
                </c:pt>
                <c:pt idx="194">
                  <c:v>-11.635101120313251</c:v>
                </c:pt>
                <c:pt idx="195">
                  <c:v>-12.026442638933387</c:v>
                </c:pt>
                <c:pt idx="196">
                  <c:v>-12.417316502724074</c:v>
                </c:pt>
                <c:pt idx="197">
                  <c:v>-12.807723549459082</c:v>
                </c:pt>
                <c:pt idx="198">
                  <c:v>-13.197664614912263</c:v>
                </c:pt>
                <c:pt idx="199">
                  <c:v>-13.587140532863629</c:v>
                </c:pt>
                <c:pt idx="200">
                  <c:v>-13.976152135105091</c:v>
                </c:pt>
                <c:pt idx="201">
                  <c:v>-14.364700251446571</c:v>
                </c:pt>
                <c:pt idx="202">
                  <c:v>-14.752785709721817</c:v>
                </c:pt>
                <c:pt idx="203">
                  <c:v>-15.140409335794224</c:v>
                </c:pt>
                <c:pt idx="204">
                  <c:v>-15.527571953562823</c:v>
                </c:pt>
                <c:pt idx="205">
                  <c:v>-15.91427438496803</c:v>
                </c:pt>
                <c:pt idx="206">
                  <c:v>-16.300517449997464</c:v>
                </c:pt>
                <c:pt idx="207">
                  <c:v>-16.686301966691797</c:v>
                </c:pt>
                <c:pt idx="208">
                  <c:v>-17.07162875115047</c:v>
                </c:pt>
                <c:pt idx="209">
                  <c:v>-17.456498617537484</c:v>
                </c:pt>
                <c:pt idx="210">
                  <c:v>-18.678226999418946</c:v>
                </c:pt>
                <c:pt idx="211">
                  <c:v>-19.908213557705945</c:v>
                </c:pt>
                <c:pt idx="212">
                  <c:v>-21.146542307079486</c:v>
                </c:pt>
                <c:pt idx="213">
                  <c:v>-22.393298405731322</c:v>
                </c:pt>
                <c:pt idx="214">
                  <c:v>-23.648568174885433</c:v>
                </c:pt>
                <c:pt idx="215">
                  <c:v>-24.912439118720954</c:v>
                </c:pt>
                <c:pt idx="216">
                  <c:v>-26.184999944706043</c:v>
                </c:pt>
                <c:pt idx="217">
                  <c:v>-27.466340584352533</c:v>
                </c:pt>
                <c:pt idx="218">
                  <c:v>-28.756552214401854</c:v>
                </c:pt>
                <c:pt idx="219">
                  <c:v>-30.055727278452117</c:v>
                </c:pt>
                <c:pt idx="220">
                  <c:v>-31.363959509038008</c:v>
                </c:pt>
                <c:pt idx="221">
                  <c:v>-32.681343950173726</c:v>
                </c:pt>
                <c:pt idx="222">
                  <c:v>-34.007976980370771</c:v>
                </c:pt>
                <c:pt idx="223">
                  <c:v>-35.343956336142398</c:v>
                </c:pt>
                <c:pt idx="224">
                  <c:v>-36.689381136006425</c:v>
                </c:pt>
                <c:pt idx="225">
                  <c:v>-38.044351904998862</c:v>
                </c:pt>
                <c:pt idx="226">
                  <c:v>-39.40897059971158</c:v>
                </c:pt>
                <c:pt idx="227">
                  <c:v>-40.783340633866281</c:v>
                </c:pt>
                <c:pt idx="228">
                  <c:v>-42.167566904438871</c:v>
                </c:pt>
                <c:pt idx="229">
                  <c:v>-43.561755818347962</c:v>
                </c:pt>
                <c:pt idx="230">
                  <c:v>-44.966015319721599</c:v>
                </c:pt>
                <c:pt idx="231">
                  <c:v>-46.380454917757085</c:v>
                </c:pt>
                <c:pt idx="232">
                  <c:v>-47.805185715188728</c:v>
                </c:pt>
                <c:pt idx="233">
                  <c:v>-49.240320437379538</c:v>
                </c:pt>
                <c:pt idx="234">
                  <c:v>-50.685973462052303</c:v>
                </c:pt>
                <c:pt idx="235">
                  <c:v>-52.142260849676944</c:v>
                </c:pt>
                <c:pt idx="236">
                  <c:v>-53.609300374530775</c:v>
                </c:pt>
                <c:pt idx="237">
                  <c:v>-55.087211556449546</c:v>
                </c:pt>
                <c:pt idx="238">
                  <c:v>-56.576115693286731</c:v>
                </c:pt>
                <c:pt idx="239">
                  <c:v>-58.076135894099991</c:v>
                </c:pt>
                <c:pt idx="240">
                  <c:v>-59.587397113083696</c:v>
                </c:pt>
                <c:pt idx="241">
                  <c:v>-61.110026184267106</c:v>
                </c:pt>
                <c:pt idx="242">
                  <c:v>-62.644151856998661</c:v>
                </c:pt>
                <c:pt idx="243">
                  <c:v>-64.18990483223692</c:v>
                </c:pt>
                <c:pt idx="244">
                  <c:v>-65.747417799669961</c:v>
                </c:pt>
                <c:pt idx="245">
                  <c:v>-67.316825475685022</c:v>
                </c:pt>
                <c:pt idx="246">
                  <c:v>-68.8982646422117</c:v>
                </c:pt>
                <c:pt idx="247">
                  <c:v>-70.491874186461544</c:v>
                </c:pt>
                <c:pt idx="248">
                  <c:v>-72.09779514158906</c:v>
                </c:pt>
                <c:pt idx="249">
                  <c:v>-73.716170728298451</c:v>
                </c:pt>
                <c:pt idx="250">
                  <c:v>-75.347146397422321</c:v>
                </c:pt>
                <c:pt idx="251">
                  <c:v>-76.990869873498752</c:v>
                </c:pt>
                <c:pt idx="252">
                  <c:v>-78.647491199374088</c:v>
                </c:pt>
                <c:pt idx="253">
                  <c:v>-80.317162781860006</c:v>
                </c:pt>
                <c:pt idx="254">
                  <c:v>-82.000039438473692</c:v>
                </c:pt>
                <c:pt idx="255">
                  <c:v>-83.696278445291412</c:v>
                </c:pt>
                <c:pt idx="256">
                  <c:v>-85.406039585946687</c:v>
                </c:pt>
                <c:pt idx="257">
                  <c:v>-87.129485201804712</c:v>
                </c:pt>
                <c:pt idx="258">
                  <c:v>-88.866780243346611</c:v>
                </c:pt>
                <c:pt idx="259">
                  <c:v>-90.61809232279731</c:v>
                </c:pt>
                <c:pt idx="260">
                  <c:v>-92.383591768032403</c:v>
                </c:pt>
                <c:pt idx="261">
                  <c:v>-94.16345167780058</c:v>
                </c:pt>
                <c:pt idx="262">
                  <c:v>-91.887451324762438</c:v>
                </c:pt>
                <c:pt idx="263">
                  <c:v>-89.525924224416897</c:v>
                </c:pt>
                <c:pt idx="264">
                  <c:v>-87.07395722296134</c:v>
                </c:pt>
                <c:pt idx="265">
                  <c:v>-84.526253499734324</c:v>
                </c:pt>
                <c:pt idx="266">
                  <c:v>-81.877094370980004</c:v>
                </c:pt>
                <c:pt idx="267">
                  <c:v>-79.120296437723184</c:v>
                </c:pt>
                <c:pt idx="268">
                  <c:v>-76.249163401912895</c:v>
                </c:pt>
                <c:pt idx="269">
                  <c:v>-73.25643176049897</c:v>
                </c:pt>
                <c:pt idx="270">
                  <c:v>-70.134209450319446</c:v>
                </c:pt>
                <c:pt idx="271">
                  <c:v>-66.873906352668627</c:v>
                </c:pt>
                <c:pt idx="272">
                  <c:v>-63.466155369029067</c:v>
                </c:pt>
                <c:pt idx="273">
                  <c:v>-59.900722540964104</c:v>
                </c:pt>
                <c:pt idx="274">
                  <c:v>-56.16640439784706</c:v>
                </c:pt>
                <c:pt idx="275">
                  <c:v>-52.25091036361642</c:v>
                </c:pt>
                <c:pt idx="276">
                  <c:v>-48.140727622390777</c:v>
                </c:pt>
                <c:pt idx="277">
                  <c:v>-43.820965312443562</c:v>
                </c:pt>
                <c:pt idx="278">
                  <c:v>-39.275174262832557</c:v>
                </c:pt>
                <c:pt idx="279">
                  <c:v>-34.485137673354373</c:v>
                </c:pt>
                <c:pt idx="280">
                  <c:v>-29.430627122717002</c:v>
                </c:pt>
                <c:pt idx="281">
                  <c:v>-24.089117014500118</c:v>
                </c:pt>
                <c:pt idx="282">
                  <c:v>-18.435448959765822</c:v>
                </c:pt>
                <c:pt idx="283">
                  <c:v>-12.441435548141278</c:v>
                </c:pt>
                <c:pt idx="284">
                  <c:v>-6.0753903404100029</c:v>
                </c:pt>
                <c:pt idx="285">
                  <c:v>0.69843245799605658</c:v>
                </c:pt>
                <c:pt idx="286">
                  <c:v>7.9205095614756527</c:v>
                </c:pt>
                <c:pt idx="287">
                  <c:v>15.636858052244706</c:v>
                </c:pt>
                <c:pt idx="288">
                  <c:v>23.900016910189571</c:v>
                </c:pt>
                <c:pt idx="289">
                  <c:v>32.770244872743227</c:v>
                </c:pt>
                <c:pt idx="290">
                  <c:v>42.316992371914687</c:v>
                </c:pt>
                <c:pt idx="291">
                  <c:v>52.620723611215766</c:v>
                </c:pt>
                <c:pt idx="292">
                  <c:v>63.775189965935652</c:v>
                </c:pt>
                <c:pt idx="293">
                  <c:v>75.890290746314591</c:v>
                </c:pt>
                <c:pt idx="294">
                  <c:v>89.095706335420346</c:v>
                </c:pt>
                <c:pt idx="295">
                  <c:v>103.54555845323374</c:v>
                </c:pt>
                <c:pt idx="296">
                  <c:v>119.42445307477239</c:v>
                </c:pt>
                <c:pt idx="297">
                  <c:v>136.95540948847361</c:v>
                </c:pt>
                <c:pt idx="298">
                  <c:v>156.41040001285168</c:v>
                </c:pt>
                <c:pt idx="299">
                  <c:v>178.12456142211198</c:v>
                </c:pt>
                <c:pt idx="300">
                  <c:v>202.51566236019016</c:v>
                </c:pt>
                <c:pt idx="301">
                  <c:v>230.11124358735952</c:v>
                </c:pt>
                <c:pt idx="302">
                  <c:v>261.58720729216367</c:v>
                </c:pt>
                <c:pt idx="303">
                  <c:v>297.82391632503493</c:v>
                </c:pt>
                <c:pt idx="304">
                  <c:v>339.98983102315765</c:v>
                </c:pt>
                <c:pt idx="305">
                  <c:v>389.6698591592438</c:v>
                </c:pt>
                <c:pt idx="306">
                  <c:v>449.06903508198093</c:v>
                </c:pt>
                <c:pt idx="307">
                  <c:v>521.34870003482717</c:v>
                </c:pt>
                <c:pt idx="308">
                  <c:v>611.20797633515667</c:v>
                </c:pt>
                <c:pt idx="309">
                  <c:v>725.94825207795566</c:v>
                </c:pt>
                <c:pt idx="310">
                  <c:v>877.56398443390322</c:v>
                </c:pt>
                <c:pt idx="311">
                  <c:v>1087.2352875842266</c:v>
                </c:pt>
                <c:pt idx="312">
                  <c:v>1396.2033608133208</c:v>
                </c:pt>
                <c:pt idx="313">
                  <c:v>1896.8910457785385</c:v>
                </c:pt>
                <c:pt idx="314">
                  <c:v>1363.1524383095948</c:v>
                </c:pt>
                <c:pt idx="315">
                  <c:v>1077.7507070142558</c:v>
                </c:pt>
                <c:pt idx="316">
                  <c:v>891.76909084253873</c:v>
                </c:pt>
                <c:pt idx="317">
                  <c:v>760.96402860145997</c:v>
                </c:pt>
                <c:pt idx="318">
                  <c:v>663.95292704057192</c:v>
                </c:pt>
                <c:pt idx="319">
                  <c:v>589.13779037223992</c:v>
                </c:pt>
                <c:pt idx="320">
                  <c:v>529.6830109039746</c:v>
                </c:pt>
                <c:pt idx="321">
                  <c:v>481.29851641992792</c:v>
                </c:pt>
                <c:pt idx="322">
                  <c:v>441.15576352594371</c:v>
                </c:pt>
                <c:pt idx="323">
                  <c:v>407.31419898304387</c:v>
                </c:pt>
                <c:pt idx="324">
                  <c:v>378.39815040770691</c:v>
                </c:pt>
                <c:pt idx="325">
                  <c:v>353.40522858599462</c:v>
                </c:pt>
                <c:pt idx="326">
                  <c:v>331.58775959405284</c:v>
                </c:pt>
                <c:pt idx="327">
                  <c:v>312.37671099608428</c:v>
                </c:pt>
                <c:pt idx="328">
                  <c:v>295.33134570033167</c:v>
                </c:pt>
                <c:pt idx="329">
                  <c:v>280.1049940361749</c:v>
                </c:pt>
                <c:pt idx="330">
                  <c:v>266.4212287555078</c:v>
                </c:pt>
                <c:pt idx="331">
                  <c:v>254.05693207080961</c:v>
                </c:pt>
                <c:pt idx="332">
                  <c:v>242.83003571838333</c:v>
                </c:pt>
                <c:pt idx="333">
                  <c:v>232.59049564454526</c:v>
                </c:pt>
                <c:pt idx="334">
                  <c:v>223.21354760396471</c:v>
                </c:pt>
                <c:pt idx="335">
                  <c:v>214.59459833756651</c:v>
                </c:pt>
                <c:pt idx="336">
                  <c:v>206.64530755663117</c:v>
                </c:pt>
                <c:pt idx="337">
                  <c:v>199.29054901919923</c:v>
                </c:pt>
                <c:pt idx="338">
                  <c:v>192.46602887644312</c:v>
                </c:pt>
                <c:pt idx="339">
                  <c:v>186.11640120977202</c:v>
                </c:pt>
                <c:pt idx="340">
                  <c:v>180.19376373850037</c:v>
                </c:pt>
                <c:pt idx="341">
                  <c:v>174.65644713077685</c:v>
                </c:pt>
                <c:pt idx="342">
                  <c:v>169.46803316865689</c:v>
                </c:pt>
                <c:pt idx="343">
                  <c:v>164.59655283897598</c:v>
                </c:pt>
                <c:pt idx="344">
                  <c:v>160.01382702248637</c:v>
                </c:pt>
                <c:pt idx="345">
                  <c:v>155.69492104925752</c:v>
                </c:pt>
                <c:pt idx="346">
                  <c:v>151.61769081943811</c:v>
                </c:pt>
                <c:pt idx="347">
                  <c:v>147.76240304424201</c:v>
                </c:pt>
                <c:pt idx="348">
                  <c:v>144.1114158598518</c:v>
                </c:pt>
                <c:pt idx="349">
                  <c:v>140.64890890572411</c:v>
                </c:pt>
                <c:pt idx="350">
                  <c:v>137.36065415468235</c:v>
                </c:pt>
                <c:pt idx="351">
                  <c:v>134.23382049300119</c:v>
                </c:pt>
                <c:pt idx="352">
                  <c:v>131.2568063906248</c:v>
                </c:pt>
                <c:pt idx="353">
                  <c:v>128.41909606103181</c:v>
                </c:pt>
                <c:pt idx="354">
                  <c:v>125.71113535165833</c:v>
                </c:pt>
                <c:pt idx="355">
                  <c:v>123.12422427793712</c:v>
                </c:pt>
                <c:pt idx="356">
                  <c:v>120.65042365390481</c:v>
                </c:pt>
                <c:pt idx="357">
                  <c:v>118.28247370827035</c:v>
                </c:pt>
                <c:pt idx="358">
                  <c:v>116.01372292859415</c:v>
                </c:pt>
                <c:pt idx="359">
                  <c:v>113.83806566466488</c:v>
                </c:pt>
                <c:pt idx="360">
                  <c:v>111.7498872584092</c:v>
                </c:pt>
                <c:pt idx="361">
                  <c:v>109.74401566201486</c:v>
                </c:pt>
                <c:pt idx="362">
                  <c:v>107.81567866648585</c:v>
                </c:pt>
                <c:pt idx="363">
                  <c:v>105.96046599599754</c:v>
                </c:pt>
                <c:pt idx="364">
                  <c:v>104.17429563426114</c:v>
                </c:pt>
                <c:pt idx="365">
                  <c:v>102.45338384173479</c:v>
                </c:pt>
                <c:pt idx="366">
                  <c:v>104.46227372098451</c:v>
                </c:pt>
                <c:pt idx="367">
                  <c:v>99.308527982393031</c:v>
                </c:pt>
                <c:pt idx="368">
                  <c:v>94.353850281564348</c:v>
                </c:pt>
                <c:pt idx="369">
                  <c:v>89.586925377690349</c:v>
                </c:pt>
                <c:pt idx="370">
                  <c:v>84.997279644440283</c:v>
                </c:pt>
                <c:pt idx="371">
                  <c:v>80.575204250511405</c:v>
                </c:pt>
                <c:pt idx="372">
                  <c:v>76.311686603483778</c:v>
                </c:pt>
                <c:pt idx="373">
                  <c:v>72.198349038234085</c:v>
                </c:pt>
                <c:pt idx="374">
                  <c:v>68.227393872215771</c:v>
                </c:pt>
                <c:pt idx="375">
                  <c:v>64.391554069371765</c:v>
                </c:pt>
                <c:pt idx="376">
                  <c:v>60.684048855916743</c:v>
                </c:pt>
                <c:pt idx="377">
                  <c:v>57.098543717673579</c:v>
                </c:pt>
                <c:pt idx="378">
                  <c:v>53.629114282499948</c:v>
                </c:pt>
                <c:pt idx="379">
                  <c:v>50.270213654607446</c:v>
                </c:pt>
                <c:pt idx="380">
                  <c:v>47.016642821912647</c:v>
                </c:pt>
                <c:pt idx="381">
                  <c:v>43.863523804347416</c:v>
                </c:pt>
                <c:pt idx="382">
                  <c:v>40.806275251443139</c:v>
                </c:pt>
                <c:pt idx="383">
                  <c:v>37.840590232446594</c:v>
                </c:pt>
                <c:pt idx="384">
                  <c:v>34.962415992529053</c:v>
                </c:pt>
                <c:pt idx="385">
                  <c:v>32.167935474987885</c:v>
                </c:pt>
                <c:pt idx="386">
                  <c:v>29.453550432281816</c:v>
                </c:pt>
                <c:pt idx="387">
                  <c:v>26.815865968763887</c:v>
                </c:pt>
                <c:pt idx="388">
                  <c:v>24.25167637549146</c:v>
                </c:pt>
                <c:pt idx="389">
                  <c:v>21.757952132837222</c:v>
                </c:pt>
                <c:pt idx="390">
                  <c:v>19.331827970103799</c:v>
                </c:pt>
                <c:pt idx="391">
                  <c:v>16.970591883194764</c:v>
                </c:pt>
                <c:pt idx="392">
                  <c:v>14.671675021844145</c:v>
                </c:pt>
                <c:pt idx="393">
                  <c:v>12.432642367124224</c:v>
                </c:pt>
                <c:pt idx="394">
                  <c:v>10.251184128108504</c:v>
                </c:pt>
                <c:pt idx="395">
                  <c:v>8.1251077937878335</c:v>
                </c:pt>
                <c:pt idx="396">
                  <c:v>6.0523307827460071</c:v>
                </c:pt>
                <c:pt idx="397">
                  <c:v>4.0308736387953736</c:v>
                </c:pt>
                <c:pt idx="398">
                  <c:v>2.0588537258398487</c:v>
                </c:pt>
                <c:pt idx="399">
                  <c:v>0.13447937974897517</c:v>
                </c:pt>
                <c:pt idx="400">
                  <c:v>-1.7439555209410651</c:v>
                </c:pt>
                <c:pt idx="401">
                  <c:v>-3.5780766000819475</c:v>
                </c:pt>
                <c:pt idx="402">
                  <c:v>-5.3694336760789945</c:v>
                </c:pt>
                <c:pt idx="403">
                  <c:v>-7.1195051296343852</c:v>
                </c:pt>
                <c:pt idx="404">
                  <c:v>-8.8297019729388975</c:v>
                </c:pt>
                <c:pt idx="405">
                  <c:v>-10.501371643852575</c:v>
                </c:pt>
                <c:pt idx="406">
                  <c:v>-12.135801546516378</c:v>
                </c:pt>
                <c:pt idx="407">
                  <c:v>-13.734222357948223</c:v>
                </c:pt>
                <c:pt idx="408">
                  <c:v>-15.29781111847125</c:v>
                </c:pt>
                <c:pt idx="409">
                  <c:v>-16.827694122284409</c:v>
                </c:pt>
                <c:pt idx="410">
                  <c:v>-18.324949623092969</c:v>
                </c:pt>
                <c:pt idx="411">
                  <c:v>-19.790610368458296</c:v>
                </c:pt>
                <c:pt idx="412">
                  <c:v>-21.225665975384857</c:v>
                </c:pt>
                <c:pt idx="413">
                  <c:v>-22.631065158627774</c:v>
                </c:pt>
                <c:pt idx="414">
                  <c:v>-24.007717822264464</c:v>
                </c:pt>
                <c:pt idx="415">
                  <c:v>-25.356497024220769</c:v>
                </c:pt>
                <c:pt idx="416">
                  <c:v>-26.678240822663714</c:v>
                </c:pt>
                <c:pt idx="417">
                  <c:v>-27.973754012467111</c:v>
                </c:pt>
                <c:pt idx="418">
                  <c:v>-29.243809759309837</c:v>
                </c:pt>
                <c:pt idx="419">
                  <c:v>-27.849119107977671</c:v>
                </c:pt>
                <c:pt idx="420">
                  <c:v>-26.438563059438501</c:v>
                </c:pt>
                <c:pt idx="421">
                  <c:v>-25.011869348267656</c:v>
                </c:pt>
                <c:pt idx="422">
                  <c:v>-23.568759443418308</c:v>
                </c:pt>
                <c:pt idx="423">
                  <c:v>-22.108948366940606</c:v>
                </c:pt>
                <c:pt idx="424">
                  <c:v>-20.63214450637021</c:v>
                </c:pt>
                <c:pt idx="425">
                  <c:v>-19.13804942052726</c:v>
                </c:pt>
                <c:pt idx="426">
                  <c:v>-17.626357638453307</c:v>
                </c:pt>
                <c:pt idx="427">
                  <c:v>-16.096756451202353</c:v>
                </c:pt>
                <c:pt idx="428">
                  <c:v>-14.548925696187553</c:v>
                </c:pt>
                <c:pt idx="429">
                  <c:v>-12.982537533771444</c:v>
                </c:pt>
                <c:pt idx="430">
                  <c:v>-11.397256215771968</c:v>
                </c:pt>
                <c:pt idx="431">
                  <c:v>-9.7927378455412768</c:v>
                </c:pt>
                <c:pt idx="432">
                  <c:v>-8.1686301292569485</c:v>
                </c:pt>
                <c:pt idx="433">
                  <c:v>-6.5245721180478995</c:v>
                </c:pt>
                <c:pt idx="434">
                  <c:v>-4.86019394055851</c:v>
                </c:pt>
                <c:pt idx="435">
                  <c:v>-3.1751165255347713</c:v>
                </c:pt>
                <c:pt idx="436">
                  <c:v>-1.4689513139954036</c:v>
                </c:pt>
                <c:pt idx="437">
                  <c:v>0.25870003947106035</c:v>
                </c:pt>
                <c:pt idx="438">
                  <c:v>2.0082459767657879</c:v>
                </c:pt>
                <c:pt idx="439">
                  <c:v>3.7801053582023902</c:v>
                </c:pt>
                <c:pt idx="440">
                  <c:v>5.5747077968258285</c:v>
                </c:pt>
                <c:pt idx="441">
                  <c:v>7.3924940056885768</c:v>
                </c:pt>
                <c:pt idx="442">
                  <c:v>9.2339161586726171</c:v>
                </c:pt>
                <c:pt idx="443">
                  <c:v>11.099438265479101</c:v>
                </c:pt>
                <c:pt idx="444">
                  <c:v>12.98953656143771</c:v>
                </c:pt>
                <c:pt idx="445">
                  <c:v>14.904699912824281</c:v>
                </c:pt>
                <c:pt idx="446">
                  <c:v>16.845430238411208</c:v>
                </c:pt>
                <c:pt idx="447">
                  <c:v>18.812242948013804</c:v>
                </c:pt>
                <c:pt idx="448">
                  <c:v>20.805667398838203</c:v>
                </c:pt>
                <c:pt idx="449">
                  <c:v>22.826247370478626</c:v>
                </c:pt>
                <c:pt idx="450">
                  <c:v>24.874541559460141</c:v>
                </c:pt>
                <c:pt idx="451">
                  <c:v>26.951124094271407</c:v>
                </c:pt>
                <c:pt idx="452">
                  <c:v>29.056585071884133</c:v>
                </c:pt>
                <c:pt idx="453">
                  <c:v>31.191531116813632</c:v>
                </c:pt>
                <c:pt idx="454">
                  <c:v>33.356585963831932</c:v>
                </c:pt>
                <c:pt idx="455">
                  <c:v>35.552391065509894</c:v>
                </c:pt>
                <c:pt idx="456">
                  <c:v>37.77960622583101</c:v>
                </c:pt>
                <c:pt idx="457">
                  <c:v>40.038910261192214</c:v>
                </c:pt>
                <c:pt idx="458">
                  <c:v>42.331001690181935</c:v>
                </c:pt>
                <c:pt idx="459">
                  <c:v>44.656599453608251</c:v>
                </c:pt>
                <c:pt idx="460">
                  <c:v>47.016443666336457</c:v>
                </c:pt>
                <c:pt idx="461">
                  <c:v>49.411296402587098</c:v>
                </c:pt>
                <c:pt idx="462">
                  <c:v>51.841942516445137</c:v>
                </c:pt>
                <c:pt idx="463">
                  <c:v>54.309190499435921</c:v>
                </c:pt>
                <c:pt idx="464">
                  <c:v>56.813873377137078</c:v>
                </c:pt>
                <c:pt idx="465">
                  <c:v>59.356849646913545</c:v>
                </c:pt>
                <c:pt idx="466">
                  <c:v>61.939004258994942</c:v>
                </c:pt>
                <c:pt idx="467">
                  <c:v>64.56124964324998</c:v>
                </c:pt>
                <c:pt idx="468">
                  <c:v>67.224526784159536</c:v>
                </c:pt>
                <c:pt idx="469">
                  <c:v>69.929806346650693</c:v>
                </c:pt>
                <c:pt idx="470">
                  <c:v>72.678089855620257</c:v>
                </c:pt>
                <c:pt idx="471">
                  <c:v>71.659975143998395</c:v>
                </c:pt>
                <c:pt idx="472">
                  <c:v>70.669546008419388</c:v>
                </c:pt>
                <c:pt idx="473">
                  <c:v>69.705688317068933</c:v>
                </c:pt>
                <c:pt idx="474">
                  <c:v>68.767346927179759</c:v>
                </c:pt>
                <c:pt idx="475">
                  <c:v>67.853521831975044</c:v>
                </c:pt>
                <c:pt idx="476">
                  <c:v>66.963264605727346</c:v>
                </c:pt>
                <c:pt idx="477">
                  <c:v>66.095675120365271</c:v>
                </c:pt>
                <c:pt idx="478">
                  <c:v>65.249898509732688</c:v>
                </c:pt>
                <c:pt idx="479">
                  <c:v>64.425122359978189</c:v>
                </c:pt>
                <c:pt idx="480">
                  <c:v>63.620574106664861</c:v>
                </c:pt>
                <c:pt idx="481">
                  <c:v>62.835518621069575</c:v>
                </c:pt>
                <c:pt idx="482">
                  <c:v>62.069255969821782</c:v>
                </c:pt>
                <c:pt idx="483">
                  <c:v>61.321119333530284</c:v>
                </c:pt>
                <c:pt idx="484">
                  <c:v>60.590473071388161</c:v>
                </c:pt>
                <c:pt idx="485">
                  <c:v>59.876710919950263</c:v>
                </c:pt>
                <c:pt idx="486">
                  <c:v>59.179254315354427</c:v>
                </c:pt>
                <c:pt idx="487">
                  <c:v>58.497550829228629</c:v>
                </c:pt>
                <c:pt idx="488">
                  <c:v>57.831072709396402</c:v>
                </c:pt>
                <c:pt idx="489">
                  <c:v>57.179315517279925</c:v>
                </c:pt>
                <c:pt idx="490">
                  <c:v>56.541796854605899</c:v>
                </c:pt>
                <c:pt idx="491">
                  <c:v>55.918055172660772</c:v>
                </c:pt>
                <c:pt idx="492">
                  <c:v>55.307648657917731</c:v>
                </c:pt>
                <c:pt idx="493">
                  <c:v>54.710154188381232</c:v>
                </c:pt>
                <c:pt idx="494">
                  <c:v>54.125166355468309</c:v>
                </c:pt>
                <c:pt idx="495">
                  <c:v>53.552296546675279</c:v>
                </c:pt>
                <c:pt idx="496">
                  <c:v>52.99117208466744</c:v>
                </c:pt>
                <c:pt idx="497">
                  <c:v>52.441435418784479</c:v>
                </c:pt>
                <c:pt idx="498">
                  <c:v>51.902743365275541</c:v>
                </c:pt>
                <c:pt idx="499">
                  <c:v>51.374766392871528</c:v>
                </c:pt>
                <c:pt idx="500">
                  <c:v>50.857187950569546</c:v>
                </c:pt>
                <c:pt idx="501">
                  <c:v>50.349703834747864</c:v>
                </c:pt>
                <c:pt idx="502">
                  <c:v>49.852021592953008</c:v>
                </c:pt>
                <c:pt idx="503">
                  <c:v>49.363859961902826</c:v>
                </c:pt>
                <c:pt idx="504">
                  <c:v>48.884948337437329</c:v>
                </c:pt>
                <c:pt idx="505">
                  <c:v>48.415026274317597</c:v>
                </c:pt>
                <c:pt idx="506">
                  <c:v>47.953843013930374</c:v>
                </c:pt>
                <c:pt idx="507">
                  <c:v>47.50115703809881</c:v>
                </c:pt>
                <c:pt idx="508">
                  <c:v>47.056735647331081</c:v>
                </c:pt>
                <c:pt idx="509">
                  <c:v>46.620354561959523</c:v>
                </c:pt>
                <c:pt idx="510">
                  <c:v>46.191797544733745</c:v>
                </c:pt>
                <c:pt idx="511">
                  <c:v>45.770856043533726</c:v>
                </c:pt>
                <c:pt idx="512">
                  <c:v>45.357328852961864</c:v>
                </c:pt>
                <c:pt idx="513">
                  <c:v>44.951021793660971</c:v>
                </c:pt>
                <c:pt idx="514">
                  <c:v>44.551747408284093</c:v>
                </c:pt>
                <c:pt idx="515">
                  <c:v>44.159324673116096</c:v>
                </c:pt>
                <c:pt idx="516">
                  <c:v>43.773578724414477</c:v>
                </c:pt>
                <c:pt idx="517">
                  <c:v>43.394340598601232</c:v>
                </c:pt>
                <c:pt idx="518">
                  <c:v>43.021446985494059</c:v>
                </c:pt>
                <c:pt idx="519">
                  <c:v>42.654739993819454</c:v>
                </c:pt>
                <c:pt idx="520">
                  <c:v>42.294066928301334</c:v>
                </c:pt>
                <c:pt idx="521">
                  <c:v>41.939280077663319</c:v>
                </c:pt>
                <c:pt idx="522">
                  <c:v>41.590236512926147</c:v>
                </c:pt>
                <c:pt idx="523">
                  <c:v>40.042657525597882</c:v>
                </c:pt>
                <c:pt idx="524">
                  <c:v>38.519444231031329</c:v>
                </c:pt>
                <c:pt idx="525">
                  <c:v>37.020025689191826</c:v>
                </c:pt>
                <c:pt idx="526">
                  <c:v>35.543848659585223</c:v>
                </c:pt>
                <c:pt idx="527">
                  <c:v>34.090376920660304</c:v>
                </c:pt>
                <c:pt idx="528">
                  <c:v>32.659090620376219</c:v>
                </c:pt>
                <c:pt idx="529">
                  <c:v>31.249485656282982</c:v>
                </c:pt>
                <c:pt idx="530">
                  <c:v>29.861073083562228</c:v>
                </c:pt>
                <c:pt idx="531">
                  <c:v>28.493378549567971</c:v>
                </c:pt>
                <c:pt idx="532">
                  <c:v>27.145941753492874</c:v>
                </c:pt>
                <c:pt idx="533">
                  <c:v>25.818315929868273</c:v>
                </c:pt>
                <c:pt idx="534">
                  <c:v>24.510067354679354</c:v>
                </c:pt>
                <c:pt idx="535">
                  <c:v>23.220774872949178</c:v>
                </c:pt>
                <c:pt idx="536">
                  <c:v>21.950029446710538</c:v>
                </c:pt>
                <c:pt idx="537">
                  <c:v>20.697433722346116</c:v>
                </c:pt>
                <c:pt idx="538">
                  <c:v>19.462601616336308</c:v>
                </c:pt>
                <c:pt idx="539">
                  <c:v>18.24515791850645</c:v>
                </c:pt>
                <c:pt idx="540">
                  <c:v>17.044737911918297</c:v>
                </c:pt>
                <c:pt idx="541">
                  <c:v>15.860987008595441</c:v>
                </c:pt>
                <c:pt idx="542">
                  <c:v>14.693560400319704</c:v>
                </c:pt>
                <c:pt idx="543">
                  <c:v>13.542122723774973</c:v>
                </c:pt>
                <c:pt idx="544">
                  <c:v>12.406347739356406</c:v>
                </c:pt>
                <c:pt idx="545">
                  <c:v>11.285918022997699</c:v>
                </c:pt>
                <c:pt idx="546">
                  <c:v>10.180524670406331</c:v>
                </c:pt>
                <c:pt idx="547">
                  <c:v>9.0898670131262413</c:v>
                </c:pt>
                <c:pt idx="548">
                  <c:v>8.0136523458812512</c:v>
                </c:pt>
                <c:pt idx="549">
                  <c:v>6.951595664678778</c:v>
                </c:pt>
                <c:pt idx="550">
                  <c:v>5.9034194151823538</c:v>
                </c:pt>
                <c:pt idx="551">
                  <c:v>4.8688532508854632</c:v>
                </c:pt>
                <c:pt idx="552">
                  <c:v>3.8476338006451227</c:v>
                </c:pt>
                <c:pt idx="553">
                  <c:v>2.839504445154617</c:v>
                </c:pt>
                <c:pt idx="554">
                  <c:v>1.8442151019568476</c:v>
                </c:pt>
                <c:pt idx="555">
                  <c:v>0.8615220186205752</c:v>
                </c:pt>
                <c:pt idx="556">
                  <c:v>-0.10881242628031362</c:v>
                </c:pt>
                <c:pt idx="557">
                  <c:v>-1.0670199147256088</c:v>
                </c:pt>
                <c:pt idx="558">
                  <c:v>-2.0133263736699547</c:v>
                </c:pt>
                <c:pt idx="559">
                  <c:v>-2.9479521526349917</c:v>
                </c:pt>
                <c:pt idx="560">
                  <c:v>-3.8711121947653915</c:v>
                </c:pt>
                <c:pt idx="561">
                  <c:v>-4.7830162016279765</c:v>
                </c:pt>
                <c:pt idx="562">
                  <c:v>-5.6838687920192088</c:v>
                </c:pt>
                <c:pt idx="563">
                  <c:v>-6.5738696550335369</c:v>
                </c:pt>
                <c:pt idx="564">
                  <c:v>-7.4532136976333652</c:v>
                </c:pt>
                <c:pt idx="565">
                  <c:v>-8.3220911869496099</c:v>
                </c:pt>
                <c:pt idx="566">
                  <c:v>-9.1806878875308922</c:v>
                </c:pt>
                <c:pt idx="567">
                  <c:v>-10.029185193749679</c:v>
                </c:pt>
                <c:pt idx="568">
                  <c:v>-10.867760257563253</c:v>
                </c:pt>
                <c:pt idx="569">
                  <c:v>-11.696586111818574</c:v>
                </c:pt>
                <c:pt idx="570">
                  <c:v>-12.515831789281751</c:v>
                </c:pt>
                <c:pt idx="571">
                  <c:v>-13.325662437563334</c:v>
                </c:pt>
                <c:pt idx="572">
                  <c:v>-14.126239430104226</c:v>
                </c:pt>
                <c:pt idx="573">
                  <c:v>-14.917720473378493</c:v>
                </c:pt>
                <c:pt idx="574">
                  <c:v>-15.700259710462861</c:v>
                </c:pt>
                <c:pt idx="575">
                  <c:v>-15.537489962618123</c:v>
                </c:pt>
                <c:pt idx="576">
                  <c:v>-15.373731348321741</c:v>
                </c:pt>
                <c:pt idx="577">
                  <c:v>-15.208974828704836</c:v>
                </c:pt>
                <c:pt idx="578">
                  <c:v>-15.043211254400557</c:v>
                </c:pt>
                <c:pt idx="579">
                  <c:v>-14.876431363850241</c:v>
                </c:pt>
                <c:pt idx="580">
                  <c:v>-14.708625781578643</c:v>
                </c:pt>
                <c:pt idx="581">
                  <c:v>-14.539785016436957</c:v>
                </c:pt>
                <c:pt idx="582">
                  <c:v>-14.369899459813407</c:v>
                </c:pt>
                <c:pt idx="583">
                  <c:v>-14.198959383810394</c:v>
                </c:pt>
                <c:pt idx="584">
                  <c:v>-14.026954939387648</c:v>
                </c:pt>
                <c:pt idx="585">
                  <c:v>-13.853876154470656</c:v>
                </c:pt>
                <c:pt idx="586">
                  <c:v>-13.679712932023369</c:v>
                </c:pt>
                <c:pt idx="587">
                  <c:v>-13.504455048084729</c:v>
                </c:pt>
                <c:pt idx="588">
                  <c:v>-13.328092149767933</c:v>
                </c:pt>
                <c:pt idx="589">
                  <c:v>-13.150613753221851</c:v>
                </c:pt>
                <c:pt idx="590">
                  <c:v>-12.972009241553506</c:v>
                </c:pt>
                <c:pt idx="591">
                  <c:v>-12.792267862711038</c:v>
                </c:pt>
                <c:pt idx="592">
                  <c:v>-12.611378727325995</c:v>
                </c:pt>
                <c:pt idx="593">
                  <c:v>-12.429330806514105</c:v>
                </c:pt>
                <c:pt idx="594">
                  <c:v>-12.246112929633835</c:v>
                </c:pt>
                <c:pt idx="595">
                  <c:v>-12.061713782001515</c:v>
                </c:pt>
                <c:pt idx="596">
                  <c:v>-11.876121902561998</c:v>
                </c:pt>
                <c:pt idx="597">
                  <c:v>-11.689325681514106</c:v>
                </c:pt>
                <c:pt idx="598">
                  <c:v>-11.501313357889774</c:v>
                </c:pt>
                <c:pt idx="599">
                  <c:v>-11.312073017085488</c:v>
                </c:pt>
                <c:pt idx="600">
                  <c:v>-11.121592588345507</c:v>
                </c:pt>
                <c:pt idx="601">
                  <c:v>-10.929859842195199</c:v>
                </c:pt>
                <c:pt idx="602">
                  <c:v>-10.736862387823754</c:v>
                </c:pt>
                <c:pt idx="603">
                  <c:v>-10.542587670414804</c:v>
                </c:pt>
                <c:pt idx="604">
                  <c:v>-10.34702296842398</c:v>
                </c:pt>
                <c:pt idx="605">
                  <c:v>-10.150155390801984</c:v>
                </c:pt>
                <c:pt idx="606">
                  <c:v>-9.9519718741620018</c:v>
                </c:pt>
                <c:pt idx="607">
                  <c:v>-9.7524591798901383</c:v>
                </c:pt>
                <c:pt idx="608">
                  <c:v>-9.5516038911974128</c:v>
                </c:pt>
                <c:pt idx="609">
                  <c:v>-9.3493924101122552</c:v>
                </c:pt>
                <c:pt idx="610">
                  <c:v>-9.1458109544116812</c:v>
                </c:pt>
                <c:pt idx="611">
                  <c:v>-8.9408455544898615</c:v>
                </c:pt>
                <c:pt idx="612">
                  <c:v>-8.7344820501629066</c:v>
                </c:pt>
                <c:pt idx="613">
                  <c:v>-8.5267060874075984</c:v>
                </c:pt>
                <c:pt idx="614">
                  <c:v>-8.3175031150332543</c:v>
                </c:pt>
                <c:pt idx="615">
                  <c:v>-8.1068583812847983</c:v>
                </c:pt>
                <c:pt idx="616">
                  <c:v>-7.8947569303750242</c:v>
                </c:pt>
                <c:pt idx="617">
                  <c:v>-7.6811835989450632</c:v>
                </c:pt>
                <c:pt idx="618">
                  <c:v>-7.4661230124506535</c:v>
                </c:pt>
                <c:pt idx="619">
                  <c:v>-7.2495595814727647</c:v>
                </c:pt>
                <c:pt idx="620">
                  <c:v>-7.0314774979504886</c:v>
                </c:pt>
                <c:pt idx="621">
                  <c:v>-6.811860731334618</c:v>
                </c:pt>
                <c:pt idx="622">
                  <c:v>-6.5906930246594992</c:v>
                </c:pt>
                <c:pt idx="623">
                  <c:v>-6.367957890531506</c:v>
                </c:pt>
                <c:pt idx="624">
                  <c:v>-6.1436386070318205</c:v>
                </c:pt>
                <c:pt idx="625">
                  <c:v>-5.9177182135316748</c:v>
                </c:pt>
                <c:pt idx="626">
                  <c:v>-5.6901795064173921</c:v>
                </c:pt>
                <c:pt idx="627">
                  <c:v>-5.5868664915276529</c:v>
                </c:pt>
                <c:pt idx="628">
                  <c:v>-5.5833959094965131</c:v>
                </c:pt>
                <c:pt idx="629">
                  <c:v>-5.579917706973891</c:v>
                </c:pt>
                <c:pt idx="630">
                  <c:v>-5.5764318588333968</c:v>
                </c:pt>
                <c:pt idx="631">
                  <c:v>-5.5729383398378634</c:v>
                </c:pt>
                <c:pt idx="632">
                  <c:v>-5.5694371246390766</c:v>
                </c:pt>
                <c:pt idx="633">
                  <c:v>-5.5659281877769251</c:v>
                </c:pt>
                <c:pt idx="634">
                  <c:v>-5.5624115036788879</c:v>
                </c:pt>
                <c:pt idx="635">
                  <c:v>-5.5588870466594216</c:v>
                </c:pt>
                <c:pt idx="636">
                  <c:v>-5.5553547909193091</c:v>
                </c:pt>
                <c:pt idx="637">
                  <c:v>-5.5518147105450115</c:v>
                </c:pt>
                <c:pt idx="638">
                  <c:v>-5.5482667795080598</c:v>
                </c:pt>
                <c:pt idx="639">
                  <c:v>-5.5447109716644345</c:v>
                </c:pt>
                <c:pt idx="640">
                  <c:v>-5.5411472607538652</c:v>
                </c:pt>
                <c:pt idx="641">
                  <c:v>-5.5375756203992932</c:v>
                </c:pt>
                <c:pt idx="642">
                  <c:v>-5.5339960241060693</c:v>
                </c:pt>
                <c:pt idx="643">
                  <c:v>-5.5304084452613811</c:v>
                </c:pt>
                <c:pt idx="644">
                  <c:v>-5.5268128571336455</c:v>
                </c:pt>
                <c:pt idx="645">
                  <c:v>-5.5232092328717179</c:v>
                </c:pt>
                <c:pt idx="646">
                  <c:v>-5.5195975455044399</c:v>
                </c:pt>
                <c:pt idx="647">
                  <c:v>-5.5159777679395834</c:v>
                </c:pt>
                <c:pt idx="648">
                  <c:v>-5.5123498729636395</c:v>
                </c:pt>
                <c:pt idx="649">
                  <c:v>-5.5087138332407743</c:v>
                </c:pt>
                <c:pt idx="650">
                  <c:v>-5.5050696213123302</c:v>
                </c:pt>
                <c:pt idx="651">
                  <c:v>-5.5014172095960712</c:v>
                </c:pt>
                <c:pt idx="652">
                  <c:v>-5.4977565703854587</c:v>
                </c:pt>
                <c:pt idx="653">
                  <c:v>-5.4940876758490687</c:v>
                </c:pt>
                <c:pt idx="654">
                  <c:v>-5.4904104980297408</c:v>
                </c:pt>
                <c:pt idx="655">
                  <c:v>-5.4867250088439512</c:v>
                </c:pt>
                <c:pt idx="656">
                  <c:v>-5.4830311800810776</c:v>
                </c:pt>
                <c:pt idx="657">
                  <c:v>-5.4793289834027092</c:v>
                </c:pt>
                <c:pt idx="658">
                  <c:v>-5.4756183903418743</c:v>
                </c:pt>
                <c:pt idx="659">
                  <c:v>-5.471899372302258</c:v>
                </c:pt>
                <c:pt idx="660">
                  <c:v>-5.46817190055775</c:v>
                </c:pt>
                <c:pt idx="661">
                  <c:v>-5.4644359462512559</c:v>
                </c:pt>
                <c:pt idx="662">
                  <c:v>-5.4606914803943196</c:v>
                </c:pt>
                <c:pt idx="663">
                  <c:v>-5.4569384738662574</c:v>
                </c:pt>
                <c:pt idx="664">
                  <c:v>-5.4531768974133037</c:v>
                </c:pt>
                <c:pt idx="665">
                  <c:v>-5.4494067216480424</c:v>
                </c:pt>
                <c:pt idx="666">
                  <c:v>-5.4456279170484905</c:v>
                </c:pt>
                <c:pt idx="667">
                  <c:v>-5.4418404539573251</c:v>
                </c:pt>
                <c:pt idx="668">
                  <c:v>-5.4380443025812681</c:v>
                </c:pt>
                <c:pt idx="669">
                  <c:v>-5.4342394329900845</c:v>
                </c:pt>
                <c:pt idx="670">
                  <c:v>-5.4304258151160241</c:v>
                </c:pt>
                <c:pt idx="671">
                  <c:v>-5.4266034187527961</c:v>
                </c:pt>
                <c:pt idx="672">
                  <c:v>-5.4227722135549383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22139136"/>
        <c:axId val="222140672"/>
      </c:lineChart>
      <c:dateAx>
        <c:axId val="222139136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low"/>
        <c:crossAx val="222140672"/>
        <c:crosses val="autoZero"/>
        <c:auto val="1"/>
        <c:lblOffset val="100"/>
        <c:baseTimeUnit val="days"/>
        <c:majorUnit val="1"/>
        <c:majorTimeUnit val="years"/>
      </c:dateAx>
      <c:valAx>
        <c:axId val="222140672"/>
        <c:scaling>
          <c:orientation val="minMax"/>
          <c:max val="200"/>
          <c:min val="-100"/>
        </c:scaling>
        <c:delete val="0"/>
        <c:axPos val="l"/>
        <c:numFmt formatCode="General" sourceLinked="1"/>
        <c:majorTickMark val="out"/>
        <c:minorTickMark val="none"/>
        <c:tickLblPos val="nextTo"/>
        <c:crossAx val="222139136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8925616741521836"/>
          <c:y val="0"/>
          <c:w val="0.4084173013083382"/>
          <c:h val="0.19830243055555555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 Narrow" panose="020B060602020203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6.1944607173078176E-2"/>
          <c:y val="0.10571327160493828"/>
          <c:w val="0.80578955933085983"/>
          <c:h val="0.81402283950617282"/>
        </c:manualLayout>
      </c:layout>
      <c:lineChart>
        <c:grouping val="standard"/>
        <c:varyColors val="0"/>
        <c:ser>
          <c:idx val="0"/>
          <c:order val="0"/>
          <c:tx>
            <c:strRef>
              <c:f>PER!$BE$19</c:f>
              <c:strCache>
                <c:ptCount val="1"/>
                <c:pt idx="0">
                  <c:v>삼성전자 Forward NP Growth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PER!$BH$20:$BH$5005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PER!$BE$20:$BE$5005</c:f>
              <c:numCache>
                <c:formatCode>General</c:formatCode>
                <c:ptCount val="4986"/>
                <c:pt idx="52">
                  <c:v>-29.170351746681579</c:v>
                </c:pt>
                <c:pt idx="53">
                  <c:v>-28.770778391109708</c:v>
                </c:pt>
                <c:pt idx="54">
                  <c:v>-28.316856690148683</c:v>
                </c:pt>
                <c:pt idx="55">
                  <c:v>-27.85775510290307</c:v>
                </c:pt>
                <c:pt idx="56">
                  <c:v>-27.393384455872074</c:v>
                </c:pt>
                <c:pt idx="57">
                  <c:v>-26.923653516871738</c:v>
                </c:pt>
                <c:pt idx="58">
                  <c:v>-26.448468935281035</c:v>
                </c:pt>
                <c:pt idx="59">
                  <c:v>-25.967735180194474</c:v>
                </c:pt>
                <c:pt idx="60">
                  <c:v>-25.481354476395033</c:v>
                </c:pt>
                <c:pt idx="61">
                  <c:v>-24.989226738057944</c:v>
                </c:pt>
                <c:pt idx="62">
                  <c:v>-24.491249500089886</c:v>
                </c:pt>
                <c:pt idx="63">
                  <c:v>-23.987317847005674</c:v>
                </c:pt>
                <c:pt idx="64">
                  <c:v>-23.477324339238081</c:v>
                </c:pt>
                <c:pt idx="65">
                  <c:v>-22.961158936772197</c:v>
                </c:pt>
                <c:pt idx="66">
                  <c:v>-22.438708919990681</c:v>
                </c:pt>
                <c:pt idx="67">
                  <c:v>-21.909858807609773</c:v>
                </c:pt>
                <c:pt idx="68">
                  <c:v>-21.37449027158096</c:v>
                </c:pt>
                <c:pt idx="69">
                  <c:v>-20.832482048826385</c:v>
                </c:pt>
                <c:pt idx="70">
                  <c:v>-20.283709849669897</c:v>
                </c:pt>
                <c:pt idx="71">
                  <c:v>-19.7280462628182</c:v>
                </c:pt>
                <c:pt idx="72">
                  <c:v>-19.165360656739793</c:v>
                </c:pt>
                <c:pt idx="73">
                  <c:v>-18.595519077281264</c:v>
                </c:pt>
                <c:pt idx="74">
                  <c:v>-18.018384141352417</c:v>
                </c:pt>
                <c:pt idx="75">
                  <c:v>-17.433814926502787</c:v>
                </c:pt>
                <c:pt idx="76">
                  <c:v>-16.841666856203496</c:v>
                </c:pt>
                <c:pt idx="77">
                  <c:v>-16.241791580638008</c:v>
                </c:pt>
                <c:pt idx="78">
                  <c:v>-15.634036852795251</c:v>
                </c:pt>
                <c:pt idx="79">
                  <c:v>-15.018246399648094</c:v>
                </c:pt>
                <c:pt idx="80">
                  <c:v>-14.394259788187869</c:v>
                </c:pt>
                <c:pt idx="81">
                  <c:v>-13.761912286073674</c:v>
                </c:pt>
                <c:pt idx="82">
                  <c:v>-13.121034716642733</c:v>
                </c:pt>
                <c:pt idx="83">
                  <c:v>-12.471453308012936</c:v>
                </c:pt>
                <c:pt idx="84">
                  <c:v>-11.812989535995621</c:v>
                </c:pt>
                <c:pt idx="85">
                  <c:v>-11.14545996051981</c:v>
                </c:pt>
                <c:pt idx="86">
                  <c:v>-10.468676055253301</c:v>
                </c:pt>
                <c:pt idx="87">
                  <c:v>-9.7824440300879107</c:v>
                </c:pt>
                <c:pt idx="88">
                  <c:v>-9.0865646461383509</c:v>
                </c:pt>
                <c:pt idx="89">
                  <c:v>-8.3808330228831061</c:v>
                </c:pt>
                <c:pt idx="90">
                  <c:v>-7.6650384370554381</c:v>
                </c:pt>
                <c:pt idx="91">
                  <c:v>-6.9389641128700053</c:v>
                </c:pt>
                <c:pt idx="92">
                  <c:v>-6.2023870031459483</c:v>
                </c:pt>
                <c:pt idx="93">
                  <c:v>-5.455077560862942</c:v>
                </c:pt>
                <c:pt idx="94">
                  <c:v>-4.6967995006579777</c:v>
                </c:pt>
                <c:pt idx="95">
                  <c:v>-3.9273095497426302</c:v>
                </c:pt>
                <c:pt idx="96">
                  <c:v>-3.1463571876894636</c:v>
                </c:pt>
                <c:pt idx="97">
                  <c:v>-2.353684374502385</c:v>
                </c:pt>
                <c:pt idx="98">
                  <c:v>-1.5490252663514226</c:v>
                </c:pt>
                <c:pt idx="99">
                  <c:v>-0.73210591831358585</c:v>
                </c:pt>
                <c:pt idx="100">
                  <c:v>9.7356026578099275E-2</c:v>
                </c:pt>
                <c:pt idx="101">
                  <c:v>0.93965166271887668</c:v>
                </c:pt>
                <c:pt idx="102">
                  <c:v>1.7950811625377261</c:v>
                </c:pt>
                <c:pt idx="103">
                  <c:v>2.6639541331611172</c:v>
                </c:pt>
                <c:pt idx="104">
                  <c:v>3.5465899900254394</c:v>
                </c:pt>
                <c:pt idx="105">
                  <c:v>3.6161309702220201</c:v>
                </c:pt>
                <c:pt idx="106">
                  <c:v>3.4205060175990454</c:v>
                </c:pt>
                <c:pt idx="107">
                  <c:v>3.2251527661079082</c:v>
                </c:pt>
                <c:pt idx="108">
                  <c:v>3.0300706500978603</c:v>
                </c:pt>
                <c:pt idx="109">
                  <c:v>2.8352591054870979</c:v>
                </c:pt>
                <c:pt idx="110">
                  <c:v>2.6407175697575447</c:v>
                </c:pt>
                <c:pt idx="111">
                  <c:v>2.4464454819492998</c:v>
                </c:pt>
                <c:pt idx="112">
                  <c:v>2.2524422826553314</c:v>
                </c:pt>
                <c:pt idx="113">
                  <c:v>2.0587074140160366</c:v>
                </c:pt>
                <c:pt idx="114">
                  <c:v>1.86524031971389</c:v>
                </c:pt>
                <c:pt idx="115">
                  <c:v>1.6720404449682258</c:v>
                </c:pt>
                <c:pt idx="116">
                  <c:v>1.4791072365298641</c:v>
                </c:pt>
                <c:pt idx="117">
                  <c:v>1.2864401426757599</c:v>
                </c:pt>
                <c:pt idx="118">
                  <c:v>1.0940386132038293</c:v>
                </c:pt>
                <c:pt idx="119">
                  <c:v>0.90190209942775379</c:v>
                </c:pt>
                <c:pt idx="120">
                  <c:v>0.71003005417165088</c:v>
                </c:pt>
                <c:pt idx="121">
                  <c:v>0.51842193176494522</c:v>
                </c:pt>
                <c:pt idx="122">
                  <c:v>0.32707718803719477</c:v>
                </c:pt>
                <c:pt idx="123">
                  <c:v>0.1359952803129616</c:v>
                </c:pt>
                <c:pt idx="124">
                  <c:v>-5.482433259343944E-2</c:v>
                </c:pt>
                <c:pt idx="125">
                  <c:v>-0.24538219038284792</c:v>
                </c:pt>
                <c:pt idx="126">
                  <c:v>-0.43567883127657581</c:v>
                </c:pt>
                <c:pt idx="127">
                  <c:v>-0.62571479202124802</c:v>
                </c:pt>
                <c:pt idx="128">
                  <c:v>-0.8154906078940316</c:v>
                </c:pt>
                <c:pt idx="129">
                  <c:v>-1.0050068127075429</c:v>
                </c:pt>
                <c:pt idx="130">
                  <c:v>-1.1942639388149212</c:v>
                </c:pt>
                <c:pt idx="131">
                  <c:v>-1.3832625171148138</c:v>
                </c:pt>
                <c:pt idx="132">
                  <c:v>-1.5720030770562499</c:v>
                </c:pt>
                <c:pt idx="133">
                  <c:v>-1.7604861466437249</c:v>
                </c:pt>
                <c:pt idx="134">
                  <c:v>-1.9487122524420197</c:v>
                </c:pt>
                <c:pt idx="135">
                  <c:v>-2.136681919581096</c:v>
                </c:pt>
                <c:pt idx="136">
                  <c:v>-2.3243956717610814</c:v>
                </c:pt>
                <c:pt idx="137">
                  <c:v>-2.5118540312570325</c:v>
                </c:pt>
                <c:pt idx="138">
                  <c:v>-2.6990575189238308</c:v>
                </c:pt>
                <c:pt idx="139">
                  <c:v>-2.8860066542009788</c:v>
                </c:pt>
                <c:pt idx="140">
                  <c:v>-3.0727019551174517</c:v>
                </c:pt>
                <c:pt idx="141">
                  <c:v>-3.2591439382963716</c:v>
                </c:pt>
                <c:pt idx="142">
                  <c:v>-3.4453331189599479</c:v>
                </c:pt>
                <c:pt idx="143">
                  <c:v>-3.6312700109340734</c:v>
                </c:pt>
                <c:pt idx="144">
                  <c:v>-3.8169551266530877</c:v>
                </c:pt>
                <c:pt idx="145">
                  <c:v>-4.0023889771645393</c:v>
                </c:pt>
                <c:pt idx="146">
                  <c:v>-4.1875720721337935</c:v>
                </c:pt>
                <c:pt idx="147">
                  <c:v>-4.3725049198487964</c:v>
                </c:pt>
                <c:pt idx="148">
                  <c:v>-4.5571880272246013</c:v>
                </c:pt>
                <c:pt idx="149">
                  <c:v>-4.7416218998081465</c:v>
                </c:pt>
                <c:pt idx="150">
                  <c:v>-4.9258070417827042</c:v>
                </c:pt>
                <c:pt idx="151">
                  <c:v>-5.1097439559726565</c:v>
                </c:pt>
                <c:pt idx="152">
                  <c:v>-5.2934331438479143</c:v>
                </c:pt>
                <c:pt idx="153">
                  <c:v>-5.4768751055285669</c:v>
                </c:pt>
                <c:pt idx="154">
                  <c:v>-5.6600703397893586</c:v>
                </c:pt>
                <c:pt idx="155">
                  <c:v>-5.8430193440642704</c:v>
                </c:pt>
                <c:pt idx="156">
                  <c:v>-6.0257226144510341</c:v>
                </c:pt>
                <c:pt idx="157">
                  <c:v>-6.2081806457154549</c:v>
                </c:pt>
                <c:pt idx="158">
                  <c:v>-6.5579569673086535</c:v>
                </c:pt>
                <c:pt idx="159">
                  <c:v>-6.9085704704265112</c:v>
                </c:pt>
                <c:pt idx="160">
                  <c:v>-7.2600241643322789</c:v>
                </c:pt>
                <c:pt idx="161">
                  <c:v>-7.6123210727288448</c:v>
                </c:pt>
                <c:pt idx="162">
                  <c:v>-7.9654642338456654</c:v>
                </c:pt>
                <c:pt idx="163">
                  <c:v>-8.3194567005259739</c:v>
                </c:pt>
                <c:pt idx="164">
                  <c:v>-8.6743015403148434</c:v>
                </c:pt>
                <c:pt idx="165">
                  <c:v>-9.0300018355476848</c:v>
                </c:pt>
                <c:pt idx="166">
                  <c:v>-9.3865606834395603</c:v>
                </c:pt>
                <c:pt idx="167">
                  <c:v>-9.7439811961751222</c:v>
                </c:pt>
                <c:pt idx="168">
                  <c:v>-10.102266500999102</c:v>
                </c:pt>
                <c:pt idx="169">
                  <c:v>-10.461419740307464</c:v>
                </c:pt>
                <c:pt idx="170">
                  <c:v>-10.821444071739428</c:v>
                </c:pt>
                <c:pt idx="171">
                  <c:v>-11.18234266826985</c:v>
                </c:pt>
                <c:pt idx="172">
                  <c:v>-11.544118718302565</c:v>
                </c:pt>
                <c:pt idx="173">
                  <c:v>-11.90677542576417</c:v>
                </c:pt>
                <c:pt idx="174">
                  <c:v>-12.270316010198712</c:v>
                </c:pt>
                <c:pt idx="175">
                  <c:v>-12.634743706862828</c:v>
                </c:pt>
                <c:pt idx="176">
                  <c:v>-13.000061766821924</c:v>
                </c:pt>
                <c:pt idx="177">
                  <c:v>-13.366273457046606</c:v>
                </c:pt>
                <c:pt idx="178">
                  <c:v>-13.733382060510257</c:v>
                </c:pt>
                <c:pt idx="179">
                  <c:v>-14.101390876287034</c:v>
                </c:pt>
                <c:pt idx="180">
                  <c:v>-14.470303219650759</c:v>
                </c:pt>
                <c:pt idx="181">
                  <c:v>-14.840122422174428</c:v>
                </c:pt>
                <c:pt idx="182">
                  <c:v>-15.21085183183053</c:v>
                </c:pt>
                <c:pt idx="183">
                  <c:v>-15.582494813092062</c:v>
                </c:pt>
                <c:pt idx="184">
                  <c:v>-15.955054747034293</c:v>
                </c:pt>
                <c:pt idx="185">
                  <c:v>-16.32853503143734</c:v>
                </c:pt>
                <c:pt idx="186">
                  <c:v>-16.702939080889433</c:v>
                </c:pt>
                <c:pt idx="187">
                  <c:v>-17.078270326890976</c:v>
                </c:pt>
                <c:pt idx="188">
                  <c:v>-17.454532217959382</c:v>
                </c:pt>
                <c:pt idx="189">
                  <c:v>-17.831728219734767</c:v>
                </c:pt>
                <c:pt idx="190">
                  <c:v>-18.209861815086171</c:v>
                </c:pt>
                <c:pt idx="191">
                  <c:v>-18.588936504218921</c:v>
                </c:pt>
                <c:pt idx="192">
                  <c:v>-18.968955804782595</c:v>
                </c:pt>
                <c:pt idx="193">
                  <c:v>-19.349923251979817</c:v>
                </c:pt>
                <c:pt idx="194">
                  <c:v>-19.731842398675859</c:v>
                </c:pt>
                <c:pt idx="195">
                  <c:v>-20.11471681550908</c:v>
                </c:pt>
                <c:pt idx="196">
                  <c:v>-20.498550091002301</c:v>
                </c:pt>
                <c:pt idx="197">
                  <c:v>-20.883345831674738</c:v>
                </c:pt>
                <c:pt idx="198">
                  <c:v>-21.269107662155186</c:v>
                </c:pt>
                <c:pt idx="199">
                  <c:v>-21.655839225295637</c:v>
                </c:pt>
                <c:pt idx="200">
                  <c:v>-22.043544182286045</c:v>
                </c:pt>
                <c:pt idx="201">
                  <c:v>-22.432226212769802</c:v>
                </c:pt>
                <c:pt idx="202">
                  <c:v>-22.821889014960238</c:v>
                </c:pt>
                <c:pt idx="203">
                  <c:v>-23.212536305757837</c:v>
                </c:pt>
                <c:pt idx="204">
                  <c:v>-23.604171820868423</c:v>
                </c:pt>
                <c:pt idx="205">
                  <c:v>-23.996799314922292</c:v>
                </c:pt>
                <c:pt idx="206">
                  <c:v>-24.390422561594139</c:v>
                </c:pt>
                <c:pt idx="207">
                  <c:v>-24.785045353724023</c:v>
                </c:pt>
                <c:pt idx="208">
                  <c:v>-25.180671503439122</c:v>
                </c:pt>
                <c:pt idx="209">
                  <c:v>-25.577304842276526</c:v>
                </c:pt>
                <c:pt idx="210">
                  <c:v>-24.136144348263556</c:v>
                </c:pt>
                <c:pt idx="211">
                  <c:v>-22.680665692220934</c:v>
                </c:pt>
                <c:pt idx="212">
                  <c:v>-21.210654429000275</c:v>
                </c:pt>
                <c:pt idx="213">
                  <c:v>-19.725891809599339</c:v>
                </c:pt>
                <c:pt idx="214">
                  <c:v>-18.226154672646267</c:v>
                </c:pt>
                <c:pt idx="215">
                  <c:v>-16.711215332583674</c:v>
                </c:pt>
                <c:pt idx="216">
                  <c:v>-15.180841464435257</c:v>
                </c:pt>
                <c:pt idx="217">
                  <c:v>-13.6347959850322</c:v>
                </c:pt>
                <c:pt idx="218">
                  <c:v>-12.072836930572105</c:v>
                </c:pt>
                <c:pt idx="219">
                  <c:v>-10.494717330377213</c:v>
                </c:pt>
                <c:pt idx="220">
                  <c:v>-8.9001850767140738</c:v>
                </c:pt>
                <c:pt idx="221">
                  <c:v>-7.2889827905302411</c:v>
                </c:pt>
                <c:pt idx="222">
                  <c:v>-5.6608476829577263</c:v>
                </c:pt>
                <c:pt idx="223">
                  <c:v>-4.0155114124270641</c:v>
                </c:pt>
                <c:pt idx="224">
                  <c:v>-2.352699937228464</c:v>
                </c:pt>
                <c:pt idx="225">
                  <c:v>-0.67213336334985829</c:v>
                </c:pt>
                <c:pt idx="226">
                  <c:v>1.0264742125850823</c:v>
                </c:pt>
                <c:pt idx="227">
                  <c:v>2.7434148654648105</c:v>
                </c:pt>
                <c:pt idx="228">
                  <c:v>4.4789870091163309</c:v>
                </c:pt>
                <c:pt idx="229">
                  <c:v>6.2334955692116667</c:v>
                </c:pt>
                <c:pt idx="230">
                  <c:v>8.0072521618653969</c:v>
                </c:pt>
                <c:pt idx="231">
                  <c:v>9.8005752781420874</c:v>
                </c:pt>
                <c:pt idx="232">
                  <c:v>11.613790474704144</c:v>
                </c:pt>
                <c:pt idx="233">
                  <c:v>13.44723057083861</c:v>
                </c:pt>
                <c:pt idx="234">
                  <c:v>15.301235852114491</c:v>
                </c:pt>
                <c:pt idx="235">
                  <c:v>17.176154280931378</c:v>
                </c:pt>
                <c:pt idx="236">
                  <c:v>19.072341714233822</c:v>
                </c:pt>
                <c:pt idx="237">
                  <c:v>20.990162128676882</c:v>
                </c:pt>
                <c:pt idx="238">
                  <c:v>22.929987853542634</c:v>
                </c:pt>
                <c:pt idx="239">
                  <c:v>24.892199811720349</c:v>
                </c:pt>
                <c:pt idx="240">
                  <c:v>26.877187769078148</c:v>
                </c:pt>
                <c:pt idx="241">
                  <c:v>28.885350592568983</c:v>
                </c:pt>
                <c:pt idx="242">
                  <c:v>30.917096517429687</c:v>
                </c:pt>
                <c:pt idx="243">
                  <c:v>32.972843423849454</c:v>
                </c:pt>
                <c:pt idx="244">
                  <c:v>35.053019123501585</c:v>
                </c:pt>
                <c:pt idx="245">
                  <c:v>37.158061656350647</c:v>
                </c:pt>
                <c:pt idx="246">
                  <c:v>39.288419598168154</c:v>
                </c:pt>
                <c:pt idx="247">
                  <c:v>41.444552379209831</c:v>
                </c:pt>
                <c:pt idx="248">
                  <c:v>43.62693061453038</c:v>
                </c:pt>
                <c:pt idx="249">
                  <c:v>45.836036446433994</c:v>
                </c:pt>
                <c:pt idx="250">
                  <c:v>48.072363899584843</c:v>
                </c:pt>
                <c:pt idx="251">
                  <c:v>50.3364192493259</c:v>
                </c:pt>
                <c:pt idx="252">
                  <c:v>52.628721403783921</c:v>
                </c:pt>
                <c:pt idx="253">
                  <c:v>54.949802300365413</c:v>
                </c:pt>
                <c:pt idx="254">
                  <c:v>57.300207317280872</c:v>
                </c:pt>
                <c:pt idx="255">
                  <c:v>59.680495700765015</c:v>
                </c:pt>
                <c:pt idx="256">
                  <c:v>62.091241008696898</c:v>
                </c:pt>
                <c:pt idx="257">
                  <c:v>64.533031571358435</c:v>
                </c:pt>
                <c:pt idx="258">
                  <c:v>67.006470970109049</c:v>
                </c:pt>
                <c:pt idx="259">
                  <c:v>69.512178534794899</c:v>
                </c:pt>
                <c:pt idx="260">
                  <c:v>72.050789860752417</c:v>
                </c:pt>
                <c:pt idx="261">
                  <c:v>74.622957346314635</c:v>
                </c:pt>
                <c:pt idx="262">
                  <c:v>74.262308428653782</c:v>
                </c:pt>
                <c:pt idx="263">
                  <c:v>73.911721747513241</c:v>
                </c:pt>
                <c:pt idx="264">
                  <c:v>73.57078198652151</c:v>
                </c:pt>
                <c:pt idx="265">
                  <c:v>73.239096375224506</c:v>
                </c:pt>
                <c:pt idx="266">
                  <c:v>72.916293179657757</c:v>
                </c:pt>
                <c:pt idx="267">
                  <c:v>72.602020312581999</c:v>
                </c:pt>
                <c:pt idx="268">
                  <c:v>72.295944052458779</c:v>
                </c:pt>
                <c:pt idx="269">
                  <c:v>71.997747861367372</c:v>
                </c:pt>
                <c:pt idx="270">
                  <c:v>71.707131293061877</c:v>
                </c:pt>
                <c:pt idx="271">
                  <c:v>71.423808983248364</c:v>
                </c:pt>
                <c:pt idx="272">
                  <c:v>71.147509714950104</c:v>
                </c:pt>
                <c:pt idx="273">
                  <c:v>70.877975552525214</c:v>
                </c:pt>
                <c:pt idx="274">
                  <c:v>70.614961038525337</c:v>
                </c:pt>
                <c:pt idx="275">
                  <c:v>70.358232448137812</c:v>
                </c:pt>
                <c:pt idx="276">
                  <c:v>70.10756709645301</c:v>
                </c:pt>
                <c:pt idx="277">
                  <c:v>69.862752694239177</c:v>
                </c:pt>
                <c:pt idx="278">
                  <c:v>69.623586748309577</c:v>
                </c:pt>
                <c:pt idx="279">
                  <c:v>69.389876002920815</c:v>
                </c:pt>
                <c:pt idx="280">
                  <c:v>69.161435918964315</c:v>
                </c:pt>
                <c:pt idx="281">
                  <c:v>68.938090188000317</c:v>
                </c:pt>
                <c:pt idx="282">
                  <c:v>68.719670278446017</c:v>
                </c:pt>
                <c:pt idx="283">
                  <c:v>68.506015011461756</c:v>
                </c:pt>
                <c:pt idx="284">
                  <c:v>68.296970164293143</c:v>
                </c:pt>
                <c:pt idx="285">
                  <c:v>68.092388099016944</c:v>
                </c:pt>
                <c:pt idx="286">
                  <c:v>67.89212741481299</c:v>
                </c:pt>
                <c:pt idx="287">
                  <c:v>67.69605262204135</c:v>
                </c:pt>
                <c:pt idx="288">
                  <c:v>67.504033836545091</c:v>
                </c:pt>
                <c:pt idx="289">
                  <c:v>67.315946492730092</c:v>
                </c:pt>
                <c:pt idx="290">
                  <c:v>67.131671074089709</c:v>
                </c:pt>
                <c:pt idx="291">
                  <c:v>66.951092859949227</c:v>
                </c:pt>
                <c:pt idx="292">
                  <c:v>66.774101687302448</c:v>
                </c:pt>
                <c:pt idx="293">
                  <c:v>66.600591726701424</c:v>
                </c:pt>
                <c:pt idx="294">
                  <c:v>66.430461271241541</c:v>
                </c:pt>
                <c:pt idx="295">
                  <c:v>66.263612537757695</c:v>
                </c:pt>
                <c:pt idx="296">
                  <c:v>66.099951479414571</c:v>
                </c:pt>
                <c:pt idx="297">
                  <c:v>65.939387608937423</c:v>
                </c:pt>
                <c:pt idx="298">
                  <c:v>65.78183383178424</c:v>
                </c:pt>
                <c:pt idx="299">
                  <c:v>65.627206288613067</c:v>
                </c:pt>
                <c:pt idx="300">
                  <c:v>65.475424206446704</c:v>
                </c:pt>
                <c:pt idx="301">
                  <c:v>65.326409757978539</c:v>
                </c:pt>
                <c:pt idx="302">
                  <c:v>65.180087928505429</c:v>
                </c:pt>
                <c:pt idx="303">
                  <c:v>65.03638639000971</c:v>
                </c:pt>
                <c:pt idx="304">
                  <c:v>64.895235381945099</c:v>
                </c:pt>
                <c:pt idx="305">
                  <c:v>64.756567598315272</c:v>
                </c:pt>
                <c:pt idx="306">
                  <c:v>64.620318080659828</c:v>
                </c:pt>
                <c:pt idx="307">
                  <c:v>64.486424116590598</c:v>
                </c:pt>
                <c:pt idx="308">
                  <c:v>64.354825143545582</c:v>
                </c:pt>
                <c:pt idx="309">
                  <c:v>64.225462657449597</c:v>
                </c:pt>
                <c:pt idx="310">
                  <c:v>64.098280125992787</c:v>
                </c:pt>
                <c:pt idx="311">
                  <c:v>63.973222906256488</c:v>
                </c:pt>
                <c:pt idx="312">
                  <c:v>63.850238166434671</c:v>
                </c:pt>
                <c:pt idx="313">
                  <c:v>63.729274811414925</c:v>
                </c:pt>
                <c:pt idx="314">
                  <c:v>61.746963905141314</c:v>
                </c:pt>
                <c:pt idx="315">
                  <c:v>59.342031041608955</c:v>
                </c:pt>
                <c:pt idx="316">
                  <c:v>56.99395563968033</c:v>
                </c:pt>
                <c:pt idx="317">
                  <c:v>54.700744918495595</c:v>
                </c:pt>
                <c:pt idx="318">
                  <c:v>52.46049814765135</c:v>
                </c:pt>
                <c:pt idx="319">
                  <c:v>50.271401392887903</c:v>
                </c:pt>
                <c:pt idx="320">
                  <c:v>48.131722617619623</c:v>
                </c:pt>
                <c:pt idx="321">
                  <c:v>46.039807112504974</c:v>
                </c:pt>
                <c:pt idx="322">
                  <c:v>43.994073227709919</c:v>
                </c:pt>
                <c:pt idx="323">
                  <c:v>41.993008384732967</c:v>
                </c:pt>
                <c:pt idx="324">
                  <c:v>40.035165346656363</c:v>
                </c:pt>
                <c:pt idx="325">
                  <c:v>38.119158727495808</c:v>
                </c:pt>
                <c:pt idx="326">
                  <c:v>36.243661722956546</c:v>
                </c:pt>
                <c:pt idx="327">
                  <c:v>34.407403046382015</c:v>
                </c:pt>
                <c:pt idx="328">
                  <c:v>32.60916405502585</c:v>
                </c:pt>
                <c:pt idx="329">
                  <c:v>30.847776052996512</c:v>
                </c:pt>
                <c:pt idx="330">
                  <c:v>29.122117758330646</c:v>
                </c:pt>
                <c:pt idx="331">
                  <c:v>27.431112922660226</c:v>
                </c:pt>
                <c:pt idx="332">
                  <c:v>25.773728092854142</c:v>
                </c:pt>
                <c:pt idx="333">
                  <c:v>24.148970504853253</c:v>
                </c:pt>
                <c:pt idx="334">
                  <c:v>22.555886100678425</c:v>
                </c:pt>
                <c:pt idx="335">
                  <c:v>20.993557660288786</c:v>
                </c:pt>
                <c:pt idx="336">
                  <c:v>19.461103040604911</c:v>
                </c:pt>
                <c:pt idx="337">
                  <c:v>17.957673514591256</c:v>
                </c:pt>
                <c:pt idx="338">
                  <c:v>16.482452203828444</c:v>
                </c:pt>
                <c:pt idx="339">
                  <c:v>15.03465259849226</c:v>
                </c:pt>
                <c:pt idx="340">
                  <c:v>13.613517159105392</c:v>
                </c:pt>
                <c:pt idx="341">
                  <c:v>12.218315994839335</c:v>
                </c:pt>
                <c:pt idx="342">
                  <c:v>10.848345613520438</c:v>
                </c:pt>
                <c:pt idx="343">
                  <c:v>9.5029277388432476</c:v>
                </c:pt>
                <c:pt idx="344">
                  <c:v>8.1814081906122826</c:v>
                </c:pt>
                <c:pt idx="345">
                  <c:v>6.8831558241287061</c:v>
                </c:pt>
                <c:pt idx="346">
                  <c:v>5.6075615251086175</c:v>
                </c:pt>
                <c:pt idx="347">
                  <c:v>4.3540372567703711</c:v>
                </c:pt>
                <c:pt idx="348">
                  <c:v>3.1220151559593123</c:v>
                </c:pt>
                <c:pt idx="349">
                  <c:v>1.9109466753899129</c:v>
                </c:pt>
                <c:pt idx="350">
                  <c:v>0.72030176928412626</c:v>
                </c:pt>
                <c:pt idx="351">
                  <c:v>-0.45043188013407232</c:v>
                </c:pt>
                <c:pt idx="352">
                  <c:v>-1.601749597660318</c:v>
                </c:pt>
                <c:pt idx="353">
                  <c:v>-2.7341304138620459</c:v>
                </c:pt>
                <c:pt idx="354">
                  <c:v>-3.8480377296328583</c:v>
                </c:pt>
                <c:pt idx="355">
                  <c:v>-4.9439199484858083</c:v>
                </c:pt>
                <c:pt idx="356">
                  <c:v>-6.0222110783975991</c:v>
                </c:pt>
                <c:pt idx="357">
                  <c:v>-7.0833313049016748</c:v>
                </c:pt>
                <c:pt idx="358">
                  <c:v>-8.1276875370189572</c:v>
                </c:pt>
                <c:pt idx="359">
                  <c:v>-9.1556739275173378</c:v>
                </c:pt>
                <c:pt idx="360">
                  <c:v>-10.167672368896541</c:v>
                </c:pt>
                <c:pt idx="361">
                  <c:v>-11.164052966409987</c:v>
                </c:pt>
                <c:pt idx="362">
                  <c:v>-12.14517448935435</c:v>
                </c:pt>
                <c:pt idx="363">
                  <c:v>-13.111384801783011</c:v>
                </c:pt>
                <c:pt idx="364">
                  <c:v>-14.063021273729138</c:v>
                </c:pt>
                <c:pt idx="365">
                  <c:v>-15.000411173960348</c:v>
                </c:pt>
                <c:pt idx="366">
                  <c:v>-15.294536883253674</c:v>
                </c:pt>
                <c:pt idx="367">
                  <c:v>-13.847942208310348</c:v>
                </c:pt>
                <c:pt idx="368">
                  <c:v>-12.39278756553831</c:v>
                </c:pt>
                <c:pt idx="369">
                  <c:v>-10.928996751336062</c:v>
                </c:pt>
                <c:pt idx="370">
                  <c:v>-9.4564926548913792</c:v>
                </c:pt>
                <c:pt idx="371">
                  <c:v>-7.9751972446401425</c:v>
                </c:pt>
                <c:pt idx="372">
                  <c:v>-6.4850315544824895</c:v>
                </c:pt>
                <c:pt idx="373">
                  <c:v>-4.9859156697502964</c:v>
                </c:pt>
                <c:pt idx="374">
                  <c:v>-3.47776871292097</c:v>
                </c:pt>
                <c:pt idx="375">
                  <c:v>-1.9605088290726491</c:v>
                </c:pt>
                <c:pt idx="376">
                  <c:v>-0.43405317107453323</c:v>
                </c:pt>
                <c:pt idx="377">
                  <c:v>1.1016821154927081</c:v>
                </c:pt>
                <c:pt idx="378">
                  <c:v>2.6467819076922749</c:v>
                </c:pt>
                <c:pt idx="379">
                  <c:v>4.2013321208685062</c:v>
                </c:pt>
                <c:pt idx="380">
                  <c:v>5.7654197245718963</c:v>
                </c:pt>
                <c:pt idx="381">
                  <c:v>7.3391327587780886</c:v>
                </c:pt>
                <c:pt idx="382">
                  <c:v>8.9225603504072826</c:v>
                </c:pt>
                <c:pt idx="383">
                  <c:v>10.515792730150464</c:v>
                </c:pt>
                <c:pt idx="384">
                  <c:v>12.118921249609249</c:v>
                </c:pt>
                <c:pt idx="385">
                  <c:v>13.732038398755964</c:v>
                </c:pt>
                <c:pt idx="386">
                  <c:v>15.355237823721257</c:v>
                </c:pt>
                <c:pt idx="387">
                  <c:v>16.988614344916343</c:v>
                </c:pt>
                <c:pt idx="388">
                  <c:v>18.632263975496798</c:v>
                </c:pt>
                <c:pt idx="389">
                  <c:v>20.286283940176418</c:v>
                </c:pt>
                <c:pt idx="390">
                  <c:v>21.950772694397891</c:v>
                </c:pt>
                <c:pt idx="391">
                  <c:v>23.625829943868549</c:v>
                </c:pt>
                <c:pt idx="392">
                  <c:v>25.311556664470068</c:v>
                </c:pt>
                <c:pt idx="393">
                  <c:v>27.008055122549024</c:v>
                </c:pt>
                <c:pt idx="394">
                  <c:v>28.715428895598127</c:v>
                </c:pt>
                <c:pt idx="395">
                  <c:v>30.433782893336534</c:v>
                </c:pt>
                <c:pt idx="396">
                  <c:v>32.163223379197767</c:v>
                </c:pt>
                <c:pt idx="397">
                  <c:v>33.903857992235345</c:v>
                </c:pt>
                <c:pt idx="398">
                  <c:v>35.655795769454855</c:v>
                </c:pt>
                <c:pt idx="399">
                  <c:v>37.419147168582612</c:v>
                </c:pt>
                <c:pt idx="400">
                  <c:v>39.194024091280767</c:v>
                </c:pt>
                <c:pt idx="401">
                  <c:v>40.980539906819004</c:v>
                </c:pt>
                <c:pt idx="402">
                  <c:v>42.778809476213794</c:v>
                </c:pt>
                <c:pt idx="403">
                  <c:v>44.588949176845283</c:v>
                </c:pt>
                <c:pt idx="404">
                  <c:v>46.4110769275633</c:v>
                </c:pt>
                <c:pt idx="405">
                  <c:v>48.245312214294266</c:v>
                </c:pt>
                <c:pt idx="406">
                  <c:v>50.091776116159693</c:v>
                </c:pt>
                <c:pt idx="407">
                  <c:v>51.950591332119146</c:v>
                </c:pt>
                <c:pt idx="408">
                  <c:v>53.821882208149674</c:v>
                </c:pt>
                <c:pt idx="409">
                  <c:v>55.705774764974095</c:v>
                </c:pt>
                <c:pt idx="410">
                  <c:v>57.602396726351635</c:v>
                </c:pt>
                <c:pt idx="411">
                  <c:v>59.511877547943783</c:v>
                </c:pt>
                <c:pt idx="412">
                  <c:v>61.434348446769427</c:v>
                </c:pt>
                <c:pt idx="413">
                  <c:v>63.369942431263063</c:v>
                </c:pt>
                <c:pt idx="414">
                  <c:v>65.318794331950585</c:v>
                </c:pt>
                <c:pt idx="415">
                  <c:v>67.281040832757924</c:v>
                </c:pt>
                <c:pt idx="416">
                  <c:v>69.256820502967088</c:v>
                </c:pt>
                <c:pt idx="417">
                  <c:v>71.246273829835843</c:v>
                </c:pt>
                <c:pt idx="418">
                  <c:v>73.249543251897052</c:v>
                </c:pt>
                <c:pt idx="419">
                  <c:v>71.783291703068457</c:v>
                </c:pt>
                <c:pt idx="420">
                  <c:v>70.357216821066658</c:v>
                </c:pt>
                <c:pt idx="421">
                  <c:v>68.969689606451496</c:v>
                </c:pt>
                <c:pt idx="422">
                  <c:v>67.619167951102526</c:v>
                </c:pt>
                <c:pt idx="423">
                  <c:v>66.304190920947718</c:v>
                </c:pt>
                <c:pt idx="424">
                  <c:v>65.023373484250698</c:v>
                </c:pt>
                <c:pt idx="425">
                  <c:v>63.775401645465244</c:v>
                </c:pt>
                <c:pt idx="426">
                  <c:v>62.55902794871637</c:v>
                </c:pt>
                <c:pt idx="427">
                  <c:v>61.373067318561539</c:v>
                </c:pt>
                <c:pt idx="428">
                  <c:v>60.216393208880817</c:v>
                </c:pt>
                <c:pt idx="429">
                  <c:v>59.087934033589448</c:v>
                </c:pt>
                <c:pt idx="430">
                  <c:v>57.986669855401615</c:v>
                </c:pt>
                <c:pt idx="431">
                  <c:v>56.911629311138377</c:v>
                </c:pt>
                <c:pt idx="432">
                  <c:v>55.861886754098087</c:v>
                </c:pt>
                <c:pt idx="433">
                  <c:v>54.836559595818791</c:v>
                </c:pt>
                <c:pt idx="434">
                  <c:v>53.834805831188135</c:v>
                </c:pt>
                <c:pt idx="435">
                  <c:v>52.855821732314446</c:v>
                </c:pt>
                <c:pt idx="436">
                  <c:v>51.898839697884448</c:v>
                </c:pt>
                <c:pt idx="437">
                  <c:v>50.963126245912434</c:v>
                </c:pt>
                <c:pt idx="438">
                  <c:v>50.047980138850455</c:v>
                </c:pt>
                <c:pt idx="439">
                  <c:v>49.152730630986284</c:v>
                </c:pt>
                <c:pt idx="440">
                  <c:v>48.276735828924799</c:v>
                </c:pt>
                <c:pt idx="441">
                  <c:v>47.41938115673041</c:v>
                </c:pt>
                <c:pt idx="442">
                  <c:v>46.580077918017636</c:v>
                </c:pt>
                <c:pt idx="443">
                  <c:v>45.758261947920452</c:v>
                </c:pt>
                <c:pt idx="444">
                  <c:v>44.953392348453036</c:v>
                </c:pt>
                <c:pt idx="445">
                  <c:v>44.164950301305517</c:v>
                </c:pt>
                <c:pt idx="446">
                  <c:v>43.39243795259857</c:v>
                </c:pt>
                <c:pt idx="447">
                  <c:v>42.635377364558977</c:v>
                </c:pt>
                <c:pt idx="448">
                  <c:v>41.893309529478231</c:v>
                </c:pt>
                <c:pt idx="449">
                  <c:v>41.165793441679121</c:v>
                </c:pt>
                <c:pt idx="450">
                  <c:v>40.452405223547451</c:v>
                </c:pt>
                <c:pt idx="451">
                  <c:v>39.752737301990116</c:v>
                </c:pt>
                <c:pt idx="452">
                  <c:v>39.066397631956647</c:v>
                </c:pt>
                <c:pt idx="453">
                  <c:v>38.393008963916863</c:v>
                </c:pt>
                <c:pt idx="454">
                  <c:v>37.732208152417982</c:v>
                </c:pt>
                <c:pt idx="455">
                  <c:v>37.083645503058918</c:v>
                </c:pt>
                <c:pt idx="456">
                  <c:v>36.4469841554141</c:v>
                </c:pt>
                <c:pt idx="457">
                  <c:v>35.821899499618958</c:v>
                </c:pt>
                <c:pt idx="458">
                  <c:v>35.208078624494156</c:v>
                </c:pt>
                <c:pt idx="459">
                  <c:v>34.605219795237204</c:v>
                </c:pt>
                <c:pt idx="460">
                  <c:v>34.013031958849595</c:v>
                </c:pt>
                <c:pt idx="461">
                  <c:v>33.431234275596331</c:v>
                </c:pt>
                <c:pt idx="462">
                  <c:v>32.859555674913324</c:v>
                </c:pt>
                <c:pt idx="463">
                  <c:v>32.297734434286653</c:v>
                </c:pt>
                <c:pt idx="464">
                  <c:v>31.74551777972998</c:v>
                </c:pt>
                <c:pt idx="465">
                  <c:v>31.202661506577954</c:v>
                </c:pt>
                <c:pt idx="466">
                  <c:v>30.668929619401375</c:v>
                </c:pt>
                <c:pt idx="467">
                  <c:v>30.144093989927502</c:v>
                </c:pt>
                <c:pt idx="468">
                  <c:v>29.627934031924717</c:v>
                </c:pt>
                <c:pt idx="469">
                  <c:v>29.120236392077615</c:v>
                </c:pt>
                <c:pt idx="470">
                  <c:v>28.620794655942671</c:v>
                </c:pt>
                <c:pt idx="471">
                  <c:v>27.360867446313364</c:v>
                </c:pt>
                <c:pt idx="472">
                  <c:v>26.114658502179623</c:v>
                </c:pt>
                <c:pt idx="473">
                  <c:v>24.881944987059157</c:v>
                </c:pt>
                <c:pt idx="474">
                  <c:v>23.662508864753807</c:v>
                </c:pt>
                <c:pt idx="475">
                  <c:v>22.456136770783687</c:v>
                </c:pt>
                <c:pt idx="476">
                  <c:v>21.26261988793172</c:v>
                </c:pt>
                <c:pt idx="477">
                  <c:v>20.081753825745373</c:v>
                </c:pt>
                <c:pt idx="478">
                  <c:v>18.91333850385033</c:v>
                </c:pt>
                <c:pt idx="479">
                  <c:v>17.75717803893513</c:v>
                </c:pt>
                <c:pt idx="480">
                  <c:v>16.613080635273867</c:v>
                </c:pt>
                <c:pt idx="481">
                  <c:v>15.4808584786577</c:v>
                </c:pt>
                <c:pt idx="482">
                  <c:v>14.360327633611947</c:v>
                </c:pt>
                <c:pt idx="483">
                  <c:v>13.251307943781153</c:v>
                </c:pt>
                <c:pt idx="484">
                  <c:v>12.153622935368302</c:v>
                </c:pt>
                <c:pt idx="485">
                  <c:v>11.067099723519579</c:v>
                </c:pt>
                <c:pt idx="486">
                  <c:v>9.9915689215507086</c:v>
                </c:pt>
                <c:pt idx="487">
                  <c:v>8.9268645529143811</c:v>
                </c:pt>
                <c:pt idx="488">
                  <c:v>7.8728239658126586</c:v>
                </c:pt>
                <c:pt idx="489">
                  <c:v>6.8292877503625782</c:v>
                </c:pt>
                <c:pt idx="490">
                  <c:v>5.7960996582256064</c:v>
                </c:pt>
                <c:pt idx="491">
                  <c:v>4.773106524616777</c:v>
                </c:pt>
                <c:pt idx="492">
                  <c:v>3.7601581926107075</c:v>
                </c:pt>
                <c:pt idx="493">
                  <c:v>2.7571074396666617</c:v>
                </c:pt>
                <c:pt idx="494">
                  <c:v>1.7638099062970092</c:v>
                </c:pt>
                <c:pt idx="495">
                  <c:v>0.78012402680627257</c:v>
                </c:pt>
                <c:pt idx="496">
                  <c:v>-0.19408903796886978</c:v>
                </c:pt>
                <c:pt idx="497">
                  <c:v>-1.1589654659856508</c:v>
                </c:pt>
                <c:pt idx="498">
                  <c:v>-2.1146388374522984</c:v>
                </c:pt>
                <c:pt idx="499">
                  <c:v>-3.0612401964775882</c:v>
                </c:pt>
                <c:pt idx="500">
                  <c:v>-3.998898110973359</c:v>
                </c:pt>
                <c:pt idx="501">
                  <c:v>-4.9277387308669152</c:v>
                </c:pt>
                <c:pt idx="502">
                  <c:v>-5.8478858446790349</c:v>
                </c:pt>
                <c:pt idx="503">
                  <c:v>-6.7594609345207113</c:v>
                </c:pt>
                <c:pt idx="504">
                  <c:v>-7.6625832295598499</c:v>
                </c:pt>
                <c:pt idx="505">
                  <c:v>-8.5573697580077717</c:v>
                </c:pt>
                <c:pt idx="506">
                  <c:v>-9.4439353976726093</c:v>
                </c:pt>
                <c:pt idx="507">
                  <c:v>-10.322392925125644</c:v>
                </c:pt>
                <c:pt idx="508">
                  <c:v>-11.192853063525066</c:v>
                </c:pt>
                <c:pt idx="509">
                  <c:v>-12.055424529139358</c:v>
                </c:pt>
                <c:pt idx="510">
                  <c:v>-12.910214076611382</c:v>
                </c:pt>
                <c:pt idx="511">
                  <c:v>-13.75732654300319</c:v>
                </c:pt>
                <c:pt idx="512">
                  <c:v>-14.596864890659123</c:v>
                </c:pt>
                <c:pt idx="513">
                  <c:v>-15.428930248924456</c:v>
                </c:pt>
                <c:pt idx="514">
                  <c:v>-16.253621954754895</c:v>
                </c:pt>
                <c:pt idx="515">
                  <c:v>-17.071037592251127</c:v>
                </c:pt>
                <c:pt idx="516">
                  <c:v>-17.881273031151757</c:v>
                </c:pt>
                <c:pt idx="517">
                  <c:v>-18.684422464315965</c:v>
                </c:pt>
                <c:pt idx="518">
                  <c:v>-19.480578444227458</c:v>
                </c:pt>
                <c:pt idx="519">
                  <c:v>-20.269831918548608</c:v>
                </c:pt>
                <c:pt idx="520">
                  <c:v>-21.052272264754045</c:v>
                </c:pt>
                <c:pt idx="521">
                  <c:v>-21.827987323871056</c:v>
                </c:pt>
                <c:pt idx="522">
                  <c:v>-22.597063433353838</c:v>
                </c:pt>
                <c:pt idx="523">
                  <c:v>-22.396881581594684</c:v>
                </c:pt>
                <c:pt idx="524">
                  <c:v>-22.194944660056493</c:v>
                </c:pt>
                <c:pt idx="525">
                  <c:v>-21.991229486075824</c:v>
                </c:pt>
                <c:pt idx="526">
                  <c:v>-21.785712466891518</c:v>
                </c:pt>
                <c:pt idx="527">
                  <c:v>-21.578369590536074</c:v>
                </c:pt>
                <c:pt idx="528">
                  <c:v>-21.369176416483427</c:v>
                </c:pt>
                <c:pt idx="529">
                  <c:v>-21.158108066044989</c:v>
                </c:pt>
                <c:pt idx="530">
                  <c:v>-20.945139212506568</c:v>
                </c:pt>
                <c:pt idx="531">
                  <c:v>-20.730244070997227</c:v>
                </c:pt>
                <c:pt idx="532">
                  <c:v>-20.513396388082437</c:v>
                </c:pt>
                <c:pt idx="533">
                  <c:v>-20.294569431071928</c:v>
                </c:pt>
                <c:pt idx="534">
                  <c:v>-20.073735977033678</c:v>
                </c:pt>
                <c:pt idx="535">
                  <c:v>-19.850868301504022</c:v>
                </c:pt>
                <c:pt idx="536">
                  <c:v>-19.625938166884616</c:v>
                </c:pt>
                <c:pt idx="537">
                  <c:v>-19.398916810515608</c:v>
                </c:pt>
                <c:pt idx="538">
                  <c:v>-19.16977493241453</c:v>
                </c:pt>
                <c:pt idx="539">
                  <c:v>-18.938482682670244</c:v>
                </c:pt>
                <c:pt idx="540">
                  <c:v>-18.705009648480122</c:v>
                </c:pt>
                <c:pt idx="541">
                  <c:v>-18.469324840818778</c:v>
                </c:pt>
                <c:pt idx="542">
                  <c:v>-18.231396680726309</c:v>
                </c:pt>
                <c:pt idx="543">
                  <c:v>-17.991192985203032</c:v>
                </c:pt>
                <c:pt idx="544">
                  <c:v>-17.748680952697406</c:v>
                </c:pt>
                <c:pt idx="545">
                  <c:v>-17.503827148173901</c:v>
                </c:pt>
                <c:pt idx="546">
                  <c:v>-17.256597487745928</c:v>
                </c:pt>
                <c:pt idx="547">
                  <c:v>-17.00695722285921</c:v>
                </c:pt>
                <c:pt idx="548">
                  <c:v>-16.754870924010635</c:v>
                </c:pt>
                <c:pt idx="549">
                  <c:v>-16.500302463985605</c:v>
                </c:pt>
                <c:pt idx="550">
                  <c:v>-16.243215000598219</c:v>
                </c:pt>
                <c:pt idx="551">
                  <c:v>-15.983570958916427</c:v>
                </c:pt>
                <c:pt idx="552">
                  <c:v>-15.72133201295407</c:v>
                </c:pt>
                <c:pt idx="553">
                  <c:v>-15.456459066811545</c:v>
                </c:pt>
                <c:pt idx="554">
                  <c:v>-15.188912235244977</c:v>
                </c:pt>
                <c:pt idx="555">
                  <c:v>-14.918650823644386</c:v>
                </c:pt>
                <c:pt idx="556">
                  <c:v>-14.645633307398853</c:v>
                </c:pt>
                <c:pt idx="557">
                  <c:v>-14.369817310627431</c:v>
                </c:pt>
                <c:pt idx="558">
                  <c:v>-14.091159584252544</c:v>
                </c:pt>
                <c:pt idx="559">
                  <c:v>-13.809615983392288</c:v>
                </c:pt>
                <c:pt idx="560">
                  <c:v>-13.525141444046396</c:v>
                </c:pt>
                <c:pt idx="561">
                  <c:v>-13.237689959050646</c:v>
                </c:pt>
                <c:pt idx="562">
                  <c:v>-12.947214553272035</c:v>
                </c:pt>
                <c:pt idx="563">
                  <c:v>-12.653667258017286</c:v>
                </c:pt>
                <c:pt idx="564">
                  <c:v>-12.356999084625009</c:v>
                </c:pt>
                <c:pt idx="565">
                  <c:v>-12.057159997210952</c:v>
                </c:pt>
                <c:pt idx="566">
                  <c:v>-11.754098884534937</c:v>
                </c:pt>
                <c:pt idx="567">
                  <c:v>-11.447763530955656</c:v>
                </c:pt>
                <c:pt idx="568">
                  <c:v>-11.138100586439037</c:v>
                </c:pt>
                <c:pt idx="569">
                  <c:v>-10.825055535584116</c:v>
                </c:pt>
                <c:pt idx="570">
                  <c:v>-10.508572665628069</c:v>
                </c:pt>
                <c:pt idx="571">
                  <c:v>-10.188595033391723</c:v>
                </c:pt>
                <c:pt idx="572">
                  <c:v>-9.8650644311236384</c:v>
                </c:pt>
                <c:pt idx="573">
                  <c:v>-9.5379213512003282</c:v>
                </c:pt>
                <c:pt idx="574">
                  <c:v>-9.2071049496371682</c:v>
                </c:pt>
                <c:pt idx="575">
                  <c:v>-9.0057964231413656</c:v>
                </c:pt>
                <c:pt idx="576">
                  <c:v>-8.8037724906653185</c:v>
                </c:pt>
                <c:pt idx="577">
                  <c:v>-8.6010293318286699</c:v>
                </c:pt>
                <c:pt idx="578">
                  <c:v>-8.3975630990007151</c:v>
                </c:pt>
                <c:pt idx="579">
                  <c:v>-8.1933699170568364</c:v>
                </c:pt>
                <c:pt idx="580">
                  <c:v>-7.9884458831326217</c:v>
                </c:pt>
                <c:pt idx="581">
                  <c:v>-7.782787066375219</c:v>
                </c:pt>
                <c:pt idx="582">
                  <c:v>-7.5763895076918502</c:v>
                </c:pt>
                <c:pt idx="583">
                  <c:v>-7.3692492194959218</c:v>
                </c:pt>
                <c:pt idx="584">
                  <c:v>-7.1613621854500265</c:v>
                </c:pt>
                <c:pt idx="585">
                  <c:v>-6.952724360206652</c:v>
                </c:pt>
                <c:pt idx="586">
                  <c:v>-6.7433316691454586</c:v>
                </c:pt>
                <c:pt idx="587">
                  <c:v>-6.5331800081082196</c:v>
                </c:pt>
                <c:pt idx="588">
                  <c:v>-6.3222652431305981</c:v>
                </c:pt>
                <c:pt idx="589">
                  <c:v>-6.1105832101711055</c:v>
                </c:pt>
                <c:pt idx="590">
                  <c:v>-5.8981297148370748</c:v>
                </c:pt>
                <c:pt idx="591">
                  <c:v>-5.684900532107628</c:v>
                </c:pt>
                <c:pt idx="592">
                  <c:v>-5.4708914060535125</c:v>
                </c:pt>
                <c:pt idx="593">
                  <c:v>-5.2560980495540477</c:v>
                </c:pt>
                <c:pt idx="594">
                  <c:v>-5.0405161440108088</c:v>
                </c:pt>
                <c:pt idx="595">
                  <c:v>-4.8241413390581744</c:v>
                </c:pt>
                <c:pt idx="596">
                  <c:v>-4.6069692522707539</c:v>
                </c:pt>
                <c:pt idx="597">
                  <c:v>-4.3889954688674626</c:v>
                </c:pt>
                <c:pt idx="598">
                  <c:v>-4.1702155414123361</c:v>
                </c:pt>
                <c:pt idx="599">
                  <c:v>-3.9506249895121415</c:v>
                </c:pt>
                <c:pt idx="600">
                  <c:v>-3.7302192995104178</c:v>
                </c:pt>
                <c:pt idx="601">
                  <c:v>-3.5089939241783052</c:v>
                </c:pt>
                <c:pt idx="602">
                  <c:v>-3.2869442824018269</c:v>
                </c:pt>
                <c:pt idx="603">
                  <c:v>-3.0640657588655307</c:v>
                </c:pt>
                <c:pt idx="604">
                  <c:v>-2.8403537037328785</c:v>
                </c:pt>
                <c:pt idx="605">
                  <c:v>-2.615803432322783</c:v>
                </c:pt>
                <c:pt idx="606">
                  <c:v>-2.3904102247827463</c:v>
                </c:pt>
                <c:pt idx="607">
                  <c:v>-2.1641693257579031</c:v>
                </c:pt>
                <c:pt idx="608">
                  <c:v>-1.9370759440568541</c:v>
                </c:pt>
                <c:pt idx="609">
                  <c:v>-1.7091252523132483</c:v>
                </c:pt>
                <c:pt idx="610">
                  <c:v>-1.4803123866439116</c:v>
                </c:pt>
                <c:pt idx="611">
                  <c:v>-1.2506324463027019</c:v>
                </c:pt>
                <c:pt idx="612">
                  <c:v>-1.020080493330755</c:v>
                </c:pt>
                <c:pt idx="613">
                  <c:v>-0.78865155220254612</c:v>
                </c:pt>
                <c:pt idx="614">
                  <c:v>-0.55634060946803121</c:v>
                </c:pt>
                <c:pt idx="615">
                  <c:v>-0.32314261339051464</c:v>
                </c:pt>
                <c:pt idx="616">
                  <c:v>-8.9052473580508718E-2</c:v>
                </c:pt>
                <c:pt idx="617">
                  <c:v>0.14593493937455904</c:v>
                </c:pt>
                <c:pt idx="618">
                  <c:v>0.38182479428519045</c:v>
                </c:pt>
                <c:pt idx="619">
                  <c:v>0.61862229973865812</c:v>
                </c:pt>
                <c:pt idx="620">
                  <c:v>0.85633270448239873</c:v>
                </c:pt>
                <c:pt idx="621">
                  <c:v>1.0949612978118806</c:v>
                </c:pt>
                <c:pt idx="622">
                  <c:v>1.3345134099628231</c:v>
                </c:pt>
                <c:pt idx="623">
                  <c:v>1.5749944125081683</c:v>
                </c:pt>
                <c:pt idx="624">
                  <c:v>1.816409718759604</c:v>
                </c:pt>
                <c:pt idx="625">
                  <c:v>2.0587647841736167</c:v>
                </c:pt>
                <c:pt idx="626">
                  <c:v>2.3020651067624742</c:v>
                </c:pt>
                <c:pt idx="627">
                  <c:v>2.256795529662825</c:v>
                </c:pt>
                <c:pt idx="628">
                  <c:v>2.6029744460229987</c:v>
                </c:pt>
                <c:pt idx="629">
                  <c:v>2.9488472587684056</c:v>
                </c:pt>
                <c:pt idx="630">
                  <c:v>3.2944143737210885</c:v>
                </c:pt>
                <c:pt idx="631">
                  <c:v>3.6396761959859747</c:v>
                </c:pt>
                <c:pt idx="632">
                  <c:v>3.9846331299525417</c:v>
                </c:pt>
                <c:pt idx="633">
                  <c:v>4.3292855792963714</c:v>
                </c:pt>
                <c:pt idx="634">
                  <c:v>4.6736339469808375</c:v>
                </c:pt>
                <c:pt idx="635">
                  <c:v>5.0176786352584157</c:v>
                </c:pt>
                <c:pt idx="636">
                  <c:v>5.3614200456724381</c:v>
                </c:pt>
                <c:pt idx="637">
                  <c:v>5.7048585790587802</c:v>
                </c:pt>
                <c:pt idx="638">
                  <c:v>6.047994635547016</c:v>
                </c:pt>
                <c:pt idx="639">
                  <c:v>6.3908286145624382</c:v>
                </c:pt>
                <c:pt idx="640">
                  <c:v>6.7333609148271911</c:v>
                </c:pt>
                <c:pt idx="641">
                  <c:v>7.0755919343621576</c:v>
                </c:pt>
                <c:pt idx="642">
                  <c:v>7.4175220704883138</c:v>
                </c:pt>
                <c:pt idx="643">
                  <c:v>7.7591517198282611</c:v>
                </c:pt>
                <c:pt idx="644">
                  <c:v>8.1004812783078926</c:v>
                </c:pt>
                <c:pt idx="645">
                  <c:v>8.4415111411577204</c:v>
                </c:pt>
                <c:pt idx="646">
                  <c:v>8.7822417029146393</c:v>
                </c:pt>
                <c:pt idx="647">
                  <c:v>9.122673357423249</c:v>
                </c:pt>
                <c:pt idx="648">
                  <c:v>9.4628064978374837</c:v>
                </c:pt>
                <c:pt idx="649">
                  <c:v>9.8026415166220673</c:v>
                </c:pt>
                <c:pt idx="650">
                  <c:v>10.142178805554058</c:v>
                </c:pt>
                <c:pt idx="651">
                  <c:v>10.481418755724325</c:v>
                </c:pt>
                <c:pt idx="652">
                  <c:v>10.820361757539132</c:v>
                </c:pt>
                <c:pt idx="653">
                  <c:v>11.159008200721443</c:v>
                </c:pt>
                <c:pt idx="654">
                  <c:v>11.497358474312724</c:v>
                </c:pt>
                <c:pt idx="655">
                  <c:v>11.835412966674031</c:v>
                </c:pt>
                <c:pt idx="656">
                  <c:v>12.173172065487915</c:v>
                </c:pt>
                <c:pt idx="657">
                  <c:v>12.510636157759558</c:v>
                </c:pt>
                <c:pt idx="658">
                  <c:v>12.847805629818531</c:v>
                </c:pt>
                <c:pt idx="659">
                  <c:v>13.184680867320054</c:v>
                </c:pt>
                <c:pt idx="660">
                  <c:v>13.52126225524648</c:v>
                </c:pt>
                <c:pt idx="661">
                  <c:v>13.857550177909017</c:v>
                </c:pt>
                <c:pt idx="662">
                  <c:v>14.193545018948917</c:v>
                </c:pt>
                <c:pt idx="663">
                  <c:v>14.529247161338876</c:v>
                </c:pt>
                <c:pt idx="664">
                  <c:v>14.864656987384862</c:v>
                </c:pt>
                <c:pt idx="665">
                  <c:v>15.19977487872719</c:v>
                </c:pt>
                <c:pt idx="666">
                  <c:v>15.534601216342203</c:v>
                </c:pt>
                <c:pt idx="667">
                  <c:v>15.869136380543591</c:v>
                </c:pt>
                <c:pt idx="668">
                  <c:v>16.203380750983818</c:v>
                </c:pt>
                <c:pt idx="669">
                  <c:v>16.537334706655749</c:v>
                </c:pt>
                <c:pt idx="670">
                  <c:v>16.870998625893808</c:v>
                </c:pt>
                <c:pt idx="671">
                  <c:v>17.204372886375594</c:v>
                </c:pt>
                <c:pt idx="672">
                  <c:v>17.537457865123329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PER!$BQ$19</c:f>
              <c:strCache>
                <c:ptCount val="1"/>
                <c:pt idx="0">
                  <c:v>섹터 Forward NP Growth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cat>
            <c:numRef>
              <c:f>PER!$BH$20:$BH$5005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PER!$BQ$20:$BQ$5005</c:f>
              <c:numCache>
                <c:formatCode>General</c:formatCode>
                <c:ptCount val="4986"/>
                <c:pt idx="52">
                  <c:v>-25.334434444737497</c:v>
                </c:pt>
                <c:pt idx="53">
                  <c:v>-24.968882342504962</c:v>
                </c:pt>
                <c:pt idx="54">
                  <c:v>-24.553606550746622</c:v>
                </c:pt>
                <c:pt idx="55">
                  <c:v>-24.13422428587927</c:v>
                </c:pt>
                <c:pt idx="56">
                  <c:v>-23.71067433468551</c:v>
                </c:pt>
                <c:pt idx="57">
                  <c:v>-23.282894261237942</c:v>
                </c:pt>
                <c:pt idx="58">
                  <c:v>-22.85082037621693</c:v>
                </c:pt>
                <c:pt idx="59">
                  <c:v>-22.414387705299845</c:v>
                </c:pt>
                <c:pt idx="60">
                  <c:v>-21.973529956588912</c:v>
                </c:pt>
                <c:pt idx="61">
                  <c:v>-21.52817948704304</c:v>
                </c:pt>
                <c:pt idx="62">
                  <c:v>-21.07826726787836</c:v>
                </c:pt>
                <c:pt idx="63">
                  <c:v>-20.623722848899728</c:v>
                </c:pt>
                <c:pt idx="64">
                  <c:v>-20.164474321725322</c:v>
                </c:pt>
                <c:pt idx="65">
                  <c:v>-19.700448281862993</c:v>
                </c:pt>
                <c:pt idx="66">
                  <c:v>-19.231569789597323</c:v>
                </c:pt>
                <c:pt idx="67">
                  <c:v>-18.757762329642901</c:v>
                </c:pt>
                <c:pt idx="68">
                  <c:v>-18.278947769518584</c:v>
                </c:pt>
                <c:pt idx="69">
                  <c:v>-17.795046316595041</c:v>
                </c:pt>
                <c:pt idx="70">
                  <c:v>-17.305976473766126</c:v>
                </c:pt>
                <c:pt idx="71">
                  <c:v>-16.811654993692059</c:v>
                </c:pt>
                <c:pt idx="72">
                  <c:v>-16.311996831560716</c:v>
                </c:pt>
                <c:pt idx="73">
                  <c:v>-15.806915096310735</c:v>
                </c:pt>
                <c:pt idx="74">
                  <c:v>-15.296321000257551</c:v>
                </c:pt>
                <c:pt idx="75">
                  <c:v>-14.78012380706094</c:v>
                </c:pt>
                <c:pt idx="76">
                  <c:v>-14.258230777970349</c:v>
                </c:pt>
                <c:pt idx="77">
                  <c:v>-13.730547116280778</c:v>
                </c:pt>
                <c:pt idx="78">
                  <c:v>-13.19697590992962</c:v>
                </c:pt>
                <c:pt idx="79">
                  <c:v>-12.657418072161185</c:v>
                </c:pt>
                <c:pt idx="80">
                  <c:v>-12.111772280182842</c:v>
                </c:pt>
                <c:pt idx="81">
                  <c:v>-11.559934911732894</c:v>
                </c:pt>
                <c:pt idx="82">
                  <c:v>-11.001799979476633</c:v>
                </c:pt>
                <c:pt idx="83">
                  <c:v>-10.437259063143822</c:v>
                </c:pt>
                <c:pt idx="84">
                  <c:v>-9.8662012393157532</c:v>
                </c:pt>
                <c:pt idx="85">
                  <c:v>-9.2885130087665644</c:v>
                </c:pt>
                <c:pt idx="86">
                  <c:v>-8.7040782212593157</c:v>
                </c:pt>
                <c:pt idx="87">
                  <c:v>-8.1127779976912233</c:v>
                </c:pt>
                <c:pt idx="88">
                  <c:v>-7.5144906494794999</c:v>
                </c:pt>
                <c:pt idx="89">
                  <c:v>-6.9090915950720362</c:v>
                </c:pt>
                <c:pt idx="90">
                  <c:v>-6.2964532734633316</c:v>
                </c:pt>
                <c:pt idx="91">
                  <c:v>-5.6764450545891414</c:v>
                </c:pt>
                <c:pt idx="92">
                  <c:v>-5.048933146467693</c:v>
                </c:pt>
                <c:pt idx="93">
                  <c:v>-4.4137804989490936</c:v>
                </c:pt>
                <c:pt idx="94">
                  <c:v>-3.7708467039270888</c:v>
                </c:pt>
                <c:pt idx="95">
                  <c:v>-3.1199878918607982</c:v>
                </c:pt>
                <c:pt idx="96">
                  <c:v>-2.461056624446345</c:v>
                </c:pt>
                <c:pt idx="97">
                  <c:v>-1.7939017832698134</c:v>
                </c:pt>
                <c:pt idx="98">
                  <c:v>-1.1183684542653616</c:v>
                </c:pt>
                <c:pt idx="99">
                  <c:v>-0.43429780779259408</c:v>
                </c:pt>
                <c:pt idx="100">
                  <c:v>0.25847302586174958</c:v>
                </c:pt>
                <c:pt idx="101">
                  <c:v>0.96011108576246063</c:v>
                </c:pt>
                <c:pt idx="102">
                  <c:v>1.6707877146008965</c:v>
                </c:pt>
                <c:pt idx="103">
                  <c:v>2.3906786981929606</c:v>
                </c:pt>
                <c:pt idx="104">
                  <c:v>3.1199644104380919</c:v>
                </c:pt>
                <c:pt idx="105">
                  <c:v>3.1811401831917996</c:v>
                </c:pt>
                <c:pt idx="106">
                  <c:v>2.7718876423369121</c:v>
                </c:pt>
                <c:pt idx="107">
                  <c:v>2.363135216392509</c:v>
                </c:pt>
                <c:pt idx="108">
                  <c:v>1.9548819891924252</c:v>
                </c:pt>
                <c:pt idx="109">
                  <c:v>1.5471270468071063</c:v>
                </c:pt>
                <c:pt idx="110">
                  <c:v>1.1398694775364371</c:v>
                </c:pt>
                <c:pt idx="111">
                  <c:v>0.73310837190312395</c:v>
                </c:pt>
                <c:pt idx="112">
                  <c:v>0.32684282264605624</c:v>
                </c:pt>
                <c:pt idx="113">
                  <c:v>-7.8928075286877064E-2</c:v>
                </c:pt>
                <c:pt idx="114">
                  <c:v>-0.48420522474490468</c:v>
                </c:pt>
                <c:pt idx="115">
                  <c:v>-0.88898952638167827</c:v>
                </c:pt>
                <c:pt idx="116">
                  <c:v>-1.293281878661412</c:v>
                </c:pt>
                <c:pt idx="117">
                  <c:v>-1.6970831778659323</c:v>
                </c:pt>
                <c:pt idx="118">
                  <c:v>-2.1003943181010731</c:v>
                </c:pt>
                <c:pt idx="119">
                  <c:v>-2.5032161913033923</c:v>
                </c:pt>
                <c:pt idx="120">
                  <c:v>-2.9055496872466113</c:v>
                </c:pt>
                <c:pt idx="121">
                  <c:v>-3.3073956935483428</c:v>
                </c:pt>
                <c:pt idx="122">
                  <c:v>-3.708755095676497</c:v>
                </c:pt>
                <c:pt idx="123">
                  <c:v>-4.1096287769557645</c:v>
                </c:pt>
                <c:pt idx="124">
                  <c:v>-4.5100176185742686</c:v>
                </c:pt>
                <c:pt idx="125">
                  <c:v>-4.909922499589781</c:v>
                </c:pt>
                <c:pt idx="126">
                  <c:v>-5.3093442969363025</c:v>
                </c:pt>
                <c:pt idx="127">
                  <c:v>-5.7082838854305091</c:v>
                </c:pt>
                <c:pt idx="128">
                  <c:v>-6.10674213777801</c:v>
                </c:pt>
                <c:pt idx="129">
                  <c:v>-6.5047199245798382</c:v>
                </c:pt>
                <c:pt idx="130">
                  <c:v>-6.902218114338643</c:v>
                </c:pt>
                <c:pt idx="131">
                  <c:v>-7.2992375734651898</c:v>
                </c:pt>
                <c:pt idx="132">
                  <c:v>-7.6957791662844777</c:v>
                </c:pt>
                <c:pt idx="133">
                  <c:v>-8.091843755042138</c:v>
                </c:pt>
                <c:pt idx="134">
                  <c:v>-8.4874321999106819</c:v>
                </c:pt>
                <c:pt idx="135">
                  <c:v>-8.8825453589956194</c:v>
                </c:pt>
                <c:pt idx="136">
                  <c:v>-9.2771840883417056</c:v>
                </c:pt>
                <c:pt idx="137">
                  <c:v>-9.6713492419392537</c:v>
                </c:pt>
                <c:pt idx="138">
                  <c:v>-10.065041671730079</c:v>
                </c:pt>
                <c:pt idx="139">
                  <c:v>-10.458262227613845</c:v>
                </c:pt>
                <c:pt idx="140">
                  <c:v>-10.851011757453966</c:v>
                </c:pt>
                <c:pt idx="141">
                  <c:v>-11.243291107083952</c:v>
                </c:pt>
                <c:pt idx="142">
                  <c:v>-11.635101120313251</c:v>
                </c:pt>
                <c:pt idx="143">
                  <c:v>-12.026442638933387</c:v>
                </c:pt>
                <c:pt idx="144">
                  <c:v>-12.417316502724074</c:v>
                </c:pt>
                <c:pt idx="145">
                  <c:v>-12.807723549459082</c:v>
                </c:pt>
                <c:pt idx="146">
                  <c:v>-13.197664614912263</c:v>
                </c:pt>
                <c:pt idx="147">
                  <c:v>-13.587140532863629</c:v>
                </c:pt>
                <c:pt idx="148">
                  <c:v>-13.976152135105091</c:v>
                </c:pt>
                <c:pt idx="149">
                  <c:v>-14.364700251446571</c:v>
                </c:pt>
                <c:pt idx="150">
                  <c:v>-14.752785709721817</c:v>
                </c:pt>
                <c:pt idx="151">
                  <c:v>-15.140409335794224</c:v>
                </c:pt>
                <c:pt idx="152">
                  <c:v>-15.527571953562823</c:v>
                </c:pt>
                <c:pt idx="153">
                  <c:v>-15.91427438496803</c:v>
                </c:pt>
                <c:pt idx="154">
                  <c:v>-16.300517449997464</c:v>
                </c:pt>
                <c:pt idx="155">
                  <c:v>-16.686301966691797</c:v>
                </c:pt>
                <c:pt idx="156">
                  <c:v>-17.07162875115047</c:v>
                </c:pt>
                <c:pt idx="157">
                  <c:v>-17.456498617537484</c:v>
                </c:pt>
                <c:pt idx="158">
                  <c:v>-18.678226999418946</c:v>
                </c:pt>
                <c:pt idx="159">
                  <c:v>-19.908213557705945</c:v>
                </c:pt>
                <c:pt idx="160">
                  <c:v>-21.146542307079486</c:v>
                </c:pt>
                <c:pt idx="161">
                  <c:v>-22.393298405731322</c:v>
                </c:pt>
                <c:pt idx="162">
                  <c:v>-23.648568174885433</c:v>
                </c:pt>
                <c:pt idx="163">
                  <c:v>-24.912439118720954</c:v>
                </c:pt>
                <c:pt idx="164">
                  <c:v>-26.184999944706043</c:v>
                </c:pt>
                <c:pt idx="165">
                  <c:v>-27.466340584352533</c:v>
                </c:pt>
                <c:pt idx="166">
                  <c:v>-28.756552214401854</c:v>
                </c:pt>
                <c:pt idx="167">
                  <c:v>-30.055727278452117</c:v>
                </c:pt>
                <c:pt idx="168">
                  <c:v>-31.363959509038008</c:v>
                </c:pt>
                <c:pt idx="169">
                  <c:v>-32.681343950173726</c:v>
                </c:pt>
                <c:pt idx="170">
                  <c:v>-34.007976980370771</c:v>
                </c:pt>
                <c:pt idx="171">
                  <c:v>-35.343956336142398</c:v>
                </c:pt>
                <c:pt idx="172">
                  <c:v>-36.689381136006425</c:v>
                </c:pt>
                <c:pt idx="173">
                  <c:v>-38.044351904998862</c:v>
                </c:pt>
                <c:pt idx="174">
                  <c:v>-39.40897059971158</c:v>
                </c:pt>
                <c:pt idx="175">
                  <c:v>-40.783340633866281</c:v>
                </c:pt>
                <c:pt idx="176">
                  <c:v>-42.167566904438871</c:v>
                </c:pt>
                <c:pt idx="177">
                  <c:v>-43.561755818347962</c:v>
                </c:pt>
                <c:pt idx="178">
                  <c:v>-44.966015319721599</c:v>
                </c:pt>
                <c:pt idx="179">
                  <c:v>-46.380454917757085</c:v>
                </c:pt>
                <c:pt idx="180">
                  <c:v>-47.805185715188728</c:v>
                </c:pt>
                <c:pt idx="181">
                  <c:v>-49.240320437379538</c:v>
                </c:pt>
                <c:pt idx="182">
                  <c:v>-50.685973462052303</c:v>
                </c:pt>
                <c:pt idx="183">
                  <c:v>-52.142260849676944</c:v>
                </c:pt>
                <c:pt idx="184">
                  <c:v>-53.609300374530775</c:v>
                </c:pt>
                <c:pt idx="185">
                  <c:v>-55.087211556449546</c:v>
                </c:pt>
                <c:pt idx="186">
                  <c:v>-56.576115693286731</c:v>
                </c:pt>
                <c:pt idx="187">
                  <c:v>-58.076135894099991</c:v>
                </c:pt>
                <c:pt idx="188">
                  <c:v>-59.587397113083696</c:v>
                </c:pt>
                <c:pt idx="189">
                  <c:v>-61.110026184267106</c:v>
                </c:pt>
                <c:pt idx="190">
                  <c:v>-62.644151856998661</c:v>
                </c:pt>
                <c:pt idx="191">
                  <c:v>-64.18990483223692</c:v>
                </c:pt>
                <c:pt idx="192">
                  <c:v>-65.747417799669961</c:v>
                </c:pt>
                <c:pt idx="193">
                  <c:v>-67.316825475685022</c:v>
                </c:pt>
                <c:pt idx="194">
                  <c:v>-68.8982646422117</c:v>
                </c:pt>
                <c:pt idx="195">
                  <c:v>-70.491874186461544</c:v>
                </c:pt>
                <c:pt idx="196">
                  <c:v>-72.09779514158906</c:v>
                </c:pt>
                <c:pt idx="197">
                  <c:v>-73.716170728298451</c:v>
                </c:pt>
                <c:pt idx="198">
                  <c:v>-75.347146397422321</c:v>
                </c:pt>
                <c:pt idx="199">
                  <c:v>-76.990869873498752</c:v>
                </c:pt>
                <c:pt idx="200">
                  <c:v>-78.647491199374088</c:v>
                </c:pt>
                <c:pt idx="201">
                  <c:v>-80.317162781860006</c:v>
                </c:pt>
                <c:pt idx="202">
                  <c:v>-82.000039438473692</c:v>
                </c:pt>
                <c:pt idx="203">
                  <c:v>-83.696278445291412</c:v>
                </c:pt>
                <c:pt idx="204">
                  <c:v>-85.406039585946687</c:v>
                </c:pt>
                <c:pt idx="205">
                  <c:v>-87.129485201804712</c:v>
                </c:pt>
                <c:pt idx="206">
                  <c:v>-88.866780243346611</c:v>
                </c:pt>
                <c:pt idx="207">
                  <c:v>-90.61809232279731</c:v>
                </c:pt>
                <c:pt idx="208">
                  <c:v>-92.383591768032403</c:v>
                </c:pt>
                <c:pt idx="209">
                  <c:v>-94.16345167780058</c:v>
                </c:pt>
                <c:pt idx="210">
                  <c:v>-91.887451324762438</c:v>
                </c:pt>
                <c:pt idx="211">
                  <c:v>-89.525924224416897</c:v>
                </c:pt>
                <c:pt idx="212">
                  <c:v>-87.07395722296134</c:v>
                </c:pt>
                <c:pt idx="213">
                  <c:v>-84.526253499734324</c:v>
                </c:pt>
                <c:pt idx="214">
                  <c:v>-81.877094370980004</c:v>
                </c:pt>
                <c:pt idx="215">
                  <c:v>-79.120296437723184</c:v>
                </c:pt>
                <c:pt idx="216">
                  <c:v>-76.249163401912895</c:v>
                </c:pt>
                <c:pt idx="217">
                  <c:v>-73.25643176049897</c:v>
                </c:pt>
                <c:pt idx="218">
                  <c:v>-70.134209450319446</c:v>
                </c:pt>
                <c:pt idx="219">
                  <c:v>-66.873906352668627</c:v>
                </c:pt>
                <c:pt idx="220">
                  <c:v>-63.466155369029067</c:v>
                </c:pt>
                <c:pt idx="221">
                  <c:v>-59.900722540964104</c:v>
                </c:pt>
                <c:pt idx="222">
                  <c:v>-56.16640439784706</c:v>
                </c:pt>
                <c:pt idx="223">
                  <c:v>-52.25091036361642</c:v>
                </c:pt>
                <c:pt idx="224">
                  <c:v>-48.140727622390777</c:v>
                </c:pt>
                <c:pt idx="225">
                  <c:v>-43.820965312443562</c:v>
                </c:pt>
                <c:pt idx="226">
                  <c:v>-39.275174262832557</c:v>
                </c:pt>
                <c:pt idx="227">
                  <c:v>-34.485137673354373</c:v>
                </c:pt>
                <c:pt idx="228">
                  <c:v>-29.430627122717002</c:v>
                </c:pt>
                <c:pt idx="229">
                  <c:v>-24.089117014500118</c:v>
                </c:pt>
                <c:pt idx="230">
                  <c:v>-18.435448959765822</c:v>
                </c:pt>
                <c:pt idx="231">
                  <c:v>-12.441435548141278</c:v>
                </c:pt>
                <c:pt idx="232">
                  <c:v>-6.0753903404100029</c:v>
                </c:pt>
                <c:pt idx="233">
                  <c:v>0.69843245799605658</c:v>
                </c:pt>
                <c:pt idx="234">
                  <c:v>7.9205095614756527</c:v>
                </c:pt>
                <c:pt idx="235">
                  <c:v>15.636858052244706</c:v>
                </c:pt>
                <c:pt idx="236">
                  <c:v>23.900016910189571</c:v>
                </c:pt>
                <c:pt idx="237">
                  <c:v>32.770244872743227</c:v>
                </c:pt>
                <c:pt idx="238">
                  <c:v>42.316992371914687</c:v>
                </c:pt>
                <c:pt idx="239">
                  <c:v>52.620723611215766</c:v>
                </c:pt>
                <c:pt idx="240">
                  <c:v>63.775189965935652</c:v>
                </c:pt>
                <c:pt idx="241">
                  <c:v>75.890290746314591</c:v>
                </c:pt>
                <c:pt idx="242">
                  <c:v>89.095706335420346</c:v>
                </c:pt>
                <c:pt idx="243">
                  <c:v>103.54555845323374</c:v>
                </c:pt>
                <c:pt idx="244">
                  <c:v>119.42445307477239</c:v>
                </c:pt>
                <c:pt idx="245">
                  <c:v>136.95540948847361</c:v>
                </c:pt>
                <c:pt idx="246">
                  <c:v>156.41040001285168</c:v>
                </c:pt>
                <c:pt idx="247">
                  <c:v>178.12456142211198</c:v>
                </c:pt>
                <c:pt idx="248">
                  <c:v>202.51566236019016</c:v>
                </c:pt>
                <c:pt idx="249">
                  <c:v>230.11124358735952</c:v>
                </c:pt>
                <c:pt idx="250">
                  <c:v>261.58720729216367</c:v>
                </c:pt>
                <c:pt idx="251">
                  <c:v>297.82391632503493</c:v>
                </c:pt>
                <c:pt idx="252">
                  <c:v>339.98983102315765</c:v>
                </c:pt>
                <c:pt idx="253">
                  <c:v>389.6698591592438</c:v>
                </c:pt>
                <c:pt idx="254">
                  <c:v>449.06903508198093</c:v>
                </c:pt>
                <c:pt idx="255">
                  <c:v>521.34870003482717</c:v>
                </c:pt>
                <c:pt idx="256">
                  <c:v>611.20797633515667</c:v>
                </c:pt>
                <c:pt idx="257">
                  <c:v>725.94825207795566</c:v>
                </c:pt>
                <c:pt idx="258">
                  <c:v>877.56398443390322</c:v>
                </c:pt>
                <c:pt idx="259">
                  <c:v>1087.2352875842266</c:v>
                </c:pt>
                <c:pt idx="260">
                  <c:v>1396.2033608133208</c:v>
                </c:pt>
                <c:pt idx="261">
                  <c:v>1896.8910457785385</c:v>
                </c:pt>
                <c:pt idx="262">
                  <c:v>1392.5455595607912</c:v>
                </c:pt>
                <c:pt idx="263">
                  <c:v>1100.9444843252411</c:v>
                </c:pt>
                <c:pt idx="264">
                  <c:v>910.92307484192736</c:v>
                </c:pt>
                <c:pt idx="265">
                  <c:v>777.27673491737869</c:v>
                </c:pt>
                <c:pt idx="266">
                  <c:v>678.15841003354433</c:v>
                </c:pt>
                <c:pt idx="267">
                  <c:v>601.71817893415937</c:v>
                </c:pt>
                <c:pt idx="268">
                  <c:v>540.97195450814866</c:v>
                </c:pt>
                <c:pt idx="269">
                  <c:v>491.53647788282865</c:v>
                </c:pt>
                <c:pt idx="270">
                  <c:v>450.5217655554967</c:v>
                </c:pt>
                <c:pt idx="271">
                  <c:v>415.94511262639793</c:v>
                </c:pt>
                <c:pt idx="272">
                  <c:v>386.40096509140579</c:v>
                </c:pt>
                <c:pt idx="273">
                  <c:v>360.86516037357217</c:v>
                </c:pt>
                <c:pt idx="274">
                  <c:v>338.57378397549087</c:v>
                </c:pt>
                <c:pt idx="275">
                  <c:v>318.94544324278161</c:v>
                </c:pt>
                <c:pt idx="276">
                  <c:v>301.52982762803015</c:v>
                </c:pt>
                <c:pt idx="277">
                  <c:v>285.97273728722865</c:v>
                </c:pt>
                <c:pt idx="278">
                  <c:v>271.99174056726031</c:v>
                </c:pt>
                <c:pt idx="279">
                  <c:v>259.35887323521752</c:v>
                </c:pt>
                <c:pt idx="280">
                  <c:v>247.88811223784353</c:v>
                </c:pt>
                <c:pt idx="281">
                  <c:v>237.42615434467692</c:v>
                </c:pt>
                <c:pt idx="282">
                  <c:v>227.8455252481013</c:v>
                </c:pt>
                <c:pt idx="283">
                  <c:v>219.03935977014356</c:v>
                </c:pt>
                <c:pt idx="284">
                  <c:v>210.91739874152583</c:v>
                </c:pt>
                <c:pt idx="285">
                  <c:v>203.40288406819437</c:v>
                </c:pt>
                <c:pt idx="286">
                  <c:v>196.43012534468474</c:v>
                </c:pt>
                <c:pt idx="287">
                  <c:v>189.94257445792891</c:v>
                </c:pt>
                <c:pt idx="288">
                  <c:v>183.89128861949101</c:v>
                </c:pt>
                <c:pt idx="289">
                  <c:v>178.23369337855337</c:v>
                </c:pt>
                <c:pt idx="290">
                  <c:v>172.9325794600968</c:v>
                </c:pt>
                <c:pt idx="291">
                  <c:v>167.95528343713127</c:v>
                </c:pt>
                <c:pt idx="292">
                  <c:v>163.27301409863441</c:v>
                </c:pt>
                <c:pt idx="293">
                  <c:v>158.86029515709609</c:v>
                </c:pt>
                <c:pt idx="294">
                  <c:v>154.69450151035775</c:v>
                </c:pt>
                <c:pt idx="295">
                  <c:v>150.75547123367627</c:v>
                </c:pt>
                <c:pt idx="296">
                  <c:v>147.02517925609291</c:v>
                </c:pt>
                <c:pt idx="297">
                  <c:v>143.48746157564415</c:v>
                </c:pt>
                <c:pt idx="298">
                  <c:v>140.12778111154796</c:v>
                </c:pt>
                <c:pt idx="299">
                  <c:v>136.93302803948123</c:v>
                </c:pt>
                <c:pt idx="300">
                  <c:v>133.89134882715018</c:v>
                </c:pt>
                <c:pt idx="301">
                  <c:v>130.99199926973606</c:v>
                </c:pt>
                <c:pt idx="302">
                  <c:v>128.22521768447723</c:v>
                </c:pt>
                <c:pt idx="303">
                  <c:v>125.58211511038931</c:v>
                </c:pt>
                <c:pt idx="304">
                  <c:v>123.05457991075271</c:v>
                </c:pt>
                <c:pt idx="305">
                  <c:v>120.63519462140269</c:v>
                </c:pt>
                <c:pt idx="306">
                  <c:v>118.31716324929987</c:v>
                </c:pt>
                <c:pt idx="307">
                  <c:v>116.09424752056054</c:v>
                </c:pt>
                <c:pt idx="308">
                  <c:v>113.96071081850856</c:v>
                </c:pt>
                <c:pt idx="309">
                  <c:v>111.9112687508717</c:v>
                </c:pt>
                <c:pt idx="310">
                  <c:v>109.94104544927983</c:v>
                </c:pt>
                <c:pt idx="311">
                  <c:v>108.0455348402527</c:v>
                </c:pt>
                <c:pt idx="312">
                  <c:v>106.2205662401246</c:v>
                </c:pt>
                <c:pt idx="313">
                  <c:v>104.46227372098451</c:v>
                </c:pt>
                <c:pt idx="314">
                  <c:v>100.43574041734135</c:v>
                </c:pt>
                <c:pt idx="315">
                  <c:v>95.459292922371745</c:v>
                </c:pt>
                <c:pt idx="316">
                  <c:v>90.671423169991328</c:v>
                </c:pt>
                <c:pt idx="317">
                  <c:v>86.061611514995093</c:v>
                </c:pt>
                <c:pt idx="318">
                  <c:v>81.620106467552048</c:v>
                </c:pt>
                <c:pt idx="319">
                  <c:v>77.337855835838894</c:v>
                </c:pt>
                <c:pt idx="320">
                  <c:v>73.20644514506327</c:v>
                </c:pt>
                <c:pt idx="321">
                  <c:v>69.218042451329438</c:v>
                </c:pt>
                <c:pt idx="322">
                  <c:v>65.365348788778022</c:v>
                </c:pt>
                <c:pt idx="323">
                  <c:v>61.64155359035388</c:v>
                </c:pt>
                <c:pt idx="324">
                  <c:v>58.040294509379486</c:v>
                </c:pt>
                <c:pt idx="325">
                  <c:v>54.555621143288356</c:v>
                </c:pt>
                <c:pt idx="326">
                  <c:v>51.181962224418328</c:v>
                </c:pt>
                <c:pt idx="327">
                  <c:v>47.914095897338768</c:v>
                </c:pt>
                <c:pt idx="328">
                  <c:v>44.74712274918042</c:v>
                </c:pt>
                <c:pt idx="329">
                  <c:v>41.676441300000548</c:v>
                </c:pt>
                <c:pt idx="330">
                  <c:v>38.697725695313359</c:v>
                </c:pt>
                <c:pt idx="331">
                  <c:v>35.80690537335218</c:v>
                </c:pt>
                <c:pt idx="332">
                  <c:v>33.000146506083581</c:v>
                </c:pt>
                <c:pt idx="333">
                  <c:v>30.273835036036111</c:v>
                </c:pt>
                <c:pt idx="334">
                  <c:v>27.624561151117575</c:v>
                </c:pt>
                <c:pt idx="335">
                  <c:v>25.049105057185695</c:v>
                </c:pt>
                <c:pt idx="336">
                  <c:v>22.54442392355196</c:v>
                </c:pt>
                <c:pt idx="337">
                  <c:v>20.107639890132244</c:v>
                </c:pt>
                <c:pt idx="338">
                  <c:v>17.736029036864267</c:v>
                </c:pt>
                <c:pt idx="339">
                  <c:v>15.427011226503385</c:v>
                </c:pt>
                <c:pt idx="340">
                  <c:v>13.178140741169386</c:v>
                </c:pt>
                <c:pt idx="341">
                  <c:v>10.987097641208599</c:v>
                </c:pt>
                <c:pt idx="342">
                  <c:v>8.8516797821872615</c:v>
                </c:pt>
                <c:pt idx="343">
                  <c:v>6.7697954322719633</c:v>
                </c:pt>
                <c:pt idx="344">
                  <c:v>4.7394564379678927</c:v>
                </c:pt>
                <c:pt idx="345">
                  <c:v>2.7587718912785331</c:v>
                </c:pt>
                <c:pt idx="346">
                  <c:v>0.82594225588454862</c:v>
                </c:pt>
                <c:pt idx="347">
                  <c:v>-1.0607460860108109</c:v>
                </c:pt>
                <c:pt idx="348">
                  <c:v>-2.9029259009026864</c:v>
                </c:pt>
                <c:pt idx="349">
                  <c:v>-4.70215381676703</c:v>
                </c:pt>
                <c:pt idx="350">
                  <c:v>-6.4599147099945959</c:v>
                </c:pt>
                <c:pt idx="351">
                  <c:v>-8.1776257924620168</c:v>
                </c:pt>
                <c:pt idx="352">
                  <c:v>-9.8566404223830553</c:v>
                </c:pt>
                <c:pt idx="353">
                  <c:v>-11.498251660477155</c:v>
                </c:pt>
                <c:pt idx="354">
                  <c:v>-13.103695591093834</c:v>
                </c:pt>
                <c:pt idx="355">
                  <c:v>-14.674154426219665</c:v>
                </c:pt>
                <c:pt idx="356">
                  <c:v>-16.210759408749432</c:v>
                </c:pt>
                <c:pt idx="357">
                  <c:v>-17.714593530004564</c:v>
                </c:pt>
                <c:pt idx="358">
                  <c:v>-19.186694075218359</c:v>
                </c:pt>
                <c:pt idx="359">
                  <c:v>-20.628055009560697</c:v>
                </c:pt>
                <c:pt idx="360">
                  <c:v>-22.039629216236499</c:v>
                </c:pt>
                <c:pt idx="361">
                  <c:v>-23.422330597247043</c:v>
                </c:pt>
                <c:pt idx="362">
                  <c:v>-24.777036046547973</c:v>
                </c:pt>
                <c:pt idx="363">
                  <c:v>-26.104587304554695</c:v>
                </c:pt>
                <c:pt idx="364">
                  <c:v>-27.40579270223753</c:v>
                </c:pt>
                <c:pt idx="365">
                  <c:v>-28.681428802400035</c:v>
                </c:pt>
                <c:pt idx="366">
                  <c:v>-29.243809759309837</c:v>
                </c:pt>
                <c:pt idx="367">
                  <c:v>-27.849119107977671</c:v>
                </c:pt>
                <c:pt idx="368">
                  <c:v>-26.438563059438501</c:v>
                </c:pt>
                <c:pt idx="369">
                  <c:v>-25.011869348267656</c:v>
                </c:pt>
                <c:pt idx="370">
                  <c:v>-23.568759443418308</c:v>
                </c:pt>
                <c:pt idx="371">
                  <c:v>-22.108948366940606</c:v>
                </c:pt>
                <c:pt idx="372">
                  <c:v>-20.63214450637021</c:v>
                </c:pt>
                <c:pt idx="373">
                  <c:v>-19.13804942052726</c:v>
                </c:pt>
                <c:pt idx="374">
                  <c:v>-17.626357638453307</c:v>
                </c:pt>
                <c:pt idx="375">
                  <c:v>-16.096756451202353</c:v>
                </c:pt>
                <c:pt idx="376">
                  <c:v>-14.548925696187553</c:v>
                </c:pt>
                <c:pt idx="377">
                  <c:v>-12.982537533771444</c:v>
                </c:pt>
                <c:pt idx="378">
                  <c:v>-11.397256215771968</c:v>
                </c:pt>
                <c:pt idx="379">
                  <c:v>-9.7927378455412768</c:v>
                </c:pt>
                <c:pt idx="380">
                  <c:v>-8.1686301292569485</c:v>
                </c:pt>
                <c:pt idx="381">
                  <c:v>-6.5245721180478995</c:v>
                </c:pt>
                <c:pt idx="382">
                  <c:v>-4.86019394055851</c:v>
                </c:pt>
                <c:pt idx="383">
                  <c:v>-3.1751165255347713</c:v>
                </c:pt>
                <c:pt idx="384">
                  <c:v>-1.4689513139954036</c:v>
                </c:pt>
                <c:pt idx="385">
                  <c:v>0.25870003947106035</c:v>
                </c:pt>
                <c:pt idx="386">
                  <c:v>2.0082459767657879</c:v>
                </c:pt>
                <c:pt idx="387">
                  <c:v>3.7801053582023902</c:v>
                </c:pt>
                <c:pt idx="388">
                  <c:v>5.5747077968258285</c:v>
                </c:pt>
                <c:pt idx="389">
                  <c:v>7.3924940056885768</c:v>
                </c:pt>
                <c:pt idx="390">
                  <c:v>9.2339161586726171</c:v>
                </c:pt>
                <c:pt idx="391">
                  <c:v>11.099438265479101</c:v>
                </c:pt>
                <c:pt idx="392">
                  <c:v>12.98953656143771</c:v>
                </c:pt>
                <c:pt idx="393">
                  <c:v>14.904699912824281</c:v>
                </c:pt>
                <c:pt idx="394">
                  <c:v>16.845430238411208</c:v>
                </c:pt>
                <c:pt idx="395">
                  <c:v>18.812242948013804</c:v>
                </c:pt>
                <c:pt idx="396">
                  <c:v>20.805667398838203</c:v>
                </c:pt>
                <c:pt idx="397">
                  <c:v>22.826247370478626</c:v>
                </c:pt>
                <c:pt idx="398">
                  <c:v>24.874541559460141</c:v>
                </c:pt>
                <c:pt idx="399">
                  <c:v>26.951124094271407</c:v>
                </c:pt>
                <c:pt idx="400">
                  <c:v>29.056585071884133</c:v>
                </c:pt>
                <c:pt idx="401">
                  <c:v>31.191531116813632</c:v>
                </c:pt>
                <c:pt idx="402">
                  <c:v>33.356585963831932</c:v>
                </c:pt>
                <c:pt idx="403">
                  <c:v>35.552391065509894</c:v>
                </c:pt>
                <c:pt idx="404">
                  <c:v>37.77960622583101</c:v>
                </c:pt>
                <c:pt idx="405">
                  <c:v>40.038910261192214</c:v>
                </c:pt>
                <c:pt idx="406">
                  <c:v>42.331001690181935</c:v>
                </c:pt>
                <c:pt idx="407">
                  <c:v>44.656599453608251</c:v>
                </c:pt>
                <c:pt idx="408">
                  <c:v>47.016443666336457</c:v>
                </c:pt>
                <c:pt idx="409">
                  <c:v>49.411296402587098</c:v>
                </c:pt>
                <c:pt idx="410">
                  <c:v>51.841942516445137</c:v>
                </c:pt>
                <c:pt idx="411">
                  <c:v>54.309190499435921</c:v>
                </c:pt>
                <c:pt idx="412">
                  <c:v>56.813873377137078</c:v>
                </c:pt>
                <c:pt idx="413">
                  <c:v>59.356849646913545</c:v>
                </c:pt>
                <c:pt idx="414">
                  <c:v>61.939004258994942</c:v>
                </c:pt>
                <c:pt idx="415">
                  <c:v>64.56124964324998</c:v>
                </c:pt>
                <c:pt idx="416">
                  <c:v>67.224526784159536</c:v>
                </c:pt>
                <c:pt idx="417">
                  <c:v>69.929806346650693</c:v>
                </c:pt>
                <c:pt idx="418">
                  <c:v>72.678089855620257</c:v>
                </c:pt>
                <c:pt idx="419">
                  <c:v>71.659975143998395</c:v>
                </c:pt>
                <c:pt idx="420">
                  <c:v>70.669546008419388</c:v>
                </c:pt>
                <c:pt idx="421">
                  <c:v>69.705688317068933</c:v>
                </c:pt>
                <c:pt idx="422">
                  <c:v>68.767346927179759</c:v>
                </c:pt>
                <c:pt idx="423">
                  <c:v>67.853521831975044</c:v>
                </c:pt>
                <c:pt idx="424">
                  <c:v>66.963264605727346</c:v>
                </c:pt>
                <c:pt idx="425">
                  <c:v>66.095675120365271</c:v>
                </c:pt>
                <c:pt idx="426">
                  <c:v>65.249898509732688</c:v>
                </c:pt>
                <c:pt idx="427">
                  <c:v>64.425122359978189</c:v>
                </c:pt>
                <c:pt idx="428">
                  <c:v>63.620574106664861</c:v>
                </c:pt>
                <c:pt idx="429">
                  <c:v>62.835518621069575</c:v>
                </c:pt>
                <c:pt idx="430">
                  <c:v>62.069255969821782</c:v>
                </c:pt>
                <c:pt idx="431">
                  <c:v>61.321119333530284</c:v>
                </c:pt>
                <c:pt idx="432">
                  <c:v>60.590473071388161</c:v>
                </c:pt>
                <c:pt idx="433">
                  <c:v>59.876710919950263</c:v>
                </c:pt>
                <c:pt idx="434">
                  <c:v>59.179254315354427</c:v>
                </c:pt>
                <c:pt idx="435">
                  <c:v>58.497550829228629</c:v>
                </c:pt>
                <c:pt idx="436">
                  <c:v>57.831072709396402</c:v>
                </c:pt>
                <c:pt idx="437">
                  <c:v>57.179315517279925</c:v>
                </c:pt>
                <c:pt idx="438">
                  <c:v>56.541796854605899</c:v>
                </c:pt>
                <c:pt idx="439">
                  <c:v>55.918055172660772</c:v>
                </c:pt>
                <c:pt idx="440">
                  <c:v>55.307648657917731</c:v>
                </c:pt>
                <c:pt idx="441">
                  <c:v>54.710154188381232</c:v>
                </c:pt>
                <c:pt idx="442">
                  <c:v>54.125166355468309</c:v>
                </c:pt>
                <c:pt idx="443">
                  <c:v>53.552296546675279</c:v>
                </c:pt>
                <c:pt idx="444">
                  <c:v>52.99117208466744</c:v>
                </c:pt>
                <c:pt idx="445">
                  <c:v>52.441435418784479</c:v>
                </c:pt>
                <c:pt idx="446">
                  <c:v>51.902743365275541</c:v>
                </c:pt>
                <c:pt idx="447">
                  <c:v>51.374766392871528</c:v>
                </c:pt>
                <c:pt idx="448">
                  <c:v>50.857187950569546</c:v>
                </c:pt>
                <c:pt idx="449">
                  <c:v>50.349703834747864</c:v>
                </c:pt>
                <c:pt idx="450">
                  <c:v>49.852021592953008</c:v>
                </c:pt>
                <c:pt idx="451">
                  <c:v>49.363859961902826</c:v>
                </c:pt>
                <c:pt idx="452">
                  <c:v>48.884948337437329</c:v>
                </c:pt>
                <c:pt idx="453">
                  <c:v>48.415026274317597</c:v>
                </c:pt>
                <c:pt idx="454">
                  <c:v>47.953843013930374</c:v>
                </c:pt>
                <c:pt idx="455">
                  <c:v>47.50115703809881</c:v>
                </c:pt>
                <c:pt idx="456">
                  <c:v>47.056735647331081</c:v>
                </c:pt>
                <c:pt idx="457">
                  <c:v>46.620354561959523</c:v>
                </c:pt>
                <c:pt idx="458">
                  <c:v>46.191797544733745</c:v>
                </c:pt>
                <c:pt idx="459">
                  <c:v>45.770856043533726</c:v>
                </c:pt>
                <c:pt idx="460">
                  <c:v>45.357328852961864</c:v>
                </c:pt>
                <c:pt idx="461">
                  <c:v>44.951021793660971</c:v>
                </c:pt>
                <c:pt idx="462">
                  <c:v>44.551747408284093</c:v>
                </c:pt>
                <c:pt idx="463">
                  <c:v>44.159324673116096</c:v>
                </c:pt>
                <c:pt idx="464">
                  <c:v>43.773578724414477</c:v>
                </c:pt>
                <c:pt idx="465">
                  <c:v>43.394340598601232</c:v>
                </c:pt>
                <c:pt idx="466">
                  <c:v>43.021446985494059</c:v>
                </c:pt>
                <c:pt idx="467">
                  <c:v>42.654739993819454</c:v>
                </c:pt>
                <c:pt idx="468">
                  <c:v>42.294066928301334</c:v>
                </c:pt>
                <c:pt idx="469">
                  <c:v>41.939280077663319</c:v>
                </c:pt>
                <c:pt idx="470">
                  <c:v>41.590236512926147</c:v>
                </c:pt>
                <c:pt idx="471">
                  <c:v>40.042657525597882</c:v>
                </c:pt>
                <c:pt idx="472">
                  <c:v>38.519444231031329</c:v>
                </c:pt>
                <c:pt idx="473">
                  <c:v>37.020025689191826</c:v>
                </c:pt>
                <c:pt idx="474">
                  <c:v>35.543848659585223</c:v>
                </c:pt>
                <c:pt idx="475">
                  <c:v>34.090376920660304</c:v>
                </c:pt>
                <c:pt idx="476">
                  <c:v>32.659090620376219</c:v>
                </c:pt>
                <c:pt idx="477">
                  <c:v>31.249485656282982</c:v>
                </c:pt>
                <c:pt idx="478">
                  <c:v>29.861073083562228</c:v>
                </c:pt>
                <c:pt idx="479">
                  <c:v>28.493378549567971</c:v>
                </c:pt>
                <c:pt idx="480">
                  <c:v>27.145941753492874</c:v>
                </c:pt>
                <c:pt idx="481">
                  <c:v>25.818315929868273</c:v>
                </c:pt>
                <c:pt idx="482">
                  <c:v>24.510067354679354</c:v>
                </c:pt>
                <c:pt idx="483">
                  <c:v>23.220774872949178</c:v>
                </c:pt>
                <c:pt idx="484">
                  <c:v>21.950029446710538</c:v>
                </c:pt>
                <c:pt idx="485">
                  <c:v>20.697433722346116</c:v>
                </c:pt>
                <c:pt idx="486">
                  <c:v>19.462601616336308</c:v>
                </c:pt>
                <c:pt idx="487">
                  <c:v>18.24515791850645</c:v>
                </c:pt>
                <c:pt idx="488">
                  <c:v>17.044737911918297</c:v>
                </c:pt>
                <c:pt idx="489">
                  <c:v>15.860987008595441</c:v>
                </c:pt>
                <c:pt idx="490">
                  <c:v>14.693560400319704</c:v>
                </c:pt>
                <c:pt idx="491">
                  <c:v>13.542122723774973</c:v>
                </c:pt>
                <c:pt idx="492">
                  <c:v>12.406347739356406</c:v>
                </c:pt>
                <c:pt idx="493">
                  <c:v>11.285918022997699</c:v>
                </c:pt>
                <c:pt idx="494">
                  <c:v>10.180524670406331</c:v>
                </c:pt>
                <c:pt idx="495">
                  <c:v>9.0898670131262413</c:v>
                </c:pt>
                <c:pt idx="496">
                  <c:v>8.0136523458812512</c:v>
                </c:pt>
                <c:pt idx="497">
                  <c:v>6.951595664678778</c:v>
                </c:pt>
                <c:pt idx="498">
                  <c:v>5.9034194151823538</c:v>
                </c:pt>
                <c:pt idx="499">
                  <c:v>4.8688532508854632</c:v>
                </c:pt>
                <c:pt idx="500">
                  <c:v>3.8476338006451227</c:v>
                </c:pt>
                <c:pt idx="501">
                  <c:v>2.839504445154617</c:v>
                </c:pt>
                <c:pt idx="502">
                  <c:v>1.8442151019568476</c:v>
                </c:pt>
                <c:pt idx="503">
                  <c:v>0.8615220186205752</c:v>
                </c:pt>
                <c:pt idx="504">
                  <c:v>-0.10881242628031362</c:v>
                </c:pt>
                <c:pt idx="505">
                  <c:v>-1.0670199147256088</c:v>
                </c:pt>
                <c:pt idx="506">
                  <c:v>-2.0133263736699547</c:v>
                </c:pt>
                <c:pt idx="507">
                  <c:v>-2.9479521526349917</c:v>
                </c:pt>
                <c:pt idx="508">
                  <c:v>-3.8711121947653915</c:v>
                </c:pt>
                <c:pt idx="509">
                  <c:v>-4.7830162016279765</c:v>
                </c:pt>
                <c:pt idx="510">
                  <c:v>-5.6838687920192088</c:v>
                </c:pt>
                <c:pt idx="511">
                  <c:v>-6.5738696550335369</c:v>
                </c:pt>
                <c:pt idx="512">
                  <c:v>-7.4532136976333652</c:v>
                </c:pt>
                <c:pt idx="513">
                  <c:v>-8.3220911869496099</c:v>
                </c:pt>
                <c:pt idx="514">
                  <c:v>-9.1806878875308922</c:v>
                </c:pt>
                <c:pt idx="515">
                  <c:v>-10.029185193749679</c:v>
                </c:pt>
                <c:pt idx="516">
                  <c:v>-10.867760257563253</c:v>
                </c:pt>
                <c:pt idx="517">
                  <c:v>-11.696586111818574</c:v>
                </c:pt>
                <c:pt idx="518">
                  <c:v>-12.515831789281751</c:v>
                </c:pt>
                <c:pt idx="519">
                  <c:v>-13.325662437563334</c:v>
                </c:pt>
                <c:pt idx="520">
                  <c:v>-14.126239430104226</c:v>
                </c:pt>
                <c:pt idx="521">
                  <c:v>-14.917720473378493</c:v>
                </c:pt>
                <c:pt idx="522">
                  <c:v>-15.700259710462861</c:v>
                </c:pt>
                <c:pt idx="523">
                  <c:v>-15.537489962618123</c:v>
                </c:pt>
                <c:pt idx="524">
                  <c:v>-15.373731348321741</c:v>
                </c:pt>
                <c:pt idx="525">
                  <c:v>-15.208974828704836</c:v>
                </c:pt>
                <c:pt idx="526">
                  <c:v>-15.043211254400557</c:v>
                </c:pt>
                <c:pt idx="527">
                  <c:v>-14.876431363850241</c:v>
                </c:pt>
                <c:pt idx="528">
                  <c:v>-14.708625781578643</c:v>
                </c:pt>
                <c:pt idx="529">
                  <c:v>-14.539785016436957</c:v>
                </c:pt>
                <c:pt idx="530">
                  <c:v>-14.369899459813407</c:v>
                </c:pt>
                <c:pt idx="531">
                  <c:v>-14.198959383810394</c:v>
                </c:pt>
                <c:pt idx="532">
                  <c:v>-14.026954939387648</c:v>
                </c:pt>
                <c:pt idx="533">
                  <c:v>-13.853876154470656</c:v>
                </c:pt>
                <c:pt idx="534">
                  <c:v>-13.679712932023369</c:v>
                </c:pt>
                <c:pt idx="535">
                  <c:v>-13.504455048084729</c:v>
                </c:pt>
                <c:pt idx="536">
                  <c:v>-13.328092149767933</c:v>
                </c:pt>
                <c:pt idx="537">
                  <c:v>-13.150613753221851</c:v>
                </c:pt>
                <c:pt idx="538">
                  <c:v>-12.972009241553506</c:v>
                </c:pt>
                <c:pt idx="539">
                  <c:v>-12.792267862711038</c:v>
                </c:pt>
                <c:pt idx="540">
                  <c:v>-12.611378727325995</c:v>
                </c:pt>
                <c:pt idx="541">
                  <c:v>-12.429330806514105</c:v>
                </c:pt>
                <c:pt idx="542">
                  <c:v>-12.246112929633835</c:v>
                </c:pt>
                <c:pt idx="543">
                  <c:v>-12.061713782001515</c:v>
                </c:pt>
                <c:pt idx="544">
                  <c:v>-11.876121902561998</c:v>
                </c:pt>
                <c:pt idx="545">
                  <c:v>-11.689325681514106</c:v>
                </c:pt>
                <c:pt idx="546">
                  <c:v>-11.501313357889774</c:v>
                </c:pt>
                <c:pt idx="547">
                  <c:v>-11.312073017085488</c:v>
                </c:pt>
                <c:pt idx="548">
                  <c:v>-11.121592588345507</c:v>
                </c:pt>
                <c:pt idx="549">
                  <c:v>-10.929859842195199</c:v>
                </c:pt>
                <c:pt idx="550">
                  <c:v>-10.736862387823754</c:v>
                </c:pt>
                <c:pt idx="551">
                  <c:v>-10.542587670414804</c:v>
                </c:pt>
                <c:pt idx="552">
                  <c:v>-10.34702296842398</c:v>
                </c:pt>
                <c:pt idx="553">
                  <c:v>-10.150155390801984</c:v>
                </c:pt>
                <c:pt idx="554">
                  <c:v>-9.9519718741620018</c:v>
                </c:pt>
                <c:pt idx="555">
                  <c:v>-9.7524591798901383</c:v>
                </c:pt>
                <c:pt idx="556">
                  <c:v>-9.5516038911974128</c:v>
                </c:pt>
                <c:pt idx="557">
                  <c:v>-9.3493924101122552</c:v>
                </c:pt>
                <c:pt idx="558">
                  <c:v>-9.1458109544116812</c:v>
                </c:pt>
                <c:pt idx="559">
                  <c:v>-8.9408455544898615</c:v>
                </c:pt>
                <c:pt idx="560">
                  <c:v>-8.7344820501629066</c:v>
                </c:pt>
                <c:pt idx="561">
                  <c:v>-8.5267060874075984</c:v>
                </c:pt>
                <c:pt idx="562">
                  <c:v>-8.3175031150332543</c:v>
                </c:pt>
                <c:pt idx="563">
                  <c:v>-8.1068583812847983</c:v>
                </c:pt>
                <c:pt idx="564">
                  <c:v>-7.8947569303750242</c:v>
                </c:pt>
                <c:pt idx="565">
                  <c:v>-7.6811835989450632</c:v>
                </c:pt>
                <c:pt idx="566">
                  <c:v>-7.4661230124506535</c:v>
                </c:pt>
                <c:pt idx="567">
                  <c:v>-7.2495595814727647</c:v>
                </c:pt>
                <c:pt idx="568">
                  <c:v>-7.0314774979504886</c:v>
                </c:pt>
                <c:pt idx="569">
                  <c:v>-6.811860731334618</c:v>
                </c:pt>
                <c:pt idx="570">
                  <c:v>-6.5906930246594992</c:v>
                </c:pt>
                <c:pt idx="571">
                  <c:v>-6.367957890531506</c:v>
                </c:pt>
                <c:pt idx="572">
                  <c:v>-6.1436386070318205</c:v>
                </c:pt>
                <c:pt idx="573">
                  <c:v>-5.9177182135316748</c:v>
                </c:pt>
                <c:pt idx="574">
                  <c:v>-5.6901795064173921</c:v>
                </c:pt>
                <c:pt idx="575">
                  <c:v>-5.6868259019743572</c:v>
                </c:pt>
                <c:pt idx="576">
                  <c:v>-5.6834649419675536</c:v>
                </c:pt>
                <c:pt idx="577">
                  <c:v>-5.6800966021706927</c:v>
                </c:pt>
                <c:pt idx="578">
                  <c:v>-5.6767208582508495</c:v>
                </c:pt>
                <c:pt idx="579">
                  <c:v>-5.6733376857681206</c:v>
                </c:pt>
                <c:pt idx="580">
                  <c:v>-5.6699470601748843</c:v>
                </c:pt>
                <c:pt idx="581">
                  <c:v>-5.6665489568152534</c:v>
                </c:pt>
                <c:pt idx="582">
                  <c:v>-5.663143350924404</c:v>
                </c:pt>
                <c:pt idx="583">
                  <c:v>-5.6597302176281232</c:v>
                </c:pt>
                <c:pt idx="584">
                  <c:v>-5.6563095319420835</c:v>
                </c:pt>
                <c:pt idx="585">
                  <c:v>-5.6528812687712264</c:v>
                </c:pt>
                <c:pt idx="586">
                  <c:v>-5.6494454029092918</c:v>
                </c:pt>
                <c:pt idx="587">
                  <c:v>-5.6460019090379561</c:v>
                </c:pt>
                <c:pt idx="588">
                  <c:v>-5.6425507617264836</c:v>
                </c:pt>
                <c:pt idx="589">
                  <c:v>-5.6390919354308959</c:v>
                </c:pt>
                <c:pt idx="590">
                  <c:v>-5.6356254044934602</c:v>
                </c:pt>
                <c:pt idx="591">
                  <c:v>-5.6321511431419395</c:v>
                </c:pt>
                <c:pt idx="592">
                  <c:v>-5.6286691254890719</c:v>
                </c:pt>
                <c:pt idx="593">
                  <c:v>-5.6251793255319038</c:v>
                </c:pt>
                <c:pt idx="594">
                  <c:v>-5.6216817171510947</c:v>
                </c:pt>
                <c:pt idx="595">
                  <c:v>-5.6181762741102315</c:v>
                </c:pt>
                <c:pt idx="596">
                  <c:v>-5.6146629700553286</c:v>
                </c:pt>
                <c:pt idx="597">
                  <c:v>-5.6111417785140061</c:v>
                </c:pt>
                <c:pt idx="598">
                  <c:v>-5.6076126728949021</c:v>
                </c:pt>
                <c:pt idx="599">
                  <c:v>-5.6040756264869813</c:v>
                </c:pt>
                <c:pt idx="600">
                  <c:v>-5.60053061245892</c:v>
                </c:pt>
                <c:pt idx="601">
                  <c:v>-5.5969776038582664</c:v>
                </c:pt>
                <c:pt idx="602">
                  <c:v>-5.5934165736110213</c:v>
                </c:pt>
                <c:pt idx="603">
                  <c:v>-5.5898474945206278</c:v>
                </c:pt>
                <c:pt idx="604">
                  <c:v>-5.5862703392675854</c:v>
                </c:pt>
                <c:pt idx="605">
                  <c:v>-5.5826850804085559</c:v>
                </c:pt>
                <c:pt idx="606">
                  <c:v>-5.5790916903757033</c:v>
                </c:pt>
                <c:pt idx="607">
                  <c:v>-5.5754901414760472</c:v>
                </c:pt>
                <c:pt idx="608">
                  <c:v>-5.571880405890683</c:v>
                </c:pt>
                <c:pt idx="609">
                  <c:v>-5.5682624556741223</c:v>
                </c:pt>
                <c:pt idx="610">
                  <c:v>-5.5646362627534751</c:v>
                </c:pt>
                <c:pt idx="611">
                  <c:v>-5.5610017989278777</c:v>
                </c:pt>
                <c:pt idx="612">
                  <c:v>-5.5573590358675933</c:v>
                </c:pt>
                <c:pt idx="613">
                  <c:v>-5.5537079451134286</c:v>
                </c:pt>
                <c:pt idx="614">
                  <c:v>-5.5500484980758653</c:v>
                </c:pt>
                <c:pt idx="615">
                  <c:v>-5.5463806660343673</c:v>
                </c:pt>
                <c:pt idx="616">
                  <c:v>-5.5427044201366797</c:v>
                </c:pt>
                <c:pt idx="617">
                  <c:v>-5.5390197313979872</c:v>
                </c:pt>
                <c:pt idx="618">
                  <c:v>-5.5353265707002164</c:v>
                </c:pt>
                <c:pt idx="619">
                  <c:v>-5.5316249087911995</c:v>
                </c:pt>
                <c:pt idx="620">
                  <c:v>-5.5279147162839664</c:v>
                </c:pt>
                <c:pt idx="621">
                  <c:v>-5.5241959636559752</c:v>
                </c:pt>
                <c:pt idx="622">
                  <c:v>-5.5204686212482201</c:v>
                </c:pt>
                <c:pt idx="623">
                  <c:v>-5.5167326592645889</c:v>
                </c:pt>
                <c:pt idx="624">
                  <c:v>-5.5129880477710174</c:v>
                </c:pt>
                <c:pt idx="625">
                  <c:v>-5.509234756694581</c:v>
                </c:pt>
                <c:pt idx="626">
                  <c:v>-5.5054727558228826</c:v>
                </c:pt>
                <c:pt idx="627">
                  <c:v>-5.4053211351813069</c:v>
                </c:pt>
                <c:pt idx="628">
                  <c:v>-4.8871822442363211</c:v>
                </c:pt>
                <c:pt idx="629">
                  <c:v>-4.3679427036980467</c:v>
                </c:pt>
                <c:pt idx="630">
                  <c:v>-3.8475990027775131</c:v>
                </c:pt>
                <c:pt idx="631">
                  <c:v>-3.3261476157383285</c:v>
                </c:pt>
                <c:pt idx="632">
                  <c:v>-2.8035850018172881</c:v>
                </c:pt>
                <c:pt idx="633">
                  <c:v>-2.2799076051441935</c:v>
                </c:pt>
                <c:pt idx="634">
                  <c:v>-1.7551118546611066</c:v>
                </c:pt>
                <c:pt idx="635">
                  <c:v>-1.2291941640412696</c:v>
                </c:pt>
                <c:pt idx="636">
                  <c:v>-0.70215093160742592</c:v>
                </c:pt>
                <c:pt idx="637">
                  <c:v>-0.17397854024949755</c:v>
                </c:pt>
                <c:pt idx="638">
                  <c:v>0.35532664265807146</c:v>
                </c:pt>
                <c:pt idx="639">
                  <c:v>0.88576826533968145</c:v>
                </c:pt>
                <c:pt idx="640">
                  <c:v>1.4173499917022214</c:v>
                </c:pt>
                <c:pt idx="641">
                  <c:v>1.9500755014196791</c:v>
                </c:pt>
                <c:pt idx="642">
                  <c:v>2.4839484900178066</c:v>
                </c:pt>
                <c:pt idx="643">
                  <c:v>3.0189726689597629</c:v>
                </c:pt>
                <c:pt idx="644">
                  <c:v>3.5551517657320009</c:v>
                </c:pt>
                <c:pt idx="645">
                  <c:v>4.0924895239308867</c:v>
                </c:pt>
                <c:pt idx="646">
                  <c:v>4.6309897033497416</c:v>
                </c:pt>
                <c:pt idx="647">
                  <c:v>5.1706560800667267</c:v>
                </c:pt>
                <c:pt idx="648">
                  <c:v>5.7114924465328398</c:v>
                </c:pt>
                <c:pt idx="649">
                  <c:v>6.2535026116610215</c:v>
                </c:pt>
                <c:pt idx="650">
                  <c:v>6.7966904009153506</c:v>
                </c:pt>
                <c:pt idx="651">
                  <c:v>7.3410596564011721</c:v>
                </c:pt>
                <c:pt idx="652">
                  <c:v>7.8866142369556913</c:v>
                </c:pt>
                <c:pt idx="653">
                  <c:v>8.4333580182390122</c:v>
                </c:pt>
                <c:pt idx="654">
                  <c:v>8.9812948928261083</c:v>
                </c:pt>
                <c:pt idx="655">
                  <c:v>9.5304287702990376</c:v>
                </c:pt>
                <c:pt idx="656">
                  <c:v>10.080763577340047</c:v>
                </c:pt>
                <c:pt idx="657">
                  <c:v>10.632303257825093</c:v>
                </c:pt>
                <c:pt idx="658">
                  <c:v>11.185051772918086</c:v>
                </c:pt>
                <c:pt idx="659">
                  <c:v>11.739013101165764</c:v>
                </c:pt>
                <c:pt idx="660">
                  <c:v>12.294191238592923</c:v>
                </c:pt>
                <c:pt idx="661">
                  <c:v>12.850590198798905</c:v>
                </c:pt>
                <c:pt idx="662">
                  <c:v>13.408214013053922</c:v>
                </c:pt>
                <c:pt idx="663">
                  <c:v>13.967066730396649</c:v>
                </c:pt>
                <c:pt idx="664">
                  <c:v>14.52715241773217</c:v>
                </c:pt>
                <c:pt idx="665">
                  <c:v>15.088475159930571</c:v>
                </c:pt>
                <c:pt idx="666">
                  <c:v>15.651039059926376</c:v>
                </c:pt>
                <c:pt idx="667">
                  <c:v>16.214848238818334</c:v>
                </c:pt>
                <c:pt idx="668">
                  <c:v>16.779906835970237</c:v>
                </c:pt>
                <c:pt idx="669">
                  <c:v>17.346219009112151</c:v>
                </c:pt>
                <c:pt idx="670">
                  <c:v>17.913788934442287</c:v>
                </c:pt>
                <c:pt idx="671">
                  <c:v>18.482620806729866</c:v>
                </c:pt>
                <c:pt idx="672">
                  <c:v>19.052718839418283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297273984"/>
        <c:axId val="297279872"/>
      </c:lineChart>
      <c:dateAx>
        <c:axId val="297273984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low"/>
        <c:crossAx val="297279872"/>
        <c:crosses val="autoZero"/>
        <c:auto val="1"/>
        <c:lblOffset val="100"/>
        <c:baseTimeUnit val="days"/>
        <c:majorUnit val="1"/>
        <c:majorTimeUnit val="years"/>
      </c:dateAx>
      <c:valAx>
        <c:axId val="297279872"/>
        <c:scaling>
          <c:orientation val="minMax"/>
          <c:max val="200"/>
          <c:min val="-100"/>
        </c:scaling>
        <c:delete val="0"/>
        <c:axPos val="l"/>
        <c:numFmt formatCode="General" sourceLinked="1"/>
        <c:majorTickMark val="out"/>
        <c:minorTickMark val="none"/>
        <c:tickLblPos val="nextTo"/>
        <c:crossAx val="297273984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57781911085074533"/>
          <c:y val="0"/>
          <c:w val="0.41889149254702857"/>
          <c:h val="0.18410833333333335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1000">
          <a:latin typeface="Arial Narrow" panose="020B060602020203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273275763265617E-2"/>
          <c:y val="0.10031473310764114"/>
          <c:w val="0.80050763888888887"/>
          <c:h val="0.82909611111111114"/>
        </c:manualLayout>
      </c:layout>
      <c:lineChart>
        <c:grouping val="standard"/>
        <c:varyColors val="0"/>
        <c:ser>
          <c:idx val="0"/>
          <c:order val="0"/>
          <c:tx>
            <c:strRef>
              <c:f>PER!$AP$19</c:f>
              <c:strCache>
                <c:ptCount val="1"/>
                <c:pt idx="0">
                  <c:v>삼성전자</c:v>
                </c:pt>
              </c:strCache>
            </c:strRef>
          </c:tx>
          <c:spPr>
            <a:ln w="1905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PER!$AP$20:$AP$5005</c:f>
              <c:numCache>
                <c:formatCode>0_);[Red]\(0\)</c:formatCode>
                <c:ptCount val="4986"/>
                <c:pt idx="0">
                  <c:v>67.73308999999999</c:v>
                </c:pt>
                <c:pt idx="1">
                  <c:v>76.63342999999999</c:v>
                </c:pt>
                <c:pt idx="2">
                  <c:v>76.471210000000013</c:v>
                </c:pt>
                <c:pt idx="3">
                  <c:v>79.49378999999999</c:v>
                </c:pt>
                <c:pt idx="4">
                  <c:v>79.22666000000001</c:v>
                </c:pt>
                <c:pt idx="5">
                  <c:v>79.738919999999993</c:v>
                </c:pt>
                <c:pt idx="6">
                  <c:v>82.782509999999988</c:v>
                </c:pt>
                <c:pt idx="7">
                  <c:v>81.887570000000011</c:v>
                </c:pt>
                <c:pt idx="8">
                  <c:v>81.290940000000006</c:v>
                </c:pt>
                <c:pt idx="9">
                  <c:v>84.124929999999992</c:v>
                </c:pt>
                <c:pt idx="10">
                  <c:v>78.158619999999999</c:v>
                </c:pt>
                <c:pt idx="11">
                  <c:v>82.782509999999988</c:v>
                </c:pt>
                <c:pt idx="12">
                  <c:v>81.290940000000006</c:v>
                </c:pt>
                <c:pt idx="13">
                  <c:v>84.274090000000001</c:v>
                </c:pt>
                <c:pt idx="14">
                  <c:v>88.748820000000009</c:v>
                </c:pt>
                <c:pt idx="15">
                  <c:v>88.59966</c:v>
                </c:pt>
                <c:pt idx="16">
                  <c:v>95.013440000000003</c:v>
                </c:pt>
                <c:pt idx="17">
                  <c:v>83.080830000000006</c:v>
                </c:pt>
                <c:pt idx="18">
                  <c:v>80.545149999999992</c:v>
                </c:pt>
                <c:pt idx="19">
                  <c:v>73.311000000000007</c:v>
                </c:pt>
                <c:pt idx="20">
                  <c:v>73.341039999999992</c:v>
                </c:pt>
                <c:pt idx="21">
                  <c:v>75.970789999999994</c:v>
                </c:pt>
                <c:pt idx="22">
                  <c:v>70.27297999999999</c:v>
                </c:pt>
                <c:pt idx="23">
                  <c:v>63.771639999999998</c:v>
                </c:pt>
                <c:pt idx="24">
                  <c:v>63.625540000000001</c:v>
                </c:pt>
                <c:pt idx="25">
                  <c:v>70.419080000000008</c:v>
                </c:pt>
                <c:pt idx="26">
                  <c:v>64.867370000000008</c:v>
                </c:pt>
                <c:pt idx="27">
                  <c:v>61.945419999999999</c:v>
                </c:pt>
                <c:pt idx="28">
                  <c:v>61.799320000000002</c:v>
                </c:pt>
                <c:pt idx="29">
                  <c:v>61.068829999999998</c:v>
                </c:pt>
                <c:pt idx="30">
                  <c:v>60.922730000000001</c:v>
                </c:pt>
                <c:pt idx="31">
                  <c:v>61.287980000000005</c:v>
                </c:pt>
                <c:pt idx="32">
                  <c:v>63.990780000000001</c:v>
                </c:pt>
                <c:pt idx="33">
                  <c:v>63.406390000000002</c:v>
                </c:pt>
                <c:pt idx="34">
                  <c:v>67.536749999999998</c:v>
                </c:pt>
                <c:pt idx="35">
                  <c:v>64.29616</c:v>
                </c:pt>
                <c:pt idx="36">
                  <c:v>67.389449999999997</c:v>
                </c:pt>
                <c:pt idx="37">
                  <c:v>69.157039999999995</c:v>
                </c:pt>
                <c:pt idx="38">
                  <c:v>67.610399999999998</c:v>
                </c:pt>
                <c:pt idx="39">
                  <c:v>67.904990000000012</c:v>
                </c:pt>
                <c:pt idx="40">
                  <c:v>70.188130000000001</c:v>
                </c:pt>
                <c:pt idx="41">
                  <c:v>64.369810000000001</c:v>
                </c:pt>
                <c:pt idx="42">
                  <c:v>64.443460000000002</c:v>
                </c:pt>
                <c:pt idx="43">
                  <c:v>64.738060000000004</c:v>
                </c:pt>
                <c:pt idx="44">
                  <c:v>66.652950000000004</c:v>
                </c:pt>
                <c:pt idx="45">
                  <c:v>66.063749999999999</c:v>
                </c:pt>
                <c:pt idx="46">
                  <c:v>66.873899999999992</c:v>
                </c:pt>
                <c:pt idx="47">
                  <c:v>63.780610000000003</c:v>
                </c:pt>
                <c:pt idx="48">
                  <c:v>62.749519999999997</c:v>
                </c:pt>
                <c:pt idx="49">
                  <c:v>59.803530000000002</c:v>
                </c:pt>
                <c:pt idx="50">
                  <c:v>65.40091000000001</c:v>
                </c:pt>
                <c:pt idx="51">
                  <c:v>63.780610000000003</c:v>
                </c:pt>
                <c:pt idx="52">
                  <c:v>66.358350000000002</c:v>
                </c:pt>
                <c:pt idx="53">
                  <c:v>64.885360000000006</c:v>
                </c:pt>
                <c:pt idx="54">
                  <c:v>69.451639999999998</c:v>
                </c:pt>
                <c:pt idx="55">
                  <c:v>71.587479999999999</c:v>
                </c:pt>
                <c:pt idx="56">
                  <c:v>72.029380000000003</c:v>
                </c:pt>
                <c:pt idx="57">
                  <c:v>72.986820000000009</c:v>
                </c:pt>
                <c:pt idx="58">
                  <c:v>74.533460000000005</c:v>
                </c:pt>
                <c:pt idx="59">
                  <c:v>77.626750000000001</c:v>
                </c:pt>
                <c:pt idx="60">
                  <c:v>76.890249999999995</c:v>
                </c:pt>
                <c:pt idx="61">
                  <c:v>75.12266000000001</c:v>
                </c:pt>
                <c:pt idx="62">
                  <c:v>76.448359999999994</c:v>
                </c:pt>
                <c:pt idx="63">
                  <c:v>72.913169999999994</c:v>
                </c:pt>
                <c:pt idx="64">
                  <c:v>74.386169999999993</c:v>
                </c:pt>
                <c:pt idx="65">
                  <c:v>75.417259999999999</c:v>
                </c:pt>
                <c:pt idx="66">
                  <c:v>76.890249999999995</c:v>
                </c:pt>
                <c:pt idx="67">
                  <c:v>72.397619999999989</c:v>
                </c:pt>
                <c:pt idx="68">
                  <c:v>68.788789999999992</c:v>
                </c:pt>
                <c:pt idx="69">
                  <c:v>66.579300000000003</c:v>
                </c:pt>
                <c:pt idx="70">
                  <c:v>69.819890000000001</c:v>
                </c:pt>
                <c:pt idx="71">
                  <c:v>70.924630000000008</c:v>
                </c:pt>
                <c:pt idx="72">
                  <c:v>73.428719999999998</c:v>
                </c:pt>
                <c:pt idx="73">
                  <c:v>72.17667999999999</c:v>
                </c:pt>
                <c:pt idx="74">
                  <c:v>71.882080000000002</c:v>
                </c:pt>
                <c:pt idx="75">
                  <c:v>72.397619999999989</c:v>
                </c:pt>
                <c:pt idx="76">
                  <c:v>72.692220000000006</c:v>
                </c:pt>
                <c:pt idx="77">
                  <c:v>72.323970000000003</c:v>
                </c:pt>
                <c:pt idx="78">
                  <c:v>73.796970000000002</c:v>
                </c:pt>
                <c:pt idx="79">
                  <c:v>76.006460000000004</c:v>
                </c:pt>
                <c:pt idx="80">
                  <c:v>79.836240000000004</c:v>
                </c:pt>
                <c:pt idx="81">
                  <c:v>81.309229999999999</c:v>
                </c:pt>
                <c:pt idx="82">
                  <c:v>83.224130000000002</c:v>
                </c:pt>
                <c:pt idx="83">
                  <c:v>81.456530000000001</c:v>
                </c:pt>
                <c:pt idx="84">
                  <c:v>85.139020000000002</c:v>
                </c:pt>
                <c:pt idx="85">
                  <c:v>81.456530000000001</c:v>
                </c:pt>
                <c:pt idx="86">
                  <c:v>80.867339999999999</c:v>
                </c:pt>
                <c:pt idx="87">
                  <c:v>81.603830000000002</c:v>
                </c:pt>
                <c:pt idx="88">
                  <c:v>86.759309999999999</c:v>
                </c:pt>
                <c:pt idx="89">
                  <c:v>87.34850999999999</c:v>
                </c:pt>
                <c:pt idx="90">
                  <c:v>86.170109999999994</c:v>
                </c:pt>
                <c:pt idx="91">
                  <c:v>86.612009999999998</c:v>
                </c:pt>
                <c:pt idx="92">
                  <c:v>85.580910000000003</c:v>
                </c:pt>
                <c:pt idx="93">
                  <c:v>82.782229999999998</c:v>
                </c:pt>
                <c:pt idx="94">
                  <c:v>83.076830000000001</c:v>
                </c:pt>
                <c:pt idx="95">
                  <c:v>80.425440000000009</c:v>
                </c:pt>
                <c:pt idx="96">
                  <c:v>88.232300000000009</c:v>
                </c:pt>
                <c:pt idx="97">
                  <c:v>91.030990000000003</c:v>
                </c:pt>
                <c:pt idx="98">
                  <c:v>92.356679999999997</c:v>
                </c:pt>
                <c:pt idx="99">
                  <c:v>88.379600000000011</c:v>
                </c:pt>
                <c:pt idx="100">
                  <c:v>90.883690000000001</c:v>
                </c:pt>
                <c:pt idx="101">
                  <c:v>91.620190000000008</c:v>
                </c:pt>
                <c:pt idx="102">
                  <c:v>88.674199999999999</c:v>
                </c:pt>
                <c:pt idx="103">
                  <c:v>95.008070000000004</c:v>
                </c:pt>
                <c:pt idx="104">
                  <c:v>97.07025999999999</c:v>
                </c:pt>
                <c:pt idx="105">
                  <c:v>101.19463999999999</c:v>
                </c:pt>
                <c:pt idx="106">
                  <c:v>102.22574</c:v>
                </c:pt>
                <c:pt idx="107">
                  <c:v>101.19463999999999</c:v>
                </c:pt>
                <c:pt idx="108">
                  <c:v>106.05552</c:v>
                </c:pt>
                <c:pt idx="109">
                  <c:v>103.69873</c:v>
                </c:pt>
                <c:pt idx="110">
                  <c:v>101.19463999999999</c:v>
                </c:pt>
                <c:pt idx="111">
                  <c:v>99.132449999999992</c:v>
                </c:pt>
                <c:pt idx="112">
                  <c:v>100.31085</c:v>
                </c:pt>
                <c:pt idx="113">
                  <c:v>96.039169999999999</c:v>
                </c:pt>
                <c:pt idx="114">
                  <c:v>91.325589999999991</c:v>
                </c:pt>
                <c:pt idx="115">
                  <c:v>93.829679999999996</c:v>
                </c:pt>
                <c:pt idx="116">
                  <c:v>89.705300000000008</c:v>
                </c:pt>
                <c:pt idx="117">
                  <c:v>92.798580000000001</c:v>
                </c:pt>
                <c:pt idx="118">
                  <c:v>96.333770000000001</c:v>
                </c:pt>
                <c:pt idx="119">
                  <c:v>96.481070000000003</c:v>
                </c:pt>
                <c:pt idx="120">
                  <c:v>101.63654</c:v>
                </c:pt>
                <c:pt idx="121">
                  <c:v>94.860770000000002</c:v>
                </c:pt>
                <c:pt idx="122">
                  <c:v>95.008070000000004</c:v>
                </c:pt>
                <c:pt idx="123">
                  <c:v>96.481070000000003</c:v>
                </c:pt>
                <c:pt idx="124">
                  <c:v>93.976979999999998</c:v>
                </c:pt>
                <c:pt idx="125">
                  <c:v>91.325589999999991</c:v>
                </c:pt>
                <c:pt idx="126">
                  <c:v>90.441789999999997</c:v>
                </c:pt>
                <c:pt idx="127">
                  <c:v>84.697119999999998</c:v>
                </c:pt>
                <c:pt idx="128">
                  <c:v>84.107919999999993</c:v>
                </c:pt>
                <c:pt idx="129">
                  <c:v>83.666020000000003</c:v>
                </c:pt>
                <c:pt idx="130">
                  <c:v>88.8215</c:v>
                </c:pt>
                <c:pt idx="131">
                  <c:v>88.526899999999998</c:v>
                </c:pt>
                <c:pt idx="132">
                  <c:v>86.022809999999993</c:v>
                </c:pt>
                <c:pt idx="133">
                  <c:v>87.937699999999992</c:v>
                </c:pt>
                <c:pt idx="134">
                  <c:v>88.379600000000011</c:v>
                </c:pt>
                <c:pt idx="135">
                  <c:v>90.589089999999999</c:v>
                </c:pt>
                <c:pt idx="136">
                  <c:v>89.410699999999991</c:v>
                </c:pt>
                <c:pt idx="137">
                  <c:v>96.922960000000003</c:v>
                </c:pt>
                <c:pt idx="138">
                  <c:v>95.155369999999991</c:v>
                </c:pt>
                <c:pt idx="139">
                  <c:v>96.18647</c:v>
                </c:pt>
                <c:pt idx="140">
                  <c:v>95.302669999999992</c:v>
                </c:pt>
                <c:pt idx="141">
                  <c:v>96.62836999999999</c:v>
                </c:pt>
                <c:pt idx="142">
                  <c:v>96.333770000000001</c:v>
                </c:pt>
                <c:pt idx="143">
                  <c:v>97.806759999999997</c:v>
                </c:pt>
                <c:pt idx="144">
                  <c:v>95.449970000000008</c:v>
                </c:pt>
                <c:pt idx="145">
                  <c:v>94.860770000000002</c:v>
                </c:pt>
                <c:pt idx="146">
                  <c:v>92.945880000000002</c:v>
                </c:pt>
                <c:pt idx="147">
                  <c:v>91.325589999999991</c:v>
                </c:pt>
                <c:pt idx="148">
                  <c:v>89.999889999999994</c:v>
                </c:pt>
                <c:pt idx="149">
                  <c:v>92.65128</c:v>
                </c:pt>
                <c:pt idx="150">
                  <c:v>96.333770000000001</c:v>
                </c:pt>
                <c:pt idx="151">
                  <c:v>96.039169999999999</c:v>
                </c:pt>
                <c:pt idx="152">
                  <c:v>94.27158</c:v>
                </c:pt>
                <c:pt idx="153">
                  <c:v>89.999889999999994</c:v>
                </c:pt>
                <c:pt idx="154">
                  <c:v>89.558000000000007</c:v>
                </c:pt>
                <c:pt idx="155">
                  <c:v>89.85260000000001</c:v>
                </c:pt>
                <c:pt idx="156">
                  <c:v>90.29449000000001</c:v>
                </c:pt>
                <c:pt idx="157">
                  <c:v>87.643110000000007</c:v>
                </c:pt>
                <c:pt idx="158">
                  <c:v>88.8215</c:v>
                </c:pt>
                <c:pt idx="159">
                  <c:v>86.170109999999994</c:v>
                </c:pt>
                <c:pt idx="160">
                  <c:v>86.464710000000011</c:v>
                </c:pt>
                <c:pt idx="161">
                  <c:v>86.464710000000011</c:v>
                </c:pt>
                <c:pt idx="162">
                  <c:v>86.170109999999994</c:v>
                </c:pt>
                <c:pt idx="163">
                  <c:v>86.906610000000001</c:v>
                </c:pt>
                <c:pt idx="164">
                  <c:v>87.34850999999999</c:v>
                </c:pt>
                <c:pt idx="165">
                  <c:v>83.371420000000001</c:v>
                </c:pt>
                <c:pt idx="166">
                  <c:v>86.31741000000001</c:v>
                </c:pt>
                <c:pt idx="167">
                  <c:v>86.759309999999999</c:v>
                </c:pt>
                <c:pt idx="168">
                  <c:v>85.433619999999991</c:v>
                </c:pt>
                <c:pt idx="169">
                  <c:v>82.92953</c:v>
                </c:pt>
                <c:pt idx="170">
                  <c:v>86.464710000000011</c:v>
                </c:pt>
                <c:pt idx="171">
                  <c:v>88.526899999999998</c:v>
                </c:pt>
                <c:pt idx="172">
                  <c:v>84.40252000000001</c:v>
                </c:pt>
                <c:pt idx="173">
                  <c:v>85.433619999999991</c:v>
                </c:pt>
                <c:pt idx="174">
                  <c:v>84.84442</c:v>
                </c:pt>
                <c:pt idx="175">
                  <c:v>84.40252000000001</c:v>
                </c:pt>
                <c:pt idx="176">
                  <c:v>81.603830000000002</c:v>
                </c:pt>
                <c:pt idx="177">
                  <c:v>81.309229999999999</c:v>
                </c:pt>
                <c:pt idx="178">
                  <c:v>81.898429999999991</c:v>
                </c:pt>
                <c:pt idx="179">
                  <c:v>84.255219999999994</c:v>
                </c:pt>
                <c:pt idx="180">
                  <c:v>84.549820000000011</c:v>
                </c:pt>
                <c:pt idx="181">
                  <c:v>87.053910000000002</c:v>
                </c:pt>
                <c:pt idx="182">
                  <c:v>83.371420000000001</c:v>
                </c:pt>
                <c:pt idx="183">
                  <c:v>92.356679999999997</c:v>
                </c:pt>
                <c:pt idx="184">
                  <c:v>101.19463999999999</c:v>
                </c:pt>
                <c:pt idx="185">
                  <c:v>97.364860000000007</c:v>
                </c:pt>
                <c:pt idx="186">
                  <c:v>87.790399999999991</c:v>
                </c:pt>
                <c:pt idx="187">
                  <c:v>86.906610000000001</c:v>
                </c:pt>
                <c:pt idx="188">
                  <c:v>88.8215</c:v>
                </c:pt>
                <c:pt idx="189">
                  <c:v>84.255219999999994</c:v>
                </c:pt>
                <c:pt idx="190">
                  <c:v>86.31741000000001</c:v>
                </c:pt>
                <c:pt idx="191">
                  <c:v>87.053910000000002</c:v>
                </c:pt>
                <c:pt idx="192">
                  <c:v>84.697119999999998</c:v>
                </c:pt>
                <c:pt idx="193">
                  <c:v>81.898429999999991</c:v>
                </c:pt>
                <c:pt idx="194">
                  <c:v>78.65785000000001</c:v>
                </c:pt>
                <c:pt idx="195">
                  <c:v>84.697119999999998</c:v>
                </c:pt>
                <c:pt idx="196">
                  <c:v>81.456530000000001</c:v>
                </c:pt>
                <c:pt idx="197">
                  <c:v>82.045729999999992</c:v>
                </c:pt>
                <c:pt idx="198">
                  <c:v>79.541640000000001</c:v>
                </c:pt>
                <c:pt idx="199">
                  <c:v>78.363249999999994</c:v>
                </c:pt>
                <c:pt idx="200">
                  <c:v>79.541640000000001</c:v>
                </c:pt>
                <c:pt idx="201">
                  <c:v>79.541640000000001</c:v>
                </c:pt>
                <c:pt idx="202">
                  <c:v>82.045729999999992</c:v>
                </c:pt>
                <c:pt idx="203">
                  <c:v>82.045729999999992</c:v>
                </c:pt>
                <c:pt idx="204">
                  <c:v>83.224130000000002</c:v>
                </c:pt>
                <c:pt idx="205">
                  <c:v>89.558000000000007</c:v>
                </c:pt>
                <c:pt idx="206">
                  <c:v>85.580910000000003</c:v>
                </c:pt>
                <c:pt idx="207">
                  <c:v>82.48763000000001</c:v>
                </c:pt>
                <c:pt idx="208">
                  <c:v>81.898429999999991</c:v>
                </c:pt>
                <c:pt idx="209">
                  <c:v>79.39434</c:v>
                </c:pt>
                <c:pt idx="210">
                  <c:v>76.006460000000004</c:v>
                </c:pt>
                <c:pt idx="211">
                  <c:v>83.518720000000002</c:v>
                </c:pt>
                <c:pt idx="212">
                  <c:v>82.634929999999997</c:v>
                </c:pt>
                <c:pt idx="213">
                  <c:v>86.31741000000001</c:v>
                </c:pt>
                <c:pt idx="214">
                  <c:v>90.29449000000001</c:v>
                </c:pt>
                <c:pt idx="215">
                  <c:v>86.31741000000001</c:v>
                </c:pt>
                <c:pt idx="216">
                  <c:v>85.728210000000004</c:v>
                </c:pt>
                <c:pt idx="217">
                  <c:v>82.48763000000001</c:v>
                </c:pt>
                <c:pt idx="218">
                  <c:v>81.01464</c:v>
                </c:pt>
                <c:pt idx="219">
                  <c:v>80.57274000000001</c:v>
                </c:pt>
                <c:pt idx="220">
                  <c:v>89.410699999999991</c:v>
                </c:pt>
                <c:pt idx="221">
                  <c:v>90.29449000000001</c:v>
                </c:pt>
                <c:pt idx="222">
                  <c:v>95.74457000000001</c:v>
                </c:pt>
                <c:pt idx="223">
                  <c:v>100.16355</c:v>
                </c:pt>
                <c:pt idx="224">
                  <c:v>97.954059999999998</c:v>
                </c:pt>
                <c:pt idx="225">
                  <c:v>101.63654</c:v>
                </c:pt>
                <c:pt idx="226">
                  <c:v>107.67582</c:v>
                </c:pt>
                <c:pt idx="227">
                  <c:v>104.43522999999999</c:v>
                </c:pt>
                <c:pt idx="228">
                  <c:v>111.94750000000001</c:v>
                </c:pt>
                <c:pt idx="229">
                  <c:v>104.14063</c:v>
                </c:pt>
                <c:pt idx="230">
                  <c:v>109.14881</c:v>
                </c:pt>
                <c:pt idx="231">
                  <c:v>104.43522999999999</c:v>
                </c:pt>
                <c:pt idx="232">
                  <c:v>99.279750000000007</c:v>
                </c:pt>
                <c:pt idx="233">
                  <c:v>98.395960000000002</c:v>
                </c:pt>
                <c:pt idx="234">
                  <c:v>94.713470000000001</c:v>
                </c:pt>
                <c:pt idx="235">
                  <c:v>90.73639</c:v>
                </c:pt>
                <c:pt idx="236">
                  <c:v>83.666020000000003</c:v>
                </c:pt>
                <c:pt idx="237">
                  <c:v>85.728210000000004</c:v>
                </c:pt>
                <c:pt idx="238">
                  <c:v>84.84442</c:v>
                </c:pt>
                <c:pt idx="239">
                  <c:v>83.224130000000002</c:v>
                </c:pt>
                <c:pt idx="240">
                  <c:v>84.40252000000001</c:v>
                </c:pt>
                <c:pt idx="241">
                  <c:v>85.433619999999991</c:v>
                </c:pt>
                <c:pt idx="242">
                  <c:v>82.045729999999992</c:v>
                </c:pt>
                <c:pt idx="243">
                  <c:v>76.006460000000004</c:v>
                </c:pt>
                <c:pt idx="244">
                  <c:v>76.595660000000009</c:v>
                </c:pt>
                <c:pt idx="245">
                  <c:v>79.983539999999991</c:v>
                </c:pt>
                <c:pt idx="246">
                  <c:v>82.193029999999993</c:v>
                </c:pt>
                <c:pt idx="247">
                  <c:v>81.456530000000001</c:v>
                </c:pt>
                <c:pt idx="248">
                  <c:v>77.774050000000003</c:v>
                </c:pt>
                <c:pt idx="249">
                  <c:v>76.742949999999993</c:v>
                </c:pt>
                <c:pt idx="250">
                  <c:v>74.386169999999993</c:v>
                </c:pt>
                <c:pt idx="251">
                  <c:v>60.024480000000004</c:v>
                </c:pt>
                <c:pt idx="252">
                  <c:v>78.805149999999998</c:v>
                </c:pt>
                <c:pt idx="253">
                  <c:v>72.103030000000004</c:v>
                </c:pt>
                <c:pt idx="254">
                  <c:v>68.494190000000003</c:v>
                </c:pt>
                <c:pt idx="255">
                  <c:v>65.106309999999993</c:v>
                </c:pt>
                <c:pt idx="256">
                  <c:v>71.587479999999999</c:v>
                </c:pt>
                <c:pt idx="257">
                  <c:v>62.896819999999998</c:v>
                </c:pt>
                <c:pt idx="258">
                  <c:v>68.494190000000003</c:v>
                </c:pt>
                <c:pt idx="259">
                  <c:v>72.103030000000004</c:v>
                </c:pt>
                <c:pt idx="260">
                  <c:v>67.168499999999995</c:v>
                </c:pt>
                <c:pt idx="261">
                  <c:v>69.230689999999996</c:v>
                </c:pt>
                <c:pt idx="262">
                  <c:v>72.618570000000005</c:v>
                </c:pt>
                <c:pt idx="263">
                  <c:v>69.083389999999994</c:v>
                </c:pt>
                <c:pt idx="264">
                  <c:v>65.106309999999993</c:v>
                </c:pt>
                <c:pt idx="265">
                  <c:v>71.882080000000002</c:v>
                </c:pt>
                <c:pt idx="266">
                  <c:v>80.278139999999993</c:v>
                </c:pt>
                <c:pt idx="267">
                  <c:v>75.269960000000012</c:v>
                </c:pt>
                <c:pt idx="268">
                  <c:v>68.862440000000007</c:v>
                </c:pt>
                <c:pt idx="269">
                  <c:v>70.261780000000002</c:v>
                </c:pt>
                <c:pt idx="270">
                  <c:v>74.091570000000004</c:v>
                </c:pt>
                <c:pt idx="271">
                  <c:v>77.774050000000003</c:v>
                </c:pt>
                <c:pt idx="272">
                  <c:v>79.836240000000004</c:v>
                </c:pt>
                <c:pt idx="273">
                  <c:v>86.022809999999993</c:v>
                </c:pt>
                <c:pt idx="274">
                  <c:v>87.34850999999999</c:v>
                </c:pt>
                <c:pt idx="275">
                  <c:v>88.8215</c:v>
                </c:pt>
                <c:pt idx="276">
                  <c:v>87.937699999999992</c:v>
                </c:pt>
                <c:pt idx="277">
                  <c:v>87.201210000000003</c:v>
                </c:pt>
                <c:pt idx="278">
                  <c:v>87.201210000000003</c:v>
                </c:pt>
                <c:pt idx="279">
                  <c:v>83.813320000000004</c:v>
                </c:pt>
                <c:pt idx="280">
                  <c:v>81.751130000000003</c:v>
                </c:pt>
                <c:pt idx="281">
                  <c:v>81.01464</c:v>
                </c:pt>
                <c:pt idx="282">
                  <c:v>82.193029999999993</c:v>
                </c:pt>
                <c:pt idx="283">
                  <c:v>83.813320000000004</c:v>
                </c:pt>
                <c:pt idx="284">
                  <c:v>86.022809999999993</c:v>
                </c:pt>
                <c:pt idx="285">
                  <c:v>82.782229999999998</c:v>
                </c:pt>
                <c:pt idx="286">
                  <c:v>87.790399999999991</c:v>
                </c:pt>
                <c:pt idx="287">
                  <c:v>88.526899999999998</c:v>
                </c:pt>
                <c:pt idx="288">
                  <c:v>95.008070000000004</c:v>
                </c:pt>
                <c:pt idx="289">
                  <c:v>98.690559999999991</c:v>
                </c:pt>
                <c:pt idx="290">
                  <c:v>100.60544999999999</c:v>
                </c:pt>
                <c:pt idx="291">
                  <c:v>106.64472000000001</c:v>
                </c:pt>
                <c:pt idx="292">
                  <c:v>105.46633</c:v>
                </c:pt>
                <c:pt idx="293">
                  <c:v>107.67582</c:v>
                </c:pt>
                <c:pt idx="294">
                  <c:v>111.5056</c:v>
                </c:pt>
                <c:pt idx="295">
                  <c:v>112.53669000000001</c:v>
                </c:pt>
                <c:pt idx="296">
                  <c:v>112.97859</c:v>
                </c:pt>
                <c:pt idx="297">
                  <c:v>116.80837</c:v>
                </c:pt>
                <c:pt idx="298">
                  <c:v>118.72327</c:v>
                </c:pt>
                <c:pt idx="299">
                  <c:v>117.10297</c:v>
                </c:pt>
                <c:pt idx="300">
                  <c:v>116.66107000000001</c:v>
                </c:pt>
                <c:pt idx="301">
                  <c:v>111.211</c:v>
                </c:pt>
                <c:pt idx="302">
                  <c:v>109.88531</c:v>
                </c:pt>
                <c:pt idx="303">
                  <c:v>109.73800999999999</c:v>
                </c:pt>
                <c:pt idx="304">
                  <c:v>106.49742000000001</c:v>
                </c:pt>
                <c:pt idx="305">
                  <c:v>106.35011999999999</c:v>
                </c:pt>
                <c:pt idx="306">
                  <c:v>105.17173</c:v>
                </c:pt>
                <c:pt idx="307">
                  <c:v>111.211</c:v>
                </c:pt>
                <c:pt idx="308">
                  <c:v>104.87713000000001</c:v>
                </c:pt>
                <c:pt idx="309">
                  <c:v>112.24208999999999</c:v>
                </c:pt>
                <c:pt idx="310">
                  <c:v>115.62997999999999</c:v>
                </c:pt>
                <c:pt idx="311">
                  <c:v>113.86239</c:v>
                </c:pt>
                <c:pt idx="312">
                  <c:v>116.36648</c:v>
                </c:pt>
                <c:pt idx="313">
                  <c:v>117.69217</c:v>
                </c:pt>
                <c:pt idx="314">
                  <c:v>120.93276</c:v>
                </c:pt>
                <c:pt idx="315">
                  <c:v>124.02603999999999</c:v>
                </c:pt>
                <c:pt idx="316">
                  <c:v>121.52195</c:v>
                </c:pt>
                <c:pt idx="317">
                  <c:v>115.48267999999999</c:v>
                </c:pt>
                <c:pt idx="318">
                  <c:v>110.47450000000001</c:v>
                </c:pt>
                <c:pt idx="319">
                  <c:v>110.47450000000001</c:v>
                </c:pt>
                <c:pt idx="320">
                  <c:v>111.94750000000001</c:v>
                </c:pt>
                <c:pt idx="321">
                  <c:v>109.59071</c:v>
                </c:pt>
                <c:pt idx="322">
                  <c:v>114.15699000000001</c:v>
                </c:pt>
                <c:pt idx="323">
                  <c:v>114.59888000000001</c:v>
                </c:pt>
                <c:pt idx="324">
                  <c:v>118.42867</c:v>
                </c:pt>
                <c:pt idx="325">
                  <c:v>120.78546</c:v>
                </c:pt>
                <c:pt idx="326">
                  <c:v>126.23553</c:v>
                </c:pt>
                <c:pt idx="327">
                  <c:v>126.08823</c:v>
                </c:pt>
                <c:pt idx="328">
                  <c:v>124.90984</c:v>
                </c:pt>
                <c:pt idx="329">
                  <c:v>122.25845</c:v>
                </c:pt>
                <c:pt idx="330">
                  <c:v>125.05714</c:v>
                </c:pt>
                <c:pt idx="331">
                  <c:v>116.95567</c:v>
                </c:pt>
                <c:pt idx="332">
                  <c:v>119.31246</c:v>
                </c:pt>
                <c:pt idx="333">
                  <c:v>111.3583</c:v>
                </c:pt>
                <c:pt idx="334">
                  <c:v>114.59888000000001</c:v>
                </c:pt>
                <c:pt idx="335">
                  <c:v>116.80837</c:v>
                </c:pt>
                <c:pt idx="336">
                  <c:v>117.39757</c:v>
                </c:pt>
                <c:pt idx="337">
                  <c:v>121.08006</c:v>
                </c:pt>
                <c:pt idx="338">
                  <c:v>118.57597</c:v>
                </c:pt>
                <c:pt idx="339">
                  <c:v>112.97859</c:v>
                </c:pt>
                <c:pt idx="340">
                  <c:v>117.25027</c:v>
                </c:pt>
                <c:pt idx="341">
                  <c:v>118.13407000000001</c:v>
                </c:pt>
                <c:pt idx="342">
                  <c:v>119.45975999999999</c:v>
                </c:pt>
                <c:pt idx="343">
                  <c:v>119.31246</c:v>
                </c:pt>
                <c:pt idx="344">
                  <c:v>117.98677000000001</c:v>
                </c:pt>
                <c:pt idx="345">
                  <c:v>115.04078</c:v>
                </c:pt>
                <c:pt idx="346">
                  <c:v>115.48267999999999</c:v>
                </c:pt>
                <c:pt idx="347">
                  <c:v>112.83129</c:v>
                </c:pt>
                <c:pt idx="348">
                  <c:v>112.09480000000001</c:v>
                </c:pt>
                <c:pt idx="349">
                  <c:v>112.83129</c:v>
                </c:pt>
                <c:pt idx="350">
                  <c:v>113.86239</c:v>
                </c:pt>
                <c:pt idx="351">
                  <c:v>112.24208999999999</c:v>
                </c:pt>
                <c:pt idx="352">
                  <c:v>114.45158000000001</c:v>
                </c:pt>
                <c:pt idx="353">
                  <c:v>111.65289999999999</c:v>
                </c:pt>
                <c:pt idx="354">
                  <c:v>111.0637</c:v>
                </c:pt>
                <c:pt idx="355">
                  <c:v>114.45158000000001</c:v>
                </c:pt>
                <c:pt idx="356">
                  <c:v>109.73800999999999</c:v>
                </c:pt>
                <c:pt idx="357">
                  <c:v>114.30428999999999</c:v>
                </c:pt>
                <c:pt idx="358">
                  <c:v>114.59888000000001</c:v>
                </c:pt>
                <c:pt idx="359">
                  <c:v>120.49086</c:v>
                </c:pt>
                <c:pt idx="360">
                  <c:v>123.28955000000001</c:v>
                </c:pt>
                <c:pt idx="361">
                  <c:v>131.68561</c:v>
                </c:pt>
                <c:pt idx="362">
                  <c:v>135.36809</c:v>
                </c:pt>
                <c:pt idx="363">
                  <c:v>136.39919</c:v>
                </c:pt>
                <c:pt idx="364">
                  <c:v>136.25189</c:v>
                </c:pt>
                <c:pt idx="365">
                  <c:v>139.78707</c:v>
                </c:pt>
                <c:pt idx="366">
                  <c:v>135.66269</c:v>
                </c:pt>
                <c:pt idx="367">
                  <c:v>137.43028000000001</c:v>
                </c:pt>
                <c:pt idx="368">
                  <c:v>143.02766</c:v>
                </c:pt>
                <c:pt idx="369">
                  <c:v>148.77232999999998</c:v>
                </c:pt>
                <c:pt idx="370">
                  <c:v>144.79525000000001</c:v>
                </c:pt>
                <c:pt idx="371">
                  <c:v>134.77889000000002</c:v>
                </c:pt>
                <c:pt idx="372">
                  <c:v>141.40735999999998</c:v>
                </c:pt>
                <c:pt idx="373">
                  <c:v>136.39919</c:v>
                </c:pt>
                <c:pt idx="374">
                  <c:v>139.19786999999999</c:v>
                </c:pt>
                <c:pt idx="375">
                  <c:v>126.97203</c:v>
                </c:pt>
                <c:pt idx="376">
                  <c:v>131.24370999999999</c:v>
                </c:pt>
                <c:pt idx="377">
                  <c:v>134.04239999999999</c:v>
                </c:pt>
                <c:pt idx="378">
                  <c:v>138.46137999999999</c:v>
                </c:pt>
                <c:pt idx="379">
                  <c:v>132.2748</c:v>
                </c:pt>
                <c:pt idx="380">
                  <c:v>130.80180999999999</c:v>
                </c:pt>
                <c:pt idx="381">
                  <c:v>133.15860000000001</c:v>
                </c:pt>
                <c:pt idx="382">
                  <c:v>131.53831</c:v>
                </c:pt>
                <c:pt idx="383">
                  <c:v>132.4221</c:v>
                </c:pt>
                <c:pt idx="384">
                  <c:v>134.92618999999999</c:v>
                </c:pt>
                <c:pt idx="385">
                  <c:v>129.91802000000001</c:v>
                </c:pt>
                <c:pt idx="386">
                  <c:v>131.24370999999999</c:v>
                </c:pt>
                <c:pt idx="387">
                  <c:v>130.35991000000001</c:v>
                </c:pt>
                <c:pt idx="388">
                  <c:v>125.35174000000001</c:v>
                </c:pt>
                <c:pt idx="389">
                  <c:v>120.63816</c:v>
                </c:pt>
                <c:pt idx="390">
                  <c:v>125.49903999999999</c:v>
                </c:pt>
                <c:pt idx="391">
                  <c:v>125.94092999999999</c:v>
                </c:pt>
                <c:pt idx="392">
                  <c:v>130.35991000000001</c:v>
                </c:pt>
                <c:pt idx="393">
                  <c:v>122.55305</c:v>
                </c:pt>
                <c:pt idx="394">
                  <c:v>125.20444000000001</c:v>
                </c:pt>
                <c:pt idx="395">
                  <c:v>124.32064</c:v>
                </c:pt>
                <c:pt idx="396">
                  <c:v>116.21917999999999</c:v>
                </c:pt>
                <c:pt idx="397">
                  <c:v>104.14063</c:v>
                </c:pt>
                <c:pt idx="398">
                  <c:v>100.16355</c:v>
                </c:pt>
                <c:pt idx="399">
                  <c:v>106.93932000000001</c:v>
                </c:pt>
                <c:pt idx="400">
                  <c:v>113.27319</c:v>
                </c:pt>
                <c:pt idx="401">
                  <c:v>114.89348</c:v>
                </c:pt>
                <c:pt idx="402">
                  <c:v>117.54486999999999</c:v>
                </c:pt>
                <c:pt idx="403">
                  <c:v>111.65289999999999</c:v>
                </c:pt>
                <c:pt idx="404">
                  <c:v>123.73144000000001</c:v>
                </c:pt>
                <c:pt idx="405">
                  <c:v>126.67742999999999</c:v>
                </c:pt>
                <c:pt idx="406">
                  <c:v>130.50721000000001</c:v>
                </c:pt>
                <c:pt idx="407">
                  <c:v>135.07348999999999</c:v>
                </c:pt>
                <c:pt idx="408">
                  <c:v>139.19786999999999</c:v>
                </c:pt>
                <c:pt idx="409">
                  <c:v>148.03582999999998</c:v>
                </c:pt>
                <c:pt idx="410">
                  <c:v>144.79525000000001</c:v>
                </c:pt>
                <c:pt idx="411">
                  <c:v>141.84926000000002</c:v>
                </c:pt>
                <c:pt idx="412">
                  <c:v>139.49247</c:v>
                </c:pt>
                <c:pt idx="413">
                  <c:v>154.6643</c:v>
                </c:pt>
                <c:pt idx="414">
                  <c:v>155.1062</c:v>
                </c:pt>
                <c:pt idx="415">
                  <c:v>153.92780999999999</c:v>
                </c:pt>
                <c:pt idx="416">
                  <c:v>157.31568999999999</c:v>
                </c:pt>
                <c:pt idx="417">
                  <c:v>155.84270000000001</c:v>
                </c:pt>
                <c:pt idx="418">
                  <c:v>153.19130999999999</c:v>
                </c:pt>
                <c:pt idx="419">
                  <c:v>154.07511</c:v>
                </c:pt>
                <c:pt idx="420">
                  <c:v>162.76577</c:v>
                </c:pt>
                <c:pt idx="421">
                  <c:v>165.71174999999999</c:v>
                </c:pt>
                <c:pt idx="422">
                  <c:v>157.02108999999999</c:v>
                </c:pt>
                <c:pt idx="423">
                  <c:v>156.43189999999998</c:v>
                </c:pt>
                <c:pt idx="424">
                  <c:v>173.22402</c:v>
                </c:pt>
                <c:pt idx="425">
                  <c:v>173.81322</c:v>
                </c:pt>
                <c:pt idx="426">
                  <c:v>174.10782</c:v>
                </c:pt>
                <c:pt idx="427">
                  <c:v>181.17818</c:v>
                </c:pt>
                <c:pt idx="428">
                  <c:v>182.35657999999998</c:v>
                </c:pt>
                <c:pt idx="429">
                  <c:v>185.74446</c:v>
                </c:pt>
                <c:pt idx="430">
                  <c:v>187.80664999999999</c:v>
                </c:pt>
                <c:pt idx="431">
                  <c:v>196.20272</c:v>
                </c:pt>
                <c:pt idx="432">
                  <c:v>186.77555999999998</c:v>
                </c:pt>
                <c:pt idx="433">
                  <c:v>188.83775</c:v>
                </c:pt>
                <c:pt idx="434">
                  <c:v>202.38929000000002</c:v>
                </c:pt>
                <c:pt idx="435">
                  <c:v>200.3271</c:v>
                </c:pt>
                <c:pt idx="436">
                  <c:v>191.93104</c:v>
                </c:pt>
                <c:pt idx="437">
                  <c:v>171.75102999999999</c:v>
                </c:pt>
                <c:pt idx="438">
                  <c:v>180.44168999999999</c:v>
                </c:pt>
                <c:pt idx="439">
                  <c:v>181.62007999999997</c:v>
                </c:pt>
                <c:pt idx="440">
                  <c:v>183.68226999999999</c:v>
                </c:pt>
                <c:pt idx="441">
                  <c:v>179.26329000000001</c:v>
                </c:pt>
                <c:pt idx="442">
                  <c:v>174.10782</c:v>
                </c:pt>
                <c:pt idx="443">
                  <c:v>176.90649999999999</c:v>
                </c:pt>
                <c:pt idx="444">
                  <c:v>171.01453000000001</c:v>
                </c:pt>
                <c:pt idx="445">
                  <c:v>167.77394000000001</c:v>
                </c:pt>
                <c:pt idx="446">
                  <c:v>175.43351000000001</c:v>
                </c:pt>
                <c:pt idx="447">
                  <c:v>181.62007999999997</c:v>
                </c:pt>
                <c:pt idx="448">
                  <c:v>183.09307999999999</c:v>
                </c:pt>
                <c:pt idx="449">
                  <c:v>198.55951000000002</c:v>
                </c:pt>
                <c:pt idx="450">
                  <c:v>190.75264000000001</c:v>
                </c:pt>
                <c:pt idx="451">
                  <c:v>187.80664999999999</c:v>
                </c:pt>
                <c:pt idx="452">
                  <c:v>181.62007999999997</c:v>
                </c:pt>
                <c:pt idx="453">
                  <c:v>184.12417000000002</c:v>
                </c:pt>
                <c:pt idx="454">
                  <c:v>196.79191</c:v>
                </c:pt>
                <c:pt idx="455">
                  <c:v>191.78373999999999</c:v>
                </c:pt>
                <c:pt idx="456">
                  <c:v>198.26491000000001</c:v>
                </c:pt>
                <c:pt idx="457">
                  <c:v>201.80008999999998</c:v>
                </c:pt>
                <c:pt idx="458">
                  <c:v>190.89994000000002</c:v>
                </c:pt>
                <c:pt idx="459">
                  <c:v>191.78373999999999</c:v>
                </c:pt>
                <c:pt idx="460">
                  <c:v>189.57425000000001</c:v>
                </c:pt>
                <c:pt idx="461">
                  <c:v>195.46621999999999</c:v>
                </c:pt>
                <c:pt idx="462">
                  <c:v>197.52841000000001</c:v>
                </c:pt>
                <c:pt idx="463">
                  <c:v>192.52023</c:v>
                </c:pt>
                <c:pt idx="464">
                  <c:v>211.66915</c:v>
                </c:pt>
                <c:pt idx="465">
                  <c:v>207.10287</c:v>
                </c:pt>
                <c:pt idx="466">
                  <c:v>218.00301999999999</c:v>
                </c:pt>
                <c:pt idx="467">
                  <c:v>223.1585</c:v>
                </c:pt>
                <c:pt idx="468">
                  <c:v>212.40564000000001</c:v>
                </c:pt>
                <c:pt idx="469">
                  <c:v>224.18959000000001</c:v>
                </c:pt>
                <c:pt idx="470">
                  <c:v>224.63148999999999</c:v>
                </c:pt>
                <c:pt idx="471">
                  <c:v>225.80987999999999</c:v>
                </c:pt>
                <c:pt idx="472">
                  <c:v>218.00301999999999</c:v>
                </c:pt>
                <c:pt idx="473">
                  <c:v>208.72316000000001</c:v>
                </c:pt>
                <c:pt idx="474">
                  <c:v>212.25834</c:v>
                </c:pt>
                <c:pt idx="475">
                  <c:v>215.35163</c:v>
                </c:pt>
                <c:pt idx="476">
                  <c:v>220.65441000000001</c:v>
                </c:pt>
                <c:pt idx="477">
                  <c:v>225.36798999999999</c:v>
                </c:pt>
                <c:pt idx="478">
                  <c:v>227.43018000000001</c:v>
                </c:pt>
                <c:pt idx="479">
                  <c:v>220.80170999999999</c:v>
                </c:pt>
                <c:pt idx="480">
                  <c:v>218.00301999999999</c:v>
                </c:pt>
                <c:pt idx="481">
                  <c:v>214.32053999999999</c:v>
                </c:pt>
                <c:pt idx="482">
                  <c:v>224.92608999999999</c:v>
                </c:pt>
                <c:pt idx="483">
                  <c:v>221.68549999999999</c:v>
                </c:pt>
                <c:pt idx="484">
                  <c:v>223.45309</c:v>
                </c:pt>
                <c:pt idx="485">
                  <c:v>217.26651999999999</c:v>
                </c:pt>
                <c:pt idx="486">
                  <c:v>218.88681</c:v>
                </c:pt>
                <c:pt idx="487">
                  <c:v>226.10448000000002</c:v>
                </c:pt>
                <c:pt idx="488">
                  <c:v>217.41382000000002</c:v>
                </c:pt>
                <c:pt idx="489">
                  <c:v>222.12739999999999</c:v>
                </c:pt>
                <c:pt idx="490">
                  <c:v>218.88681</c:v>
                </c:pt>
                <c:pt idx="491">
                  <c:v>226.54638</c:v>
                </c:pt>
                <c:pt idx="492">
                  <c:v>210.19614999999999</c:v>
                </c:pt>
                <c:pt idx="493">
                  <c:v>201.65279000000001</c:v>
                </c:pt>
                <c:pt idx="494">
                  <c:v>195.17161999999999</c:v>
                </c:pt>
                <c:pt idx="495">
                  <c:v>197.67570999999998</c:v>
                </c:pt>
                <c:pt idx="496">
                  <c:v>186.62826000000001</c:v>
                </c:pt>
                <c:pt idx="497">
                  <c:v>193.25673</c:v>
                </c:pt>
                <c:pt idx="498">
                  <c:v>187.51205999999999</c:v>
                </c:pt>
                <c:pt idx="499">
                  <c:v>191.93104</c:v>
                </c:pt>
                <c:pt idx="500">
                  <c:v>189.42695000000001</c:v>
                </c:pt>
                <c:pt idx="501">
                  <c:v>181.17818</c:v>
                </c:pt>
                <c:pt idx="502">
                  <c:v>190.75264000000001</c:v>
                </c:pt>
                <c:pt idx="503">
                  <c:v>190.75264000000001</c:v>
                </c:pt>
                <c:pt idx="504">
                  <c:v>201.50548999999998</c:v>
                </c:pt>
                <c:pt idx="505">
                  <c:v>201.65279000000001</c:v>
                </c:pt>
                <c:pt idx="506">
                  <c:v>207.10287</c:v>
                </c:pt>
                <c:pt idx="507">
                  <c:v>204.15688</c:v>
                </c:pt>
                <c:pt idx="508">
                  <c:v>201.21089000000001</c:v>
                </c:pt>
                <c:pt idx="509">
                  <c:v>208.87045999999998</c:v>
                </c:pt>
                <c:pt idx="510">
                  <c:v>212.55294000000001</c:v>
                </c:pt>
                <c:pt idx="511">
                  <c:v>216.82461999999998</c:v>
                </c:pt>
                <c:pt idx="512">
                  <c:v>213.43673999999999</c:v>
                </c:pt>
                <c:pt idx="513">
                  <c:v>220.94901000000002</c:v>
                </c:pt>
                <c:pt idx="514">
                  <c:v>207.69207</c:v>
                </c:pt>
                <c:pt idx="515">
                  <c:v>215.35163</c:v>
                </c:pt>
                <c:pt idx="516">
                  <c:v>213.58404000000002</c:v>
                </c:pt>
                <c:pt idx="517">
                  <c:v>220.06520999999998</c:v>
                </c:pt>
                <c:pt idx="518">
                  <c:v>210.34345000000002</c:v>
                </c:pt>
                <c:pt idx="519">
                  <c:v>204.74607999999998</c:v>
                </c:pt>
                <c:pt idx="520">
                  <c:v>210.19614999999999</c:v>
                </c:pt>
                <c:pt idx="521">
                  <c:v>205.62986999999998</c:v>
                </c:pt>
                <c:pt idx="522">
                  <c:v>190.89994000000002</c:v>
                </c:pt>
                <c:pt idx="523">
                  <c:v>187.36476000000002</c:v>
                </c:pt>
                <c:pt idx="524">
                  <c:v>190.31073999999998</c:v>
                </c:pt>
                <c:pt idx="525">
                  <c:v>192.52023</c:v>
                </c:pt>
                <c:pt idx="526">
                  <c:v>188.54315</c:v>
                </c:pt>
                <c:pt idx="527">
                  <c:v>187.80664999999999</c:v>
                </c:pt>
                <c:pt idx="528">
                  <c:v>191.63643999999999</c:v>
                </c:pt>
                <c:pt idx="529">
                  <c:v>195.90812</c:v>
                </c:pt>
                <c:pt idx="530">
                  <c:v>198.70680999999999</c:v>
                </c:pt>
                <c:pt idx="531">
                  <c:v>197.23381000000001</c:v>
                </c:pt>
                <c:pt idx="532">
                  <c:v>187.80664999999999</c:v>
                </c:pt>
                <c:pt idx="533">
                  <c:v>187.51205999999999</c:v>
                </c:pt>
                <c:pt idx="534">
                  <c:v>196.64461</c:v>
                </c:pt>
                <c:pt idx="535">
                  <c:v>203.27309</c:v>
                </c:pt>
                <c:pt idx="536">
                  <c:v>201.06360000000001</c:v>
                </c:pt>
                <c:pt idx="537">
                  <c:v>202.97848999999999</c:v>
                </c:pt>
                <c:pt idx="538">
                  <c:v>206.07176999999999</c:v>
                </c:pt>
                <c:pt idx="539">
                  <c:v>198.26491000000001</c:v>
                </c:pt>
                <c:pt idx="540">
                  <c:v>196.64461</c:v>
                </c:pt>
                <c:pt idx="541">
                  <c:v>210.34345000000002</c:v>
                </c:pt>
                <c:pt idx="542">
                  <c:v>210.34345000000002</c:v>
                </c:pt>
                <c:pt idx="543">
                  <c:v>212.55294000000001</c:v>
                </c:pt>
                <c:pt idx="544">
                  <c:v>214.61512999999999</c:v>
                </c:pt>
                <c:pt idx="545">
                  <c:v>201.35819000000001</c:v>
                </c:pt>
                <c:pt idx="546">
                  <c:v>191.63643999999999</c:v>
                </c:pt>
                <c:pt idx="547">
                  <c:v>193.10943</c:v>
                </c:pt>
                <c:pt idx="548">
                  <c:v>192.37293</c:v>
                </c:pt>
                <c:pt idx="549">
                  <c:v>189.13235</c:v>
                </c:pt>
                <c:pt idx="550">
                  <c:v>197.82301000000001</c:v>
                </c:pt>
                <c:pt idx="551">
                  <c:v>199.59059999999999</c:v>
                </c:pt>
                <c:pt idx="552">
                  <c:v>190.31073999999998</c:v>
                </c:pt>
                <c:pt idx="553">
                  <c:v>184.12417000000002</c:v>
                </c:pt>
                <c:pt idx="554">
                  <c:v>185.74446</c:v>
                </c:pt>
                <c:pt idx="555">
                  <c:v>183.68226999999999</c:v>
                </c:pt>
                <c:pt idx="556">
                  <c:v>181.76738</c:v>
                </c:pt>
                <c:pt idx="557">
                  <c:v>176.90649999999999</c:v>
                </c:pt>
                <c:pt idx="558">
                  <c:v>176.90649999999999</c:v>
                </c:pt>
                <c:pt idx="559">
                  <c:v>178.23220000000001</c:v>
                </c:pt>
                <c:pt idx="560">
                  <c:v>174.54971</c:v>
                </c:pt>
                <c:pt idx="561">
                  <c:v>168.06854000000001</c:v>
                </c:pt>
                <c:pt idx="562">
                  <c:v>162.76577</c:v>
                </c:pt>
                <c:pt idx="563">
                  <c:v>160.40898000000001</c:v>
                </c:pt>
                <c:pt idx="564">
                  <c:v>163.79685999999998</c:v>
                </c:pt>
                <c:pt idx="565">
                  <c:v>183.24038000000002</c:v>
                </c:pt>
                <c:pt idx="566">
                  <c:v>177.643</c:v>
                </c:pt>
                <c:pt idx="567">
                  <c:v>175.87541000000002</c:v>
                </c:pt>
                <c:pt idx="568">
                  <c:v>180.14708999999999</c:v>
                </c:pt>
                <c:pt idx="569">
                  <c:v>189.57425000000001</c:v>
                </c:pt>
                <c:pt idx="570">
                  <c:v>191.78373999999999</c:v>
                </c:pt>
                <c:pt idx="571">
                  <c:v>189.42695000000001</c:v>
                </c:pt>
                <c:pt idx="572">
                  <c:v>195.61351999999999</c:v>
                </c:pt>
                <c:pt idx="573">
                  <c:v>199.14870000000002</c:v>
                </c:pt>
                <c:pt idx="574">
                  <c:v>195.90812</c:v>
                </c:pt>
                <c:pt idx="575">
                  <c:v>193.55132999999998</c:v>
                </c:pt>
                <c:pt idx="576">
                  <c:v>193.84592999999998</c:v>
                </c:pt>
                <c:pt idx="577">
                  <c:v>204.15688</c:v>
                </c:pt>
                <c:pt idx="578">
                  <c:v>201.06360000000001</c:v>
                </c:pt>
                <c:pt idx="579">
                  <c:v>202.09469000000001</c:v>
                </c:pt>
                <c:pt idx="580">
                  <c:v>200.4744</c:v>
                </c:pt>
                <c:pt idx="581">
                  <c:v>202.83118999999999</c:v>
                </c:pt>
                <c:pt idx="582">
                  <c:v>199.8852</c:v>
                </c:pt>
                <c:pt idx="583">
                  <c:v>212.40564000000001</c:v>
                </c:pt>
                <c:pt idx="584">
                  <c:v>214.61512999999999</c:v>
                </c:pt>
                <c:pt idx="585">
                  <c:v>215.64623</c:v>
                </c:pt>
                <c:pt idx="586">
                  <c:v>209.31235999999998</c:v>
                </c:pt>
                <c:pt idx="587">
                  <c:v>211.22725</c:v>
                </c:pt>
                <c:pt idx="588">
                  <c:v>219.47601</c:v>
                </c:pt>
                <c:pt idx="589">
                  <c:v>213.58404000000002</c:v>
                </c:pt>
                <c:pt idx="590">
                  <c:v>207.69207</c:v>
                </c:pt>
                <c:pt idx="591">
                  <c:v>207.69207</c:v>
                </c:pt>
                <c:pt idx="592">
                  <c:v>197.08651</c:v>
                </c:pt>
                <c:pt idx="593">
                  <c:v>195.31892000000002</c:v>
                </c:pt>
                <c:pt idx="594">
                  <c:v>198.85410000000002</c:v>
                </c:pt>
                <c:pt idx="595">
                  <c:v>192.52023</c:v>
                </c:pt>
                <c:pt idx="596">
                  <c:v>197.52841000000001</c:v>
                </c:pt>
                <c:pt idx="597">
                  <c:v>188.10124999999999</c:v>
                </c:pt>
                <c:pt idx="598">
                  <c:v>186.48095999999998</c:v>
                </c:pt>
                <c:pt idx="599">
                  <c:v>188.24854999999999</c:v>
                </c:pt>
                <c:pt idx="600">
                  <c:v>186.77555999999998</c:v>
                </c:pt>
                <c:pt idx="601">
                  <c:v>185.44987</c:v>
                </c:pt>
                <c:pt idx="602">
                  <c:v>192.22563</c:v>
                </c:pt>
                <c:pt idx="603">
                  <c:v>181.03089000000003</c:v>
                </c:pt>
                <c:pt idx="604">
                  <c:v>174.54971</c:v>
                </c:pt>
                <c:pt idx="605">
                  <c:v>167.33204999999998</c:v>
                </c:pt>
                <c:pt idx="606">
                  <c:v>167.92123999999998</c:v>
                </c:pt>
                <c:pt idx="607">
                  <c:v>162.17657</c:v>
                </c:pt>
                <c:pt idx="608">
                  <c:v>159.23057999999997</c:v>
                </c:pt>
                <c:pt idx="609">
                  <c:v>166.30095</c:v>
                </c:pt>
                <c:pt idx="610">
                  <c:v>164.23876000000001</c:v>
                </c:pt>
                <c:pt idx="611">
                  <c:v>175.28620999999998</c:v>
                </c:pt>
                <c:pt idx="612">
                  <c:v>163.79685999999998</c:v>
                </c:pt>
                <c:pt idx="613">
                  <c:v>164.82795999999999</c:v>
                </c:pt>
                <c:pt idx="614">
                  <c:v>187.07016000000002</c:v>
                </c:pt>
                <c:pt idx="615">
                  <c:v>186.33366000000001</c:v>
                </c:pt>
                <c:pt idx="616">
                  <c:v>189.86885000000001</c:v>
                </c:pt>
                <c:pt idx="617">
                  <c:v>202.09469000000001</c:v>
                </c:pt>
                <c:pt idx="618">
                  <c:v>197.08651</c:v>
                </c:pt>
                <c:pt idx="619">
                  <c:v>191.48914000000002</c:v>
                </c:pt>
                <c:pt idx="620">
                  <c:v>189.27965</c:v>
                </c:pt>
                <c:pt idx="621">
                  <c:v>195.46621999999999</c:v>
                </c:pt>
                <c:pt idx="622">
                  <c:v>186.92285999999999</c:v>
                </c:pt>
                <c:pt idx="623">
                  <c:v>189.13235</c:v>
                </c:pt>
                <c:pt idx="624">
                  <c:v>188.24854999999999</c:v>
                </c:pt>
                <c:pt idx="625">
                  <c:v>189.27965</c:v>
                </c:pt>
                <c:pt idx="626">
                  <c:v>185.59716</c:v>
                </c:pt>
                <c:pt idx="627">
                  <c:v>172.48751999999999</c:v>
                </c:pt>
                <c:pt idx="628">
                  <c:v>166.74285</c:v>
                </c:pt>
                <c:pt idx="629">
                  <c:v>172.04563000000002</c:v>
                </c:pt>
                <c:pt idx="630">
                  <c:v>166.82973999999999</c:v>
                </c:pt>
                <c:pt idx="631">
                  <c:v>168.86070999999998</c:v>
                </c:pt>
                <c:pt idx="632">
                  <c:v>163.92834999999999</c:v>
                </c:pt>
                <c:pt idx="633">
                  <c:v>172.63251</c:v>
                </c:pt>
                <c:pt idx="634">
                  <c:v>170.02126000000001</c:v>
                </c:pt>
                <c:pt idx="635">
                  <c:v>176.25923999999998</c:v>
                </c:pt>
                <c:pt idx="636">
                  <c:v>181.19159999999999</c:v>
                </c:pt>
                <c:pt idx="637">
                  <c:v>184.67327</c:v>
                </c:pt>
                <c:pt idx="638">
                  <c:v>186.84931</c:v>
                </c:pt>
                <c:pt idx="639">
                  <c:v>185.54367999999999</c:v>
                </c:pt>
                <c:pt idx="640">
                  <c:v>180.75639000000001</c:v>
                </c:pt>
                <c:pt idx="641">
                  <c:v>188.59014000000002</c:v>
                </c:pt>
                <c:pt idx="642">
                  <c:v>185.68875</c:v>
                </c:pt>
                <c:pt idx="643">
                  <c:v>180.61132000000001</c:v>
                </c:pt>
                <c:pt idx="644">
                  <c:v>184.43044</c:v>
                </c:pt>
                <c:pt idx="645">
                  <c:v>179.14058</c:v>
                </c:pt>
                <c:pt idx="646">
                  <c:v>181.42809</c:v>
                </c:pt>
                <c:pt idx="647">
                  <c:v>183.28668999999999</c:v>
                </c:pt>
                <c:pt idx="648">
                  <c:v>196.86877999999999</c:v>
                </c:pt>
                <c:pt idx="649">
                  <c:v>201.01489000000001</c:v>
                </c:pt>
                <c:pt idx="650">
                  <c:v>203.87427</c:v>
                </c:pt>
                <c:pt idx="651">
                  <c:v>200.15707</c:v>
                </c:pt>
                <c:pt idx="652">
                  <c:v>209.59304999999998</c:v>
                </c:pt>
                <c:pt idx="653">
                  <c:v>208.73523</c:v>
                </c:pt>
                <c:pt idx="654">
                  <c:v>217.02745000000002</c:v>
                </c:pt>
                <c:pt idx="655">
                  <c:v>216.74151000000001</c:v>
                </c:pt>
                <c:pt idx="656">
                  <c:v>218.02910999999997</c:v>
                </c:pt>
                <c:pt idx="657">
                  <c:v>221.14583999999999</c:v>
                </c:pt>
                <c:pt idx="658">
                  <c:v>218.87913</c:v>
                </c:pt>
                <c:pt idx="659">
                  <c:v>237.29614000000001</c:v>
                </c:pt>
                <c:pt idx="660">
                  <c:v>228.37097</c:v>
                </c:pt>
                <c:pt idx="661">
                  <c:v>226.24592999999999</c:v>
                </c:pt>
                <c:pt idx="662">
                  <c:v>223.12921</c:v>
                </c:pt>
                <c:pt idx="663">
                  <c:v>216.32907999999998</c:v>
                </c:pt>
                <c:pt idx="664">
                  <c:v>222.56253000000001</c:v>
                </c:pt>
                <c:pt idx="665">
                  <c:v>226.38759999999999</c:v>
                </c:pt>
                <c:pt idx="666">
                  <c:v>241.68789000000001</c:v>
                </c:pt>
                <c:pt idx="667">
                  <c:v>221.85130999999998</c:v>
                </c:pt>
                <c:pt idx="668">
                  <c:v>223.53946999999999</c:v>
                </c:pt>
                <c:pt idx="669">
                  <c:v>227.05645000000001</c:v>
                </c:pt>
                <c:pt idx="670">
                  <c:v>228.88527999999999</c:v>
                </c:pt>
                <c:pt idx="671">
                  <c:v>224.80557999999999</c:v>
                </c:pt>
                <c:pt idx="672">
                  <c:v>220.58520000000001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PER!$AQ$19</c:f>
              <c:strCache>
                <c:ptCount val="1"/>
                <c:pt idx="0">
                  <c:v>12X</c:v>
                </c:pt>
              </c:strCache>
            </c:strRef>
          </c:tx>
          <c:spPr>
            <a:ln w="1905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PER!$AQ$20:$AQ$5005</c:f>
              <c:numCache>
                <c:formatCode>General</c:formatCode>
                <c:ptCount val="4986"/>
                <c:pt idx="0">
                  <c:v>71.507999999999996</c:v>
                </c:pt>
                <c:pt idx="1">
                  <c:v>72.622093846153845</c:v>
                </c:pt>
                <c:pt idx="2">
                  <c:v>73.736187692307695</c:v>
                </c:pt>
                <c:pt idx="3">
                  <c:v>74.850281538461545</c:v>
                </c:pt>
                <c:pt idx="4">
                  <c:v>75.96437538461538</c:v>
                </c:pt>
                <c:pt idx="5">
                  <c:v>77.07846923076923</c:v>
                </c:pt>
                <c:pt idx="6">
                  <c:v>78.192563076923079</c:v>
                </c:pt>
                <c:pt idx="7">
                  <c:v>79.306656923076929</c:v>
                </c:pt>
                <c:pt idx="8">
                  <c:v>80.420750769230764</c:v>
                </c:pt>
                <c:pt idx="9">
                  <c:v>81.534844615384614</c:v>
                </c:pt>
                <c:pt idx="10">
                  <c:v>82.648938461538464</c:v>
                </c:pt>
                <c:pt idx="11">
                  <c:v>83.763032307692313</c:v>
                </c:pt>
                <c:pt idx="12">
                  <c:v>84.877126153846149</c:v>
                </c:pt>
                <c:pt idx="13">
                  <c:v>85.991219999999998</c:v>
                </c:pt>
                <c:pt idx="14">
                  <c:v>87.105313846153834</c:v>
                </c:pt>
                <c:pt idx="15">
                  <c:v>88.219407692307698</c:v>
                </c:pt>
                <c:pt idx="16">
                  <c:v>89.333501538461533</c:v>
                </c:pt>
                <c:pt idx="17">
                  <c:v>90.447595384615383</c:v>
                </c:pt>
                <c:pt idx="18">
                  <c:v>91.561689230769232</c:v>
                </c:pt>
                <c:pt idx="19">
                  <c:v>92.675783076923082</c:v>
                </c:pt>
                <c:pt idx="20">
                  <c:v>93.789876923076932</c:v>
                </c:pt>
                <c:pt idx="21">
                  <c:v>94.903970769230767</c:v>
                </c:pt>
                <c:pt idx="22">
                  <c:v>96.018064615384617</c:v>
                </c:pt>
                <c:pt idx="23">
                  <c:v>97.132158461538452</c:v>
                </c:pt>
                <c:pt idx="24">
                  <c:v>98.246252307692316</c:v>
                </c:pt>
                <c:pt idx="25">
                  <c:v>99.360346153846166</c:v>
                </c:pt>
                <c:pt idx="26">
                  <c:v>100.47443999999999</c:v>
                </c:pt>
                <c:pt idx="27">
                  <c:v>101.58853384615385</c:v>
                </c:pt>
                <c:pt idx="28">
                  <c:v>102.7026276923077</c:v>
                </c:pt>
                <c:pt idx="29">
                  <c:v>103.81672153846154</c:v>
                </c:pt>
                <c:pt idx="30">
                  <c:v>104.93081538461539</c:v>
                </c:pt>
                <c:pt idx="31">
                  <c:v>106.04490923076924</c:v>
                </c:pt>
                <c:pt idx="32">
                  <c:v>107.15900307692309</c:v>
                </c:pt>
                <c:pt idx="33">
                  <c:v>108.27309692307692</c:v>
                </c:pt>
                <c:pt idx="34">
                  <c:v>109.38719076923077</c:v>
                </c:pt>
                <c:pt idx="35">
                  <c:v>110.50128461538462</c:v>
                </c:pt>
                <c:pt idx="36">
                  <c:v>111.61537846153847</c:v>
                </c:pt>
                <c:pt idx="37">
                  <c:v>112.7294723076923</c:v>
                </c:pt>
                <c:pt idx="38">
                  <c:v>113.84356615384614</c:v>
                </c:pt>
                <c:pt idx="39">
                  <c:v>114.95766</c:v>
                </c:pt>
                <c:pt idx="40">
                  <c:v>116.07175384615385</c:v>
                </c:pt>
                <c:pt idx="41">
                  <c:v>117.18584769230768</c:v>
                </c:pt>
                <c:pt idx="42">
                  <c:v>118.29994153846154</c:v>
                </c:pt>
                <c:pt idx="43">
                  <c:v>119.41403538461539</c:v>
                </c:pt>
                <c:pt idx="44">
                  <c:v>120.52812923076922</c:v>
                </c:pt>
                <c:pt idx="45">
                  <c:v>121.64222307692309</c:v>
                </c:pt>
                <c:pt idx="46">
                  <c:v>122.75631692307692</c:v>
                </c:pt>
                <c:pt idx="47">
                  <c:v>123.87041076923077</c:v>
                </c:pt>
                <c:pt idx="48">
                  <c:v>124.98450461538462</c:v>
                </c:pt>
                <c:pt idx="49">
                  <c:v>126.09859846153847</c:v>
                </c:pt>
                <c:pt idx="50">
                  <c:v>127.21269230769231</c:v>
                </c:pt>
                <c:pt idx="51">
                  <c:v>128.32678615384617</c:v>
                </c:pt>
                <c:pt idx="52">
                  <c:v>129.44087999999999</c:v>
                </c:pt>
                <c:pt idx="53">
                  <c:v>129.44087999999999</c:v>
                </c:pt>
                <c:pt idx="54">
                  <c:v>128.71475769230767</c:v>
                </c:pt>
                <c:pt idx="55">
                  <c:v>127.98863538461539</c:v>
                </c:pt>
                <c:pt idx="56">
                  <c:v>127.26251307692309</c:v>
                </c:pt>
                <c:pt idx="57">
                  <c:v>126.53639076923076</c:v>
                </c:pt>
                <c:pt idx="58">
                  <c:v>125.81026846153848</c:v>
                </c:pt>
                <c:pt idx="59">
                  <c:v>125.08414615384615</c:v>
                </c:pt>
                <c:pt idx="60">
                  <c:v>124.35802384615386</c:v>
                </c:pt>
                <c:pt idx="61">
                  <c:v>123.63190153846153</c:v>
                </c:pt>
                <c:pt idx="62">
                  <c:v>122.90577923076923</c:v>
                </c:pt>
                <c:pt idx="63">
                  <c:v>122.17965692307692</c:v>
                </c:pt>
                <c:pt idx="64">
                  <c:v>121.4535346153846</c:v>
                </c:pt>
                <c:pt idx="65">
                  <c:v>120.72741230769232</c:v>
                </c:pt>
                <c:pt idx="66">
                  <c:v>120.00129000000001</c:v>
                </c:pt>
                <c:pt idx="67">
                  <c:v>119.27516769230769</c:v>
                </c:pt>
                <c:pt idx="68">
                  <c:v>118.54904538461537</c:v>
                </c:pt>
                <c:pt idx="69">
                  <c:v>117.82292307692309</c:v>
                </c:pt>
                <c:pt idx="70">
                  <c:v>117.09680076923077</c:v>
                </c:pt>
                <c:pt idx="71">
                  <c:v>116.37067846153845</c:v>
                </c:pt>
                <c:pt idx="72">
                  <c:v>115.64455615384615</c:v>
                </c:pt>
                <c:pt idx="73">
                  <c:v>114.91843384615386</c:v>
                </c:pt>
                <c:pt idx="74">
                  <c:v>114.19231153846154</c:v>
                </c:pt>
                <c:pt idx="75">
                  <c:v>113.46618923076923</c:v>
                </c:pt>
                <c:pt idx="76">
                  <c:v>112.74006692307692</c:v>
                </c:pt>
                <c:pt idx="77">
                  <c:v>112.0139446153846</c:v>
                </c:pt>
                <c:pt idx="78">
                  <c:v>111.28782230769232</c:v>
                </c:pt>
                <c:pt idx="79">
                  <c:v>110.56170000000002</c:v>
                </c:pt>
                <c:pt idx="80">
                  <c:v>109.83557769230769</c:v>
                </c:pt>
                <c:pt idx="81">
                  <c:v>109.1094553846154</c:v>
                </c:pt>
                <c:pt idx="82">
                  <c:v>108.38333307692307</c:v>
                </c:pt>
                <c:pt idx="83">
                  <c:v>107.65721076923077</c:v>
                </c:pt>
                <c:pt idx="84">
                  <c:v>106.93108846153845</c:v>
                </c:pt>
                <c:pt idx="85">
                  <c:v>106.20496615384616</c:v>
                </c:pt>
                <c:pt idx="86">
                  <c:v>105.47884384615385</c:v>
                </c:pt>
                <c:pt idx="87">
                  <c:v>104.75272153846154</c:v>
                </c:pt>
                <c:pt idx="88">
                  <c:v>104.02659923076924</c:v>
                </c:pt>
                <c:pt idx="89">
                  <c:v>103.30047692307693</c:v>
                </c:pt>
                <c:pt idx="90">
                  <c:v>102.57435461538461</c:v>
                </c:pt>
                <c:pt idx="91">
                  <c:v>101.84823230769229</c:v>
                </c:pt>
                <c:pt idx="92">
                  <c:v>101.12211000000002</c:v>
                </c:pt>
                <c:pt idx="93">
                  <c:v>100.3959876923077</c:v>
                </c:pt>
                <c:pt idx="94">
                  <c:v>99.669865384615377</c:v>
                </c:pt>
                <c:pt idx="95">
                  <c:v>98.94374307692307</c:v>
                </c:pt>
                <c:pt idx="96">
                  <c:v>98.217620769230763</c:v>
                </c:pt>
                <c:pt idx="97">
                  <c:v>97.491498461538455</c:v>
                </c:pt>
                <c:pt idx="98">
                  <c:v>96.765376153846148</c:v>
                </c:pt>
                <c:pt idx="99">
                  <c:v>96.039253846153855</c:v>
                </c:pt>
                <c:pt idx="100">
                  <c:v>95.313131538461548</c:v>
                </c:pt>
                <c:pt idx="101">
                  <c:v>94.58700923076924</c:v>
                </c:pt>
                <c:pt idx="102">
                  <c:v>93.860886923076933</c:v>
                </c:pt>
                <c:pt idx="103">
                  <c:v>93.134764615384611</c:v>
                </c:pt>
                <c:pt idx="104">
                  <c:v>92.40864230769229</c:v>
                </c:pt>
                <c:pt idx="105">
                  <c:v>91.682520000000011</c:v>
                </c:pt>
                <c:pt idx="106">
                  <c:v>91.74627692307692</c:v>
                </c:pt>
                <c:pt idx="107">
                  <c:v>91.810033846153843</c:v>
                </c:pt>
                <c:pt idx="108">
                  <c:v>91.873790769230766</c:v>
                </c:pt>
                <c:pt idx="109">
                  <c:v>91.937547692307689</c:v>
                </c:pt>
                <c:pt idx="110">
                  <c:v>92.001304615384612</c:v>
                </c:pt>
                <c:pt idx="111">
                  <c:v>92.065061538461535</c:v>
                </c:pt>
                <c:pt idx="112">
                  <c:v>92.128818461538472</c:v>
                </c:pt>
                <c:pt idx="113">
                  <c:v>92.192575384615381</c:v>
                </c:pt>
                <c:pt idx="114">
                  <c:v>92.256332307692304</c:v>
                </c:pt>
                <c:pt idx="115">
                  <c:v>92.320089230769241</c:v>
                </c:pt>
                <c:pt idx="116">
                  <c:v>92.38384615384615</c:v>
                </c:pt>
                <c:pt idx="117">
                  <c:v>92.447603076923087</c:v>
                </c:pt>
                <c:pt idx="118">
                  <c:v>92.51136000000001</c:v>
                </c:pt>
                <c:pt idx="119">
                  <c:v>92.575116923076919</c:v>
                </c:pt>
                <c:pt idx="120">
                  <c:v>92.638873846153842</c:v>
                </c:pt>
                <c:pt idx="121">
                  <c:v>92.70263076923078</c:v>
                </c:pt>
                <c:pt idx="122">
                  <c:v>92.766387692307703</c:v>
                </c:pt>
                <c:pt idx="123">
                  <c:v>92.830144615384611</c:v>
                </c:pt>
                <c:pt idx="124">
                  <c:v>92.893901538461535</c:v>
                </c:pt>
                <c:pt idx="125">
                  <c:v>92.957658461538458</c:v>
                </c:pt>
                <c:pt idx="126">
                  <c:v>93.021415384615395</c:v>
                </c:pt>
                <c:pt idx="127">
                  <c:v>93.085172307692304</c:v>
                </c:pt>
                <c:pt idx="128">
                  <c:v>93.148929230769241</c:v>
                </c:pt>
                <c:pt idx="129">
                  <c:v>93.21268615384615</c:v>
                </c:pt>
                <c:pt idx="130">
                  <c:v>93.276443076923087</c:v>
                </c:pt>
                <c:pt idx="131">
                  <c:v>93.34020000000001</c:v>
                </c:pt>
                <c:pt idx="132">
                  <c:v>93.403956923076933</c:v>
                </c:pt>
                <c:pt idx="133">
                  <c:v>93.467713846153842</c:v>
                </c:pt>
                <c:pt idx="134">
                  <c:v>93.531470769230765</c:v>
                </c:pt>
                <c:pt idx="135">
                  <c:v>93.595227692307688</c:v>
                </c:pt>
                <c:pt idx="136">
                  <c:v>93.658984615384597</c:v>
                </c:pt>
                <c:pt idx="137">
                  <c:v>93.722741538461548</c:v>
                </c:pt>
                <c:pt idx="138">
                  <c:v>93.786498461538457</c:v>
                </c:pt>
                <c:pt idx="139">
                  <c:v>93.85025538461538</c:v>
                </c:pt>
                <c:pt idx="140">
                  <c:v>93.914012307692317</c:v>
                </c:pt>
                <c:pt idx="141">
                  <c:v>93.97776923076924</c:v>
                </c:pt>
                <c:pt idx="142">
                  <c:v>94.041526153846164</c:v>
                </c:pt>
                <c:pt idx="143">
                  <c:v>94.105283076923072</c:v>
                </c:pt>
                <c:pt idx="144">
                  <c:v>94.16904000000001</c:v>
                </c:pt>
                <c:pt idx="145">
                  <c:v>94.232796923076933</c:v>
                </c:pt>
                <c:pt idx="146">
                  <c:v>94.296553846153842</c:v>
                </c:pt>
                <c:pt idx="147">
                  <c:v>94.360310769230765</c:v>
                </c:pt>
                <c:pt idx="148">
                  <c:v>94.424067692307688</c:v>
                </c:pt>
                <c:pt idx="149">
                  <c:v>94.487824615384611</c:v>
                </c:pt>
                <c:pt idx="150">
                  <c:v>94.551581538461534</c:v>
                </c:pt>
                <c:pt idx="151">
                  <c:v>94.615338461538457</c:v>
                </c:pt>
                <c:pt idx="152">
                  <c:v>94.67909538461538</c:v>
                </c:pt>
                <c:pt idx="153">
                  <c:v>94.742852307692317</c:v>
                </c:pt>
                <c:pt idx="154">
                  <c:v>94.806609230769226</c:v>
                </c:pt>
                <c:pt idx="155">
                  <c:v>94.870366153846149</c:v>
                </c:pt>
                <c:pt idx="156">
                  <c:v>94.934123076923072</c:v>
                </c:pt>
                <c:pt idx="157">
                  <c:v>94.997880000000009</c:v>
                </c:pt>
                <c:pt idx="158">
                  <c:v>94.884463846153835</c:v>
                </c:pt>
                <c:pt idx="159">
                  <c:v>94.771047692307675</c:v>
                </c:pt>
                <c:pt idx="160">
                  <c:v>94.657631538461544</c:v>
                </c:pt>
                <c:pt idx="161">
                  <c:v>94.544215384615384</c:v>
                </c:pt>
                <c:pt idx="162">
                  <c:v>94.430799230769239</c:v>
                </c:pt>
                <c:pt idx="163">
                  <c:v>94.317383076923051</c:v>
                </c:pt>
                <c:pt idx="164">
                  <c:v>94.203966923076919</c:v>
                </c:pt>
                <c:pt idx="165">
                  <c:v>94.090550769230774</c:v>
                </c:pt>
                <c:pt idx="166">
                  <c:v>93.977134615384614</c:v>
                </c:pt>
                <c:pt idx="167">
                  <c:v>93.863718461538468</c:v>
                </c:pt>
                <c:pt idx="168">
                  <c:v>93.750302307692294</c:v>
                </c:pt>
                <c:pt idx="169">
                  <c:v>93.636886153846163</c:v>
                </c:pt>
                <c:pt idx="170">
                  <c:v>93.523470000000003</c:v>
                </c:pt>
                <c:pt idx="171">
                  <c:v>93.410053846153843</c:v>
                </c:pt>
                <c:pt idx="172">
                  <c:v>93.296637692307698</c:v>
                </c:pt>
                <c:pt idx="173">
                  <c:v>93.183221538461538</c:v>
                </c:pt>
                <c:pt idx="174">
                  <c:v>93.069805384615393</c:v>
                </c:pt>
                <c:pt idx="175">
                  <c:v>92.956389230769233</c:v>
                </c:pt>
                <c:pt idx="176">
                  <c:v>92.842973076923073</c:v>
                </c:pt>
                <c:pt idx="177">
                  <c:v>92.729556923076927</c:v>
                </c:pt>
                <c:pt idx="178">
                  <c:v>92.616140769230768</c:v>
                </c:pt>
                <c:pt idx="179">
                  <c:v>92.502724615384622</c:v>
                </c:pt>
                <c:pt idx="180">
                  <c:v>92.389308461538462</c:v>
                </c:pt>
                <c:pt idx="181">
                  <c:v>92.275892307692288</c:v>
                </c:pt>
                <c:pt idx="182">
                  <c:v>92.162476153846157</c:v>
                </c:pt>
                <c:pt idx="183">
                  <c:v>92.049059999999997</c:v>
                </c:pt>
                <c:pt idx="184">
                  <c:v>91.935643846153866</c:v>
                </c:pt>
                <c:pt idx="185">
                  <c:v>91.822227692307706</c:v>
                </c:pt>
                <c:pt idx="186">
                  <c:v>91.708811538461532</c:v>
                </c:pt>
                <c:pt idx="187">
                  <c:v>91.595395384615387</c:v>
                </c:pt>
                <c:pt idx="188">
                  <c:v>91.481979230769241</c:v>
                </c:pt>
                <c:pt idx="189">
                  <c:v>91.368563076923095</c:v>
                </c:pt>
                <c:pt idx="190">
                  <c:v>91.255146923076921</c:v>
                </c:pt>
                <c:pt idx="191">
                  <c:v>91.141730769230762</c:v>
                </c:pt>
                <c:pt idx="192">
                  <c:v>91.028314615384616</c:v>
                </c:pt>
                <c:pt idx="193">
                  <c:v>90.914898461538471</c:v>
                </c:pt>
                <c:pt idx="194">
                  <c:v>90.801482307692325</c:v>
                </c:pt>
                <c:pt idx="195">
                  <c:v>90.688066153846137</c:v>
                </c:pt>
                <c:pt idx="196">
                  <c:v>90.574650000000005</c:v>
                </c:pt>
                <c:pt idx="197">
                  <c:v>90.46123384615386</c:v>
                </c:pt>
                <c:pt idx="198">
                  <c:v>90.3478176923077</c:v>
                </c:pt>
                <c:pt idx="199">
                  <c:v>90.23440153846154</c:v>
                </c:pt>
                <c:pt idx="200">
                  <c:v>90.120985384615381</c:v>
                </c:pt>
                <c:pt idx="201">
                  <c:v>90.007569230769235</c:v>
                </c:pt>
                <c:pt idx="202">
                  <c:v>89.894153076923089</c:v>
                </c:pt>
                <c:pt idx="203">
                  <c:v>89.780736923076915</c:v>
                </c:pt>
                <c:pt idx="204">
                  <c:v>89.66732076923077</c:v>
                </c:pt>
                <c:pt idx="205">
                  <c:v>89.55390461538461</c:v>
                </c:pt>
                <c:pt idx="206">
                  <c:v>89.440488461538465</c:v>
                </c:pt>
                <c:pt idx="207">
                  <c:v>89.327072307692319</c:v>
                </c:pt>
                <c:pt idx="208">
                  <c:v>89.213656153846159</c:v>
                </c:pt>
                <c:pt idx="209">
                  <c:v>89.100239999999999</c:v>
                </c:pt>
                <c:pt idx="210">
                  <c:v>88.661981538461532</c:v>
                </c:pt>
                <c:pt idx="211">
                  <c:v>88.223723076923093</c:v>
                </c:pt>
                <c:pt idx="212">
                  <c:v>87.785464615384612</c:v>
                </c:pt>
                <c:pt idx="213">
                  <c:v>87.347206153846159</c:v>
                </c:pt>
                <c:pt idx="214">
                  <c:v>86.908947692307706</c:v>
                </c:pt>
                <c:pt idx="215">
                  <c:v>86.470689230769239</c:v>
                </c:pt>
                <c:pt idx="216">
                  <c:v>86.032430769230771</c:v>
                </c:pt>
                <c:pt idx="217">
                  <c:v>85.594172307692304</c:v>
                </c:pt>
                <c:pt idx="218">
                  <c:v>85.155913846153851</c:v>
                </c:pt>
                <c:pt idx="219">
                  <c:v>84.717655384615398</c:v>
                </c:pt>
                <c:pt idx="220">
                  <c:v>84.279396923076916</c:v>
                </c:pt>
                <c:pt idx="221">
                  <c:v>83.841138461538478</c:v>
                </c:pt>
                <c:pt idx="222">
                  <c:v>83.40288000000001</c:v>
                </c:pt>
                <c:pt idx="223">
                  <c:v>82.964621538461529</c:v>
                </c:pt>
                <c:pt idx="224">
                  <c:v>82.526363076923076</c:v>
                </c:pt>
                <c:pt idx="225">
                  <c:v>82.088104615384609</c:v>
                </c:pt>
                <c:pt idx="226">
                  <c:v>81.649846153846156</c:v>
                </c:pt>
                <c:pt idx="227">
                  <c:v>81.211587692307702</c:v>
                </c:pt>
                <c:pt idx="228">
                  <c:v>80.773329230769221</c:v>
                </c:pt>
                <c:pt idx="229">
                  <c:v>80.335070769230782</c:v>
                </c:pt>
                <c:pt idx="230">
                  <c:v>79.896812307692301</c:v>
                </c:pt>
                <c:pt idx="231">
                  <c:v>79.458553846153848</c:v>
                </c:pt>
                <c:pt idx="232">
                  <c:v>79.02029538461538</c:v>
                </c:pt>
                <c:pt idx="233">
                  <c:v>78.582036923076927</c:v>
                </c:pt>
                <c:pt idx="234">
                  <c:v>78.143778461538474</c:v>
                </c:pt>
                <c:pt idx="235">
                  <c:v>77.705520000000007</c:v>
                </c:pt>
                <c:pt idx="236">
                  <c:v>77.267261538461554</c:v>
                </c:pt>
                <c:pt idx="237">
                  <c:v>76.829003076923087</c:v>
                </c:pt>
                <c:pt idx="238">
                  <c:v>76.390744615384605</c:v>
                </c:pt>
                <c:pt idx="239">
                  <c:v>75.952486153846152</c:v>
                </c:pt>
                <c:pt idx="240">
                  <c:v>75.514227692307699</c:v>
                </c:pt>
                <c:pt idx="241">
                  <c:v>75.075969230769232</c:v>
                </c:pt>
                <c:pt idx="242">
                  <c:v>74.637710769230765</c:v>
                </c:pt>
                <c:pt idx="243">
                  <c:v>74.199452307692312</c:v>
                </c:pt>
                <c:pt idx="244">
                  <c:v>73.761193846153859</c:v>
                </c:pt>
                <c:pt idx="245">
                  <c:v>73.322935384615377</c:v>
                </c:pt>
                <c:pt idx="246">
                  <c:v>72.884676923076924</c:v>
                </c:pt>
                <c:pt idx="247">
                  <c:v>72.446418461538457</c:v>
                </c:pt>
                <c:pt idx="248">
                  <c:v>72.00815999999999</c:v>
                </c:pt>
                <c:pt idx="249">
                  <c:v>71.569901538461536</c:v>
                </c:pt>
                <c:pt idx="250">
                  <c:v>71.131643076923083</c:v>
                </c:pt>
                <c:pt idx="251">
                  <c:v>70.69338461538463</c:v>
                </c:pt>
                <c:pt idx="252">
                  <c:v>70.255126153846135</c:v>
                </c:pt>
                <c:pt idx="253">
                  <c:v>69.816867692307682</c:v>
                </c:pt>
                <c:pt idx="254">
                  <c:v>69.378609230769229</c:v>
                </c:pt>
                <c:pt idx="255">
                  <c:v>68.940350769230761</c:v>
                </c:pt>
                <c:pt idx="256">
                  <c:v>68.502092307692308</c:v>
                </c:pt>
                <c:pt idx="257">
                  <c:v>68.063833846153841</c:v>
                </c:pt>
                <c:pt idx="258">
                  <c:v>67.625575384615388</c:v>
                </c:pt>
                <c:pt idx="259">
                  <c:v>67.187316923076921</c:v>
                </c:pt>
                <c:pt idx="260">
                  <c:v>66.749058461538439</c:v>
                </c:pt>
                <c:pt idx="261">
                  <c:v>66.310799999999986</c:v>
                </c:pt>
                <c:pt idx="262">
                  <c:v>67.262397692307687</c:v>
                </c:pt>
                <c:pt idx="263">
                  <c:v>68.213995384615401</c:v>
                </c:pt>
                <c:pt idx="264">
                  <c:v>69.165593076923074</c:v>
                </c:pt>
                <c:pt idx="265">
                  <c:v>70.117190769230774</c:v>
                </c:pt>
                <c:pt idx="266">
                  <c:v>71.06878846153846</c:v>
                </c:pt>
                <c:pt idx="267">
                  <c:v>72.020386153846147</c:v>
                </c:pt>
                <c:pt idx="268">
                  <c:v>72.971983846153847</c:v>
                </c:pt>
                <c:pt idx="269">
                  <c:v>73.923581538461534</c:v>
                </c:pt>
                <c:pt idx="270">
                  <c:v>74.87517923076922</c:v>
                </c:pt>
                <c:pt idx="271">
                  <c:v>75.82677692307692</c:v>
                </c:pt>
                <c:pt idx="272">
                  <c:v>76.778374615384621</c:v>
                </c:pt>
                <c:pt idx="273">
                  <c:v>77.729972307692307</c:v>
                </c:pt>
                <c:pt idx="274">
                  <c:v>78.681569999999979</c:v>
                </c:pt>
                <c:pt idx="275">
                  <c:v>79.633167692307694</c:v>
                </c:pt>
                <c:pt idx="276">
                  <c:v>80.58476538461538</c:v>
                </c:pt>
                <c:pt idx="277">
                  <c:v>81.536363076923067</c:v>
                </c:pt>
                <c:pt idx="278">
                  <c:v>82.487960769230767</c:v>
                </c:pt>
                <c:pt idx="279">
                  <c:v>83.439558461538454</c:v>
                </c:pt>
                <c:pt idx="280">
                  <c:v>84.39115615384614</c:v>
                </c:pt>
                <c:pt idx="281">
                  <c:v>85.342753846153855</c:v>
                </c:pt>
                <c:pt idx="282">
                  <c:v>86.294351538461527</c:v>
                </c:pt>
                <c:pt idx="283">
                  <c:v>87.245949230769227</c:v>
                </c:pt>
                <c:pt idx="284">
                  <c:v>88.197546923076928</c:v>
                </c:pt>
                <c:pt idx="285">
                  <c:v>89.1491446153846</c:v>
                </c:pt>
                <c:pt idx="286">
                  <c:v>90.100742307692315</c:v>
                </c:pt>
                <c:pt idx="287">
                  <c:v>91.052340000000001</c:v>
                </c:pt>
                <c:pt idx="288">
                  <c:v>92.003937692307687</c:v>
                </c:pt>
                <c:pt idx="289">
                  <c:v>92.955535384615388</c:v>
                </c:pt>
                <c:pt idx="290">
                  <c:v>93.907133076923074</c:v>
                </c:pt>
                <c:pt idx="291">
                  <c:v>94.85873076923076</c:v>
                </c:pt>
                <c:pt idx="292">
                  <c:v>95.810328461538447</c:v>
                </c:pt>
                <c:pt idx="293">
                  <c:v>96.761926153846147</c:v>
                </c:pt>
                <c:pt idx="294">
                  <c:v>97.713523846153834</c:v>
                </c:pt>
                <c:pt idx="295">
                  <c:v>98.665121538461534</c:v>
                </c:pt>
                <c:pt idx="296">
                  <c:v>99.616719230769235</c:v>
                </c:pt>
                <c:pt idx="297">
                  <c:v>100.56831692307692</c:v>
                </c:pt>
                <c:pt idx="298">
                  <c:v>101.51991461538462</c:v>
                </c:pt>
                <c:pt idx="299">
                  <c:v>102.47151230769231</c:v>
                </c:pt>
                <c:pt idx="300">
                  <c:v>103.42311000000001</c:v>
                </c:pt>
                <c:pt idx="301">
                  <c:v>104.37470769230768</c:v>
                </c:pt>
                <c:pt idx="302">
                  <c:v>105.3263053846154</c:v>
                </c:pt>
                <c:pt idx="303">
                  <c:v>106.27790307692307</c:v>
                </c:pt>
                <c:pt idx="304">
                  <c:v>107.22950076923075</c:v>
                </c:pt>
                <c:pt idx="305">
                  <c:v>108.18109846153847</c:v>
                </c:pt>
                <c:pt idx="306">
                  <c:v>109.13269615384617</c:v>
                </c:pt>
                <c:pt idx="307">
                  <c:v>110.08429384615384</c:v>
                </c:pt>
                <c:pt idx="308">
                  <c:v>111.03589153846156</c:v>
                </c:pt>
                <c:pt idx="309">
                  <c:v>111.98748923076926</c:v>
                </c:pt>
                <c:pt idx="310">
                  <c:v>112.93908692307691</c:v>
                </c:pt>
                <c:pt idx="311">
                  <c:v>113.89068461538461</c:v>
                </c:pt>
                <c:pt idx="312">
                  <c:v>114.8422823076923</c:v>
                </c:pt>
                <c:pt idx="313">
                  <c:v>115.79388</c:v>
                </c:pt>
                <c:pt idx="314">
                  <c:v>115.79388</c:v>
                </c:pt>
                <c:pt idx="315">
                  <c:v>117.2130069230769</c:v>
                </c:pt>
                <c:pt idx="316">
                  <c:v>118.63213384615383</c:v>
                </c:pt>
                <c:pt idx="317">
                  <c:v>120.05126076923078</c:v>
                </c:pt>
                <c:pt idx="318">
                  <c:v>121.47038769230771</c:v>
                </c:pt>
                <c:pt idx="319">
                  <c:v>122.88951461538461</c:v>
                </c:pt>
                <c:pt idx="320">
                  <c:v>124.30864153846153</c:v>
                </c:pt>
                <c:pt idx="321">
                  <c:v>125.72776846153847</c:v>
                </c:pt>
                <c:pt idx="322">
                  <c:v>127.14689538461539</c:v>
                </c:pt>
                <c:pt idx="323">
                  <c:v>128.56602230769229</c:v>
                </c:pt>
                <c:pt idx="324">
                  <c:v>129.98514923076922</c:v>
                </c:pt>
                <c:pt idx="325">
                  <c:v>131.40427615384618</c:v>
                </c:pt>
                <c:pt idx="326">
                  <c:v>132.82340307692309</c:v>
                </c:pt>
                <c:pt idx="327">
                  <c:v>134.24252999999999</c:v>
                </c:pt>
                <c:pt idx="328">
                  <c:v>135.66165692307692</c:v>
                </c:pt>
                <c:pt idx="329">
                  <c:v>137.08078384615385</c:v>
                </c:pt>
                <c:pt idx="330">
                  <c:v>138.49991076923078</c:v>
                </c:pt>
                <c:pt idx="331">
                  <c:v>139.91903769230774</c:v>
                </c:pt>
                <c:pt idx="332">
                  <c:v>141.33816461538461</c:v>
                </c:pt>
                <c:pt idx="333">
                  <c:v>142.75729153846152</c:v>
                </c:pt>
                <c:pt idx="334">
                  <c:v>144.1764184615385</c:v>
                </c:pt>
                <c:pt idx="335">
                  <c:v>145.59554538461541</c:v>
                </c:pt>
                <c:pt idx="336">
                  <c:v>147.01467230769228</c:v>
                </c:pt>
                <c:pt idx="337">
                  <c:v>148.43379923076921</c:v>
                </c:pt>
                <c:pt idx="338">
                  <c:v>149.85292615384617</c:v>
                </c:pt>
                <c:pt idx="339">
                  <c:v>151.27205307692307</c:v>
                </c:pt>
                <c:pt idx="340">
                  <c:v>152.69118</c:v>
                </c:pt>
                <c:pt idx="341">
                  <c:v>154.11030692307693</c:v>
                </c:pt>
                <c:pt idx="342">
                  <c:v>155.52943384615384</c:v>
                </c:pt>
                <c:pt idx="343">
                  <c:v>156.94856076923077</c:v>
                </c:pt>
                <c:pt idx="344">
                  <c:v>158.3676876923077</c:v>
                </c:pt>
                <c:pt idx="345">
                  <c:v>159.78681461538463</c:v>
                </c:pt>
                <c:pt idx="346">
                  <c:v>161.20594153846156</c:v>
                </c:pt>
                <c:pt idx="347">
                  <c:v>162.62506846153846</c:v>
                </c:pt>
                <c:pt idx="348">
                  <c:v>164.04419538461539</c:v>
                </c:pt>
                <c:pt idx="349">
                  <c:v>165.46332230769235</c:v>
                </c:pt>
                <c:pt idx="350">
                  <c:v>166.88244923076925</c:v>
                </c:pt>
                <c:pt idx="351">
                  <c:v>168.30157615384616</c:v>
                </c:pt>
                <c:pt idx="352">
                  <c:v>169.72070307692306</c:v>
                </c:pt>
                <c:pt idx="353">
                  <c:v>171.13983000000002</c:v>
                </c:pt>
                <c:pt idx="354">
                  <c:v>172.55895692307695</c:v>
                </c:pt>
                <c:pt idx="355">
                  <c:v>173.97808384615385</c:v>
                </c:pt>
                <c:pt idx="356">
                  <c:v>175.39721076923078</c:v>
                </c:pt>
                <c:pt idx="357">
                  <c:v>176.81633769230768</c:v>
                </c:pt>
                <c:pt idx="358">
                  <c:v>178.23546461538461</c:v>
                </c:pt>
                <c:pt idx="359">
                  <c:v>179.65459153846157</c:v>
                </c:pt>
                <c:pt idx="360">
                  <c:v>181.07371846153845</c:v>
                </c:pt>
                <c:pt idx="361">
                  <c:v>182.49284538461538</c:v>
                </c:pt>
                <c:pt idx="362">
                  <c:v>183.91197230769234</c:v>
                </c:pt>
                <c:pt idx="363">
                  <c:v>185.33109923076924</c:v>
                </c:pt>
                <c:pt idx="364">
                  <c:v>186.75022615384617</c:v>
                </c:pt>
                <c:pt idx="365">
                  <c:v>188.16935307692307</c:v>
                </c:pt>
                <c:pt idx="366">
                  <c:v>189.58848</c:v>
                </c:pt>
                <c:pt idx="367">
                  <c:v>189.03085153846152</c:v>
                </c:pt>
                <c:pt idx="368">
                  <c:v>188.47322307692312</c:v>
                </c:pt>
                <c:pt idx="369">
                  <c:v>187.91559461538461</c:v>
                </c:pt>
                <c:pt idx="370">
                  <c:v>187.35796615384618</c:v>
                </c:pt>
                <c:pt idx="371">
                  <c:v>186.80033769230772</c:v>
                </c:pt>
                <c:pt idx="372">
                  <c:v>186.24270923076921</c:v>
                </c:pt>
                <c:pt idx="373">
                  <c:v>185.68508076923078</c:v>
                </c:pt>
                <c:pt idx="374">
                  <c:v>185.12745230769232</c:v>
                </c:pt>
                <c:pt idx="375">
                  <c:v>184.56982384615384</c:v>
                </c:pt>
                <c:pt idx="376">
                  <c:v>184.01219538461538</c:v>
                </c:pt>
                <c:pt idx="377">
                  <c:v>183.45456692307692</c:v>
                </c:pt>
                <c:pt idx="378">
                  <c:v>182.89693846153847</c:v>
                </c:pt>
                <c:pt idx="379">
                  <c:v>182.33931000000001</c:v>
                </c:pt>
                <c:pt idx="380">
                  <c:v>181.78168153846153</c:v>
                </c:pt>
                <c:pt idx="381">
                  <c:v>181.22405307692307</c:v>
                </c:pt>
                <c:pt idx="382">
                  <c:v>180.66642461538461</c:v>
                </c:pt>
                <c:pt idx="383">
                  <c:v>180.10879615384616</c:v>
                </c:pt>
                <c:pt idx="384">
                  <c:v>179.55116769230767</c:v>
                </c:pt>
                <c:pt idx="385">
                  <c:v>178.99353923076922</c:v>
                </c:pt>
                <c:pt idx="386">
                  <c:v>178.43591076923082</c:v>
                </c:pt>
                <c:pt idx="387">
                  <c:v>177.87828230769227</c:v>
                </c:pt>
                <c:pt idx="388">
                  <c:v>177.32065384615382</c:v>
                </c:pt>
                <c:pt idx="389">
                  <c:v>176.76302538461542</c:v>
                </c:pt>
                <c:pt idx="390">
                  <c:v>176.2053969230769</c:v>
                </c:pt>
                <c:pt idx="391">
                  <c:v>175.64776846153848</c:v>
                </c:pt>
                <c:pt idx="392">
                  <c:v>175.09014000000002</c:v>
                </c:pt>
                <c:pt idx="393">
                  <c:v>174.53251153846156</c:v>
                </c:pt>
                <c:pt idx="394">
                  <c:v>173.97488307692308</c:v>
                </c:pt>
                <c:pt idx="395">
                  <c:v>173.41725461538462</c:v>
                </c:pt>
                <c:pt idx="396">
                  <c:v>172.85962615384616</c:v>
                </c:pt>
                <c:pt idx="397">
                  <c:v>172.30199769230768</c:v>
                </c:pt>
                <c:pt idx="398">
                  <c:v>171.74436923076925</c:v>
                </c:pt>
                <c:pt idx="399">
                  <c:v>171.18674076923077</c:v>
                </c:pt>
                <c:pt idx="400">
                  <c:v>170.62911230769231</c:v>
                </c:pt>
                <c:pt idx="401">
                  <c:v>170.07148384615385</c:v>
                </c:pt>
                <c:pt idx="402">
                  <c:v>169.5138553846154</c:v>
                </c:pt>
                <c:pt idx="403">
                  <c:v>168.95622692307694</c:v>
                </c:pt>
                <c:pt idx="404">
                  <c:v>168.39859846153846</c:v>
                </c:pt>
                <c:pt idx="405">
                  <c:v>167.84097</c:v>
                </c:pt>
                <c:pt idx="406">
                  <c:v>167.28334153846157</c:v>
                </c:pt>
                <c:pt idx="407">
                  <c:v>166.72571307692311</c:v>
                </c:pt>
                <c:pt idx="408">
                  <c:v>166.16808461538463</c:v>
                </c:pt>
                <c:pt idx="409">
                  <c:v>165.61045615384614</c:v>
                </c:pt>
                <c:pt idx="410">
                  <c:v>165.05282769230772</c:v>
                </c:pt>
                <c:pt idx="411">
                  <c:v>164.49519923076923</c:v>
                </c:pt>
                <c:pt idx="412">
                  <c:v>163.93757076923077</c:v>
                </c:pt>
                <c:pt idx="413">
                  <c:v>163.37994230769232</c:v>
                </c:pt>
                <c:pt idx="414">
                  <c:v>162.82231384615386</c:v>
                </c:pt>
                <c:pt idx="415">
                  <c:v>162.26468538461538</c:v>
                </c:pt>
                <c:pt idx="416">
                  <c:v>161.70705692307692</c:v>
                </c:pt>
                <c:pt idx="417">
                  <c:v>161.14942846153846</c:v>
                </c:pt>
                <c:pt idx="418">
                  <c:v>160.59179999999998</c:v>
                </c:pt>
                <c:pt idx="419">
                  <c:v>162.85396846153844</c:v>
                </c:pt>
                <c:pt idx="420">
                  <c:v>165.11613692307691</c:v>
                </c:pt>
                <c:pt idx="421">
                  <c:v>167.37830538461537</c:v>
                </c:pt>
                <c:pt idx="422">
                  <c:v>169.64047384615384</c:v>
                </c:pt>
                <c:pt idx="423">
                  <c:v>171.9026423076923</c:v>
                </c:pt>
                <c:pt idx="424">
                  <c:v>174.16481076923077</c:v>
                </c:pt>
                <c:pt idx="425">
                  <c:v>176.42697923076923</c:v>
                </c:pt>
                <c:pt idx="426">
                  <c:v>178.6891476923077</c:v>
                </c:pt>
                <c:pt idx="427">
                  <c:v>180.95131615384616</c:v>
                </c:pt>
                <c:pt idx="428">
                  <c:v>183.2134846153846</c:v>
                </c:pt>
                <c:pt idx="429">
                  <c:v>185.47565307692307</c:v>
                </c:pt>
                <c:pt idx="430">
                  <c:v>187.73782153846156</c:v>
                </c:pt>
                <c:pt idx="431">
                  <c:v>189.99999</c:v>
                </c:pt>
                <c:pt idx="432">
                  <c:v>192.26215846153843</c:v>
                </c:pt>
                <c:pt idx="433">
                  <c:v>194.52432692307693</c:v>
                </c:pt>
                <c:pt idx="434">
                  <c:v>196.78649538461539</c:v>
                </c:pt>
                <c:pt idx="435">
                  <c:v>199.04866384615389</c:v>
                </c:pt>
                <c:pt idx="436">
                  <c:v>201.31083230769232</c:v>
                </c:pt>
                <c:pt idx="437">
                  <c:v>203.57300076923076</c:v>
                </c:pt>
                <c:pt idx="438">
                  <c:v>205.83516923076925</c:v>
                </c:pt>
                <c:pt idx="439">
                  <c:v>208.09733769230769</c:v>
                </c:pt>
                <c:pt idx="440">
                  <c:v>210.35950615384613</c:v>
                </c:pt>
                <c:pt idx="441">
                  <c:v>212.62167461538459</c:v>
                </c:pt>
                <c:pt idx="442">
                  <c:v>214.88384307692311</c:v>
                </c:pt>
                <c:pt idx="443">
                  <c:v>217.14601153846155</c:v>
                </c:pt>
                <c:pt idx="444">
                  <c:v>219.40817999999999</c:v>
                </c:pt>
                <c:pt idx="445">
                  <c:v>221.67034846153848</c:v>
                </c:pt>
                <c:pt idx="446">
                  <c:v>223.93251692307695</c:v>
                </c:pt>
                <c:pt idx="447">
                  <c:v>226.19468538461541</c:v>
                </c:pt>
                <c:pt idx="448">
                  <c:v>228.45685384615385</c:v>
                </c:pt>
                <c:pt idx="449">
                  <c:v>230.71902230769231</c:v>
                </c:pt>
                <c:pt idx="450">
                  <c:v>232.98119076923078</c:v>
                </c:pt>
                <c:pt idx="451">
                  <c:v>235.24335923076922</c:v>
                </c:pt>
                <c:pt idx="452">
                  <c:v>237.50552769230771</c:v>
                </c:pt>
                <c:pt idx="453">
                  <c:v>239.76769615384617</c:v>
                </c:pt>
                <c:pt idx="454">
                  <c:v>242.02986461538461</c:v>
                </c:pt>
                <c:pt idx="455">
                  <c:v>244.2920330769231</c:v>
                </c:pt>
                <c:pt idx="456">
                  <c:v>246.55420153846148</c:v>
                </c:pt>
                <c:pt idx="457">
                  <c:v>248.81637000000001</c:v>
                </c:pt>
                <c:pt idx="458">
                  <c:v>251.07853846153847</c:v>
                </c:pt>
                <c:pt idx="459">
                  <c:v>253.34070692307691</c:v>
                </c:pt>
                <c:pt idx="460">
                  <c:v>255.60287538461537</c:v>
                </c:pt>
                <c:pt idx="461">
                  <c:v>257.86504384615381</c:v>
                </c:pt>
                <c:pt idx="462">
                  <c:v>260.12721230769233</c:v>
                </c:pt>
                <c:pt idx="463">
                  <c:v>262.3893807692308</c:v>
                </c:pt>
                <c:pt idx="464">
                  <c:v>264.65154923076921</c:v>
                </c:pt>
                <c:pt idx="465">
                  <c:v>266.91371769230773</c:v>
                </c:pt>
                <c:pt idx="466">
                  <c:v>269.17588615384614</c:v>
                </c:pt>
                <c:pt idx="467">
                  <c:v>271.43805461538466</c:v>
                </c:pt>
                <c:pt idx="468">
                  <c:v>273.70022307692307</c:v>
                </c:pt>
                <c:pt idx="469">
                  <c:v>275.96239153846153</c:v>
                </c:pt>
                <c:pt idx="470">
                  <c:v>278.22456</c:v>
                </c:pt>
                <c:pt idx="471">
                  <c:v>279.75590769230774</c:v>
                </c:pt>
                <c:pt idx="472">
                  <c:v>281.28725538461538</c:v>
                </c:pt>
                <c:pt idx="473">
                  <c:v>282.81860307692313</c:v>
                </c:pt>
                <c:pt idx="474">
                  <c:v>284.34995076923076</c:v>
                </c:pt>
                <c:pt idx="475">
                  <c:v>285.88129846153845</c:v>
                </c:pt>
                <c:pt idx="476">
                  <c:v>287.4126461538462</c:v>
                </c:pt>
                <c:pt idx="477">
                  <c:v>288.94399384615383</c:v>
                </c:pt>
                <c:pt idx="478">
                  <c:v>290.47534153846158</c:v>
                </c:pt>
                <c:pt idx="479">
                  <c:v>292.00668923076921</c:v>
                </c:pt>
                <c:pt idx="480">
                  <c:v>293.53803692307696</c:v>
                </c:pt>
                <c:pt idx="481">
                  <c:v>295.06938461538465</c:v>
                </c:pt>
                <c:pt idx="482">
                  <c:v>296.60073230769228</c:v>
                </c:pt>
                <c:pt idx="483">
                  <c:v>298.13208000000003</c:v>
                </c:pt>
                <c:pt idx="484">
                  <c:v>299.66342769230766</c:v>
                </c:pt>
                <c:pt idx="485">
                  <c:v>301.19477538461541</c:v>
                </c:pt>
                <c:pt idx="486">
                  <c:v>302.7261230769231</c:v>
                </c:pt>
                <c:pt idx="487">
                  <c:v>304.25747076923074</c:v>
                </c:pt>
                <c:pt idx="488">
                  <c:v>305.78881846153854</c:v>
                </c:pt>
                <c:pt idx="489">
                  <c:v>307.32016615384612</c:v>
                </c:pt>
                <c:pt idx="490">
                  <c:v>308.85151384615386</c:v>
                </c:pt>
                <c:pt idx="491">
                  <c:v>310.38286153846161</c:v>
                </c:pt>
                <c:pt idx="492">
                  <c:v>311.91420923076919</c:v>
                </c:pt>
                <c:pt idx="493">
                  <c:v>313.44555692307699</c:v>
                </c:pt>
                <c:pt idx="494">
                  <c:v>314.97690461538463</c:v>
                </c:pt>
                <c:pt idx="495">
                  <c:v>316.50825230769237</c:v>
                </c:pt>
                <c:pt idx="496">
                  <c:v>318.03960000000001</c:v>
                </c:pt>
                <c:pt idx="497">
                  <c:v>319.5709476923077</c:v>
                </c:pt>
                <c:pt idx="498">
                  <c:v>321.10229538461545</c:v>
                </c:pt>
                <c:pt idx="499">
                  <c:v>322.63364307692308</c:v>
                </c:pt>
                <c:pt idx="500">
                  <c:v>324.16499076923077</c:v>
                </c:pt>
                <c:pt idx="501">
                  <c:v>325.69633846153846</c:v>
                </c:pt>
                <c:pt idx="502">
                  <c:v>327.22768615384615</c:v>
                </c:pt>
                <c:pt idx="503">
                  <c:v>328.7590338461539</c:v>
                </c:pt>
                <c:pt idx="504">
                  <c:v>330.29038153846153</c:v>
                </c:pt>
                <c:pt idx="505">
                  <c:v>331.82172923076928</c:v>
                </c:pt>
                <c:pt idx="506">
                  <c:v>333.35307692307691</c:v>
                </c:pt>
                <c:pt idx="507">
                  <c:v>334.88442461538466</c:v>
                </c:pt>
                <c:pt idx="508">
                  <c:v>336.41577230769235</c:v>
                </c:pt>
                <c:pt idx="509">
                  <c:v>337.94711999999998</c:v>
                </c:pt>
                <c:pt idx="510">
                  <c:v>339.47846769230773</c:v>
                </c:pt>
                <c:pt idx="511">
                  <c:v>341.00981538461537</c:v>
                </c:pt>
                <c:pt idx="512">
                  <c:v>342.54116307692311</c:v>
                </c:pt>
                <c:pt idx="513">
                  <c:v>344.0725107692308</c:v>
                </c:pt>
                <c:pt idx="514">
                  <c:v>345.60385846153844</c:v>
                </c:pt>
                <c:pt idx="515">
                  <c:v>347.13520615384618</c:v>
                </c:pt>
                <c:pt idx="516">
                  <c:v>348.66655384615387</c:v>
                </c:pt>
                <c:pt idx="517">
                  <c:v>350.19790153846156</c:v>
                </c:pt>
                <c:pt idx="518">
                  <c:v>351.72924923076926</c:v>
                </c:pt>
                <c:pt idx="519">
                  <c:v>353.26059692307689</c:v>
                </c:pt>
                <c:pt idx="520">
                  <c:v>354.79194461538469</c:v>
                </c:pt>
                <c:pt idx="521">
                  <c:v>356.32329230769233</c:v>
                </c:pt>
                <c:pt idx="522">
                  <c:v>357.85464000000002</c:v>
                </c:pt>
                <c:pt idx="523">
                  <c:v>356.29955076923073</c:v>
                </c:pt>
                <c:pt idx="524">
                  <c:v>354.74446153846156</c:v>
                </c:pt>
                <c:pt idx="525">
                  <c:v>353.18937230769228</c:v>
                </c:pt>
                <c:pt idx="526">
                  <c:v>351.63428307692311</c:v>
                </c:pt>
                <c:pt idx="527">
                  <c:v>350.07919384615383</c:v>
                </c:pt>
                <c:pt idx="528">
                  <c:v>348.52410461538466</c:v>
                </c:pt>
                <c:pt idx="529">
                  <c:v>346.96901538461537</c:v>
                </c:pt>
                <c:pt idx="530">
                  <c:v>345.41392615384621</c:v>
                </c:pt>
                <c:pt idx="531">
                  <c:v>343.85883692307692</c:v>
                </c:pt>
                <c:pt idx="532">
                  <c:v>342.30374769230775</c:v>
                </c:pt>
                <c:pt idx="533">
                  <c:v>340.74865846153841</c:v>
                </c:pt>
                <c:pt idx="534">
                  <c:v>339.19356923076924</c:v>
                </c:pt>
                <c:pt idx="535">
                  <c:v>337.63847999999996</c:v>
                </c:pt>
                <c:pt idx="536">
                  <c:v>336.08339076923079</c:v>
                </c:pt>
                <c:pt idx="537">
                  <c:v>334.52830153846156</c:v>
                </c:pt>
                <c:pt idx="538">
                  <c:v>332.97321230769228</c:v>
                </c:pt>
                <c:pt idx="539">
                  <c:v>331.41812307692305</c:v>
                </c:pt>
                <c:pt idx="540">
                  <c:v>329.86303384615388</c:v>
                </c:pt>
                <c:pt idx="541">
                  <c:v>328.30794461538466</c:v>
                </c:pt>
                <c:pt idx="542">
                  <c:v>326.75285538461537</c:v>
                </c:pt>
                <c:pt idx="543">
                  <c:v>325.19776615384615</c:v>
                </c:pt>
                <c:pt idx="544">
                  <c:v>323.64267692307686</c:v>
                </c:pt>
                <c:pt idx="545">
                  <c:v>322.08758769230764</c:v>
                </c:pt>
                <c:pt idx="546">
                  <c:v>320.53249846153847</c:v>
                </c:pt>
                <c:pt idx="547">
                  <c:v>318.97740923076924</c:v>
                </c:pt>
                <c:pt idx="548">
                  <c:v>317.42232000000001</c:v>
                </c:pt>
                <c:pt idx="549">
                  <c:v>315.86723076923079</c:v>
                </c:pt>
                <c:pt idx="550">
                  <c:v>314.31214153846156</c:v>
                </c:pt>
                <c:pt idx="551">
                  <c:v>312.75705230769233</c:v>
                </c:pt>
                <c:pt idx="552">
                  <c:v>311.20196307692305</c:v>
                </c:pt>
                <c:pt idx="553">
                  <c:v>309.64687384615382</c:v>
                </c:pt>
                <c:pt idx="554">
                  <c:v>308.09178461538465</c:v>
                </c:pt>
                <c:pt idx="555">
                  <c:v>306.53669538461531</c:v>
                </c:pt>
                <c:pt idx="556">
                  <c:v>304.98160615384614</c:v>
                </c:pt>
                <c:pt idx="557">
                  <c:v>303.42651692307692</c:v>
                </c:pt>
                <c:pt idx="558">
                  <c:v>301.87142769230769</c:v>
                </c:pt>
                <c:pt idx="559">
                  <c:v>300.31633846153846</c:v>
                </c:pt>
                <c:pt idx="560">
                  <c:v>298.76124923076924</c:v>
                </c:pt>
                <c:pt idx="561">
                  <c:v>297.20616000000001</c:v>
                </c:pt>
                <c:pt idx="562">
                  <c:v>295.65107076923078</c:v>
                </c:pt>
                <c:pt idx="563">
                  <c:v>294.0959815384615</c:v>
                </c:pt>
                <c:pt idx="564">
                  <c:v>292.54089230769233</c:v>
                </c:pt>
                <c:pt idx="565">
                  <c:v>290.98580307692299</c:v>
                </c:pt>
                <c:pt idx="566">
                  <c:v>289.43071384615382</c:v>
                </c:pt>
                <c:pt idx="567">
                  <c:v>287.8756246153846</c:v>
                </c:pt>
                <c:pt idx="568">
                  <c:v>286.32053538461537</c:v>
                </c:pt>
                <c:pt idx="569">
                  <c:v>284.76544615384614</c:v>
                </c:pt>
                <c:pt idx="570">
                  <c:v>283.21035692307692</c:v>
                </c:pt>
                <c:pt idx="571">
                  <c:v>281.65526769230769</c:v>
                </c:pt>
                <c:pt idx="572">
                  <c:v>280.10017846153852</c:v>
                </c:pt>
                <c:pt idx="573">
                  <c:v>278.54508923076924</c:v>
                </c:pt>
                <c:pt idx="574">
                  <c:v>276.99</c:v>
                </c:pt>
                <c:pt idx="575">
                  <c:v>276.49956230769232</c:v>
                </c:pt>
                <c:pt idx="576">
                  <c:v>276.00912461538462</c:v>
                </c:pt>
                <c:pt idx="577">
                  <c:v>275.51868692307693</c:v>
                </c:pt>
                <c:pt idx="578">
                  <c:v>275.02824923076923</c:v>
                </c:pt>
                <c:pt idx="579">
                  <c:v>274.5378115384616</c:v>
                </c:pt>
                <c:pt idx="580">
                  <c:v>274.04737384615385</c:v>
                </c:pt>
                <c:pt idx="581">
                  <c:v>273.55693615384615</c:v>
                </c:pt>
                <c:pt idx="582">
                  <c:v>273.06649846153846</c:v>
                </c:pt>
                <c:pt idx="583">
                  <c:v>272.57606076923076</c:v>
                </c:pt>
                <c:pt idx="584">
                  <c:v>272.08562307692307</c:v>
                </c:pt>
                <c:pt idx="585">
                  <c:v>271.59518538461538</c:v>
                </c:pt>
                <c:pt idx="586">
                  <c:v>271.10474769230768</c:v>
                </c:pt>
                <c:pt idx="587">
                  <c:v>270.61430999999999</c:v>
                </c:pt>
                <c:pt idx="588">
                  <c:v>270.1238723076923</c:v>
                </c:pt>
                <c:pt idx="589">
                  <c:v>269.6334346153846</c:v>
                </c:pt>
                <c:pt idx="590">
                  <c:v>269.14299692307691</c:v>
                </c:pt>
                <c:pt idx="591">
                  <c:v>268.65255923076927</c:v>
                </c:pt>
                <c:pt idx="592">
                  <c:v>268.16212153846152</c:v>
                </c:pt>
                <c:pt idx="593">
                  <c:v>267.67168384615383</c:v>
                </c:pt>
                <c:pt idx="594">
                  <c:v>267.18124615384613</c:v>
                </c:pt>
                <c:pt idx="595">
                  <c:v>266.69080846153844</c:v>
                </c:pt>
                <c:pt idx="596">
                  <c:v>266.20037076923074</c:v>
                </c:pt>
                <c:pt idx="597">
                  <c:v>265.70993307692311</c:v>
                </c:pt>
                <c:pt idx="598">
                  <c:v>265.21949538461536</c:v>
                </c:pt>
                <c:pt idx="599">
                  <c:v>264.72905769230772</c:v>
                </c:pt>
                <c:pt idx="600">
                  <c:v>264.23861999999997</c:v>
                </c:pt>
                <c:pt idx="601">
                  <c:v>263.74818230769228</c:v>
                </c:pt>
                <c:pt idx="602">
                  <c:v>263.25774461538464</c:v>
                </c:pt>
                <c:pt idx="603">
                  <c:v>262.767306923077</c:v>
                </c:pt>
                <c:pt idx="604">
                  <c:v>262.27686923076925</c:v>
                </c:pt>
                <c:pt idx="605">
                  <c:v>261.7864315384615</c:v>
                </c:pt>
                <c:pt idx="606">
                  <c:v>261.29599384615386</c:v>
                </c:pt>
                <c:pt idx="607">
                  <c:v>260.80555615384617</c:v>
                </c:pt>
                <c:pt idx="608">
                  <c:v>260.31511846153848</c:v>
                </c:pt>
                <c:pt idx="609">
                  <c:v>259.82468076923078</c:v>
                </c:pt>
                <c:pt idx="610">
                  <c:v>259.33424307692309</c:v>
                </c:pt>
                <c:pt idx="611">
                  <c:v>258.84380538461539</c:v>
                </c:pt>
                <c:pt idx="612">
                  <c:v>258.3533676923077</c:v>
                </c:pt>
                <c:pt idx="613">
                  <c:v>257.86293000000001</c:v>
                </c:pt>
                <c:pt idx="614">
                  <c:v>257.37249230769231</c:v>
                </c:pt>
                <c:pt idx="615">
                  <c:v>256.88205461538462</c:v>
                </c:pt>
                <c:pt idx="616">
                  <c:v>256.39161692307698</c:v>
                </c:pt>
                <c:pt idx="617">
                  <c:v>255.90117923076923</c:v>
                </c:pt>
                <c:pt idx="618">
                  <c:v>255.41074153846156</c:v>
                </c:pt>
                <c:pt idx="619">
                  <c:v>254.92030384615384</c:v>
                </c:pt>
                <c:pt idx="620">
                  <c:v>254.42986615384612</c:v>
                </c:pt>
                <c:pt idx="621">
                  <c:v>253.93942846153845</c:v>
                </c:pt>
                <c:pt idx="622">
                  <c:v>253.44899076923076</c:v>
                </c:pt>
                <c:pt idx="623">
                  <c:v>252.95855307692307</c:v>
                </c:pt>
                <c:pt idx="624">
                  <c:v>252.4681153846154</c:v>
                </c:pt>
                <c:pt idx="625">
                  <c:v>251.97767769230768</c:v>
                </c:pt>
                <c:pt idx="626">
                  <c:v>251.48723999999999</c:v>
                </c:pt>
                <c:pt idx="627">
                  <c:v>251.48723999999999</c:v>
                </c:pt>
                <c:pt idx="628">
                  <c:v>251.59857461538462</c:v>
                </c:pt>
                <c:pt idx="629">
                  <c:v>251.70990923076926</c:v>
                </c:pt>
                <c:pt idx="630">
                  <c:v>251.82124384615386</c:v>
                </c:pt>
                <c:pt idx="631">
                  <c:v>251.93257846153844</c:v>
                </c:pt>
                <c:pt idx="632">
                  <c:v>252.04391307692305</c:v>
                </c:pt>
                <c:pt idx="633">
                  <c:v>252.15524769230768</c:v>
                </c:pt>
                <c:pt idx="634">
                  <c:v>252.26658230769232</c:v>
                </c:pt>
                <c:pt idx="635">
                  <c:v>252.37791692307692</c:v>
                </c:pt>
                <c:pt idx="636">
                  <c:v>252.4892515384615</c:v>
                </c:pt>
                <c:pt idx="637">
                  <c:v>252.60058615384617</c:v>
                </c:pt>
                <c:pt idx="638">
                  <c:v>252.7119207692308</c:v>
                </c:pt>
                <c:pt idx="639">
                  <c:v>252.82325538461541</c:v>
                </c:pt>
                <c:pt idx="640">
                  <c:v>252.93458999999999</c:v>
                </c:pt>
                <c:pt idx="641">
                  <c:v>253.04592461538459</c:v>
                </c:pt>
                <c:pt idx="642">
                  <c:v>253.15725923076923</c:v>
                </c:pt>
                <c:pt idx="643">
                  <c:v>253.26859384615386</c:v>
                </c:pt>
                <c:pt idx="644">
                  <c:v>253.37992846153847</c:v>
                </c:pt>
                <c:pt idx="645">
                  <c:v>253.49126307692305</c:v>
                </c:pt>
                <c:pt idx="646">
                  <c:v>253.60259769230765</c:v>
                </c:pt>
                <c:pt idx="647">
                  <c:v>253.71393230769229</c:v>
                </c:pt>
                <c:pt idx="648">
                  <c:v>253.82526692307695</c:v>
                </c:pt>
                <c:pt idx="649">
                  <c:v>253.93660153846156</c:v>
                </c:pt>
                <c:pt idx="650">
                  <c:v>254.04793615384617</c:v>
                </c:pt>
                <c:pt idx="651">
                  <c:v>254.1592707692308</c:v>
                </c:pt>
                <c:pt idx="652">
                  <c:v>254.27060538461544</c:v>
                </c:pt>
                <c:pt idx="653">
                  <c:v>254.38194000000004</c:v>
                </c:pt>
                <c:pt idx="654">
                  <c:v>254.49327461538465</c:v>
                </c:pt>
                <c:pt idx="655">
                  <c:v>254.60460923076923</c:v>
                </c:pt>
                <c:pt idx="656">
                  <c:v>254.71594384615386</c:v>
                </c:pt>
                <c:pt idx="657">
                  <c:v>254.82727846153844</c:v>
                </c:pt>
                <c:pt idx="658">
                  <c:v>254.9386130769231</c:v>
                </c:pt>
                <c:pt idx="659">
                  <c:v>255.04994769230771</c:v>
                </c:pt>
                <c:pt idx="660">
                  <c:v>255.16128230769229</c:v>
                </c:pt>
                <c:pt idx="661">
                  <c:v>255.27261692307692</c:v>
                </c:pt>
                <c:pt idx="662">
                  <c:v>255.38395153846159</c:v>
                </c:pt>
                <c:pt idx="663">
                  <c:v>255.49528615384617</c:v>
                </c:pt>
                <c:pt idx="664">
                  <c:v>255.60662076923077</c:v>
                </c:pt>
                <c:pt idx="665">
                  <c:v>255.71795538461541</c:v>
                </c:pt>
                <c:pt idx="666">
                  <c:v>255.82929000000004</c:v>
                </c:pt>
                <c:pt idx="667">
                  <c:v>255.94062461538465</c:v>
                </c:pt>
                <c:pt idx="668">
                  <c:v>256.05195923076923</c:v>
                </c:pt>
                <c:pt idx="669">
                  <c:v>256.16329384615386</c:v>
                </c:pt>
                <c:pt idx="670">
                  <c:v>256.27462846153844</c:v>
                </c:pt>
                <c:pt idx="671">
                  <c:v>256.38596307692308</c:v>
                </c:pt>
                <c:pt idx="672">
                  <c:v>256.49729769230771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PER!$AR$19</c:f>
              <c:strCache>
                <c:ptCount val="1"/>
                <c:pt idx="0">
                  <c:v>10X</c:v>
                </c:pt>
              </c:strCache>
            </c:strRef>
          </c:tx>
          <c:spPr>
            <a:ln w="19050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PER!$AR$20:$AR$5005</c:f>
              <c:numCache>
                <c:formatCode>General</c:formatCode>
                <c:ptCount val="4986"/>
                <c:pt idx="0">
                  <c:v>59.59</c:v>
                </c:pt>
                <c:pt idx="1">
                  <c:v>60.518411538461528</c:v>
                </c:pt>
                <c:pt idx="2">
                  <c:v>61.446823076923074</c:v>
                </c:pt>
                <c:pt idx="3">
                  <c:v>62.375234615384613</c:v>
                </c:pt>
                <c:pt idx="4">
                  <c:v>63.303646153846159</c:v>
                </c:pt>
                <c:pt idx="5">
                  <c:v>64.232057692307691</c:v>
                </c:pt>
                <c:pt idx="6">
                  <c:v>65.160469230769237</c:v>
                </c:pt>
                <c:pt idx="7">
                  <c:v>66.088880769230755</c:v>
                </c:pt>
                <c:pt idx="8">
                  <c:v>67.017292307692315</c:v>
                </c:pt>
                <c:pt idx="9">
                  <c:v>67.945703846153847</c:v>
                </c:pt>
                <c:pt idx="10">
                  <c:v>68.874115384615394</c:v>
                </c:pt>
                <c:pt idx="11">
                  <c:v>69.802526923076925</c:v>
                </c:pt>
                <c:pt idx="12">
                  <c:v>70.730938461538457</c:v>
                </c:pt>
                <c:pt idx="13">
                  <c:v>71.659349999999989</c:v>
                </c:pt>
                <c:pt idx="14">
                  <c:v>72.587761538461521</c:v>
                </c:pt>
                <c:pt idx="15">
                  <c:v>73.516173076923081</c:v>
                </c:pt>
                <c:pt idx="16">
                  <c:v>74.444584615384613</c:v>
                </c:pt>
                <c:pt idx="17">
                  <c:v>75.372996153846159</c:v>
                </c:pt>
                <c:pt idx="18">
                  <c:v>76.301407692307691</c:v>
                </c:pt>
                <c:pt idx="19">
                  <c:v>77.229819230769223</c:v>
                </c:pt>
                <c:pt idx="20">
                  <c:v>78.158230769230784</c:v>
                </c:pt>
                <c:pt idx="21">
                  <c:v>79.086642307692316</c:v>
                </c:pt>
                <c:pt idx="22">
                  <c:v>80.015053846153833</c:v>
                </c:pt>
                <c:pt idx="23">
                  <c:v>80.943465384615379</c:v>
                </c:pt>
                <c:pt idx="24">
                  <c:v>81.871876923076925</c:v>
                </c:pt>
                <c:pt idx="25">
                  <c:v>82.800288461538472</c:v>
                </c:pt>
                <c:pt idx="26">
                  <c:v>83.728699999999989</c:v>
                </c:pt>
                <c:pt idx="27">
                  <c:v>84.657111538461535</c:v>
                </c:pt>
                <c:pt idx="28">
                  <c:v>85.585523076923067</c:v>
                </c:pt>
                <c:pt idx="29">
                  <c:v>86.513934615384628</c:v>
                </c:pt>
                <c:pt idx="30">
                  <c:v>87.442346153846159</c:v>
                </c:pt>
                <c:pt idx="31">
                  <c:v>88.370757692307691</c:v>
                </c:pt>
                <c:pt idx="32">
                  <c:v>89.299169230769238</c:v>
                </c:pt>
                <c:pt idx="33">
                  <c:v>90.227580769230769</c:v>
                </c:pt>
                <c:pt idx="34">
                  <c:v>91.155992307692301</c:v>
                </c:pt>
                <c:pt idx="35">
                  <c:v>92.084403846153862</c:v>
                </c:pt>
                <c:pt idx="36">
                  <c:v>93.012815384615394</c:v>
                </c:pt>
                <c:pt idx="37">
                  <c:v>93.941226923076911</c:v>
                </c:pt>
                <c:pt idx="38">
                  <c:v>94.869638461538443</c:v>
                </c:pt>
                <c:pt idx="39">
                  <c:v>95.798050000000003</c:v>
                </c:pt>
                <c:pt idx="40">
                  <c:v>96.726461538461535</c:v>
                </c:pt>
                <c:pt idx="41">
                  <c:v>97.654873076923081</c:v>
                </c:pt>
                <c:pt idx="42">
                  <c:v>98.583284615384613</c:v>
                </c:pt>
                <c:pt idx="43">
                  <c:v>99.511696153846145</c:v>
                </c:pt>
                <c:pt idx="44">
                  <c:v>100.44010769230768</c:v>
                </c:pt>
                <c:pt idx="45">
                  <c:v>101.36851923076924</c:v>
                </c:pt>
                <c:pt idx="46">
                  <c:v>102.29693076923077</c:v>
                </c:pt>
                <c:pt idx="47">
                  <c:v>103.22534230769232</c:v>
                </c:pt>
                <c:pt idx="48">
                  <c:v>104.15375384615385</c:v>
                </c:pt>
                <c:pt idx="49">
                  <c:v>105.08216538461538</c:v>
                </c:pt>
                <c:pt idx="50">
                  <c:v>106.01057692307694</c:v>
                </c:pt>
                <c:pt idx="51">
                  <c:v>106.93898846153847</c:v>
                </c:pt>
                <c:pt idx="52">
                  <c:v>107.86739999999999</c:v>
                </c:pt>
                <c:pt idx="53">
                  <c:v>107.86739999999999</c:v>
                </c:pt>
                <c:pt idx="54">
                  <c:v>107.26229807692306</c:v>
                </c:pt>
                <c:pt idx="55">
                  <c:v>106.65719615384616</c:v>
                </c:pt>
                <c:pt idx="56">
                  <c:v>106.05209423076923</c:v>
                </c:pt>
                <c:pt idx="57">
                  <c:v>105.4469923076923</c:v>
                </c:pt>
                <c:pt idx="58">
                  <c:v>104.8418903846154</c:v>
                </c:pt>
                <c:pt idx="59">
                  <c:v>104.23678846153845</c:v>
                </c:pt>
                <c:pt idx="60">
                  <c:v>103.63168653846154</c:v>
                </c:pt>
                <c:pt idx="61">
                  <c:v>103.02658461538462</c:v>
                </c:pt>
                <c:pt idx="62">
                  <c:v>102.42148269230769</c:v>
                </c:pt>
                <c:pt idx="63">
                  <c:v>101.81638076923076</c:v>
                </c:pt>
                <c:pt idx="64">
                  <c:v>101.21127884615385</c:v>
                </c:pt>
                <c:pt idx="65">
                  <c:v>100.60617692307693</c:v>
                </c:pt>
                <c:pt idx="66">
                  <c:v>100.001075</c:v>
                </c:pt>
                <c:pt idx="67">
                  <c:v>99.395973076923084</c:v>
                </c:pt>
                <c:pt idx="68">
                  <c:v>98.790871153846155</c:v>
                </c:pt>
                <c:pt idx="69">
                  <c:v>98.185769230769239</c:v>
                </c:pt>
                <c:pt idx="70">
                  <c:v>97.580667307692323</c:v>
                </c:pt>
                <c:pt idx="71">
                  <c:v>96.975565384615393</c:v>
                </c:pt>
                <c:pt idx="72">
                  <c:v>96.370463461538463</c:v>
                </c:pt>
                <c:pt idx="73">
                  <c:v>95.765361538461562</c:v>
                </c:pt>
                <c:pt idx="74">
                  <c:v>95.160259615384618</c:v>
                </c:pt>
                <c:pt idx="75">
                  <c:v>94.555157692307688</c:v>
                </c:pt>
                <c:pt idx="76">
                  <c:v>93.950055769230758</c:v>
                </c:pt>
                <c:pt idx="77">
                  <c:v>93.344953846153828</c:v>
                </c:pt>
                <c:pt idx="78">
                  <c:v>92.739851923076927</c:v>
                </c:pt>
                <c:pt idx="79">
                  <c:v>92.134749999999997</c:v>
                </c:pt>
                <c:pt idx="80">
                  <c:v>91.529648076923067</c:v>
                </c:pt>
                <c:pt idx="81">
                  <c:v>90.924546153846165</c:v>
                </c:pt>
                <c:pt idx="82">
                  <c:v>90.319444230769221</c:v>
                </c:pt>
                <c:pt idx="83">
                  <c:v>89.714342307692306</c:v>
                </c:pt>
                <c:pt idx="84">
                  <c:v>89.10924038461539</c:v>
                </c:pt>
                <c:pt idx="85">
                  <c:v>88.50413846153846</c:v>
                </c:pt>
                <c:pt idx="86">
                  <c:v>87.89903653846153</c:v>
                </c:pt>
                <c:pt idx="87">
                  <c:v>87.293934615384629</c:v>
                </c:pt>
                <c:pt idx="88">
                  <c:v>86.688832692307699</c:v>
                </c:pt>
                <c:pt idx="89">
                  <c:v>86.083730769230769</c:v>
                </c:pt>
                <c:pt idx="90">
                  <c:v>85.478628846153853</c:v>
                </c:pt>
                <c:pt idx="91">
                  <c:v>84.873526923076923</c:v>
                </c:pt>
                <c:pt idx="92">
                  <c:v>84.268425000000008</c:v>
                </c:pt>
                <c:pt idx="93">
                  <c:v>83.663323076923092</c:v>
                </c:pt>
                <c:pt idx="94">
                  <c:v>83.058221153846162</c:v>
                </c:pt>
                <c:pt idx="95">
                  <c:v>82.453119230769232</c:v>
                </c:pt>
                <c:pt idx="96">
                  <c:v>81.848017307692302</c:v>
                </c:pt>
                <c:pt idx="97">
                  <c:v>81.242915384615387</c:v>
                </c:pt>
                <c:pt idx="98">
                  <c:v>80.637813461538457</c:v>
                </c:pt>
                <c:pt idx="99">
                  <c:v>80.032711538461527</c:v>
                </c:pt>
                <c:pt idx="100">
                  <c:v>79.427609615384611</c:v>
                </c:pt>
                <c:pt idx="101">
                  <c:v>78.822507692307695</c:v>
                </c:pt>
                <c:pt idx="102">
                  <c:v>78.217405769230766</c:v>
                </c:pt>
                <c:pt idx="103">
                  <c:v>77.612303846153836</c:v>
                </c:pt>
                <c:pt idx="104">
                  <c:v>77.00720192307692</c:v>
                </c:pt>
                <c:pt idx="105">
                  <c:v>76.402100000000004</c:v>
                </c:pt>
                <c:pt idx="106">
                  <c:v>76.455230769230766</c:v>
                </c:pt>
                <c:pt idx="107">
                  <c:v>76.508361538461543</c:v>
                </c:pt>
                <c:pt idx="108">
                  <c:v>76.561492307692305</c:v>
                </c:pt>
                <c:pt idx="109">
                  <c:v>76.614623076923081</c:v>
                </c:pt>
                <c:pt idx="110">
                  <c:v>76.667753846153843</c:v>
                </c:pt>
                <c:pt idx="111">
                  <c:v>76.720884615384605</c:v>
                </c:pt>
                <c:pt idx="112">
                  <c:v>76.774015384615382</c:v>
                </c:pt>
                <c:pt idx="113">
                  <c:v>76.827146153846144</c:v>
                </c:pt>
                <c:pt idx="114">
                  <c:v>76.88027692307692</c:v>
                </c:pt>
                <c:pt idx="115">
                  <c:v>76.933407692307696</c:v>
                </c:pt>
                <c:pt idx="116">
                  <c:v>76.986538461538458</c:v>
                </c:pt>
                <c:pt idx="117">
                  <c:v>77.039669230769235</c:v>
                </c:pt>
                <c:pt idx="118">
                  <c:v>77.092799999999997</c:v>
                </c:pt>
                <c:pt idx="119">
                  <c:v>77.145930769230759</c:v>
                </c:pt>
                <c:pt idx="120">
                  <c:v>77.199061538461535</c:v>
                </c:pt>
                <c:pt idx="121">
                  <c:v>77.252192307692312</c:v>
                </c:pt>
                <c:pt idx="122">
                  <c:v>77.305323076923088</c:v>
                </c:pt>
                <c:pt idx="123">
                  <c:v>77.35845384615385</c:v>
                </c:pt>
                <c:pt idx="124">
                  <c:v>77.411584615384626</c:v>
                </c:pt>
                <c:pt idx="125">
                  <c:v>77.464715384615403</c:v>
                </c:pt>
                <c:pt idx="126">
                  <c:v>77.517846153846151</c:v>
                </c:pt>
                <c:pt idx="127">
                  <c:v>77.570976923076927</c:v>
                </c:pt>
                <c:pt idx="128">
                  <c:v>77.624107692307703</c:v>
                </c:pt>
                <c:pt idx="129">
                  <c:v>77.677238461538465</c:v>
                </c:pt>
                <c:pt idx="130">
                  <c:v>77.730369230769227</c:v>
                </c:pt>
                <c:pt idx="131">
                  <c:v>77.783500000000004</c:v>
                </c:pt>
                <c:pt idx="132">
                  <c:v>77.83663076923078</c:v>
                </c:pt>
                <c:pt idx="133">
                  <c:v>77.889761538461528</c:v>
                </c:pt>
                <c:pt idx="134">
                  <c:v>77.942892307692304</c:v>
                </c:pt>
                <c:pt idx="135">
                  <c:v>77.996023076923066</c:v>
                </c:pt>
                <c:pt idx="136">
                  <c:v>78.049153846153843</c:v>
                </c:pt>
                <c:pt idx="137">
                  <c:v>78.102284615384619</c:v>
                </c:pt>
                <c:pt idx="138">
                  <c:v>78.155415384615381</c:v>
                </c:pt>
                <c:pt idx="139">
                  <c:v>78.208546153846143</c:v>
                </c:pt>
                <c:pt idx="140">
                  <c:v>78.261676923076934</c:v>
                </c:pt>
                <c:pt idx="141">
                  <c:v>78.314807692307681</c:v>
                </c:pt>
                <c:pt idx="142">
                  <c:v>78.367938461538458</c:v>
                </c:pt>
                <c:pt idx="143">
                  <c:v>78.42106923076922</c:v>
                </c:pt>
                <c:pt idx="144">
                  <c:v>78.474199999999996</c:v>
                </c:pt>
                <c:pt idx="145">
                  <c:v>78.527330769230772</c:v>
                </c:pt>
                <c:pt idx="146">
                  <c:v>78.580461538461535</c:v>
                </c:pt>
                <c:pt idx="147">
                  <c:v>78.633592307692311</c:v>
                </c:pt>
                <c:pt idx="148">
                  <c:v>78.686723076923073</c:v>
                </c:pt>
                <c:pt idx="149">
                  <c:v>78.739853846153835</c:v>
                </c:pt>
                <c:pt idx="150">
                  <c:v>78.792984615384611</c:v>
                </c:pt>
                <c:pt idx="151">
                  <c:v>78.846115384615374</c:v>
                </c:pt>
                <c:pt idx="152">
                  <c:v>78.89924615384615</c:v>
                </c:pt>
                <c:pt idx="153">
                  <c:v>78.952376923076926</c:v>
                </c:pt>
                <c:pt idx="154">
                  <c:v>79.005507692307702</c:v>
                </c:pt>
                <c:pt idx="155">
                  <c:v>79.058638461538465</c:v>
                </c:pt>
                <c:pt idx="156">
                  <c:v>79.111769230769241</c:v>
                </c:pt>
                <c:pt idx="157">
                  <c:v>79.164899999999989</c:v>
                </c:pt>
                <c:pt idx="158">
                  <c:v>79.070386538461534</c:v>
                </c:pt>
                <c:pt idx="159">
                  <c:v>78.975873076923079</c:v>
                </c:pt>
                <c:pt idx="160">
                  <c:v>78.881359615384611</c:v>
                </c:pt>
                <c:pt idx="161">
                  <c:v>78.786846153846156</c:v>
                </c:pt>
                <c:pt idx="162">
                  <c:v>78.692332692307701</c:v>
                </c:pt>
                <c:pt idx="163">
                  <c:v>78.597819230769218</c:v>
                </c:pt>
                <c:pt idx="164">
                  <c:v>78.503305769230778</c:v>
                </c:pt>
                <c:pt idx="165">
                  <c:v>78.408792307692323</c:v>
                </c:pt>
                <c:pt idx="166">
                  <c:v>78.31427884615384</c:v>
                </c:pt>
                <c:pt idx="167">
                  <c:v>78.219765384615386</c:v>
                </c:pt>
                <c:pt idx="168">
                  <c:v>78.125251923076931</c:v>
                </c:pt>
                <c:pt idx="169">
                  <c:v>78.030738461538462</c:v>
                </c:pt>
                <c:pt idx="170">
                  <c:v>77.936225000000007</c:v>
                </c:pt>
                <c:pt idx="171">
                  <c:v>77.841711538461539</c:v>
                </c:pt>
                <c:pt idx="172">
                  <c:v>77.747198076923084</c:v>
                </c:pt>
                <c:pt idx="173">
                  <c:v>77.652684615384615</c:v>
                </c:pt>
                <c:pt idx="174">
                  <c:v>77.558171153846175</c:v>
                </c:pt>
                <c:pt idx="175">
                  <c:v>77.463657692307692</c:v>
                </c:pt>
                <c:pt idx="176">
                  <c:v>77.369144230769223</c:v>
                </c:pt>
                <c:pt idx="177">
                  <c:v>77.274630769230768</c:v>
                </c:pt>
                <c:pt idx="178">
                  <c:v>77.180117307692299</c:v>
                </c:pt>
                <c:pt idx="179">
                  <c:v>77.085603846153845</c:v>
                </c:pt>
                <c:pt idx="180">
                  <c:v>76.991090384615376</c:v>
                </c:pt>
                <c:pt idx="181">
                  <c:v>76.896576923076921</c:v>
                </c:pt>
                <c:pt idx="182">
                  <c:v>76.802063461538467</c:v>
                </c:pt>
                <c:pt idx="183">
                  <c:v>76.707549999999998</c:v>
                </c:pt>
                <c:pt idx="184">
                  <c:v>76.613036538461543</c:v>
                </c:pt>
                <c:pt idx="185">
                  <c:v>76.518523076923088</c:v>
                </c:pt>
                <c:pt idx="186">
                  <c:v>76.42400961538462</c:v>
                </c:pt>
                <c:pt idx="187">
                  <c:v>76.329496153846151</c:v>
                </c:pt>
                <c:pt idx="188">
                  <c:v>76.234982692307696</c:v>
                </c:pt>
                <c:pt idx="189">
                  <c:v>76.140469230769241</c:v>
                </c:pt>
                <c:pt idx="190">
                  <c:v>76.045955769230773</c:v>
                </c:pt>
                <c:pt idx="191">
                  <c:v>75.951442307692318</c:v>
                </c:pt>
                <c:pt idx="192">
                  <c:v>75.856928846153835</c:v>
                </c:pt>
                <c:pt idx="193">
                  <c:v>75.762415384615394</c:v>
                </c:pt>
                <c:pt idx="194">
                  <c:v>75.66790192307694</c:v>
                </c:pt>
                <c:pt idx="195">
                  <c:v>75.573388461538443</c:v>
                </c:pt>
                <c:pt idx="196">
                  <c:v>75.478875000000002</c:v>
                </c:pt>
                <c:pt idx="197">
                  <c:v>75.384361538461548</c:v>
                </c:pt>
                <c:pt idx="198">
                  <c:v>75.289848076923079</c:v>
                </c:pt>
                <c:pt idx="199">
                  <c:v>75.195334615384624</c:v>
                </c:pt>
                <c:pt idx="200">
                  <c:v>75.100821153846155</c:v>
                </c:pt>
                <c:pt idx="201">
                  <c:v>75.006307692307686</c:v>
                </c:pt>
                <c:pt idx="202">
                  <c:v>74.911794230769246</c:v>
                </c:pt>
                <c:pt idx="203">
                  <c:v>74.817280769230763</c:v>
                </c:pt>
                <c:pt idx="204">
                  <c:v>74.722767307692308</c:v>
                </c:pt>
                <c:pt idx="205">
                  <c:v>74.628253846153854</c:v>
                </c:pt>
                <c:pt idx="206">
                  <c:v>74.533740384615385</c:v>
                </c:pt>
                <c:pt idx="207">
                  <c:v>74.43922692307693</c:v>
                </c:pt>
                <c:pt idx="208">
                  <c:v>74.344713461538461</c:v>
                </c:pt>
                <c:pt idx="209">
                  <c:v>74.250200000000007</c:v>
                </c:pt>
                <c:pt idx="210">
                  <c:v>73.88498461538461</c:v>
                </c:pt>
                <c:pt idx="211">
                  <c:v>73.519769230769242</c:v>
                </c:pt>
                <c:pt idx="212">
                  <c:v>73.154553846153846</c:v>
                </c:pt>
                <c:pt idx="213">
                  <c:v>72.789338461538463</c:v>
                </c:pt>
                <c:pt idx="214">
                  <c:v>72.424123076923081</c:v>
                </c:pt>
                <c:pt idx="215">
                  <c:v>72.058907692307699</c:v>
                </c:pt>
                <c:pt idx="216">
                  <c:v>71.693692307692316</c:v>
                </c:pt>
                <c:pt idx="217">
                  <c:v>71.328476923076934</c:v>
                </c:pt>
                <c:pt idx="218">
                  <c:v>70.963261538461538</c:v>
                </c:pt>
                <c:pt idx="219">
                  <c:v>70.59804615384617</c:v>
                </c:pt>
                <c:pt idx="220">
                  <c:v>70.232830769230773</c:v>
                </c:pt>
                <c:pt idx="221">
                  <c:v>69.867615384615391</c:v>
                </c:pt>
                <c:pt idx="222">
                  <c:v>69.502399999999994</c:v>
                </c:pt>
                <c:pt idx="223">
                  <c:v>69.137184615384612</c:v>
                </c:pt>
                <c:pt idx="224">
                  <c:v>68.77196923076923</c:v>
                </c:pt>
                <c:pt idx="225">
                  <c:v>68.406753846153848</c:v>
                </c:pt>
                <c:pt idx="226">
                  <c:v>68.041538461538451</c:v>
                </c:pt>
                <c:pt idx="227">
                  <c:v>67.676323076923083</c:v>
                </c:pt>
                <c:pt idx="228">
                  <c:v>67.311107692307687</c:v>
                </c:pt>
                <c:pt idx="229">
                  <c:v>66.945892307692318</c:v>
                </c:pt>
                <c:pt idx="230">
                  <c:v>66.580676923076908</c:v>
                </c:pt>
                <c:pt idx="231">
                  <c:v>66.21546153846154</c:v>
                </c:pt>
                <c:pt idx="232">
                  <c:v>65.850246153846143</c:v>
                </c:pt>
                <c:pt idx="233">
                  <c:v>65.485030769230775</c:v>
                </c:pt>
                <c:pt idx="234">
                  <c:v>65.119815384615393</c:v>
                </c:pt>
                <c:pt idx="235">
                  <c:v>64.754599999999996</c:v>
                </c:pt>
                <c:pt idx="236">
                  <c:v>64.389384615384628</c:v>
                </c:pt>
                <c:pt idx="237">
                  <c:v>64.024169230769232</c:v>
                </c:pt>
                <c:pt idx="238">
                  <c:v>63.65895384615385</c:v>
                </c:pt>
                <c:pt idx="239">
                  <c:v>63.29373846153846</c:v>
                </c:pt>
                <c:pt idx="240">
                  <c:v>62.928523076923085</c:v>
                </c:pt>
                <c:pt idx="241">
                  <c:v>62.563307692307703</c:v>
                </c:pt>
                <c:pt idx="242">
                  <c:v>62.198092307692292</c:v>
                </c:pt>
                <c:pt idx="243">
                  <c:v>61.832876923076917</c:v>
                </c:pt>
                <c:pt idx="244">
                  <c:v>61.467661538461542</c:v>
                </c:pt>
                <c:pt idx="245">
                  <c:v>61.102446153846159</c:v>
                </c:pt>
                <c:pt idx="246">
                  <c:v>60.73723076923077</c:v>
                </c:pt>
                <c:pt idx="247">
                  <c:v>60.372015384615381</c:v>
                </c:pt>
                <c:pt idx="248">
                  <c:v>60.006799999999998</c:v>
                </c:pt>
                <c:pt idx="249">
                  <c:v>59.641584615384623</c:v>
                </c:pt>
                <c:pt idx="250">
                  <c:v>59.276369230769234</c:v>
                </c:pt>
                <c:pt idx="251">
                  <c:v>58.911153846153844</c:v>
                </c:pt>
                <c:pt idx="252">
                  <c:v>58.545938461538455</c:v>
                </c:pt>
                <c:pt idx="253">
                  <c:v>58.18072307692308</c:v>
                </c:pt>
                <c:pt idx="254">
                  <c:v>57.81550769230769</c:v>
                </c:pt>
                <c:pt idx="255">
                  <c:v>57.450292307692294</c:v>
                </c:pt>
                <c:pt idx="256">
                  <c:v>57.085076923076919</c:v>
                </c:pt>
                <c:pt idx="257">
                  <c:v>56.719861538461544</c:v>
                </c:pt>
                <c:pt idx="258">
                  <c:v>56.354646153846154</c:v>
                </c:pt>
                <c:pt idx="259">
                  <c:v>55.989430769230765</c:v>
                </c:pt>
                <c:pt idx="260">
                  <c:v>55.624215384615376</c:v>
                </c:pt>
                <c:pt idx="261">
                  <c:v>55.259</c:v>
                </c:pt>
                <c:pt idx="262">
                  <c:v>56.051998076923063</c:v>
                </c:pt>
                <c:pt idx="263">
                  <c:v>56.844996153846161</c:v>
                </c:pt>
                <c:pt idx="264">
                  <c:v>57.637994230769223</c:v>
                </c:pt>
                <c:pt idx="265">
                  <c:v>58.4309923076923</c:v>
                </c:pt>
                <c:pt idx="266">
                  <c:v>59.223990384615384</c:v>
                </c:pt>
                <c:pt idx="267">
                  <c:v>60.01698846153846</c:v>
                </c:pt>
                <c:pt idx="268">
                  <c:v>60.80998653846153</c:v>
                </c:pt>
                <c:pt idx="269">
                  <c:v>61.602984615384614</c:v>
                </c:pt>
                <c:pt idx="270">
                  <c:v>62.395982692307676</c:v>
                </c:pt>
                <c:pt idx="271">
                  <c:v>63.188980769230767</c:v>
                </c:pt>
                <c:pt idx="272">
                  <c:v>63.981978846153844</c:v>
                </c:pt>
                <c:pt idx="273">
                  <c:v>64.77497692307692</c:v>
                </c:pt>
                <c:pt idx="274">
                  <c:v>65.56797499999999</c:v>
                </c:pt>
                <c:pt idx="275">
                  <c:v>66.360973076923088</c:v>
                </c:pt>
                <c:pt idx="276">
                  <c:v>67.153971153846157</c:v>
                </c:pt>
                <c:pt idx="277">
                  <c:v>67.946969230769227</c:v>
                </c:pt>
                <c:pt idx="278">
                  <c:v>68.739967307692311</c:v>
                </c:pt>
                <c:pt idx="279">
                  <c:v>69.53296538461538</c:v>
                </c:pt>
                <c:pt idx="280">
                  <c:v>70.32596346153845</c:v>
                </c:pt>
                <c:pt idx="281">
                  <c:v>71.118961538461534</c:v>
                </c:pt>
                <c:pt idx="282">
                  <c:v>71.911959615384603</c:v>
                </c:pt>
                <c:pt idx="283">
                  <c:v>72.704957692307687</c:v>
                </c:pt>
                <c:pt idx="284">
                  <c:v>73.497955769230771</c:v>
                </c:pt>
                <c:pt idx="285">
                  <c:v>74.29095384615384</c:v>
                </c:pt>
                <c:pt idx="286">
                  <c:v>75.083951923076938</c:v>
                </c:pt>
                <c:pt idx="287">
                  <c:v>75.876949999999994</c:v>
                </c:pt>
                <c:pt idx="288">
                  <c:v>76.669948076923092</c:v>
                </c:pt>
                <c:pt idx="289">
                  <c:v>77.462946153846147</c:v>
                </c:pt>
                <c:pt idx="290">
                  <c:v>78.255944230769217</c:v>
                </c:pt>
                <c:pt idx="291">
                  <c:v>79.048942307692315</c:v>
                </c:pt>
                <c:pt idx="292">
                  <c:v>79.84194038461537</c:v>
                </c:pt>
                <c:pt idx="293">
                  <c:v>80.634938461538468</c:v>
                </c:pt>
                <c:pt idx="294">
                  <c:v>81.427936538461537</c:v>
                </c:pt>
                <c:pt idx="295">
                  <c:v>82.220934615384607</c:v>
                </c:pt>
                <c:pt idx="296">
                  <c:v>83.013932692307705</c:v>
                </c:pt>
                <c:pt idx="297">
                  <c:v>83.80693076923076</c:v>
                </c:pt>
                <c:pt idx="298">
                  <c:v>84.599928846153858</c:v>
                </c:pt>
                <c:pt idx="299">
                  <c:v>85.392926923076914</c:v>
                </c:pt>
                <c:pt idx="300">
                  <c:v>86.185924999999997</c:v>
                </c:pt>
                <c:pt idx="301">
                  <c:v>86.978923076923081</c:v>
                </c:pt>
                <c:pt idx="302">
                  <c:v>87.771921153846165</c:v>
                </c:pt>
                <c:pt idx="303">
                  <c:v>88.564919230769235</c:v>
                </c:pt>
                <c:pt idx="304">
                  <c:v>89.35791730769229</c:v>
                </c:pt>
                <c:pt idx="305">
                  <c:v>90.150915384615374</c:v>
                </c:pt>
                <c:pt idx="306">
                  <c:v>90.943913461538472</c:v>
                </c:pt>
                <c:pt idx="307">
                  <c:v>91.736911538461541</c:v>
                </c:pt>
                <c:pt idx="308">
                  <c:v>92.529909615384625</c:v>
                </c:pt>
                <c:pt idx="309">
                  <c:v>93.322907692307709</c:v>
                </c:pt>
                <c:pt idx="310">
                  <c:v>94.11590576923075</c:v>
                </c:pt>
                <c:pt idx="311">
                  <c:v>94.908903846153848</c:v>
                </c:pt>
                <c:pt idx="312">
                  <c:v>95.701901923076917</c:v>
                </c:pt>
                <c:pt idx="313">
                  <c:v>96.494900000000001</c:v>
                </c:pt>
                <c:pt idx="314">
                  <c:v>96.494900000000001</c:v>
                </c:pt>
                <c:pt idx="315">
                  <c:v>97.677505769230763</c:v>
                </c:pt>
                <c:pt idx="316">
                  <c:v>98.860111538461524</c:v>
                </c:pt>
                <c:pt idx="317">
                  <c:v>100.0427173076923</c:v>
                </c:pt>
                <c:pt idx="318">
                  <c:v>101.22532307692309</c:v>
                </c:pt>
                <c:pt idx="319">
                  <c:v>102.40792884615384</c:v>
                </c:pt>
                <c:pt idx="320">
                  <c:v>103.5905346153846</c:v>
                </c:pt>
                <c:pt idx="321">
                  <c:v>104.7731403846154</c:v>
                </c:pt>
                <c:pt idx="322">
                  <c:v>105.95574615384615</c:v>
                </c:pt>
                <c:pt idx="323">
                  <c:v>107.13835192307691</c:v>
                </c:pt>
                <c:pt idx="324">
                  <c:v>108.3209576923077</c:v>
                </c:pt>
                <c:pt idx="325">
                  <c:v>109.50356346153846</c:v>
                </c:pt>
                <c:pt idx="326">
                  <c:v>110.68616923076922</c:v>
                </c:pt>
                <c:pt idx="327">
                  <c:v>111.86877500000001</c:v>
                </c:pt>
                <c:pt idx="328">
                  <c:v>113.05138076923076</c:v>
                </c:pt>
                <c:pt idx="329">
                  <c:v>114.23398653846154</c:v>
                </c:pt>
                <c:pt idx="330">
                  <c:v>115.41659230769233</c:v>
                </c:pt>
                <c:pt idx="331">
                  <c:v>116.59919807692309</c:v>
                </c:pt>
                <c:pt idx="332">
                  <c:v>117.78180384615385</c:v>
                </c:pt>
                <c:pt idx="333">
                  <c:v>118.96440961538462</c:v>
                </c:pt>
                <c:pt idx="334">
                  <c:v>120.1470153846154</c:v>
                </c:pt>
                <c:pt idx="335">
                  <c:v>121.32962115384616</c:v>
                </c:pt>
                <c:pt idx="336">
                  <c:v>122.51222692307694</c:v>
                </c:pt>
                <c:pt idx="337">
                  <c:v>123.69483269230768</c:v>
                </c:pt>
                <c:pt idx="338">
                  <c:v>124.87743846153847</c:v>
                </c:pt>
                <c:pt idx="339">
                  <c:v>126.06004423076924</c:v>
                </c:pt>
                <c:pt idx="340">
                  <c:v>127.24265</c:v>
                </c:pt>
                <c:pt idx="341">
                  <c:v>128.4252557692308</c:v>
                </c:pt>
                <c:pt idx="342">
                  <c:v>129.60786153846155</c:v>
                </c:pt>
                <c:pt idx="343">
                  <c:v>130.7904673076923</c:v>
                </c:pt>
                <c:pt idx="344">
                  <c:v>131.97307307692307</c:v>
                </c:pt>
                <c:pt idx="345">
                  <c:v>133.15567884615385</c:v>
                </c:pt>
                <c:pt idx="346">
                  <c:v>134.33828461538465</c:v>
                </c:pt>
                <c:pt idx="347">
                  <c:v>135.52089038461537</c:v>
                </c:pt>
                <c:pt idx="348">
                  <c:v>136.70349615384617</c:v>
                </c:pt>
                <c:pt idx="349">
                  <c:v>137.88610192307695</c:v>
                </c:pt>
                <c:pt idx="350">
                  <c:v>139.06870769230767</c:v>
                </c:pt>
                <c:pt idx="351">
                  <c:v>140.2513134615385</c:v>
                </c:pt>
                <c:pt idx="352">
                  <c:v>141.43391923076922</c:v>
                </c:pt>
                <c:pt idx="353">
                  <c:v>142.616525</c:v>
                </c:pt>
                <c:pt idx="354">
                  <c:v>143.7991307692308</c:v>
                </c:pt>
                <c:pt idx="355">
                  <c:v>144.98173653846152</c:v>
                </c:pt>
                <c:pt idx="356">
                  <c:v>146.16434230769229</c:v>
                </c:pt>
                <c:pt idx="357">
                  <c:v>147.3469480769231</c:v>
                </c:pt>
                <c:pt idx="358">
                  <c:v>148.52955384615385</c:v>
                </c:pt>
                <c:pt idx="359">
                  <c:v>149.71215961538462</c:v>
                </c:pt>
                <c:pt idx="360">
                  <c:v>150.8947653846154</c:v>
                </c:pt>
                <c:pt idx="361">
                  <c:v>152.07737115384614</c:v>
                </c:pt>
                <c:pt idx="362">
                  <c:v>153.25997692307695</c:v>
                </c:pt>
                <c:pt idx="363">
                  <c:v>154.44258269230772</c:v>
                </c:pt>
                <c:pt idx="364">
                  <c:v>155.62518846153847</c:v>
                </c:pt>
                <c:pt idx="365">
                  <c:v>156.80779423076925</c:v>
                </c:pt>
                <c:pt idx="366">
                  <c:v>157.99040000000002</c:v>
                </c:pt>
                <c:pt idx="367">
                  <c:v>157.52570961538461</c:v>
                </c:pt>
                <c:pt idx="368">
                  <c:v>157.06101923076926</c:v>
                </c:pt>
                <c:pt idx="369">
                  <c:v>156.59632884615385</c:v>
                </c:pt>
                <c:pt idx="370">
                  <c:v>156.1316384615385</c:v>
                </c:pt>
                <c:pt idx="371">
                  <c:v>155.66694807692309</c:v>
                </c:pt>
                <c:pt idx="372">
                  <c:v>155.20225769230771</c:v>
                </c:pt>
                <c:pt idx="373">
                  <c:v>154.73756730769233</c:v>
                </c:pt>
                <c:pt idx="374">
                  <c:v>154.27287692307692</c:v>
                </c:pt>
                <c:pt idx="375">
                  <c:v>153.80818653846154</c:v>
                </c:pt>
                <c:pt idx="376">
                  <c:v>153.34349615384619</c:v>
                </c:pt>
                <c:pt idx="377">
                  <c:v>152.87880576923075</c:v>
                </c:pt>
                <c:pt idx="378">
                  <c:v>152.4141153846154</c:v>
                </c:pt>
                <c:pt idx="379">
                  <c:v>151.94942500000002</c:v>
                </c:pt>
                <c:pt idx="380">
                  <c:v>151.48473461538461</c:v>
                </c:pt>
                <c:pt idx="381">
                  <c:v>151.02004423076923</c:v>
                </c:pt>
                <c:pt idx="382">
                  <c:v>150.55535384615385</c:v>
                </c:pt>
                <c:pt idx="383">
                  <c:v>150.09066346153847</c:v>
                </c:pt>
                <c:pt idx="384">
                  <c:v>149.62597307692309</c:v>
                </c:pt>
                <c:pt idx="385">
                  <c:v>149.16128269230768</c:v>
                </c:pt>
                <c:pt idx="386">
                  <c:v>148.69659230769233</c:v>
                </c:pt>
                <c:pt idx="387">
                  <c:v>148.23190192307692</c:v>
                </c:pt>
                <c:pt idx="388">
                  <c:v>147.76721153846154</c:v>
                </c:pt>
                <c:pt idx="389">
                  <c:v>147.30252115384619</c:v>
                </c:pt>
                <c:pt idx="390">
                  <c:v>146.83783076923075</c:v>
                </c:pt>
                <c:pt idx="391">
                  <c:v>146.3731403846154</c:v>
                </c:pt>
                <c:pt idx="392">
                  <c:v>145.90845000000002</c:v>
                </c:pt>
                <c:pt idx="393">
                  <c:v>145.44375961538464</c:v>
                </c:pt>
                <c:pt idx="394">
                  <c:v>144.97906923076923</c:v>
                </c:pt>
                <c:pt idx="395">
                  <c:v>144.51437884615385</c:v>
                </c:pt>
                <c:pt idx="396">
                  <c:v>144.04968846153847</c:v>
                </c:pt>
                <c:pt idx="397">
                  <c:v>143.58499807692309</c:v>
                </c:pt>
                <c:pt idx="398">
                  <c:v>143.1203076923077</c:v>
                </c:pt>
                <c:pt idx="399">
                  <c:v>142.6556173076923</c:v>
                </c:pt>
                <c:pt idx="400">
                  <c:v>142.19092692307692</c:v>
                </c:pt>
                <c:pt idx="401">
                  <c:v>141.72623653846156</c:v>
                </c:pt>
                <c:pt idx="402">
                  <c:v>141.26154615384615</c:v>
                </c:pt>
                <c:pt idx="403">
                  <c:v>140.79685576923077</c:v>
                </c:pt>
                <c:pt idx="404">
                  <c:v>140.33216538461539</c:v>
                </c:pt>
                <c:pt idx="405">
                  <c:v>139.86747500000001</c:v>
                </c:pt>
                <c:pt idx="406">
                  <c:v>139.40278461538463</c:v>
                </c:pt>
                <c:pt idx="407">
                  <c:v>138.93809423076922</c:v>
                </c:pt>
                <c:pt idx="408">
                  <c:v>138.47340384615384</c:v>
                </c:pt>
                <c:pt idx="409">
                  <c:v>138.00871346153846</c:v>
                </c:pt>
                <c:pt idx="410">
                  <c:v>137.54402307692308</c:v>
                </c:pt>
                <c:pt idx="411">
                  <c:v>137.07933269230767</c:v>
                </c:pt>
                <c:pt idx="412">
                  <c:v>136.61464230769229</c:v>
                </c:pt>
                <c:pt idx="413">
                  <c:v>136.14995192307691</c:v>
                </c:pt>
                <c:pt idx="414">
                  <c:v>135.68526153846156</c:v>
                </c:pt>
                <c:pt idx="415">
                  <c:v>135.22057115384615</c:v>
                </c:pt>
                <c:pt idx="416">
                  <c:v>134.75588076923074</c:v>
                </c:pt>
                <c:pt idx="417">
                  <c:v>134.29119038461536</c:v>
                </c:pt>
                <c:pt idx="418">
                  <c:v>133.82650000000001</c:v>
                </c:pt>
                <c:pt idx="419">
                  <c:v>135.71164038461538</c:v>
                </c:pt>
                <c:pt idx="420">
                  <c:v>137.59678076923075</c:v>
                </c:pt>
                <c:pt idx="421">
                  <c:v>139.48192115384617</c:v>
                </c:pt>
                <c:pt idx="422">
                  <c:v>141.36706153846154</c:v>
                </c:pt>
                <c:pt idx="423">
                  <c:v>143.25220192307691</c:v>
                </c:pt>
                <c:pt idx="424">
                  <c:v>145.13734230769231</c:v>
                </c:pt>
                <c:pt idx="425">
                  <c:v>147.0224826923077</c:v>
                </c:pt>
                <c:pt idx="426">
                  <c:v>148.90762307692307</c:v>
                </c:pt>
                <c:pt idx="427">
                  <c:v>150.79276346153844</c:v>
                </c:pt>
                <c:pt idx="428">
                  <c:v>152.67790384615384</c:v>
                </c:pt>
                <c:pt idx="429">
                  <c:v>154.56304423076921</c:v>
                </c:pt>
                <c:pt idx="430">
                  <c:v>156.44818461538463</c:v>
                </c:pt>
                <c:pt idx="431">
                  <c:v>158.333325</c:v>
                </c:pt>
                <c:pt idx="432">
                  <c:v>160.21846538461537</c:v>
                </c:pt>
                <c:pt idx="433">
                  <c:v>162.10360576923077</c:v>
                </c:pt>
                <c:pt idx="434">
                  <c:v>163.98874615384614</c:v>
                </c:pt>
                <c:pt idx="435">
                  <c:v>165.87388653846156</c:v>
                </c:pt>
                <c:pt idx="436">
                  <c:v>167.75902692307693</c:v>
                </c:pt>
                <c:pt idx="437">
                  <c:v>169.6441673076923</c:v>
                </c:pt>
                <c:pt idx="438">
                  <c:v>171.5293076923077</c:v>
                </c:pt>
                <c:pt idx="439">
                  <c:v>173.41444807692309</c:v>
                </c:pt>
                <c:pt idx="440">
                  <c:v>175.29958846153843</c:v>
                </c:pt>
                <c:pt idx="441">
                  <c:v>177.18472884615386</c:v>
                </c:pt>
                <c:pt idx="442">
                  <c:v>179.06986923076926</c:v>
                </c:pt>
                <c:pt idx="443">
                  <c:v>180.95500961538463</c:v>
                </c:pt>
                <c:pt idx="444">
                  <c:v>182.84014999999999</c:v>
                </c:pt>
                <c:pt idx="445">
                  <c:v>184.72529038461539</c:v>
                </c:pt>
                <c:pt idx="446">
                  <c:v>186.61043076923076</c:v>
                </c:pt>
                <c:pt idx="447">
                  <c:v>188.49557115384616</c:v>
                </c:pt>
                <c:pt idx="448">
                  <c:v>190.38071153846155</c:v>
                </c:pt>
                <c:pt idx="449">
                  <c:v>192.26585192307689</c:v>
                </c:pt>
                <c:pt idx="450">
                  <c:v>194.15099230769232</c:v>
                </c:pt>
                <c:pt idx="451">
                  <c:v>196.03613269230769</c:v>
                </c:pt>
                <c:pt idx="452">
                  <c:v>197.92127307692309</c:v>
                </c:pt>
                <c:pt idx="453">
                  <c:v>199.80641346153845</c:v>
                </c:pt>
                <c:pt idx="454">
                  <c:v>201.69155384615385</c:v>
                </c:pt>
                <c:pt idx="455">
                  <c:v>203.57669423076925</c:v>
                </c:pt>
                <c:pt idx="456">
                  <c:v>205.46183461538459</c:v>
                </c:pt>
                <c:pt idx="457">
                  <c:v>207.34697499999999</c:v>
                </c:pt>
                <c:pt idx="458">
                  <c:v>209.23211538461538</c:v>
                </c:pt>
                <c:pt idx="459">
                  <c:v>211.11725576923078</c:v>
                </c:pt>
                <c:pt idx="460">
                  <c:v>213.00239615384618</c:v>
                </c:pt>
                <c:pt idx="461">
                  <c:v>214.88753653846155</c:v>
                </c:pt>
                <c:pt idx="462">
                  <c:v>216.77267692307694</c:v>
                </c:pt>
                <c:pt idx="463">
                  <c:v>218.65781730769231</c:v>
                </c:pt>
                <c:pt idx="464">
                  <c:v>220.54295769230768</c:v>
                </c:pt>
                <c:pt idx="465">
                  <c:v>222.42809807692308</c:v>
                </c:pt>
                <c:pt idx="466">
                  <c:v>224.3132384615385</c:v>
                </c:pt>
                <c:pt idx="467">
                  <c:v>226.19837884615384</c:v>
                </c:pt>
                <c:pt idx="468">
                  <c:v>228.08351923076924</c:v>
                </c:pt>
                <c:pt idx="469">
                  <c:v>229.96865961538458</c:v>
                </c:pt>
                <c:pt idx="470">
                  <c:v>231.85380000000001</c:v>
                </c:pt>
                <c:pt idx="471">
                  <c:v>233.12992307692306</c:v>
                </c:pt>
                <c:pt idx="472">
                  <c:v>234.40604615384621</c:v>
                </c:pt>
                <c:pt idx="473">
                  <c:v>235.68216923076923</c:v>
                </c:pt>
                <c:pt idx="474">
                  <c:v>236.95829230769232</c:v>
                </c:pt>
                <c:pt idx="475">
                  <c:v>238.2344153846154</c:v>
                </c:pt>
                <c:pt idx="476">
                  <c:v>239.51053846153843</c:v>
                </c:pt>
                <c:pt idx="477">
                  <c:v>240.78666153846157</c:v>
                </c:pt>
                <c:pt idx="478">
                  <c:v>242.06278461538463</c:v>
                </c:pt>
                <c:pt idx="479">
                  <c:v>243.33890769230769</c:v>
                </c:pt>
                <c:pt idx="480">
                  <c:v>244.6150307692308</c:v>
                </c:pt>
                <c:pt idx="481">
                  <c:v>245.89115384615383</c:v>
                </c:pt>
                <c:pt idx="482">
                  <c:v>247.16727692307694</c:v>
                </c:pt>
                <c:pt idx="483">
                  <c:v>248.4434</c:v>
                </c:pt>
                <c:pt idx="484">
                  <c:v>249.71952307692308</c:v>
                </c:pt>
                <c:pt idx="485">
                  <c:v>250.99564615384617</c:v>
                </c:pt>
                <c:pt idx="486">
                  <c:v>252.27176923076925</c:v>
                </c:pt>
                <c:pt idx="487">
                  <c:v>253.54789230769234</c:v>
                </c:pt>
                <c:pt idx="488">
                  <c:v>254.82401538461539</c:v>
                </c:pt>
                <c:pt idx="489">
                  <c:v>256.10013846153845</c:v>
                </c:pt>
                <c:pt idx="490">
                  <c:v>257.37626153846156</c:v>
                </c:pt>
                <c:pt idx="491">
                  <c:v>258.65238461538468</c:v>
                </c:pt>
                <c:pt idx="492">
                  <c:v>259.92850769230768</c:v>
                </c:pt>
                <c:pt idx="493">
                  <c:v>261.20463076923079</c:v>
                </c:pt>
                <c:pt idx="494">
                  <c:v>262.48075384615385</c:v>
                </c:pt>
                <c:pt idx="495">
                  <c:v>263.75687692307696</c:v>
                </c:pt>
                <c:pt idx="496">
                  <c:v>265.03300000000002</c:v>
                </c:pt>
                <c:pt idx="497">
                  <c:v>266.30912307692307</c:v>
                </c:pt>
                <c:pt idx="498">
                  <c:v>267.58524615384613</c:v>
                </c:pt>
                <c:pt idx="499">
                  <c:v>268.8613692307693</c:v>
                </c:pt>
                <c:pt idx="500">
                  <c:v>270.1374923076923</c:v>
                </c:pt>
                <c:pt idx="501">
                  <c:v>271.41361538461535</c:v>
                </c:pt>
                <c:pt idx="502">
                  <c:v>272.68973846153847</c:v>
                </c:pt>
                <c:pt idx="503">
                  <c:v>273.96586153846152</c:v>
                </c:pt>
                <c:pt idx="504">
                  <c:v>275.24198461538464</c:v>
                </c:pt>
                <c:pt idx="505">
                  <c:v>276.51810769230775</c:v>
                </c:pt>
                <c:pt idx="506">
                  <c:v>277.79423076923075</c:v>
                </c:pt>
                <c:pt idx="507">
                  <c:v>279.07035384615386</c:v>
                </c:pt>
                <c:pt idx="508">
                  <c:v>280.34647692307692</c:v>
                </c:pt>
                <c:pt idx="509">
                  <c:v>281.62260000000003</c:v>
                </c:pt>
                <c:pt idx="510">
                  <c:v>282.89872307692309</c:v>
                </c:pt>
                <c:pt idx="511">
                  <c:v>284.17484615384615</c:v>
                </c:pt>
                <c:pt idx="512">
                  <c:v>285.45096923076926</c:v>
                </c:pt>
                <c:pt idx="513">
                  <c:v>286.72709230769226</c:v>
                </c:pt>
                <c:pt idx="514">
                  <c:v>288.00321538461543</c:v>
                </c:pt>
                <c:pt idx="515">
                  <c:v>289.27933846153849</c:v>
                </c:pt>
                <c:pt idx="516">
                  <c:v>290.55546153846154</c:v>
                </c:pt>
                <c:pt idx="517">
                  <c:v>291.83158461538466</c:v>
                </c:pt>
                <c:pt idx="518">
                  <c:v>293.10770769230771</c:v>
                </c:pt>
                <c:pt idx="519">
                  <c:v>294.38383076923077</c:v>
                </c:pt>
                <c:pt idx="520">
                  <c:v>295.65995384615388</c:v>
                </c:pt>
                <c:pt idx="521">
                  <c:v>296.93607692307694</c:v>
                </c:pt>
                <c:pt idx="522">
                  <c:v>298.2122</c:v>
                </c:pt>
                <c:pt idx="523">
                  <c:v>296.91629230769229</c:v>
                </c:pt>
                <c:pt idx="524">
                  <c:v>295.62038461538464</c:v>
                </c:pt>
                <c:pt idx="525">
                  <c:v>294.32447692307693</c:v>
                </c:pt>
                <c:pt idx="526">
                  <c:v>293.02856923076922</c:v>
                </c:pt>
                <c:pt idx="527">
                  <c:v>291.73266153846157</c:v>
                </c:pt>
                <c:pt idx="528">
                  <c:v>290.43675384615386</c:v>
                </c:pt>
                <c:pt idx="529">
                  <c:v>289.14084615384616</c:v>
                </c:pt>
                <c:pt idx="530">
                  <c:v>287.84493846153845</c:v>
                </c:pt>
                <c:pt idx="531">
                  <c:v>286.5490307692308</c:v>
                </c:pt>
                <c:pt idx="532">
                  <c:v>285.25312307692315</c:v>
                </c:pt>
                <c:pt idx="533">
                  <c:v>283.95721538461532</c:v>
                </c:pt>
                <c:pt idx="534">
                  <c:v>282.66130769230767</c:v>
                </c:pt>
                <c:pt idx="535">
                  <c:v>281.36540000000002</c:v>
                </c:pt>
                <c:pt idx="536">
                  <c:v>280.06949230769231</c:v>
                </c:pt>
                <c:pt idx="537">
                  <c:v>278.77358461538466</c:v>
                </c:pt>
                <c:pt idx="538">
                  <c:v>277.4776769230769</c:v>
                </c:pt>
                <c:pt idx="539">
                  <c:v>276.18176923076925</c:v>
                </c:pt>
                <c:pt idx="540">
                  <c:v>274.88586153846154</c:v>
                </c:pt>
                <c:pt idx="541">
                  <c:v>273.58995384615389</c:v>
                </c:pt>
                <c:pt idx="542">
                  <c:v>272.29404615384612</c:v>
                </c:pt>
                <c:pt idx="543">
                  <c:v>270.99813846153847</c:v>
                </c:pt>
                <c:pt idx="544">
                  <c:v>269.70223076923077</c:v>
                </c:pt>
                <c:pt idx="545">
                  <c:v>268.40632307692306</c:v>
                </c:pt>
                <c:pt idx="546">
                  <c:v>267.11041538461541</c:v>
                </c:pt>
                <c:pt idx="547">
                  <c:v>265.8145076923077</c:v>
                </c:pt>
                <c:pt idx="548">
                  <c:v>264.51859999999999</c:v>
                </c:pt>
                <c:pt idx="549">
                  <c:v>263.2226923076924</c:v>
                </c:pt>
                <c:pt idx="550">
                  <c:v>261.92678461538458</c:v>
                </c:pt>
                <c:pt idx="551">
                  <c:v>260.63087692307693</c:v>
                </c:pt>
                <c:pt idx="552">
                  <c:v>259.33496923076922</c:v>
                </c:pt>
                <c:pt idx="553">
                  <c:v>258.03906153846151</c:v>
                </c:pt>
                <c:pt idx="554">
                  <c:v>256.74315384615386</c:v>
                </c:pt>
                <c:pt idx="555">
                  <c:v>255.44724615384615</c:v>
                </c:pt>
                <c:pt idx="556">
                  <c:v>254.15133846153847</c:v>
                </c:pt>
                <c:pt idx="557">
                  <c:v>252.85543076923082</c:v>
                </c:pt>
                <c:pt idx="558">
                  <c:v>251.55952307692306</c:v>
                </c:pt>
                <c:pt idx="559">
                  <c:v>250.26361538461541</c:v>
                </c:pt>
                <c:pt idx="560">
                  <c:v>248.9677076923077</c:v>
                </c:pt>
                <c:pt idx="561">
                  <c:v>247.67179999999999</c:v>
                </c:pt>
                <c:pt idx="562">
                  <c:v>246.37589230769228</c:v>
                </c:pt>
                <c:pt idx="563">
                  <c:v>245.0799846153846</c:v>
                </c:pt>
                <c:pt idx="564">
                  <c:v>243.78407692307692</c:v>
                </c:pt>
                <c:pt idx="565">
                  <c:v>242.48816923076922</c:v>
                </c:pt>
                <c:pt idx="566">
                  <c:v>241.19226153846154</c:v>
                </c:pt>
                <c:pt idx="567">
                  <c:v>239.89635384615389</c:v>
                </c:pt>
                <c:pt idx="568">
                  <c:v>238.60044615384612</c:v>
                </c:pt>
                <c:pt idx="569">
                  <c:v>237.30453846153847</c:v>
                </c:pt>
                <c:pt idx="570">
                  <c:v>236.00863076923076</c:v>
                </c:pt>
                <c:pt idx="571">
                  <c:v>234.71272307692311</c:v>
                </c:pt>
                <c:pt idx="572">
                  <c:v>233.41681538461538</c:v>
                </c:pt>
                <c:pt idx="573">
                  <c:v>232.1209076923077</c:v>
                </c:pt>
                <c:pt idx="574">
                  <c:v>230.82499999999999</c:v>
                </c:pt>
                <c:pt idx="575">
                  <c:v>230.41630192307693</c:v>
                </c:pt>
                <c:pt idx="576">
                  <c:v>230.0076038461539</c:v>
                </c:pt>
                <c:pt idx="577">
                  <c:v>229.59890576923078</c:v>
                </c:pt>
                <c:pt idx="578">
                  <c:v>229.19020769230772</c:v>
                </c:pt>
                <c:pt idx="579">
                  <c:v>228.78150961538464</c:v>
                </c:pt>
                <c:pt idx="580">
                  <c:v>228.37281153846155</c:v>
                </c:pt>
                <c:pt idx="581">
                  <c:v>227.96411346153849</c:v>
                </c:pt>
                <c:pt idx="582">
                  <c:v>227.55541538461537</c:v>
                </c:pt>
                <c:pt idx="583">
                  <c:v>227.14671730769231</c:v>
                </c:pt>
                <c:pt idx="584">
                  <c:v>226.7380192307692</c:v>
                </c:pt>
                <c:pt idx="585">
                  <c:v>226.32932115384614</c:v>
                </c:pt>
                <c:pt idx="586">
                  <c:v>225.92062307692308</c:v>
                </c:pt>
                <c:pt idx="587">
                  <c:v>225.51192500000002</c:v>
                </c:pt>
                <c:pt idx="588">
                  <c:v>225.10322692307696</c:v>
                </c:pt>
                <c:pt idx="589">
                  <c:v>224.69452884615384</c:v>
                </c:pt>
                <c:pt idx="590">
                  <c:v>224.28583076923073</c:v>
                </c:pt>
                <c:pt idx="591">
                  <c:v>223.8771326923077</c:v>
                </c:pt>
                <c:pt idx="592">
                  <c:v>223.46843461538461</c:v>
                </c:pt>
                <c:pt idx="593">
                  <c:v>223.05973653846155</c:v>
                </c:pt>
                <c:pt idx="594">
                  <c:v>222.65103846153849</c:v>
                </c:pt>
                <c:pt idx="595">
                  <c:v>222.24234038461537</c:v>
                </c:pt>
                <c:pt idx="596">
                  <c:v>221.83364230769226</c:v>
                </c:pt>
                <c:pt idx="597">
                  <c:v>221.42494423076923</c:v>
                </c:pt>
                <c:pt idx="598">
                  <c:v>221.01624615384614</c:v>
                </c:pt>
                <c:pt idx="599">
                  <c:v>220.60754807692311</c:v>
                </c:pt>
                <c:pt idx="600">
                  <c:v>220.19885000000002</c:v>
                </c:pt>
                <c:pt idx="601">
                  <c:v>219.79015192307691</c:v>
                </c:pt>
                <c:pt idx="602">
                  <c:v>219.38145384615387</c:v>
                </c:pt>
                <c:pt idx="603">
                  <c:v>218.97275576923079</c:v>
                </c:pt>
                <c:pt idx="604">
                  <c:v>218.5640576923077</c:v>
                </c:pt>
                <c:pt idx="605">
                  <c:v>218.15535961538461</c:v>
                </c:pt>
                <c:pt idx="606">
                  <c:v>217.74666153846158</c:v>
                </c:pt>
                <c:pt idx="607">
                  <c:v>217.33796346153846</c:v>
                </c:pt>
                <c:pt idx="608">
                  <c:v>216.92926538461541</c:v>
                </c:pt>
                <c:pt idx="609">
                  <c:v>216.52056730769232</c:v>
                </c:pt>
                <c:pt idx="610">
                  <c:v>216.11186923076923</c:v>
                </c:pt>
                <c:pt idx="611">
                  <c:v>215.70317115384617</c:v>
                </c:pt>
                <c:pt idx="612">
                  <c:v>215.29447307692311</c:v>
                </c:pt>
                <c:pt idx="613">
                  <c:v>214.885775</c:v>
                </c:pt>
                <c:pt idx="614">
                  <c:v>214.47707692307694</c:v>
                </c:pt>
                <c:pt idx="615">
                  <c:v>214.06837884615385</c:v>
                </c:pt>
                <c:pt idx="616">
                  <c:v>213.65968076923079</c:v>
                </c:pt>
                <c:pt idx="617">
                  <c:v>213.2509826923077</c:v>
                </c:pt>
                <c:pt idx="618">
                  <c:v>212.84228461538464</c:v>
                </c:pt>
                <c:pt idx="619">
                  <c:v>212.43358653846153</c:v>
                </c:pt>
                <c:pt idx="620">
                  <c:v>212.02488846153841</c:v>
                </c:pt>
                <c:pt idx="621">
                  <c:v>211.61619038461535</c:v>
                </c:pt>
                <c:pt idx="622">
                  <c:v>211.20749230769229</c:v>
                </c:pt>
                <c:pt idx="623">
                  <c:v>210.79879423076923</c:v>
                </c:pt>
                <c:pt idx="624">
                  <c:v>210.39009615384617</c:v>
                </c:pt>
                <c:pt idx="625">
                  <c:v>209.98139807692306</c:v>
                </c:pt>
                <c:pt idx="626">
                  <c:v>209.5727</c:v>
                </c:pt>
                <c:pt idx="627">
                  <c:v>209.5727</c:v>
                </c:pt>
                <c:pt idx="628">
                  <c:v>209.66547884615386</c:v>
                </c:pt>
                <c:pt idx="629">
                  <c:v>209.75825769230769</c:v>
                </c:pt>
                <c:pt idx="630">
                  <c:v>209.85103653846159</c:v>
                </c:pt>
                <c:pt idx="631">
                  <c:v>209.94381538461539</c:v>
                </c:pt>
                <c:pt idx="632">
                  <c:v>210.03659423076923</c:v>
                </c:pt>
                <c:pt idx="633">
                  <c:v>210.12937307692309</c:v>
                </c:pt>
                <c:pt idx="634">
                  <c:v>210.22215192307692</c:v>
                </c:pt>
                <c:pt idx="635">
                  <c:v>210.31493076923076</c:v>
                </c:pt>
                <c:pt idx="636">
                  <c:v>210.40770961538459</c:v>
                </c:pt>
                <c:pt idx="637">
                  <c:v>210.50048846153848</c:v>
                </c:pt>
                <c:pt idx="638">
                  <c:v>210.59326730769232</c:v>
                </c:pt>
                <c:pt idx="639">
                  <c:v>210.68604615384621</c:v>
                </c:pt>
                <c:pt idx="640">
                  <c:v>210.77882500000001</c:v>
                </c:pt>
                <c:pt idx="641">
                  <c:v>210.87160384615385</c:v>
                </c:pt>
                <c:pt idx="642">
                  <c:v>210.96438269230771</c:v>
                </c:pt>
                <c:pt idx="643">
                  <c:v>211.05716153846154</c:v>
                </c:pt>
                <c:pt idx="644">
                  <c:v>211.14994038461538</c:v>
                </c:pt>
                <c:pt idx="645">
                  <c:v>211.24271923076921</c:v>
                </c:pt>
                <c:pt idx="646">
                  <c:v>211.33549807692307</c:v>
                </c:pt>
                <c:pt idx="647">
                  <c:v>211.42827692307691</c:v>
                </c:pt>
                <c:pt idx="648">
                  <c:v>211.52105576923077</c:v>
                </c:pt>
                <c:pt idx="649">
                  <c:v>211.61383461538463</c:v>
                </c:pt>
                <c:pt idx="650">
                  <c:v>211.70661346153847</c:v>
                </c:pt>
                <c:pt idx="651">
                  <c:v>211.79939230769233</c:v>
                </c:pt>
                <c:pt idx="652">
                  <c:v>211.89217115384616</c:v>
                </c:pt>
                <c:pt idx="653">
                  <c:v>211.98495</c:v>
                </c:pt>
                <c:pt idx="654">
                  <c:v>212.07772884615389</c:v>
                </c:pt>
                <c:pt idx="655">
                  <c:v>212.17050769230769</c:v>
                </c:pt>
                <c:pt idx="656">
                  <c:v>212.26328653846156</c:v>
                </c:pt>
                <c:pt idx="657">
                  <c:v>212.35606538461536</c:v>
                </c:pt>
                <c:pt idx="658">
                  <c:v>212.44884423076925</c:v>
                </c:pt>
                <c:pt idx="659">
                  <c:v>212.54162307692312</c:v>
                </c:pt>
                <c:pt idx="660">
                  <c:v>212.63440192307692</c:v>
                </c:pt>
                <c:pt idx="661">
                  <c:v>212.72718076923076</c:v>
                </c:pt>
                <c:pt idx="662">
                  <c:v>212.81995961538465</c:v>
                </c:pt>
                <c:pt idx="663">
                  <c:v>212.91273846153845</c:v>
                </c:pt>
                <c:pt idx="664">
                  <c:v>213.00551730769232</c:v>
                </c:pt>
                <c:pt idx="665">
                  <c:v>213.09829615384618</c:v>
                </c:pt>
                <c:pt idx="666">
                  <c:v>213.19107500000001</c:v>
                </c:pt>
                <c:pt idx="667">
                  <c:v>213.28385384615387</c:v>
                </c:pt>
                <c:pt idx="668">
                  <c:v>213.37663269230771</c:v>
                </c:pt>
                <c:pt idx="669">
                  <c:v>213.46941153846157</c:v>
                </c:pt>
                <c:pt idx="670">
                  <c:v>213.56219038461538</c:v>
                </c:pt>
                <c:pt idx="671">
                  <c:v>213.65496923076924</c:v>
                </c:pt>
                <c:pt idx="672">
                  <c:v>213.74774807692307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PER!$AS$19</c:f>
              <c:strCache>
                <c:ptCount val="1"/>
                <c:pt idx="0">
                  <c:v>8X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PER!$AS$20:$AS$5005</c:f>
              <c:numCache>
                <c:formatCode>General</c:formatCode>
                <c:ptCount val="4986"/>
                <c:pt idx="0">
                  <c:v>47.671999999999997</c:v>
                </c:pt>
                <c:pt idx="1">
                  <c:v>48.414729230769225</c:v>
                </c:pt>
                <c:pt idx="2">
                  <c:v>49.157458461538461</c:v>
                </c:pt>
                <c:pt idx="3">
                  <c:v>49.900187692307689</c:v>
                </c:pt>
                <c:pt idx="4">
                  <c:v>50.642916923076925</c:v>
                </c:pt>
                <c:pt idx="5">
                  <c:v>51.385646153846153</c:v>
                </c:pt>
                <c:pt idx="6">
                  <c:v>52.128375384615381</c:v>
                </c:pt>
                <c:pt idx="7">
                  <c:v>52.87110461538461</c:v>
                </c:pt>
                <c:pt idx="8">
                  <c:v>53.613833846153852</c:v>
                </c:pt>
                <c:pt idx="9">
                  <c:v>54.356563076923081</c:v>
                </c:pt>
                <c:pt idx="10">
                  <c:v>55.099292307692309</c:v>
                </c:pt>
                <c:pt idx="11">
                  <c:v>55.842021538461537</c:v>
                </c:pt>
                <c:pt idx="12">
                  <c:v>56.584750769230773</c:v>
                </c:pt>
                <c:pt idx="13">
                  <c:v>57.327479999999994</c:v>
                </c:pt>
                <c:pt idx="14">
                  <c:v>58.070209230769223</c:v>
                </c:pt>
                <c:pt idx="15">
                  <c:v>58.812938461538465</c:v>
                </c:pt>
                <c:pt idx="16">
                  <c:v>59.555667692307686</c:v>
                </c:pt>
                <c:pt idx="17">
                  <c:v>60.298396923076929</c:v>
                </c:pt>
                <c:pt idx="18">
                  <c:v>61.041126153846157</c:v>
                </c:pt>
                <c:pt idx="19">
                  <c:v>61.783855384615379</c:v>
                </c:pt>
                <c:pt idx="20">
                  <c:v>62.526584615384621</c:v>
                </c:pt>
                <c:pt idx="21">
                  <c:v>63.26931384615385</c:v>
                </c:pt>
                <c:pt idx="22">
                  <c:v>64.012043076923078</c:v>
                </c:pt>
                <c:pt idx="23">
                  <c:v>64.754772307692306</c:v>
                </c:pt>
                <c:pt idx="24">
                  <c:v>65.497501538461535</c:v>
                </c:pt>
                <c:pt idx="25">
                  <c:v>66.240230769230777</c:v>
                </c:pt>
                <c:pt idx="26">
                  <c:v>66.982959999999991</c:v>
                </c:pt>
                <c:pt idx="27">
                  <c:v>67.725689230769234</c:v>
                </c:pt>
                <c:pt idx="28">
                  <c:v>68.468418461538462</c:v>
                </c:pt>
                <c:pt idx="29">
                  <c:v>69.211147692307705</c:v>
                </c:pt>
                <c:pt idx="30">
                  <c:v>69.953876923076919</c:v>
                </c:pt>
                <c:pt idx="31">
                  <c:v>70.696606153846147</c:v>
                </c:pt>
                <c:pt idx="32">
                  <c:v>71.43933538461539</c:v>
                </c:pt>
                <c:pt idx="33">
                  <c:v>72.182064615384618</c:v>
                </c:pt>
                <c:pt idx="34">
                  <c:v>72.924793846153847</c:v>
                </c:pt>
                <c:pt idx="35">
                  <c:v>73.667523076923089</c:v>
                </c:pt>
                <c:pt idx="36">
                  <c:v>74.410252307692303</c:v>
                </c:pt>
                <c:pt idx="37">
                  <c:v>75.152981538461532</c:v>
                </c:pt>
                <c:pt idx="38">
                  <c:v>75.89571076923076</c:v>
                </c:pt>
                <c:pt idx="39">
                  <c:v>76.638440000000003</c:v>
                </c:pt>
                <c:pt idx="40">
                  <c:v>77.381169230769231</c:v>
                </c:pt>
                <c:pt idx="41">
                  <c:v>78.12389846153846</c:v>
                </c:pt>
                <c:pt idx="42">
                  <c:v>78.866627692307688</c:v>
                </c:pt>
                <c:pt idx="43">
                  <c:v>79.609356923076916</c:v>
                </c:pt>
                <c:pt idx="44">
                  <c:v>80.352086153846145</c:v>
                </c:pt>
                <c:pt idx="45">
                  <c:v>81.094815384615387</c:v>
                </c:pt>
                <c:pt idx="46">
                  <c:v>81.837544615384616</c:v>
                </c:pt>
                <c:pt idx="47">
                  <c:v>82.580273846153858</c:v>
                </c:pt>
                <c:pt idx="48">
                  <c:v>83.323003076923086</c:v>
                </c:pt>
                <c:pt idx="49">
                  <c:v>84.065732307692301</c:v>
                </c:pt>
                <c:pt idx="50">
                  <c:v>84.808461538461543</c:v>
                </c:pt>
                <c:pt idx="51">
                  <c:v>85.551190769230772</c:v>
                </c:pt>
                <c:pt idx="52">
                  <c:v>86.29392</c:v>
                </c:pt>
                <c:pt idx="53">
                  <c:v>86.29392</c:v>
                </c:pt>
                <c:pt idx="54">
                  <c:v>85.809838461538462</c:v>
                </c:pt>
                <c:pt idx="55">
                  <c:v>85.325756923076923</c:v>
                </c:pt>
                <c:pt idx="56">
                  <c:v>84.841675384615385</c:v>
                </c:pt>
                <c:pt idx="57">
                  <c:v>84.357593846153847</c:v>
                </c:pt>
                <c:pt idx="58">
                  <c:v>83.873512307692323</c:v>
                </c:pt>
                <c:pt idx="59">
                  <c:v>83.389430769230756</c:v>
                </c:pt>
                <c:pt idx="60">
                  <c:v>82.905349230769232</c:v>
                </c:pt>
                <c:pt idx="61">
                  <c:v>82.421267692307694</c:v>
                </c:pt>
                <c:pt idx="62">
                  <c:v>81.937186153846156</c:v>
                </c:pt>
                <c:pt idx="63">
                  <c:v>81.453104615384618</c:v>
                </c:pt>
                <c:pt idx="64">
                  <c:v>80.969023076923065</c:v>
                </c:pt>
                <c:pt idx="65">
                  <c:v>80.484941538461541</c:v>
                </c:pt>
                <c:pt idx="66">
                  <c:v>80.000860000000003</c:v>
                </c:pt>
                <c:pt idx="67">
                  <c:v>79.516778461538465</c:v>
                </c:pt>
                <c:pt idx="68">
                  <c:v>79.032696923076912</c:v>
                </c:pt>
                <c:pt idx="69">
                  <c:v>78.548615384615388</c:v>
                </c:pt>
                <c:pt idx="70">
                  <c:v>78.06453384615385</c:v>
                </c:pt>
                <c:pt idx="71">
                  <c:v>77.580452307692312</c:v>
                </c:pt>
                <c:pt idx="72">
                  <c:v>77.096370769230759</c:v>
                </c:pt>
                <c:pt idx="73">
                  <c:v>76.612289230769235</c:v>
                </c:pt>
                <c:pt idx="74">
                  <c:v>76.128207692307697</c:v>
                </c:pt>
                <c:pt idx="75">
                  <c:v>75.644126153846159</c:v>
                </c:pt>
                <c:pt idx="76">
                  <c:v>75.160044615384606</c:v>
                </c:pt>
                <c:pt idx="77">
                  <c:v>74.675963076923068</c:v>
                </c:pt>
                <c:pt idx="78">
                  <c:v>74.191881538461544</c:v>
                </c:pt>
                <c:pt idx="79">
                  <c:v>73.707800000000006</c:v>
                </c:pt>
                <c:pt idx="80">
                  <c:v>73.223718461538468</c:v>
                </c:pt>
                <c:pt idx="81">
                  <c:v>72.73963692307693</c:v>
                </c:pt>
                <c:pt idx="82">
                  <c:v>72.255555384615377</c:v>
                </c:pt>
                <c:pt idx="83">
                  <c:v>71.771473846153853</c:v>
                </c:pt>
                <c:pt idx="84">
                  <c:v>71.287392307692315</c:v>
                </c:pt>
                <c:pt idx="85">
                  <c:v>70.803310769230762</c:v>
                </c:pt>
                <c:pt idx="86">
                  <c:v>70.319229230769224</c:v>
                </c:pt>
                <c:pt idx="87">
                  <c:v>69.8351476923077</c:v>
                </c:pt>
                <c:pt idx="88">
                  <c:v>69.351066153846162</c:v>
                </c:pt>
                <c:pt idx="89">
                  <c:v>68.866984615384609</c:v>
                </c:pt>
                <c:pt idx="90">
                  <c:v>68.382903076923071</c:v>
                </c:pt>
                <c:pt idx="91">
                  <c:v>67.898821538461533</c:v>
                </c:pt>
                <c:pt idx="92">
                  <c:v>67.414740000000009</c:v>
                </c:pt>
                <c:pt idx="93">
                  <c:v>66.930658461538457</c:v>
                </c:pt>
                <c:pt idx="94">
                  <c:v>66.446576923076918</c:v>
                </c:pt>
                <c:pt idx="95">
                  <c:v>65.96249538461538</c:v>
                </c:pt>
                <c:pt idx="96">
                  <c:v>65.478413846153842</c:v>
                </c:pt>
                <c:pt idx="97">
                  <c:v>64.994332307692318</c:v>
                </c:pt>
                <c:pt idx="98">
                  <c:v>64.510250769230765</c:v>
                </c:pt>
                <c:pt idx="99">
                  <c:v>64.026169230769227</c:v>
                </c:pt>
                <c:pt idx="100">
                  <c:v>63.542087692307696</c:v>
                </c:pt>
                <c:pt idx="101">
                  <c:v>63.058006153846158</c:v>
                </c:pt>
                <c:pt idx="102">
                  <c:v>62.57392461538462</c:v>
                </c:pt>
                <c:pt idx="103">
                  <c:v>62.089843076923074</c:v>
                </c:pt>
                <c:pt idx="104">
                  <c:v>61.605761538461536</c:v>
                </c:pt>
                <c:pt idx="105">
                  <c:v>61.121679999999998</c:v>
                </c:pt>
                <c:pt idx="106">
                  <c:v>61.164184615384613</c:v>
                </c:pt>
                <c:pt idx="107">
                  <c:v>61.206689230769236</c:v>
                </c:pt>
                <c:pt idx="108">
                  <c:v>61.249193846153844</c:v>
                </c:pt>
                <c:pt idx="109">
                  <c:v>61.291698461538466</c:v>
                </c:pt>
                <c:pt idx="110">
                  <c:v>61.334203076923075</c:v>
                </c:pt>
                <c:pt idx="111">
                  <c:v>61.37670769230769</c:v>
                </c:pt>
                <c:pt idx="112">
                  <c:v>61.419212307692312</c:v>
                </c:pt>
                <c:pt idx="113">
                  <c:v>61.461716923076921</c:v>
                </c:pt>
                <c:pt idx="114">
                  <c:v>61.504221538461536</c:v>
                </c:pt>
                <c:pt idx="115">
                  <c:v>61.546726153846159</c:v>
                </c:pt>
                <c:pt idx="116">
                  <c:v>61.589230769230767</c:v>
                </c:pt>
                <c:pt idx="117">
                  <c:v>61.631735384615382</c:v>
                </c:pt>
                <c:pt idx="118">
                  <c:v>61.674240000000005</c:v>
                </c:pt>
                <c:pt idx="119">
                  <c:v>61.716744615384613</c:v>
                </c:pt>
                <c:pt idx="120">
                  <c:v>61.759249230769228</c:v>
                </c:pt>
                <c:pt idx="121">
                  <c:v>61.801753846153851</c:v>
                </c:pt>
                <c:pt idx="122">
                  <c:v>61.844258461538466</c:v>
                </c:pt>
                <c:pt idx="123">
                  <c:v>61.886763076923074</c:v>
                </c:pt>
                <c:pt idx="124">
                  <c:v>61.929267692307697</c:v>
                </c:pt>
                <c:pt idx="125">
                  <c:v>61.971772307692312</c:v>
                </c:pt>
                <c:pt idx="126">
                  <c:v>62.014276923076928</c:v>
                </c:pt>
                <c:pt idx="127">
                  <c:v>62.056781538461536</c:v>
                </c:pt>
                <c:pt idx="128">
                  <c:v>62.099286153846158</c:v>
                </c:pt>
                <c:pt idx="129">
                  <c:v>62.141790769230774</c:v>
                </c:pt>
                <c:pt idx="130">
                  <c:v>62.184295384615382</c:v>
                </c:pt>
                <c:pt idx="131">
                  <c:v>62.226800000000004</c:v>
                </c:pt>
                <c:pt idx="132">
                  <c:v>62.269304615384613</c:v>
                </c:pt>
                <c:pt idx="133">
                  <c:v>62.311809230769228</c:v>
                </c:pt>
                <c:pt idx="134">
                  <c:v>62.35431384615385</c:v>
                </c:pt>
                <c:pt idx="135">
                  <c:v>62.396818461538459</c:v>
                </c:pt>
                <c:pt idx="136">
                  <c:v>62.439323076923074</c:v>
                </c:pt>
                <c:pt idx="137">
                  <c:v>62.481827692307697</c:v>
                </c:pt>
                <c:pt idx="138">
                  <c:v>62.524332307692305</c:v>
                </c:pt>
                <c:pt idx="139">
                  <c:v>62.56683692307692</c:v>
                </c:pt>
                <c:pt idx="140">
                  <c:v>62.609341538461543</c:v>
                </c:pt>
                <c:pt idx="141">
                  <c:v>62.651846153846158</c:v>
                </c:pt>
                <c:pt idx="142">
                  <c:v>62.694350769230773</c:v>
                </c:pt>
                <c:pt idx="143">
                  <c:v>62.736855384615382</c:v>
                </c:pt>
                <c:pt idx="144">
                  <c:v>62.779360000000004</c:v>
                </c:pt>
                <c:pt idx="145">
                  <c:v>62.821864615384619</c:v>
                </c:pt>
                <c:pt idx="146">
                  <c:v>62.864369230769228</c:v>
                </c:pt>
                <c:pt idx="147">
                  <c:v>62.906873846153843</c:v>
                </c:pt>
                <c:pt idx="148">
                  <c:v>62.949378461538458</c:v>
                </c:pt>
                <c:pt idx="149">
                  <c:v>62.991883076923074</c:v>
                </c:pt>
                <c:pt idx="150">
                  <c:v>63.034387692307689</c:v>
                </c:pt>
                <c:pt idx="151">
                  <c:v>63.076892307692304</c:v>
                </c:pt>
                <c:pt idx="152">
                  <c:v>63.11939692307692</c:v>
                </c:pt>
                <c:pt idx="153">
                  <c:v>63.161901538461542</c:v>
                </c:pt>
                <c:pt idx="154">
                  <c:v>63.204406153846151</c:v>
                </c:pt>
                <c:pt idx="155">
                  <c:v>63.246910769230766</c:v>
                </c:pt>
                <c:pt idx="156">
                  <c:v>63.289415384615388</c:v>
                </c:pt>
                <c:pt idx="157">
                  <c:v>63.331919999999997</c:v>
                </c:pt>
                <c:pt idx="158">
                  <c:v>63.256309230769226</c:v>
                </c:pt>
                <c:pt idx="159">
                  <c:v>63.180698461538455</c:v>
                </c:pt>
                <c:pt idx="160">
                  <c:v>63.105087692307691</c:v>
                </c:pt>
                <c:pt idx="161">
                  <c:v>63.029476923076921</c:v>
                </c:pt>
                <c:pt idx="162">
                  <c:v>62.95386615384615</c:v>
                </c:pt>
                <c:pt idx="163">
                  <c:v>62.878255384615372</c:v>
                </c:pt>
                <c:pt idx="164">
                  <c:v>62.802644615384622</c:v>
                </c:pt>
                <c:pt idx="165">
                  <c:v>62.727033846153851</c:v>
                </c:pt>
                <c:pt idx="166">
                  <c:v>62.651423076923074</c:v>
                </c:pt>
                <c:pt idx="167">
                  <c:v>62.57581230769231</c:v>
                </c:pt>
                <c:pt idx="168">
                  <c:v>62.500201538461539</c:v>
                </c:pt>
                <c:pt idx="169">
                  <c:v>62.424590769230775</c:v>
                </c:pt>
                <c:pt idx="170">
                  <c:v>62.348980000000005</c:v>
                </c:pt>
                <c:pt idx="171">
                  <c:v>62.273369230769227</c:v>
                </c:pt>
                <c:pt idx="172">
                  <c:v>62.19775846153847</c:v>
                </c:pt>
                <c:pt idx="173">
                  <c:v>62.122147692307692</c:v>
                </c:pt>
                <c:pt idx="174">
                  <c:v>62.046536923076928</c:v>
                </c:pt>
                <c:pt idx="175">
                  <c:v>61.97092615384615</c:v>
                </c:pt>
                <c:pt idx="176">
                  <c:v>61.89531538461538</c:v>
                </c:pt>
                <c:pt idx="177">
                  <c:v>61.819704615384623</c:v>
                </c:pt>
                <c:pt idx="178">
                  <c:v>61.744093846153845</c:v>
                </c:pt>
                <c:pt idx="179">
                  <c:v>61.668483076923074</c:v>
                </c:pt>
                <c:pt idx="180">
                  <c:v>61.592872307692303</c:v>
                </c:pt>
                <c:pt idx="181">
                  <c:v>61.517261538461533</c:v>
                </c:pt>
                <c:pt idx="182">
                  <c:v>61.441650769230769</c:v>
                </c:pt>
                <c:pt idx="183">
                  <c:v>61.366039999999998</c:v>
                </c:pt>
                <c:pt idx="184">
                  <c:v>61.290429230769234</c:v>
                </c:pt>
                <c:pt idx="185">
                  <c:v>61.214818461538464</c:v>
                </c:pt>
                <c:pt idx="186">
                  <c:v>61.1392076923077</c:v>
                </c:pt>
                <c:pt idx="187">
                  <c:v>61.063596923076929</c:v>
                </c:pt>
                <c:pt idx="188">
                  <c:v>60.987986153846158</c:v>
                </c:pt>
                <c:pt idx="189">
                  <c:v>60.912375384615395</c:v>
                </c:pt>
                <c:pt idx="190">
                  <c:v>60.836764615384617</c:v>
                </c:pt>
                <c:pt idx="191">
                  <c:v>60.761153846153846</c:v>
                </c:pt>
                <c:pt idx="192">
                  <c:v>60.685543076923075</c:v>
                </c:pt>
                <c:pt idx="193">
                  <c:v>60.609932307692311</c:v>
                </c:pt>
                <c:pt idx="194">
                  <c:v>60.534321538461548</c:v>
                </c:pt>
                <c:pt idx="195">
                  <c:v>60.458710769230763</c:v>
                </c:pt>
                <c:pt idx="196">
                  <c:v>60.383100000000006</c:v>
                </c:pt>
                <c:pt idx="197">
                  <c:v>60.307489230769235</c:v>
                </c:pt>
                <c:pt idx="198">
                  <c:v>60.231878461538464</c:v>
                </c:pt>
                <c:pt idx="199">
                  <c:v>60.156267692307694</c:v>
                </c:pt>
                <c:pt idx="200">
                  <c:v>60.080656923076923</c:v>
                </c:pt>
                <c:pt idx="201">
                  <c:v>60.005046153846152</c:v>
                </c:pt>
                <c:pt idx="202">
                  <c:v>59.929435384615388</c:v>
                </c:pt>
                <c:pt idx="203">
                  <c:v>59.85382461538461</c:v>
                </c:pt>
                <c:pt idx="204">
                  <c:v>59.778213846153847</c:v>
                </c:pt>
                <c:pt idx="205">
                  <c:v>59.702603076923076</c:v>
                </c:pt>
                <c:pt idx="206">
                  <c:v>59.626992307692305</c:v>
                </c:pt>
                <c:pt idx="207">
                  <c:v>59.551381538461541</c:v>
                </c:pt>
                <c:pt idx="208">
                  <c:v>59.475770769230763</c:v>
                </c:pt>
                <c:pt idx="209">
                  <c:v>59.400160000000007</c:v>
                </c:pt>
                <c:pt idx="210">
                  <c:v>59.107987692307688</c:v>
                </c:pt>
                <c:pt idx="211">
                  <c:v>58.815815384615398</c:v>
                </c:pt>
                <c:pt idx="212">
                  <c:v>58.523643076923079</c:v>
                </c:pt>
                <c:pt idx="213">
                  <c:v>58.231470769230768</c:v>
                </c:pt>
                <c:pt idx="214">
                  <c:v>57.939298461538463</c:v>
                </c:pt>
                <c:pt idx="215">
                  <c:v>57.647126153846152</c:v>
                </c:pt>
                <c:pt idx="216">
                  <c:v>57.354953846153855</c:v>
                </c:pt>
                <c:pt idx="217">
                  <c:v>57.062781538461536</c:v>
                </c:pt>
                <c:pt idx="218">
                  <c:v>56.770609230769232</c:v>
                </c:pt>
                <c:pt idx="219">
                  <c:v>56.478436923076927</c:v>
                </c:pt>
                <c:pt idx="220">
                  <c:v>56.186264615384616</c:v>
                </c:pt>
                <c:pt idx="221">
                  <c:v>55.894092307692311</c:v>
                </c:pt>
                <c:pt idx="222">
                  <c:v>55.60192</c:v>
                </c:pt>
                <c:pt idx="223">
                  <c:v>55.309747692307688</c:v>
                </c:pt>
                <c:pt idx="224">
                  <c:v>55.017575384615391</c:v>
                </c:pt>
                <c:pt idx="225">
                  <c:v>54.725403076923072</c:v>
                </c:pt>
                <c:pt idx="226">
                  <c:v>54.433230769230768</c:v>
                </c:pt>
                <c:pt idx="227">
                  <c:v>54.141058461538464</c:v>
                </c:pt>
                <c:pt idx="228">
                  <c:v>53.848886153846152</c:v>
                </c:pt>
                <c:pt idx="229">
                  <c:v>53.556713846153855</c:v>
                </c:pt>
                <c:pt idx="230">
                  <c:v>53.264541538461536</c:v>
                </c:pt>
                <c:pt idx="231">
                  <c:v>52.972369230769232</c:v>
                </c:pt>
                <c:pt idx="232">
                  <c:v>52.680196923076927</c:v>
                </c:pt>
                <c:pt idx="233">
                  <c:v>52.388024615384616</c:v>
                </c:pt>
                <c:pt idx="234">
                  <c:v>52.095852307692319</c:v>
                </c:pt>
                <c:pt idx="235">
                  <c:v>51.80368</c:v>
                </c:pt>
                <c:pt idx="236">
                  <c:v>51.511507692307703</c:v>
                </c:pt>
                <c:pt idx="237">
                  <c:v>51.219335384615384</c:v>
                </c:pt>
                <c:pt idx="238">
                  <c:v>50.927163076923073</c:v>
                </c:pt>
                <c:pt idx="239">
                  <c:v>50.634990769230768</c:v>
                </c:pt>
                <c:pt idx="240">
                  <c:v>50.342818461538464</c:v>
                </c:pt>
                <c:pt idx="241">
                  <c:v>50.050646153846159</c:v>
                </c:pt>
                <c:pt idx="242">
                  <c:v>49.758473846153834</c:v>
                </c:pt>
                <c:pt idx="243">
                  <c:v>49.466301538461536</c:v>
                </c:pt>
                <c:pt idx="244">
                  <c:v>49.174129230769232</c:v>
                </c:pt>
                <c:pt idx="245">
                  <c:v>48.881956923076928</c:v>
                </c:pt>
                <c:pt idx="246">
                  <c:v>48.589784615384616</c:v>
                </c:pt>
                <c:pt idx="247">
                  <c:v>48.297612307692305</c:v>
                </c:pt>
                <c:pt idx="248">
                  <c:v>48.005439999999993</c:v>
                </c:pt>
                <c:pt idx="249">
                  <c:v>47.713267692307696</c:v>
                </c:pt>
                <c:pt idx="250">
                  <c:v>47.421095384615384</c:v>
                </c:pt>
                <c:pt idx="251">
                  <c:v>47.12892307692308</c:v>
                </c:pt>
                <c:pt idx="252">
                  <c:v>46.836750769230761</c:v>
                </c:pt>
                <c:pt idx="253">
                  <c:v>46.544578461538464</c:v>
                </c:pt>
                <c:pt idx="254">
                  <c:v>46.252406153846152</c:v>
                </c:pt>
                <c:pt idx="255">
                  <c:v>45.960233846153841</c:v>
                </c:pt>
                <c:pt idx="256">
                  <c:v>45.668061538461536</c:v>
                </c:pt>
                <c:pt idx="257">
                  <c:v>45.375889230769232</c:v>
                </c:pt>
                <c:pt idx="258">
                  <c:v>45.083716923076921</c:v>
                </c:pt>
                <c:pt idx="259">
                  <c:v>44.791544615384616</c:v>
                </c:pt>
                <c:pt idx="260">
                  <c:v>44.499372307692298</c:v>
                </c:pt>
                <c:pt idx="261">
                  <c:v>44.2072</c:v>
                </c:pt>
                <c:pt idx="262">
                  <c:v>44.841598461538453</c:v>
                </c:pt>
                <c:pt idx="263">
                  <c:v>45.475996923076927</c:v>
                </c:pt>
                <c:pt idx="264">
                  <c:v>46.11039538461538</c:v>
                </c:pt>
                <c:pt idx="265">
                  <c:v>46.74479384615384</c:v>
                </c:pt>
                <c:pt idx="266">
                  <c:v>47.379192307692307</c:v>
                </c:pt>
                <c:pt idx="267">
                  <c:v>48.013590769230767</c:v>
                </c:pt>
                <c:pt idx="268">
                  <c:v>48.647989230769227</c:v>
                </c:pt>
                <c:pt idx="269">
                  <c:v>49.282387692307687</c:v>
                </c:pt>
                <c:pt idx="270">
                  <c:v>49.916786153846147</c:v>
                </c:pt>
                <c:pt idx="271">
                  <c:v>50.551184615384614</c:v>
                </c:pt>
                <c:pt idx="272">
                  <c:v>51.185583076923074</c:v>
                </c:pt>
                <c:pt idx="273">
                  <c:v>51.819981538461533</c:v>
                </c:pt>
                <c:pt idx="274">
                  <c:v>52.454379999999993</c:v>
                </c:pt>
                <c:pt idx="275">
                  <c:v>53.08877846153846</c:v>
                </c:pt>
                <c:pt idx="276">
                  <c:v>53.72317692307692</c:v>
                </c:pt>
                <c:pt idx="277">
                  <c:v>54.35757538461538</c:v>
                </c:pt>
                <c:pt idx="278">
                  <c:v>54.99197384615384</c:v>
                </c:pt>
                <c:pt idx="279">
                  <c:v>55.626372307692307</c:v>
                </c:pt>
                <c:pt idx="280">
                  <c:v>56.26077076923076</c:v>
                </c:pt>
                <c:pt idx="281">
                  <c:v>56.895169230769227</c:v>
                </c:pt>
                <c:pt idx="282">
                  <c:v>57.529567692307687</c:v>
                </c:pt>
                <c:pt idx="283">
                  <c:v>58.163966153846154</c:v>
                </c:pt>
                <c:pt idx="284">
                  <c:v>58.798364615384614</c:v>
                </c:pt>
                <c:pt idx="285">
                  <c:v>59.432763076923074</c:v>
                </c:pt>
                <c:pt idx="286">
                  <c:v>60.067161538461541</c:v>
                </c:pt>
                <c:pt idx="287">
                  <c:v>60.701560000000001</c:v>
                </c:pt>
                <c:pt idx="288">
                  <c:v>61.335958461538468</c:v>
                </c:pt>
                <c:pt idx="289">
                  <c:v>61.97035692307692</c:v>
                </c:pt>
                <c:pt idx="290">
                  <c:v>62.60475538461538</c:v>
                </c:pt>
                <c:pt idx="291">
                  <c:v>63.239153846153847</c:v>
                </c:pt>
                <c:pt idx="292">
                  <c:v>63.8735523076923</c:v>
                </c:pt>
                <c:pt idx="293">
                  <c:v>64.50795076923076</c:v>
                </c:pt>
                <c:pt idx="294">
                  <c:v>65.142349230769227</c:v>
                </c:pt>
                <c:pt idx="295">
                  <c:v>65.776747692307694</c:v>
                </c:pt>
                <c:pt idx="296">
                  <c:v>66.411146153846161</c:v>
                </c:pt>
                <c:pt idx="297">
                  <c:v>67.045544615384614</c:v>
                </c:pt>
                <c:pt idx="298">
                  <c:v>67.679943076923081</c:v>
                </c:pt>
                <c:pt idx="299">
                  <c:v>68.314341538461534</c:v>
                </c:pt>
                <c:pt idx="300">
                  <c:v>68.948740000000001</c:v>
                </c:pt>
                <c:pt idx="301">
                  <c:v>69.583138461538454</c:v>
                </c:pt>
                <c:pt idx="302">
                  <c:v>70.217536923076935</c:v>
                </c:pt>
                <c:pt idx="303">
                  <c:v>70.851935384615388</c:v>
                </c:pt>
                <c:pt idx="304">
                  <c:v>71.48633384615384</c:v>
                </c:pt>
                <c:pt idx="305">
                  <c:v>72.120732307692307</c:v>
                </c:pt>
                <c:pt idx="306">
                  <c:v>72.755130769230774</c:v>
                </c:pt>
                <c:pt idx="307">
                  <c:v>73.389529230769227</c:v>
                </c:pt>
                <c:pt idx="308">
                  <c:v>74.023927692307694</c:v>
                </c:pt>
                <c:pt idx="309">
                  <c:v>74.658326153846161</c:v>
                </c:pt>
                <c:pt idx="310">
                  <c:v>75.2927246153846</c:v>
                </c:pt>
                <c:pt idx="311">
                  <c:v>75.927123076923081</c:v>
                </c:pt>
                <c:pt idx="312">
                  <c:v>76.561521538461534</c:v>
                </c:pt>
                <c:pt idx="313">
                  <c:v>77.195920000000001</c:v>
                </c:pt>
                <c:pt idx="314">
                  <c:v>77.195920000000001</c:v>
                </c:pt>
                <c:pt idx="315">
                  <c:v>78.142004615384607</c:v>
                </c:pt>
                <c:pt idx="316">
                  <c:v>79.088089230769228</c:v>
                </c:pt>
                <c:pt idx="317">
                  <c:v>80.034173846153848</c:v>
                </c:pt>
                <c:pt idx="318">
                  <c:v>80.980258461538469</c:v>
                </c:pt>
                <c:pt idx="319">
                  <c:v>81.926343076923075</c:v>
                </c:pt>
                <c:pt idx="320">
                  <c:v>82.872427692307681</c:v>
                </c:pt>
                <c:pt idx="321">
                  <c:v>83.818512307692316</c:v>
                </c:pt>
                <c:pt idx="322">
                  <c:v>84.764596923076923</c:v>
                </c:pt>
                <c:pt idx="323">
                  <c:v>85.710681538461529</c:v>
                </c:pt>
                <c:pt idx="324">
                  <c:v>86.656766153846149</c:v>
                </c:pt>
                <c:pt idx="325">
                  <c:v>87.60285076923077</c:v>
                </c:pt>
                <c:pt idx="326">
                  <c:v>88.548935384615376</c:v>
                </c:pt>
                <c:pt idx="327">
                  <c:v>89.495020000000011</c:v>
                </c:pt>
                <c:pt idx="328">
                  <c:v>90.441104615384617</c:v>
                </c:pt>
                <c:pt idx="329">
                  <c:v>91.387189230769238</c:v>
                </c:pt>
                <c:pt idx="330">
                  <c:v>92.333273846153858</c:v>
                </c:pt>
                <c:pt idx="331">
                  <c:v>93.279358461538479</c:v>
                </c:pt>
                <c:pt idx="332">
                  <c:v>94.225443076923085</c:v>
                </c:pt>
                <c:pt idx="333">
                  <c:v>95.171527692307691</c:v>
                </c:pt>
                <c:pt idx="334">
                  <c:v>96.117612307692326</c:v>
                </c:pt>
                <c:pt idx="335">
                  <c:v>97.063696923076932</c:v>
                </c:pt>
                <c:pt idx="336">
                  <c:v>98.009781538461539</c:v>
                </c:pt>
                <c:pt idx="337">
                  <c:v>98.955866153846145</c:v>
                </c:pt>
                <c:pt idx="338">
                  <c:v>99.90195076923078</c:v>
                </c:pt>
                <c:pt idx="339">
                  <c:v>100.84803538461539</c:v>
                </c:pt>
                <c:pt idx="340">
                  <c:v>101.79411999999999</c:v>
                </c:pt>
                <c:pt idx="341">
                  <c:v>102.74020461538463</c:v>
                </c:pt>
                <c:pt idx="342">
                  <c:v>103.68628923076923</c:v>
                </c:pt>
                <c:pt idx="343">
                  <c:v>104.63237384615384</c:v>
                </c:pt>
                <c:pt idx="344">
                  <c:v>105.57845846153845</c:v>
                </c:pt>
                <c:pt idx="345">
                  <c:v>106.52454307692307</c:v>
                </c:pt>
                <c:pt idx="346">
                  <c:v>107.47062769230772</c:v>
                </c:pt>
                <c:pt idx="347">
                  <c:v>108.41671230769231</c:v>
                </c:pt>
                <c:pt idx="348">
                  <c:v>109.36279692307694</c:v>
                </c:pt>
                <c:pt idx="349">
                  <c:v>110.30888153846156</c:v>
                </c:pt>
                <c:pt idx="350">
                  <c:v>111.25496615384615</c:v>
                </c:pt>
                <c:pt idx="351">
                  <c:v>112.20105076923079</c:v>
                </c:pt>
                <c:pt idx="352">
                  <c:v>113.14713538461538</c:v>
                </c:pt>
                <c:pt idx="353">
                  <c:v>114.09322</c:v>
                </c:pt>
                <c:pt idx="354">
                  <c:v>115.03930461538464</c:v>
                </c:pt>
                <c:pt idx="355">
                  <c:v>115.98538923076923</c:v>
                </c:pt>
                <c:pt idx="356">
                  <c:v>116.93147384615385</c:v>
                </c:pt>
                <c:pt idx="357">
                  <c:v>117.87755846153846</c:v>
                </c:pt>
                <c:pt idx="358">
                  <c:v>118.82364307692308</c:v>
                </c:pt>
                <c:pt idx="359">
                  <c:v>119.7697276923077</c:v>
                </c:pt>
                <c:pt idx="360">
                  <c:v>120.7158123076923</c:v>
                </c:pt>
                <c:pt idx="361">
                  <c:v>121.66189692307692</c:v>
                </c:pt>
                <c:pt idx="362">
                  <c:v>122.60798153846156</c:v>
                </c:pt>
                <c:pt idx="363">
                  <c:v>123.55406615384615</c:v>
                </c:pt>
                <c:pt idx="364">
                  <c:v>124.50015076923079</c:v>
                </c:pt>
                <c:pt idx="365">
                  <c:v>125.44623538461539</c:v>
                </c:pt>
                <c:pt idx="366">
                  <c:v>126.39232000000001</c:v>
                </c:pt>
                <c:pt idx="367">
                  <c:v>126.02056769230768</c:v>
                </c:pt>
                <c:pt idx="368">
                  <c:v>125.6488153846154</c:v>
                </c:pt>
                <c:pt idx="369">
                  <c:v>125.27706307692307</c:v>
                </c:pt>
                <c:pt idx="370">
                  <c:v>124.90531076923079</c:v>
                </c:pt>
                <c:pt idx="371">
                  <c:v>124.53355846153848</c:v>
                </c:pt>
                <c:pt idx="372">
                  <c:v>124.16180615384614</c:v>
                </c:pt>
                <c:pt idx="373">
                  <c:v>123.79005384615387</c:v>
                </c:pt>
                <c:pt idx="374">
                  <c:v>123.41830153846155</c:v>
                </c:pt>
                <c:pt idx="375">
                  <c:v>123.04654923076922</c:v>
                </c:pt>
                <c:pt idx="376">
                  <c:v>122.67479692307694</c:v>
                </c:pt>
                <c:pt idx="377">
                  <c:v>122.30304461538461</c:v>
                </c:pt>
                <c:pt idx="378">
                  <c:v>121.93129230769232</c:v>
                </c:pt>
                <c:pt idx="379">
                  <c:v>121.55954000000001</c:v>
                </c:pt>
                <c:pt idx="380">
                  <c:v>121.18778769230768</c:v>
                </c:pt>
                <c:pt idx="381">
                  <c:v>120.81603538461539</c:v>
                </c:pt>
                <c:pt idx="382">
                  <c:v>120.44428307692309</c:v>
                </c:pt>
                <c:pt idx="383">
                  <c:v>120.07253076923078</c:v>
                </c:pt>
                <c:pt idx="384">
                  <c:v>119.70077846153846</c:v>
                </c:pt>
                <c:pt idx="385">
                  <c:v>119.32902615384614</c:v>
                </c:pt>
                <c:pt idx="386">
                  <c:v>118.95727384615387</c:v>
                </c:pt>
                <c:pt idx="387">
                  <c:v>118.58552153846153</c:v>
                </c:pt>
                <c:pt idx="388">
                  <c:v>118.21376923076922</c:v>
                </c:pt>
                <c:pt idx="389">
                  <c:v>117.84201692307694</c:v>
                </c:pt>
                <c:pt idx="390">
                  <c:v>117.47026461538461</c:v>
                </c:pt>
                <c:pt idx="391">
                  <c:v>117.09851230769232</c:v>
                </c:pt>
                <c:pt idx="392">
                  <c:v>116.72676000000001</c:v>
                </c:pt>
                <c:pt idx="393">
                  <c:v>116.35500769230769</c:v>
                </c:pt>
                <c:pt idx="394">
                  <c:v>115.98325538461539</c:v>
                </c:pt>
                <c:pt idx="395">
                  <c:v>115.61150307692309</c:v>
                </c:pt>
                <c:pt idx="396">
                  <c:v>115.23975076923077</c:v>
                </c:pt>
                <c:pt idx="397">
                  <c:v>114.86799846153846</c:v>
                </c:pt>
                <c:pt idx="398">
                  <c:v>114.49624615384616</c:v>
                </c:pt>
                <c:pt idx="399">
                  <c:v>114.12449384615384</c:v>
                </c:pt>
                <c:pt idx="400">
                  <c:v>113.75274153846154</c:v>
                </c:pt>
                <c:pt idx="401">
                  <c:v>113.38098923076923</c:v>
                </c:pt>
                <c:pt idx="402">
                  <c:v>113.00923692307693</c:v>
                </c:pt>
                <c:pt idx="403">
                  <c:v>112.63748461538462</c:v>
                </c:pt>
                <c:pt idx="404">
                  <c:v>112.2657323076923</c:v>
                </c:pt>
                <c:pt idx="405">
                  <c:v>111.89398</c:v>
                </c:pt>
                <c:pt idx="406">
                  <c:v>111.52222769230769</c:v>
                </c:pt>
                <c:pt idx="407">
                  <c:v>111.15047538461539</c:v>
                </c:pt>
                <c:pt idx="408">
                  <c:v>110.77872307692309</c:v>
                </c:pt>
                <c:pt idx="409">
                  <c:v>110.40697076923075</c:v>
                </c:pt>
                <c:pt idx="410">
                  <c:v>110.03521846153846</c:v>
                </c:pt>
                <c:pt idx="411">
                  <c:v>109.66346615384614</c:v>
                </c:pt>
                <c:pt idx="412">
                  <c:v>109.29171384615384</c:v>
                </c:pt>
                <c:pt idx="413">
                  <c:v>108.91996153846154</c:v>
                </c:pt>
                <c:pt idx="414">
                  <c:v>108.54820923076923</c:v>
                </c:pt>
                <c:pt idx="415">
                  <c:v>108.17645692307693</c:v>
                </c:pt>
                <c:pt idx="416">
                  <c:v>107.80470461538461</c:v>
                </c:pt>
                <c:pt idx="417">
                  <c:v>107.43295230769229</c:v>
                </c:pt>
                <c:pt idx="418">
                  <c:v>107.0612</c:v>
                </c:pt>
                <c:pt idx="419">
                  <c:v>108.56931230769229</c:v>
                </c:pt>
                <c:pt idx="420">
                  <c:v>110.0774246153846</c:v>
                </c:pt>
                <c:pt idx="421">
                  <c:v>111.58553692307693</c:v>
                </c:pt>
                <c:pt idx="422">
                  <c:v>113.09364923076924</c:v>
                </c:pt>
                <c:pt idx="423">
                  <c:v>114.60176153846153</c:v>
                </c:pt>
                <c:pt idx="424">
                  <c:v>116.10987384615385</c:v>
                </c:pt>
                <c:pt idx="425">
                  <c:v>117.61798615384616</c:v>
                </c:pt>
                <c:pt idx="426">
                  <c:v>119.12609846153846</c:v>
                </c:pt>
                <c:pt idx="427">
                  <c:v>120.63421076923076</c:v>
                </c:pt>
                <c:pt idx="428">
                  <c:v>122.14232307692308</c:v>
                </c:pt>
                <c:pt idx="429">
                  <c:v>123.65043538461538</c:v>
                </c:pt>
                <c:pt idx="430">
                  <c:v>125.15854769230771</c:v>
                </c:pt>
                <c:pt idx="431">
                  <c:v>126.66666000000001</c:v>
                </c:pt>
                <c:pt idx="432">
                  <c:v>128.17477230769231</c:v>
                </c:pt>
                <c:pt idx="433">
                  <c:v>129.68288461538464</c:v>
                </c:pt>
                <c:pt idx="434">
                  <c:v>131.19099692307691</c:v>
                </c:pt>
                <c:pt idx="435">
                  <c:v>132.69910923076924</c:v>
                </c:pt>
                <c:pt idx="436">
                  <c:v>134.20722153846154</c:v>
                </c:pt>
                <c:pt idx="437">
                  <c:v>135.71533384615384</c:v>
                </c:pt>
                <c:pt idx="438">
                  <c:v>137.22344615384617</c:v>
                </c:pt>
                <c:pt idx="439">
                  <c:v>138.73155846153847</c:v>
                </c:pt>
                <c:pt idx="440">
                  <c:v>140.23967076923074</c:v>
                </c:pt>
                <c:pt idx="441">
                  <c:v>141.74778307692307</c:v>
                </c:pt>
                <c:pt idx="442">
                  <c:v>143.2558953846154</c:v>
                </c:pt>
                <c:pt idx="443">
                  <c:v>144.7640076923077</c:v>
                </c:pt>
                <c:pt idx="444">
                  <c:v>146.27212</c:v>
                </c:pt>
                <c:pt idx="445">
                  <c:v>147.78023230769233</c:v>
                </c:pt>
                <c:pt idx="446">
                  <c:v>149.2883446153846</c:v>
                </c:pt>
                <c:pt idx="447">
                  <c:v>150.79645692307693</c:v>
                </c:pt>
                <c:pt idx="448">
                  <c:v>152.30456923076923</c:v>
                </c:pt>
                <c:pt idx="449">
                  <c:v>153.81268153846153</c:v>
                </c:pt>
                <c:pt idx="450">
                  <c:v>155.32079384615386</c:v>
                </c:pt>
                <c:pt idx="451">
                  <c:v>156.82890615384616</c:v>
                </c:pt>
                <c:pt idx="452">
                  <c:v>158.33701846153849</c:v>
                </c:pt>
                <c:pt idx="453">
                  <c:v>159.84513076923076</c:v>
                </c:pt>
                <c:pt idx="454">
                  <c:v>161.35324307692306</c:v>
                </c:pt>
                <c:pt idx="455">
                  <c:v>162.86135538461539</c:v>
                </c:pt>
                <c:pt idx="456">
                  <c:v>164.36946769230767</c:v>
                </c:pt>
                <c:pt idx="457">
                  <c:v>165.87757999999999</c:v>
                </c:pt>
                <c:pt idx="458">
                  <c:v>167.38569230769232</c:v>
                </c:pt>
                <c:pt idx="459">
                  <c:v>168.8938046153846</c:v>
                </c:pt>
                <c:pt idx="460">
                  <c:v>170.40191692307693</c:v>
                </c:pt>
                <c:pt idx="461">
                  <c:v>171.91002923076923</c:v>
                </c:pt>
                <c:pt idx="462">
                  <c:v>173.41814153846155</c:v>
                </c:pt>
                <c:pt idx="463">
                  <c:v>174.92625384615386</c:v>
                </c:pt>
                <c:pt idx="464">
                  <c:v>176.43436615384616</c:v>
                </c:pt>
                <c:pt idx="465">
                  <c:v>177.94247846153846</c:v>
                </c:pt>
                <c:pt idx="466">
                  <c:v>179.45059076923079</c:v>
                </c:pt>
                <c:pt idx="467">
                  <c:v>180.95870307692309</c:v>
                </c:pt>
                <c:pt idx="468">
                  <c:v>182.46681538461539</c:v>
                </c:pt>
                <c:pt idx="469">
                  <c:v>183.97492769230769</c:v>
                </c:pt>
                <c:pt idx="470">
                  <c:v>185.48304000000002</c:v>
                </c:pt>
                <c:pt idx="471">
                  <c:v>186.50393846153847</c:v>
                </c:pt>
                <c:pt idx="472">
                  <c:v>187.52483692307695</c:v>
                </c:pt>
                <c:pt idx="473">
                  <c:v>188.5457353846154</c:v>
                </c:pt>
                <c:pt idx="474">
                  <c:v>189.56663384615385</c:v>
                </c:pt>
                <c:pt idx="475">
                  <c:v>190.5875323076923</c:v>
                </c:pt>
                <c:pt idx="476">
                  <c:v>191.60843076923075</c:v>
                </c:pt>
                <c:pt idx="477">
                  <c:v>192.62932923076926</c:v>
                </c:pt>
                <c:pt idx="478">
                  <c:v>193.65022769230771</c:v>
                </c:pt>
                <c:pt idx="479">
                  <c:v>194.67112615384616</c:v>
                </c:pt>
                <c:pt idx="480">
                  <c:v>195.69202461538464</c:v>
                </c:pt>
                <c:pt idx="481">
                  <c:v>196.71292307692306</c:v>
                </c:pt>
                <c:pt idx="482">
                  <c:v>197.73382153846154</c:v>
                </c:pt>
                <c:pt idx="483">
                  <c:v>198.75471999999999</c:v>
                </c:pt>
                <c:pt idx="484">
                  <c:v>199.77561846153844</c:v>
                </c:pt>
                <c:pt idx="485">
                  <c:v>200.79651692307695</c:v>
                </c:pt>
                <c:pt idx="486">
                  <c:v>201.8174153846154</c:v>
                </c:pt>
                <c:pt idx="487">
                  <c:v>202.83831384615385</c:v>
                </c:pt>
                <c:pt idx="488">
                  <c:v>203.85921230769233</c:v>
                </c:pt>
                <c:pt idx="489">
                  <c:v>204.88011076923075</c:v>
                </c:pt>
                <c:pt idx="490">
                  <c:v>205.90100923076923</c:v>
                </c:pt>
                <c:pt idx="491">
                  <c:v>206.92190769230771</c:v>
                </c:pt>
                <c:pt idx="492">
                  <c:v>207.94280615384613</c:v>
                </c:pt>
                <c:pt idx="493">
                  <c:v>208.96370461538464</c:v>
                </c:pt>
                <c:pt idx="494">
                  <c:v>209.98460307692309</c:v>
                </c:pt>
                <c:pt idx="495">
                  <c:v>211.00550153846157</c:v>
                </c:pt>
                <c:pt idx="496">
                  <c:v>212.02640000000002</c:v>
                </c:pt>
                <c:pt idx="497">
                  <c:v>213.04729846153847</c:v>
                </c:pt>
                <c:pt idx="498">
                  <c:v>214.06819692307693</c:v>
                </c:pt>
                <c:pt idx="499">
                  <c:v>215.0890953846154</c:v>
                </c:pt>
                <c:pt idx="500">
                  <c:v>216.10999384615383</c:v>
                </c:pt>
                <c:pt idx="501">
                  <c:v>217.13089230769233</c:v>
                </c:pt>
                <c:pt idx="502">
                  <c:v>218.15179076923079</c:v>
                </c:pt>
                <c:pt idx="503">
                  <c:v>219.17268923076924</c:v>
                </c:pt>
                <c:pt idx="504">
                  <c:v>220.19358769230772</c:v>
                </c:pt>
                <c:pt idx="505">
                  <c:v>221.21448615384617</c:v>
                </c:pt>
                <c:pt idx="506">
                  <c:v>222.23538461538462</c:v>
                </c:pt>
                <c:pt idx="507">
                  <c:v>223.2562830769231</c:v>
                </c:pt>
                <c:pt idx="508">
                  <c:v>224.27718153846152</c:v>
                </c:pt>
                <c:pt idx="509">
                  <c:v>225.29808000000003</c:v>
                </c:pt>
                <c:pt idx="510">
                  <c:v>226.31897846153848</c:v>
                </c:pt>
                <c:pt idx="511">
                  <c:v>227.33987692307693</c:v>
                </c:pt>
                <c:pt idx="512">
                  <c:v>228.36077538461541</c:v>
                </c:pt>
                <c:pt idx="513">
                  <c:v>229.38167384615383</c:v>
                </c:pt>
                <c:pt idx="514">
                  <c:v>230.40257230769231</c:v>
                </c:pt>
                <c:pt idx="515">
                  <c:v>231.42347076923076</c:v>
                </c:pt>
                <c:pt idx="516">
                  <c:v>232.44436923076927</c:v>
                </c:pt>
                <c:pt idx="517">
                  <c:v>233.46526769230772</c:v>
                </c:pt>
                <c:pt idx="518">
                  <c:v>234.48616615384617</c:v>
                </c:pt>
                <c:pt idx="519">
                  <c:v>235.50706461538462</c:v>
                </c:pt>
                <c:pt idx="520">
                  <c:v>236.5279630769231</c:v>
                </c:pt>
                <c:pt idx="521">
                  <c:v>237.54886153846155</c:v>
                </c:pt>
                <c:pt idx="522">
                  <c:v>238.56976</c:v>
                </c:pt>
                <c:pt idx="523">
                  <c:v>237.53303384615384</c:v>
                </c:pt>
                <c:pt idx="524">
                  <c:v>236.49630769230771</c:v>
                </c:pt>
                <c:pt idx="525">
                  <c:v>235.45958153846152</c:v>
                </c:pt>
                <c:pt idx="526">
                  <c:v>234.42285538461539</c:v>
                </c:pt>
                <c:pt idx="527">
                  <c:v>233.38612923076923</c:v>
                </c:pt>
                <c:pt idx="528">
                  <c:v>232.3494030769231</c:v>
                </c:pt>
                <c:pt idx="529">
                  <c:v>231.31267692307691</c:v>
                </c:pt>
                <c:pt idx="530">
                  <c:v>230.27595076923077</c:v>
                </c:pt>
                <c:pt idx="531">
                  <c:v>229.23922461538461</c:v>
                </c:pt>
                <c:pt idx="532">
                  <c:v>228.20249846153848</c:v>
                </c:pt>
                <c:pt idx="533">
                  <c:v>227.16577230769229</c:v>
                </c:pt>
                <c:pt idx="534">
                  <c:v>226.12904615384616</c:v>
                </c:pt>
                <c:pt idx="535">
                  <c:v>225.09232</c:v>
                </c:pt>
                <c:pt idx="536">
                  <c:v>224.05559384615384</c:v>
                </c:pt>
                <c:pt idx="537">
                  <c:v>223.01886769230771</c:v>
                </c:pt>
                <c:pt idx="538">
                  <c:v>221.98214153846152</c:v>
                </c:pt>
                <c:pt idx="539">
                  <c:v>220.94541538461539</c:v>
                </c:pt>
                <c:pt idx="540">
                  <c:v>219.90868923076923</c:v>
                </c:pt>
                <c:pt idx="541">
                  <c:v>218.87196307692309</c:v>
                </c:pt>
                <c:pt idx="542">
                  <c:v>217.83523692307691</c:v>
                </c:pt>
                <c:pt idx="543">
                  <c:v>216.79851076923077</c:v>
                </c:pt>
                <c:pt idx="544">
                  <c:v>215.76178461538458</c:v>
                </c:pt>
                <c:pt idx="545">
                  <c:v>214.72505846153845</c:v>
                </c:pt>
                <c:pt idx="546">
                  <c:v>213.68833230769232</c:v>
                </c:pt>
                <c:pt idx="547">
                  <c:v>212.65160615384616</c:v>
                </c:pt>
                <c:pt idx="548">
                  <c:v>211.61488</c:v>
                </c:pt>
                <c:pt idx="549">
                  <c:v>210.57815384615387</c:v>
                </c:pt>
                <c:pt idx="550">
                  <c:v>209.54142769230768</c:v>
                </c:pt>
                <c:pt idx="551">
                  <c:v>208.50470153846155</c:v>
                </c:pt>
                <c:pt idx="552">
                  <c:v>207.46797538461536</c:v>
                </c:pt>
                <c:pt idx="553">
                  <c:v>206.43124923076923</c:v>
                </c:pt>
                <c:pt idx="554">
                  <c:v>205.39452307692309</c:v>
                </c:pt>
                <c:pt idx="555">
                  <c:v>204.3577969230769</c:v>
                </c:pt>
                <c:pt idx="556">
                  <c:v>203.32107076923077</c:v>
                </c:pt>
                <c:pt idx="557">
                  <c:v>202.28434461538464</c:v>
                </c:pt>
                <c:pt idx="558">
                  <c:v>201.24761846153845</c:v>
                </c:pt>
                <c:pt idx="559">
                  <c:v>200.21089230769232</c:v>
                </c:pt>
                <c:pt idx="560">
                  <c:v>199.17416615384616</c:v>
                </c:pt>
                <c:pt idx="561">
                  <c:v>198.13744</c:v>
                </c:pt>
                <c:pt idx="562">
                  <c:v>197.10071384615384</c:v>
                </c:pt>
                <c:pt idx="563">
                  <c:v>196.06398769230768</c:v>
                </c:pt>
                <c:pt idx="564">
                  <c:v>195.02726153846154</c:v>
                </c:pt>
                <c:pt idx="565">
                  <c:v>193.99053538461536</c:v>
                </c:pt>
                <c:pt idx="566">
                  <c:v>192.95380923076922</c:v>
                </c:pt>
                <c:pt idx="567">
                  <c:v>191.91708307692309</c:v>
                </c:pt>
                <c:pt idx="568">
                  <c:v>190.8803569230769</c:v>
                </c:pt>
                <c:pt idx="569">
                  <c:v>189.84363076923077</c:v>
                </c:pt>
                <c:pt idx="570">
                  <c:v>188.80690461538461</c:v>
                </c:pt>
                <c:pt idx="571">
                  <c:v>187.77017846153848</c:v>
                </c:pt>
                <c:pt idx="572">
                  <c:v>186.73345230769232</c:v>
                </c:pt>
                <c:pt idx="573">
                  <c:v>185.69672615384616</c:v>
                </c:pt>
                <c:pt idx="574">
                  <c:v>184.66</c:v>
                </c:pt>
                <c:pt idx="575">
                  <c:v>184.33304153846154</c:v>
                </c:pt>
                <c:pt idx="576">
                  <c:v>184.00608307692309</c:v>
                </c:pt>
                <c:pt idx="577">
                  <c:v>183.67912461538461</c:v>
                </c:pt>
                <c:pt idx="578">
                  <c:v>183.35216615384616</c:v>
                </c:pt>
                <c:pt idx="579">
                  <c:v>183.0252076923077</c:v>
                </c:pt>
                <c:pt idx="580">
                  <c:v>182.69824923076922</c:v>
                </c:pt>
                <c:pt idx="581">
                  <c:v>182.37129076923077</c:v>
                </c:pt>
                <c:pt idx="582">
                  <c:v>182.04433230769229</c:v>
                </c:pt>
                <c:pt idx="583">
                  <c:v>181.71737384615383</c:v>
                </c:pt>
                <c:pt idx="584">
                  <c:v>181.39041538461535</c:v>
                </c:pt>
                <c:pt idx="585">
                  <c:v>181.0634569230769</c:v>
                </c:pt>
                <c:pt idx="586">
                  <c:v>180.73649846153847</c:v>
                </c:pt>
                <c:pt idx="587">
                  <c:v>180.40954000000002</c:v>
                </c:pt>
                <c:pt idx="588">
                  <c:v>180.08258153846157</c:v>
                </c:pt>
                <c:pt idx="589">
                  <c:v>179.75562307692309</c:v>
                </c:pt>
                <c:pt idx="590">
                  <c:v>179.4286646153846</c:v>
                </c:pt>
                <c:pt idx="591">
                  <c:v>179.10170615384618</c:v>
                </c:pt>
                <c:pt idx="592">
                  <c:v>178.7747476923077</c:v>
                </c:pt>
                <c:pt idx="593">
                  <c:v>178.44778923076925</c:v>
                </c:pt>
                <c:pt idx="594">
                  <c:v>178.12083076923079</c:v>
                </c:pt>
                <c:pt idx="595">
                  <c:v>177.79387230769231</c:v>
                </c:pt>
                <c:pt idx="596">
                  <c:v>177.46691384615383</c:v>
                </c:pt>
                <c:pt idx="597">
                  <c:v>177.1399553846154</c:v>
                </c:pt>
                <c:pt idx="598">
                  <c:v>176.81299692307692</c:v>
                </c:pt>
                <c:pt idx="599">
                  <c:v>176.4860384615385</c:v>
                </c:pt>
                <c:pt idx="600">
                  <c:v>176.15908000000002</c:v>
                </c:pt>
                <c:pt idx="601">
                  <c:v>175.83212153846154</c:v>
                </c:pt>
                <c:pt idx="602">
                  <c:v>175.50516307692308</c:v>
                </c:pt>
                <c:pt idx="603">
                  <c:v>175.17820461538463</c:v>
                </c:pt>
                <c:pt idx="604">
                  <c:v>174.85124615384615</c:v>
                </c:pt>
                <c:pt idx="605">
                  <c:v>174.52428769230767</c:v>
                </c:pt>
                <c:pt idx="606">
                  <c:v>174.19732923076924</c:v>
                </c:pt>
                <c:pt idx="607">
                  <c:v>173.87037076923076</c:v>
                </c:pt>
                <c:pt idx="608">
                  <c:v>173.54341230769231</c:v>
                </c:pt>
                <c:pt idx="609">
                  <c:v>173.21645384615385</c:v>
                </c:pt>
                <c:pt idx="610">
                  <c:v>172.88949538461537</c:v>
                </c:pt>
                <c:pt idx="611">
                  <c:v>172.56253692307692</c:v>
                </c:pt>
                <c:pt idx="612">
                  <c:v>172.23557846153847</c:v>
                </c:pt>
                <c:pt idx="613">
                  <c:v>171.90861999999998</c:v>
                </c:pt>
                <c:pt idx="614">
                  <c:v>171.58166153846153</c:v>
                </c:pt>
                <c:pt idx="615">
                  <c:v>171.25470307692308</c:v>
                </c:pt>
                <c:pt idx="616">
                  <c:v>170.92774461538463</c:v>
                </c:pt>
                <c:pt idx="617">
                  <c:v>170.60078615384617</c:v>
                </c:pt>
                <c:pt idx="618">
                  <c:v>170.27382769230772</c:v>
                </c:pt>
                <c:pt idx="619">
                  <c:v>169.94686923076924</c:v>
                </c:pt>
                <c:pt idx="620">
                  <c:v>169.61991076923076</c:v>
                </c:pt>
                <c:pt idx="621">
                  <c:v>169.2929523076923</c:v>
                </c:pt>
                <c:pt idx="622">
                  <c:v>168.96599384615385</c:v>
                </c:pt>
                <c:pt idx="623">
                  <c:v>168.6390353846154</c:v>
                </c:pt>
                <c:pt idx="624">
                  <c:v>168.31207692307694</c:v>
                </c:pt>
                <c:pt idx="625">
                  <c:v>167.98511846153846</c:v>
                </c:pt>
                <c:pt idx="626">
                  <c:v>167.65816000000001</c:v>
                </c:pt>
                <c:pt idx="627">
                  <c:v>167.65816000000001</c:v>
                </c:pt>
                <c:pt idx="628">
                  <c:v>167.73238307692307</c:v>
                </c:pt>
                <c:pt idx="629">
                  <c:v>167.80660615384616</c:v>
                </c:pt>
                <c:pt idx="630">
                  <c:v>167.88082923076925</c:v>
                </c:pt>
                <c:pt idx="631">
                  <c:v>167.95505230769228</c:v>
                </c:pt>
                <c:pt idx="632">
                  <c:v>168.02927538461537</c:v>
                </c:pt>
                <c:pt idx="633">
                  <c:v>168.10349846153846</c:v>
                </c:pt>
                <c:pt idx="634">
                  <c:v>168.17772153846155</c:v>
                </c:pt>
                <c:pt idx="635">
                  <c:v>168.25194461538462</c:v>
                </c:pt>
                <c:pt idx="636">
                  <c:v>168.32616769230768</c:v>
                </c:pt>
                <c:pt idx="637">
                  <c:v>168.4003907692308</c:v>
                </c:pt>
                <c:pt idx="638">
                  <c:v>168.47461384615386</c:v>
                </c:pt>
                <c:pt idx="639">
                  <c:v>168.54883692307695</c:v>
                </c:pt>
                <c:pt idx="640">
                  <c:v>168.62306000000001</c:v>
                </c:pt>
                <c:pt idx="641">
                  <c:v>168.69728307692307</c:v>
                </c:pt>
                <c:pt idx="642">
                  <c:v>168.77150615384616</c:v>
                </c:pt>
                <c:pt idx="643">
                  <c:v>168.84572923076925</c:v>
                </c:pt>
                <c:pt idx="644">
                  <c:v>168.91995230769231</c:v>
                </c:pt>
                <c:pt idx="645">
                  <c:v>168.99417538461537</c:v>
                </c:pt>
                <c:pt idx="646">
                  <c:v>169.06839846153846</c:v>
                </c:pt>
                <c:pt idx="647">
                  <c:v>169.14262153846153</c:v>
                </c:pt>
                <c:pt idx="648">
                  <c:v>169.21684461538462</c:v>
                </c:pt>
                <c:pt idx="649">
                  <c:v>169.29106769230771</c:v>
                </c:pt>
                <c:pt idx="650">
                  <c:v>169.36529076923077</c:v>
                </c:pt>
                <c:pt idx="651">
                  <c:v>169.43951384615386</c:v>
                </c:pt>
                <c:pt idx="652">
                  <c:v>169.51373692307695</c:v>
                </c:pt>
                <c:pt idx="653">
                  <c:v>169.58796000000001</c:v>
                </c:pt>
                <c:pt idx="654">
                  <c:v>169.6621830769231</c:v>
                </c:pt>
                <c:pt idx="655">
                  <c:v>169.73640615384616</c:v>
                </c:pt>
                <c:pt idx="656">
                  <c:v>169.81062923076922</c:v>
                </c:pt>
                <c:pt idx="657">
                  <c:v>169.88485230769228</c:v>
                </c:pt>
                <c:pt idx="658">
                  <c:v>169.9590753846154</c:v>
                </c:pt>
                <c:pt idx="659">
                  <c:v>170.03329846153846</c:v>
                </c:pt>
                <c:pt idx="660">
                  <c:v>170.10752153846153</c:v>
                </c:pt>
                <c:pt idx="661">
                  <c:v>170.18174461538462</c:v>
                </c:pt>
                <c:pt idx="662">
                  <c:v>170.25596769230771</c:v>
                </c:pt>
                <c:pt idx="663">
                  <c:v>170.33019076923077</c:v>
                </c:pt>
                <c:pt idx="664">
                  <c:v>170.40441384615386</c:v>
                </c:pt>
                <c:pt idx="665">
                  <c:v>170.47863692307695</c:v>
                </c:pt>
                <c:pt idx="666">
                  <c:v>170.55286000000001</c:v>
                </c:pt>
                <c:pt idx="667">
                  <c:v>170.6270830769231</c:v>
                </c:pt>
                <c:pt idx="668">
                  <c:v>170.70130615384616</c:v>
                </c:pt>
                <c:pt idx="669">
                  <c:v>170.77552923076925</c:v>
                </c:pt>
                <c:pt idx="670">
                  <c:v>170.84975230769231</c:v>
                </c:pt>
                <c:pt idx="671">
                  <c:v>170.9239753846154</c:v>
                </c:pt>
                <c:pt idx="672">
                  <c:v>170.99819846153846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PER!$AT$19</c:f>
              <c:strCache>
                <c:ptCount val="1"/>
                <c:pt idx="0">
                  <c:v>6X</c:v>
                </c:pt>
              </c:strCache>
            </c:strRef>
          </c:tx>
          <c:spPr>
            <a:ln w="19050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PER!$AT$20:$AT$5005</c:f>
              <c:numCache>
                <c:formatCode>General</c:formatCode>
                <c:ptCount val="4986"/>
                <c:pt idx="0">
                  <c:v>35.753999999999998</c:v>
                </c:pt>
                <c:pt idx="1">
                  <c:v>36.311046923076923</c:v>
                </c:pt>
                <c:pt idx="2">
                  <c:v>36.868093846153847</c:v>
                </c:pt>
                <c:pt idx="3">
                  <c:v>37.425140769230772</c:v>
                </c:pt>
                <c:pt idx="4">
                  <c:v>37.98218769230769</c:v>
                </c:pt>
                <c:pt idx="5">
                  <c:v>38.539234615384615</c:v>
                </c:pt>
                <c:pt idx="6">
                  <c:v>39.09628153846154</c:v>
                </c:pt>
                <c:pt idx="7">
                  <c:v>39.653328461538464</c:v>
                </c:pt>
                <c:pt idx="8">
                  <c:v>40.210375384615382</c:v>
                </c:pt>
                <c:pt idx="9">
                  <c:v>40.767422307692307</c:v>
                </c:pt>
                <c:pt idx="10">
                  <c:v>41.324469230769232</c:v>
                </c:pt>
                <c:pt idx="11">
                  <c:v>41.881516153846157</c:v>
                </c:pt>
                <c:pt idx="12">
                  <c:v>42.438563076923074</c:v>
                </c:pt>
                <c:pt idx="13">
                  <c:v>42.995609999999999</c:v>
                </c:pt>
                <c:pt idx="14">
                  <c:v>43.552656923076917</c:v>
                </c:pt>
                <c:pt idx="15">
                  <c:v>44.109703846153849</c:v>
                </c:pt>
                <c:pt idx="16">
                  <c:v>44.666750769230767</c:v>
                </c:pt>
                <c:pt idx="17">
                  <c:v>45.223797692307691</c:v>
                </c:pt>
                <c:pt idx="18">
                  <c:v>45.780844615384616</c:v>
                </c:pt>
                <c:pt idx="19">
                  <c:v>46.337891538461541</c:v>
                </c:pt>
                <c:pt idx="20">
                  <c:v>46.894938461538466</c:v>
                </c:pt>
                <c:pt idx="21">
                  <c:v>47.451985384615384</c:v>
                </c:pt>
                <c:pt idx="22">
                  <c:v>48.009032307692308</c:v>
                </c:pt>
                <c:pt idx="23">
                  <c:v>48.566079230769226</c:v>
                </c:pt>
                <c:pt idx="24">
                  <c:v>49.123126153846158</c:v>
                </c:pt>
                <c:pt idx="25">
                  <c:v>49.680173076923083</c:v>
                </c:pt>
                <c:pt idx="26">
                  <c:v>50.237219999999994</c:v>
                </c:pt>
                <c:pt idx="27">
                  <c:v>50.794266923076925</c:v>
                </c:pt>
                <c:pt idx="28">
                  <c:v>51.35131384615385</c:v>
                </c:pt>
                <c:pt idx="29">
                  <c:v>51.908360769230768</c:v>
                </c:pt>
                <c:pt idx="30">
                  <c:v>52.465407692307693</c:v>
                </c:pt>
                <c:pt idx="31">
                  <c:v>53.022454615384618</c:v>
                </c:pt>
                <c:pt idx="32">
                  <c:v>53.579501538461543</c:v>
                </c:pt>
                <c:pt idx="33">
                  <c:v>54.13654846153846</c:v>
                </c:pt>
                <c:pt idx="34">
                  <c:v>54.693595384615385</c:v>
                </c:pt>
                <c:pt idx="35">
                  <c:v>55.25064230769231</c:v>
                </c:pt>
                <c:pt idx="36">
                  <c:v>55.807689230769235</c:v>
                </c:pt>
                <c:pt idx="37">
                  <c:v>56.364736153846152</c:v>
                </c:pt>
                <c:pt idx="38">
                  <c:v>56.92178307692307</c:v>
                </c:pt>
                <c:pt idx="39">
                  <c:v>57.478830000000002</c:v>
                </c:pt>
                <c:pt idx="40">
                  <c:v>58.035876923076927</c:v>
                </c:pt>
                <c:pt idx="41">
                  <c:v>58.592923846153838</c:v>
                </c:pt>
                <c:pt idx="42">
                  <c:v>59.149970769230769</c:v>
                </c:pt>
                <c:pt idx="43">
                  <c:v>59.707017692307694</c:v>
                </c:pt>
                <c:pt idx="44">
                  <c:v>60.264064615384612</c:v>
                </c:pt>
                <c:pt idx="45">
                  <c:v>60.821111538461544</c:v>
                </c:pt>
                <c:pt idx="46">
                  <c:v>61.378158461538462</c:v>
                </c:pt>
                <c:pt idx="47">
                  <c:v>61.935205384615386</c:v>
                </c:pt>
                <c:pt idx="48">
                  <c:v>62.492252307692311</c:v>
                </c:pt>
                <c:pt idx="49">
                  <c:v>63.049299230769236</c:v>
                </c:pt>
                <c:pt idx="50">
                  <c:v>63.606346153846154</c:v>
                </c:pt>
                <c:pt idx="51">
                  <c:v>64.163393076923086</c:v>
                </c:pt>
                <c:pt idx="52">
                  <c:v>64.720439999999996</c:v>
                </c:pt>
                <c:pt idx="53">
                  <c:v>64.720439999999996</c:v>
                </c:pt>
                <c:pt idx="54">
                  <c:v>64.357378846153836</c:v>
                </c:pt>
                <c:pt idx="55">
                  <c:v>63.994317692307696</c:v>
                </c:pt>
                <c:pt idx="56">
                  <c:v>63.631256538461543</c:v>
                </c:pt>
                <c:pt idx="57">
                  <c:v>63.268195384615382</c:v>
                </c:pt>
                <c:pt idx="58">
                  <c:v>62.905134230769242</c:v>
                </c:pt>
                <c:pt idx="59">
                  <c:v>62.542073076923074</c:v>
                </c:pt>
                <c:pt idx="60">
                  <c:v>62.179011923076928</c:v>
                </c:pt>
                <c:pt idx="61">
                  <c:v>61.815950769230767</c:v>
                </c:pt>
                <c:pt idx="62">
                  <c:v>61.452889615384613</c:v>
                </c:pt>
                <c:pt idx="63">
                  <c:v>61.08982846153846</c:v>
                </c:pt>
                <c:pt idx="64">
                  <c:v>60.726767307692299</c:v>
                </c:pt>
                <c:pt idx="65">
                  <c:v>60.363706153846159</c:v>
                </c:pt>
                <c:pt idx="66">
                  <c:v>60.000645000000006</c:v>
                </c:pt>
                <c:pt idx="67">
                  <c:v>59.637583846153845</c:v>
                </c:pt>
                <c:pt idx="68">
                  <c:v>59.274522692307684</c:v>
                </c:pt>
                <c:pt idx="69">
                  <c:v>58.911461538461545</c:v>
                </c:pt>
                <c:pt idx="70">
                  <c:v>58.548400384615384</c:v>
                </c:pt>
                <c:pt idx="71">
                  <c:v>58.185339230769223</c:v>
                </c:pt>
                <c:pt idx="72">
                  <c:v>57.822278076923077</c:v>
                </c:pt>
                <c:pt idx="73">
                  <c:v>57.45921692307693</c:v>
                </c:pt>
                <c:pt idx="74">
                  <c:v>57.096155769230769</c:v>
                </c:pt>
                <c:pt idx="75">
                  <c:v>56.733094615384616</c:v>
                </c:pt>
                <c:pt idx="76">
                  <c:v>56.370033461538462</c:v>
                </c:pt>
                <c:pt idx="77">
                  <c:v>56.006972307692301</c:v>
                </c:pt>
                <c:pt idx="78">
                  <c:v>55.643911153846162</c:v>
                </c:pt>
                <c:pt idx="79">
                  <c:v>55.280850000000008</c:v>
                </c:pt>
                <c:pt idx="80">
                  <c:v>54.917788846153847</c:v>
                </c:pt>
                <c:pt idx="81">
                  <c:v>54.554727692307701</c:v>
                </c:pt>
                <c:pt idx="82">
                  <c:v>54.191666538461533</c:v>
                </c:pt>
                <c:pt idx="83">
                  <c:v>53.828605384615386</c:v>
                </c:pt>
                <c:pt idx="84">
                  <c:v>53.465544230769225</c:v>
                </c:pt>
                <c:pt idx="85">
                  <c:v>53.102483076923079</c:v>
                </c:pt>
                <c:pt idx="86">
                  <c:v>52.739421923076925</c:v>
                </c:pt>
                <c:pt idx="87">
                  <c:v>52.376360769230772</c:v>
                </c:pt>
                <c:pt idx="88">
                  <c:v>52.013299615384618</c:v>
                </c:pt>
                <c:pt idx="89">
                  <c:v>51.650238461538464</c:v>
                </c:pt>
                <c:pt idx="90">
                  <c:v>51.287177307692303</c:v>
                </c:pt>
                <c:pt idx="91">
                  <c:v>50.924116153846143</c:v>
                </c:pt>
                <c:pt idx="92">
                  <c:v>50.56105500000001</c:v>
                </c:pt>
                <c:pt idx="93">
                  <c:v>50.19799384615385</c:v>
                </c:pt>
                <c:pt idx="94">
                  <c:v>49.834932692307689</c:v>
                </c:pt>
                <c:pt idx="95">
                  <c:v>49.471871538461535</c:v>
                </c:pt>
                <c:pt idx="96">
                  <c:v>49.108810384615381</c:v>
                </c:pt>
                <c:pt idx="97">
                  <c:v>48.745749230769228</c:v>
                </c:pt>
                <c:pt idx="98">
                  <c:v>48.382688076923074</c:v>
                </c:pt>
                <c:pt idx="99">
                  <c:v>48.019626923076927</c:v>
                </c:pt>
                <c:pt idx="100">
                  <c:v>47.656565769230774</c:v>
                </c:pt>
                <c:pt idx="101">
                  <c:v>47.29350461538462</c:v>
                </c:pt>
                <c:pt idx="102">
                  <c:v>46.930443461538466</c:v>
                </c:pt>
                <c:pt idx="103">
                  <c:v>46.567382307692306</c:v>
                </c:pt>
                <c:pt idx="104">
                  <c:v>46.204321153846145</c:v>
                </c:pt>
                <c:pt idx="105">
                  <c:v>45.841260000000005</c:v>
                </c:pt>
                <c:pt idx="106">
                  <c:v>45.87313846153846</c:v>
                </c:pt>
                <c:pt idx="107">
                  <c:v>45.905016923076921</c:v>
                </c:pt>
                <c:pt idx="108">
                  <c:v>45.936895384615383</c:v>
                </c:pt>
                <c:pt idx="109">
                  <c:v>45.968773846153844</c:v>
                </c:pt>
                <c:pt idx="110">
                  <c:v>46.000652307692306</c:v>
                </c:pt>
                <c:pt idx="111">
                  <c:v>46.032530769230767</c:v>
                </c:pt>
                <c:pt idx="112">
                  <c:v>46.064409230769236</c:v>
                </c:pt>
                <c:pt idx="113">
                  <c:v>46.096287692307691</c:v>
                </c:pt>
                <c:pt idx="114">
                  <c:v>46.128166153846152</c:v>
                </c:pt>
                <c:pt idx="115">
                  <c:v>46.160044615384621</c:v>
                </c:pt>
                <c:pt idx="116">
                  <c:v>46.191923076923075</c:v>
                </c:pt>
                <c:pt idx="117">
                  <c:v>46.223801538461544</c:v>
                </c:pt>
                <c:pt idx="118">
                  <c:v>46.255680000000005</c:v>
                </c:pt>
                <c:pt idx="119">
                  <c:v>46.28755846153846</c:v>
                </c:pt>
                <c:pt idx="120">
                  <c:v>46.319436923076921</c:v>
                </c:pt>
                <c:pt idx="121">
                  <c:v>46.35131538461539</c:v>
                </c:pt>
                <c:pt idx="122">
                  <c:v>46.383193846153851</c:v>
                </c:pt>
                <c:pt idx="123">
                  <c:v>46.415072307692306</c:v>
                </c:pt>
                <c:pt idx="124">
                  <c:v>46.446950769230767</c:v>
                </c:pt>
                <c:pt idx="125">
                  <c:v>46.478829230769229</c:v>
                </c:pt>
                <c:pt idx="126">
                  <c:v>46.510707692307697</c:v>
                </c:pt>
                <c:pt idx="127">
                  <c:v>46.542586153846152</c:v>
                </c:pt>
                <c:pt idx="128">
                  <c:v>46.57446461538462</c:v>
                </c:pt>
                <c:pt idx="129">
                  <c:v>46.606343076923075</c:v>
                </c:pt>
                <c:pt idx="130">
                  <c:v>46.638221538461544</c:v>
                </c:pt>
                <c:pt idx="131">
                  <c:v>46.670100000000005</c:v>
                </c:pt>
                <c:pt idx="132">
                  <c:v>46.701978461538467</c:v>
                </c:pt>
                <c:pt idx="133">
                  <c:v>46.733856923076921</c:v>
                </c:pt>
                <c:pt idx="134">
                  <c:v>46.765735384615382</c:v>
                </c:pt>
                <c:pt idx="135">
                  <c:v>46.797613846153844</c:v>
                </c:pt>
                <c:pt idx="136">
                  <c:v>46.829492307692298</c:v>
                </c:pt>
                <c:pt idx="137">
                  <c:v>46.861370769230774</c:v>
                </c:pt>
                <c:pt idx="138">
                  <c:v>46.893249230769229</c:v>
                </c:pt>
                <c:pt idx="139">
                  <c:v>46.92512769230769</c:v>
                </c:pt>
                <c:pt idx="140">
                  <c:v>46.957006153846159</c:v>
                </c:pt>
                <c:pt idx="141">
                  <c:v>46.98888461538462</c:v>
                </c:pt>
                <c:pt idx="142">
                  <c:v>47.020763076923082</c:v>
                </c:pt>
                <c:pt idx="143">
                  <c:v>47.052641538461536</c:v>
                </c:pt>
                <c:pt idx="144">
                  <c:v>47.084520000000005</c:v>
                </c:pt>
                <c:pt idx="145">
                  <c:v>47.116398461538466</c:v>
                </c:pt>
                <c:pt idx="146">
                  <c:v>47.148276923076921</c:v>
                </c:pt>
                <c:pt idx="147">
                  <c:v>47.180155384615382</c:v>
                </c:pt>
                <c:pt idx="148">
                  <c:v>47.212033846153844</c:v>
                </c:pt>
                <c:pt idx="149">
                  <c:v>47.243912307692305</c:v>
                </c:pt>
                <c:pt idx="150">
                  <c:v>47.275790769230767</c:v>
                </c:pt>
                <c:pt idx="151">
                  <c:v>47.307669230769228</c:v>
                </c:pt>
                <c:pt idx="152">
                  <c:v>47.33954769230769</c:v>
                </c:pt>
                <c:pt idx="153">
                  <c:v>47.371426153846159</c:v>
                </c:pt>
                <c:pt idx="154">
                  <c:v>47.403304615384613</c:v>
                </c:pt>
                <c:pt idx="155">
                  <c:v>47.435183076923074</c:v>
                </c:pt>
                <c:pt idx="156">
                  <c:v>47.467061538461536</c:v>
                </c:pt>
                <c:pt idx="157">
                  <c:v>47.498940000000005</c:v>
                </c:pt>
                <c:pt idx="158">
                  <c:v>47.442231923076918</c:v>
                </c:pt>
                <c:pt idx="159">
                  <c:v>47.385523846153838</c:v>
                </c:pt>
                <c:pt idx="160">
                  <c:v>47.328815769230772</c:v>
                </c:pt>
                <c:pt idx="161">
                  <c:v>47.272107692307692</c:v>
                </c:pt>
                <c:pt idx="162">
                  <c:v>47.215399615384619</c:v>
                </c:pt>
                <c:pt idx="163">
                  <c:v>47.158691538461525</c:v>
                </c:pt>
                <c:pt idx="164">
                  <c:v>47.10198346153846</c:v>
                </c:pt>
                <c:pt idx="165">
                  <c:v>47.045275384615387</c:v>
                </c:pt>
                <c:pt idx="166">
                  <c:v>46.988567307692307</c:v>
                </c:pt>
                <c:pt idx="167">
                  <c:v>46.931859230769234</c:v>
                </c:pt>
                <c:pt idx="168">
                  <c:v>46.875151153846147</c:v>
                </c:pt>
                <c:pt idx="169">
                  <c:v>46.818443076923081</c:v>
                </c:pt>
                <c:pt idx="170">
                  <c:v>46.761735000000002</c:v>
                </c:pt>
                <c:pt idx="171">
                  <c:v>46.705026923076922</c:v>
                </c:pt>
                <c:pt idx="172">
                  <c:v>46.648318846153849</c:v>
                </c:pt>
                <c:pt idx="173">
                  <c:v>46.591610769230769</c:v>
                </c:pt>
                <c:pt idx="174">
                  <c:v>46.534902692307696</c:v>
                </c:pt>
                <c:pt idx="175">
                  <c:v>46.478194615384616</c:v>
                </c:pt>
                <c:pt idx="176">
                  <c:v>46.421486538461536</c:v>
                </c:pt>
                <c:pt idx="177">
                  <c:v>46.364778461538464</c:v>
                </c:pt>
                <c:pt idx="178">
                  <c:v>46.308070384615384</c:v>
                </c:pt>
                <c:pt idx="179">
                  <c:v>46.251362307692311</c:v>
                </c:pt>
                <c:pt idx="180">
                  <c:v>46.194654230769231</c:v>
                </c:pt>
                <c:pt idx="181">
                  <c:v>46.137946153846144</c:v>
                </c:pt>
                <c:pt idx="182">
                  <c:v>46.081238076923078</c:v>
                </c:pt>
                <c:pt idx="183">
                  <c:v>46.024529999999999</c:v>
                </c:pt>
                <c:pt idx="184">
                  <c:v>45.967821923076933</c:v>
                </c:pt>
                <c:pt idx="185">
                  <c:v>45.911113846153853</c:v>
                </c:pt>
                <c:pt idx="186">
                  <c:v>45.854405769230766</c:v>
                </c:pt>
                <c:pt idx="187">
                  <c:v>45.797697692307693</c:v>
                </c:pt>
                <c:pt idx="188">
                  <c:v>45.74098961538462</c:v>
                </c:pt>
                <c:pt idx="189">
                  <c:v>45.684281538461548</c:v>
                </c:pt>
                <c:pt idx="190">
                  <c:v>45.627573461538461</c:v>
                </c:pt>
                <c:pt idx="191">
                  <c:v>45.570865384615381</c:v>
                </c:pt>
                <c:pt idx="192">
                  <c:v>45.514157307692308</c:v>
                </c:pt>
                <c:pt idx="193">
                  <c:v>45.457449230769235</c:v>
                </c:pt>
                <c:pt idx="194">
                  <c:v>45.400741153846162</c:v>
                </c:pt>
                <c:pt idx="195">
                  <c:v>45.344033076923068</c:v>
                </c:pt>
                <c:pt idx="196">
                  <c:v>45.287325000000003</c:v>
                </c:pt>
                <c:pt idx="197">
                  <c:v>45.23061692307693</c:v>
                </c:pt>
                <c:pt idx="198">
                  <c:v>45.17390884615385</c:v>
                </c:pt>
                <c:pt idx="199">
                  <c:v>45.11720076923077</c:v>
                </c:pt>
                <c:pt idx="200">
                  <c:v>45.06049269230769</c:v>
                </c:pt>
                <c:pt idx="201">
                  <c:v>45.003784615384617</c:v>
                </c:pt>
                <c:pt idx="202">
                  <c:v>44.947076538461545</c:v>
                </c:pt>
                <c:pt idx="203">
                  <c:v>44.890368461538458</c:v>
                </c:pt>
                <c:pt idx="204">
                  <c:v>44.833660384615385</c:v>
                </c:pt>
                <c:pt idx="205">
                  <c:v>44.776952307692305</c:v>
                </c:pt>
                <c:pt idx="206">
                  <c:v>44.720244230769232</c:v>
                </c:pt>
                <c:pt idx="207">
                  <c:v>44.663536153846159</c:v>
                </c:pt>
                <c:pt idx="208">
                  <c:v>44.60682807692308</c:v>
                </c:pt>
                <c:pt idx="209">
                  <c:v>44.55012</c:v>
                </c:pt>
                <c:pt idx="210">
                  <c:v>44.330990769230766</c:v>
                </c:pt>
                <c:pt idx="211">
                  <c:v>44.111861538461547</c:v>
                </c:pt>
                <c:pt idx="212">
                  <c:v>43.892732307692306</c:v>
                </c:pt>
                <c:pt idx="213">
                  <c:v>43.673603076923079</c:v>
                </c:pt>
                <c:pt idx="214">
                  <c:v>43.454473846153853</c:v>
                </c:pt>
                <c:pt idx="215">
                  <c:v>43.235344615384619</c:v>
                </c:pt>
                <c:pt idx="216">
                  <c:v>43.016215384615386</c:v>
                </c:pt>
                <c:pt idx="217">
                  <c:v>42.797086153846152</c:v>
                </c:pt>
                <c:pt idx="218">
                  <c:v>42.577956923076925</c:v>
                </c:pt>
                <c:pt idx="219">
                  <c:v>42.358827692307699</c:v>
                </c:pt>
                <c:pt idx="220">
                  <c:v>42.139698461538458</c:v>
                </c:pt>
                <c:pt idx="221">
                  <c:v>41.920569230769239</c:v>
                </c:pt>
                <c:pt idx="222">
                  <c:v>41.701440000000005</c:v>
                </c:pt>
                <c:pt idx="223">
                  <c:v>41.482310769230764</c:v>
                </c:pt>
                <c:pt idx="224">
                  <c:v>41.263181538461538</c:v>
                </c:pt>
                <c:pt idx="225">
                  <c:v>41.044052307692304</c:v>
                </c:pt>
                <c:pt idx="226">
                  <c:v>40.824923076923078</c:v>
                </c:pt>
                <c:pt idx="227">
                  <c:v>40.605793846153851</c:v>
                </c:pt>
                <c:pt idx="228">
                  <c:v>40.38666461538461</c:v>
                </c:pt>
                <c:pt idx="229">
                  <c:v>40.167535384615391</c:v>
                </c:pt>
                <c:pt idx="230">
                  <c:v>39.94840615384615</c:v>
                </c:pt>
                <c:pt idx="231">
                  <c:v>39.729276923076924</c:v>
                </c:pt>
                <c:pt idx="232">
                  <c:v>39.51014769230769</c:v>
                </c:pt>
                <c:pt idx="233">
                  <c:v>39.291018461538464</c:v>
                </c:pt>
                <c:pt idx="234">
                  <c:v>39.071889230769237</c:v>
                </c:pt>
                <c:pt idx="235">
                  <c:v>38.852760000000004</c:v>
                </c:pt>
                <c:pt idx="236">
                  <c:v>38.633630769230777</c:v>
                </c:pt>
                <c:pt idx="237">
                  <c:v>38.414501538461543</c:v>
                </c:pt>
                <c:pt idx="238">
                  <c:v>38.195372307692303</c:v>
                </c:pt>
                <c:pt idx="239">
                  <c:v>37.976243076923076</c:v>
                </c:pt>
                <c:pt idx="240">
                  <c:v>37.75711384615385</c:v>
                </c:pt>
                <c:pt idx="241">
                  <c:v>37.537984615384616</c:v>
                </c:pt>
                <c:pt idx="242">
                  <c:v>37.318855384615382</c:v>
                </c:pt>
                <c:pt idx="243">
                  <c:v>37.099726153846156</c:v>
                </c:pt>
                <c:pt idx="244">
                  <c:v>36.880596923076929</c:v>
                </c:pt>
                <c:pt idx="245">
                  <c:v>36.661467692307689</c:v>
                </c:pt>
                <c:pt idx="246">
                  <c:v>36.442338461538462</c:v>
                </c:pt>
                <c:pt idx="247">
                  <c:v>36.223209230769228</c:v>
                </c:pt>
                <c:pt idx="248">
                  <c:v>36.004079999999995</c:v>
                </c:pt>
                <c:pt idx="249">
                  <c:v>35.784950769230768</c:v>
                </c:pt>
                <c:pt idx="250">
                  <c:v>35.565821538461542</c:v>
                </c:pt>
                <c:pt idx="251">
                  <c:v>35.346692307692315</c:v>
                </c:pt>
                <c:pt idx="252">
                  <c:v>35.127563076923067</c:v>
                </c:pt>
                <c:pt idx="253">
                  <c:v>34.908433846153841</c:v>
                </c:pt>
                <c:pt idx="254">
                  <c:v>34.689304615384614</c:v>
                </c:pt>
                <c:pt idx="255">
                  <c:v>34.470175384615381</c:v>
                </c:pt>
                <c:pt idx="256">
                  <c:v>34.251046153846154</c:v>
                </c:pt>
                <c:pt idx="257">
                  <c:v>34.031916923076921</c:v>
                </c:pt>
                <c:pt idx="258">
                  <c:v>33.812787692307694</c:v>
                </c:pt>
                <c:pt idx="259">
                  <c:v>33.59365846153846</c:v>
                </c:pt>
                <c:pt idx="260">
                  <c:v>33.37452923076922</c:v>
                </c:pt>
                <c:pt idx="261">
                  <c:v>33.155399999999993</c:v>
                </c:pt>
                <c:pt idx="262">
                  <c:v>33.631198846153843</c:v>
                </c:pt>
                <c:pt idx="263">
                  <c:v>34.106997692307701</c:v>
                </c:pt>
                <c:pt idx="264">
                  <c:v>34.582796538461537</c:v>
                </c:pt>
                <c:pt idx="265">
                  <c:v>35.058595384615387</c:v>
                </c:pt>
                <c:pt idx="266">
                  <c:v>35.53439423076923</c:v>
                </c:pt>
                <c:pt idx="267">
                  <c:v>36.010193076923073</c:v>
                </c:pt>
                <c:pt idx="268">
                  <c:v>36.485991923076924</c:v>
                </c:pt>
                <c:pt idx="269">
                  <c:v>36.961790769230767</c:v>
                </c:pt>
                <c:pt idx="270">
                  <c:v>37.43758961538461</c:v>
                </c:pt>
                <c:pt idx="271">
                  <c:v>37.91338846153846</c:v>
                </c:pt>
                <c:pt idx="272">
                  <c:v>38.38918730769231</c:v>
                </c:pt>
                <c:pt idx="273">
                  <c:v>38.864986153846154</c:v>
                </c:pt>
                <c:pt idx="274">
                  <c:v>39.34078499999999</c:v>
                </c:pt>
                <c:pt idx="275">
                  <c:v>39.816583846153847</c:v>
                </c:pt>
                <c:pt idx="276">
                  <c:v>40.29238269230769</c:v>
                </c:pt>
                <c:pt idx="277">
                  <c:v>40.768181538461533</c:v>
                </c:pt>
                <c:pt idx="278">
                  <c:v>41.243980384615384</c:v>
                </c:pt>
                <c:pt idx="279">
                  <c:v>41.719779230769227</c:v>
                </c:pt>
                <c:pt idx="280">
                  <c:v>42.19557807692307</c:v>
                </c:pt>
                <c:pt idx="281">
                  <c:v>42.671376923076927</c:v>
                </c:pt>
                <c:pt idx="282">
                  <c:v>43.147175769230763</c:v>
                </c:pt>
                <c:pt idx="283">
                  <c:v>43.622974615384614</c:v>
                </c:pt>
                <c:pt idx="284">
                  <c:v>44.098773461538464</c:v>
                </c:pt>
                <c:pt idx="285">
                  <c:v>44.5745723076923</c:v>
                </c:pt>
                <c:pt idx="286">
                  <c:v>45.050371153846157</c:v>
                </c:pt>
                <c:pt idx="287">
                  <c:v>45.52617</c:v>
                </c:pt>
                <c:pt idx="288">
                  <c:v>46.001968846153844</c:v>
                </c:pt>
                <c:pt idx="289">
                  <c:v>46.477767692307694</c:v>
                </c:pt>
                <c:pt idx="290">
                  <c:v>46.953566538461537</c:v>
                </c:pt>
                <c:pt idx="291">
                  <c:v>47.42936538461538</c:v>
                </c:pt>
                <c:pt idx="292">
                  <c:v>47.905164230769223</c:v>
                </c:pt>
                <c:pt idx="293">
                  <c:v>48.380963076923074</c:v>
                </c:pt>
                <c:pt idx="294">
                  <c:v>48.856761923076917</c:v>
                </c:pt>
                <c:pt idx="295">
                  <c:v>49.332560769230767</c:v>
                </c:pt>
                <c:pt idx="296">
                  <c:v>49.808359615384617</c:v>
                </c:pt>
                <c:pt idx="297">
                  <c:v>50.28415846153846</c:v>
                </c:pt>
                <c:pt idx="298">
                  <c:v>50.759957307692311</c:v>
                </c:pt>
                <c:pt idx="299">
                  <c:v>51.235756153846154</c:v>
                </c:pt>
                <c:pt idx="300">
                  <c:v>51.711555000000004</c:v>
                </c:pt>
                <c:pt idx="301">
                  <c:v>52.18735384615384</c:v>
                </c:pt>
                <c:pt idx="302">
                  <c:v>52.663152692307698</c:v>
                </c:pt>
                <c:pt idx="303">
                  <c:v>53.138951538461534</c:v>
                </c:pt>
                <c:pt idx="304">
                  <c:v>53.614750384615377</c:v>
                </c:pt>
                <c:pt idx="305">
                  <c:v>54.090549230769234</c:v>
                </c:pt>
                <c:pt idx="306">
                  <c:v>54.566348076923084</c:v>
                </c:pt>
                <c:pt idx="307">
                  <c:v>55.04214692307692</c:v>
                </c:pt>
                <c:pt idx="308">
                  <c:v>55.517945769230778</c:v>
                </c:pt>
                <c:pt idx="309">
                  <c:v>55.993744615384628</c:v>
                </c:pt>
                <c:pt idx="310">
                  <c:v>56.469543461538457</c:v>
                </c:pt>
                <c:pt idx="311">
                  <c:v>56.945342307692307</c:v>
                </c:pt>
                <c:pt idx="312">
                  <c:v>57.42114115384615</c:v>
                </c:pt>
                <c:pt idx="313">
                  <c:v>57.896940000000001</c:v>
                </c:pt>
                <c:pt idx="314">
                  <c:v>57.896940000000001</c:v>
                </c:pt>
                <c:pt idx="315">
                  <c:v>58.606503461538452</c:v>
                </c:pt>
                <c:pt idx="316">
                  <c:v>59.316066923076917</c:v>
                </c:pt>
                <c:pt idx="317">
                  <c:v>60.02563038461539</c:v>
                </c:pt>
                <c:pt idx="318">
                  <c:v>60.735193846153855</c:v>
                </c:pt>
                <c:pt idx="319">
                  <c:v>61.444757307692306</c:v>
                </c:pt>
                <c:pt idx="320">
                  <c:v>62.154320769230765</c:v>
                </c:pt>
                <c:pt idx="321">
                  <c:v>62.863884230769237</c:v>
                </c:pt>
                <c:pt idx="322">
                  <c:v>63.573447692307695</c:v>
                </c:pt>
                <c:pt idx="323">
                  <c:v>64.283011153846147</c:v>
                </c:pt>
                <c:pt idx="324">
                  <c:v>64.992574615384612</c:v>
                </c:pt>
                <c:pt idx="325">
                  <c:v>65.702138076923092</c:v>
                </c:pt>
                <c:pt idx="326">
                  <c:v>66.411701538461543</c:v>
                </c:pt>
                <c:pt idx="327">
                  <c:v>67.121264999999994</c:v>
                </c:pt>
                <c:pt idx="328">
                  <c:v>67.830828461538459</c:v>
                </c:pt>
                <c:pt idx="329">
                  <c:v>68.540391923076925</c:v>
                </c:pt>
                <c:pt idx="330">
                  <c:v>69.24995538461539</c:v>
                </c:pt>
                <c:pt idx="331">
                  <c:v>69.95951884615387</c:v>
                </c:pt>
                <c:pt idx="332">
                  <c:v>70.669082307692307</c:v>
                </c:pt>
                <c:pt idx="333">
                  <c:v>71.378645769230758</c:v>
                </c:pt>
                <c:pt idx="334">
                  <c:v>72.088209230769252</c:v>
                </c:pt>
                <c:pt idx="335">
                  <c:v>72.797772692307703</c:v>
                </c:pt>
                <c:pt idx="336">
                  <c:v>73.50733615384614</c:v>
                </c:pt>
                <c:pt idx="337">
                  <c:v>74.216899615384605</c:v>
                </c:pt>
                <c:pt idx="338">
                  <c:v>74.926463076923085</c:v>
                </c:pt>
                <c:pt idx="339">
                  <c:v>75.636026538461536</c:v>
                </c:pt>
                <c:pt idx="340">
                  <c:v>76.345590000000001</c:v>
                </c:pt>
                <c:pt idx="341">
                  <c:v>77.055153461538467</c:v>
                </c:pt>
                <c:pt idx="342">
                  <c:v>77.764716923076918</c:v>
                </c:pt>
                <c:pt idx="343">
                  <c:v>78.474280384615383</c:v>
                </c:pt>
                <c:pt idx="344">
                  <c:v>79.183843846153849</c:v>
                </c:pt>
                <c:pt idx="345">
                  <c:v>79.893407307692314</c:v>
                </c:pt>
                <c:pt idx="346">
                  <c:v>80.60297076923078</c:v>
                </c:pt>
                <c:pt idx="347">
                  <c:v>81.312534230769231</c:v>
                </c:pt>
                <c:pt idx="348">
                  <c:v>82.022097692307696</c:v>
                </c:pt>
                <c:pt idx="349">
                  <c:v>82.731661153846176</c:v>
                </c:pt>
                <c:pt idx="350">
                  <c:v>83.441224615384627</c:v>
                </c:pt>
                <c:pt idx="351">
                  <c:v>84.150788076923078</c:v>
                </c:pt>
                <c:pt idx="352">
                  <c:v>84.860351538461529</c:v>
                </c:pt>
                <c:pt idx="353">
                  <c:v>85.569915000000009</c:v>
                </c:pt>
                <c:pt idx="354">
                  <c:v>86.279478461538474</c:v>
                </c:pt>
                <c:pt idx="355">
                  <c:v>86.989041923076925</c:v>
                </c:pt>
                <c:pt idx="356">
                  <c:v>87.698605384615391</c:v>
                </c:pt>
                <c:pt idx="357">
                  <c:v>88.408168846153842</c:v>
                </c:pt>
                <c:pt idx="358">
                  <c:v>89.117732307692307</c:v>
                </c:pt>
                <c:pt idx="359">
                  <c:v>89.827295769230787</c:v>
                </c:pt>
                <c:pt idx="360">
                  <c:v>90.536859230769224</c:v>
                </c:pt>
                <c:pt idx="361">
                  <c:v>91.246422692307689</c:v>
                </c:pt>
                <c:pt idx="362">
                  <c:v>91.955986153846169</c:v>
                </c:pt>
                <c:pt idx="363">
                  <c:v>92.66554961538462</c:v>
                </c:pt>
                <c:pt idx="364">
                  <c:v>93.375113076923085</c:v>
                </c:pt>
                <c:pt idx="365">
                  <c:v>94.084676538461537</c:v>
                </c:pt>
                <c:pt idx="366">
                  <c:v>94.794240000000002</c:v>
                </c:pt>
                <c:pt idx="367">
                  <c:v>94.51542576923076</c:v>
                </c:pt>
                <c:pt idx="368">
                  <c:v>94.23661153846156</c:v>
                </c:pt>
                <c:pt idx="369">
                  <c:v>93.957797307692303</c:v>
                </c:pt>
                <c:pt idx="370">
                  <c:v>93.678983076923089</c:v>
                </c:pt>
                <c:pt idx="371">
                  <c:v>93.400168846153861</c:v>
                </c:pt>
                <c:pt idx="372">
                  <c:v>93.121354615384604</c:v>
                </c:pt>
                <c:pt idx="373">
                  <c:v>92.84254038461539</c:v>
                </c:pt>
                <c:pt idx="374">
                  <c:v>92.563726153846162</c:v>
                </c:pt>
                <c:pt idx="375">
                  <c:v>92.284911923076919</c:v>
                </c:pt>
                <c:pt idx="376">
                  <c:v>92.006097692307691</c:v>
                </c:pt>
                <c:pt idx="377">
                  <c:v>91.727283461538462</c:v>
                </c:pt>
                <c:pt idx="378">
                  <c:v>91.448469230769234</c:v>
                </c:pt>
                <c:pt idx="379">
                  <c:v>91.169655000000006</c:v>
                </c:pt>
                <c:pt idx="380">
                  <c:v>90.890840769230763</c:v>
                </c:pt>
                <c:pt idx="381">
                  <c:v>90.612026538461535</c:v>
                </c:pt>
                <c:pt idx="382">
                  <c:v>90.333212307692307</c:v>
                </c:pt>
                <c:pt idx="383">
                  <c:v>90.054398076923079</c:v>
                </c:pt>
                <c:pt idx="384">
                  <c:v>89.775583846153836</c:v>
                </c:pt>
                <c:pt idx="385">
                  <c:v>89.496769615384608</c:v>
                </c:pt>
                <c:pt idx="386">
                  <c:v>89.217955384615408</c:v>
                </c:pt>
                <c:pt idx="387">
                  <c:v>88.939141153846137</c:v>
                </c:pt>
                <c:pt idx="388">
                  <c:v>88.660326923076909</c:v>
                </c:pt>
                <c:pt idx="389">
                  <c:v>88.381512692307709</c:v>
                </c:pt>
                <c:pt idx="390">
                  <c:v>88.102698461538452</c:v>
                </c:pt>
                <c:pt idx="391">
                  <c:v>87.823884230769238</c:v>
                </c:pt>
                <c:pt idx="392">
                  <c:v>87.54507000000001</c:v>
                </c:pt>
                <c:pt idx="393">
                  <c:v>87.266255769230781</c:v>
                </c:pt>
                <c:pt idx="394">
                  <c:v>86.987441538461539</c:v>
                </c:pt>
                <c:pt idx="395">
                  <c:v>86.708627307692311</c:v>
                </c:pt>
                <c:pt idx="396">
                  <c:v>86.429813076923082</c:v>
                </c:pt>
                <c:pt idx="397">
                  <c:v>86.15099884615384</c:v>
                </c:pt>
                <c:pt idx="398">
                  <c:v>85.872184615384626</c:v>
                </c:pt>
                <c:pt idx="399">
                  <c:v>85.593370384615383</c:v>
                </c:pt>
                <c:pt idx="400">
                  <c:v>85.314556153846155</c:v>
                </c:pt>
                <c:pt idx="401">
                  <c:v>85.035741923076927</c:v>
                </c:pt>
                <c:pt idx="402">
                  <c:v>84.756927692307698</c:v>
                </c:pt>
                <c:pt idx="403">
                  <c:v>84.47811346153847</c:v>
                </c:pt>
                <c:pt idx="404">
                  <c:v>84.199299230769228</c:v>
                </c:pt>
                <c:pt idx="405">
                  <c:v>83.920484999999999</c:v>
                </c:pt>
                <c:pt idx="406">
                  <c:v>83.641670769230785</c:v>
                </c:pt>
                <c:pt idx="407">
                  <c:v>83.362856538461557</c:v>
                </c:pt>
                <c:pt idx="408">
                  <c:v>83.084042307692314</c:v>
                </c:pt>
                <c:pt idx="409">
                  <c:v>82.805228076923072</c:v>
                </c:pt>
                <c:pt idx="410">
                  <c:v>82.526413846153858</c:v>
                </c:pt>
                <c:pt idx="411">
                  <c:v>82.247599615384615</c:v>
                </c:pt>
                <c:pt idx="412">
                  <c:v>81.968785384615387</c:v>
                </c:pt>
                <c:pt idx="413">
                  <c:v>81.689971153846159</c:v>
                </c:pt>
                <c:pt idx="414">
                  <c:v>81.411156923076931</c:v>
                </c:pt>
                <c:pt idx="415">
                  <c:v>81.132342692307688</c:v>
                </c:pt>
                <c:pt idx="416">
                  <c:v>80.85352846153846</c:v>
                </c:pt>
                <c:pt idx="417">
                  <c:v>80.574714230769231</c:v>
                </c:pt>
                <c:pt idx="418">
                  <c:v>80.295899999999989</c:v>
                </c:pt>
                <c:pt idx="419">
                  <c:v>81.426984230769222</c:v>
                </c:pt>
                <c:pt idx="420">
                  <c:v>82.558068461538454</c:v>
                </c:pt>
                <c:pt idx="421">
                  <c:v>83.689152692307687</c:v>
                </c:pt>
                <c:pt idx="422">
                  <c:v>84.820236923076919</c:v>
                </c:pt>
                <c:pt idx="423">
                  <c:v>85.951321153846152</c:v>
                </c:pt>
                <c:pt idx="424">
                  <c:v>87.082405384615384</c:v>
                </c:pt>
                <c:pt idx="425">
                  <c:v>88.213489615384617</c:v>
                </c:pt>
                <c:pt idx="426">
                  <c:v>89.34457384615385</c:v>
                </c:pt>
                <c:pt idx="427">
                  <c:v>90.475658076923082</c:v>
                </c:pt>
                <c:pt idx="428">
                  <c:v>91.606742307692301</c:v>
                </c:pt>
                <c:pt idx="429">
                  <c:v>92.737826538461533</c:v>
                </c:pt>
                <c:pt idx="430">
                  <c:v>93.86891076923078</c:v>
                </c:pt>
                <c:pt idx="431">
                  <c:v>94.999994999999998</c:v>
                </c:pt>
                <c:pt idx="432">
                  <c:v>96.131079230769217</c:v>
                </c:pt>
                <c:pt idx="433">
                  <c:v>97.262163461538464</c:v>
                </c:pt>
                <c:pt idx="434">
                  <c:v>98.393247692307696</c:v>
                </c:pt>
                <c:pt idx="435">
                  <c:v>99.524331923076943</c:v>
                </c:pt>
                <c:pt idx="436">
                  <c:v>100.65541615384616</c:v>
                </c:pt>
                <c:pt idx="437">
                  <c:v>101.78650038461538</c:v>
                </c:pt>
                <c:pt idx="438">
                  <c:v>102.91758461538463</c:v>
                </c:pt>
                <c:pt idx="439">
                  <c:v>104.04866884615384</c:v>
                </c:pt>
                <c:pt idx="440">
                  <c:v>105.17975307692306</c:v>
                </c:pt>
                <c:pt idx="441">
                  <c:v>106.3108373076923</c:v>
                </c:pt>
                <c:pt idx="442">
                  <c:v>107.44192153846156</c:v>
                </c:pt>
                <c:pt idx="443">
                  <c:v>108.57300576923078</c:v>
                </c:pt>
                <c:pt idx="444">
                  <c:v>109.70408999999999</c:v>
                </c:pt>
                <c:pt idx="445">
                  <c:v>110.83517423076924</c:v>
                </c:pt>
                <c:pt idx="446">
                  <c:v>111.96625846153847</c:v>
                </c:pt>
                <c:pt idx="447">
                  <c:v>113.09734269230771</c:v>
                </c:pt>
                <c:pt idx="448">
                  <c:v>114.22842692307692</c:v>
                </c:pt>
                <c:pt idx="449">
                  <c:v>115.35951115384616</c:v>
                </c:pt>
                <c:pt idx="450">
                  <c:v>116.49059538461539</c:v>
                </c:pt>
                <c:pt idx="451">
                  <c:v>117.62167961538461</c:v>
                </c:pt>
                <c:pt idx="452">
                  <c:v>118.75276384615385</c:v>
                </c:pt>
                <c:pt idx="453">
                  <c:v>119.88384807692309</c:v>
                </c:pt>
                <c:pt idx="454">
                  <c:v>121.01493230769231</c:v>
                </c:pt>
                <c:pt idx="455">
                  <c:v>122.14601653846155</c:v>
                </c:pt>
                <c:pt idx="456">
                  <c:v>123.27710076923074</c:v>
                </c:pt>
                <c:pt idx="457">
                  <c:v>124.408185</c:v>
                </c:pt>
                <c:pt idx="458">
                  <c:v>125.53926923076924</c:v>
                </c:pt>
                <c:pt idx="459">
                  <c:v>126.67035346153845</c:v>
                </c:pt>
                <c:pt idx="460">
                  <c:v>127.80143769230769</c:v>
                </c:pt>
                <c:pt idx="461">
                  <c:v>128.93252192307691</c:v>
                </c:pt>
                <c:pt idx="462">
                  <c:v>130.06360615384617</c:v>
                </c:pt>
                <c:pt idx="463">
                  <c:v>131.1946903846154</c:v>
                </c:pt>
                <c:pt idx="464">
                  <c:v>132.3257746153846</c:v>
                </c:pt>
                <c:pt idx="465">
                  <c:v>133.45685884615386</c:v>
                </c:pt>
                <c:pt idx="466">
                  <c:v>134.58794307692307</c:v>
                </c:pt>
                <c:pt idx="467">
                  <c:v>135.71902730769233</c:v>
                </c:pt>
                <c:pt idx="468">
                  <c:v>136.85011153846153</c:v>
                </c:pt>
                <c:pt idx="469">
                  <c:v>137.98119576923077</c:v>
                </c:pt>
                <c:pt idx="470">
                  <c:v>139.11228</c:v>
                </c:pt>
                <c:pt idx="471">
                  <c:v>139.87795384615387</c:v>
                </c:pt>
                <c:pt idx="472">
                  <c:v>140.64362769230769</c:v>
                </c:pt>
                <c:pt idx="473">
                  <c:v>141.40930153846156</c:v>
                </c:pt>
                <c:pt idx="474">
                  <c:v>142.17497538461538</c:v>
                </c:pt>
                <c:pt idx="475">
                  <c:v>142.94064923076922</c:v>
                </c:pt>
                <c:pt idx="476">
                  <c:v>143.7063230769231</c:v>
                </c:pt>
                <c:pt idx="477">
                  <c:v>144.47199692307692</c:v>
                </c:pt>
                <c:pt idx="478">
                  <c:v>145.23767076923079</c:v>
                </c:pt>
                <c:pt idx="479">
                  <c:v>146.00334461538461</c:v>
                </c:pt>
                <c:pt idx="480">
                  <c:v>146.76901846153848</c:v>
                </c:pt>
                <c:pt idx="481">
                  <c:v>147.53469230769232</c:v>
                </c:pt>
                <c:pt idx="482">
                  <c:v>148.30036615384614</c:v>
                </c:pt>
                <c:pt idx="483">
                  <c:v>149.06604000000002</c:v>
                </c:pt>
                <c:pt idx="484">
                  <c:v>149.83171384615383</c:v>
                </c:pt>
                <c:pt idx="485">
                  <c:v>150.59738769230771</c:v>
                </c:pt>
                <c:pt idx="486">
                  <c:v>151.36306153846155</c:v>
                </c:pt>
                <c:pt idx="487">
                  <c:v>152.12873538461537</c:v>
                </c:pt>
                <c:pt idx="488">
                  <c:v>152.89440923076927</c:v>
                </c:pt>
                <c:pt idx="489">
                  <c:v>153.66008307692306</c:v>
                </c:pt>
                <c:pt idx="490">
                  <c:v>154.42575692307693</c:v>
                </c:pt>
                <c:pt idx="491">
                  <c:v>155.19143076923081</c:v>
                </c:pt>
                <c:pt idx="492">
                  <c:v>155.95710461538459</c:v>
                </c:pt>
                <c:pt idx="493">
                  <c:v>156.7227784615385</c:v>
                </c:pt>
                <c:pt idx="494">
                  <c:v>157.48845230769231</c:v>
                </c:pt>
                <c:pt idx="495">
                  <c:v>158.25412615384619</c:v>
                </c:pt>
                <c:pt idx="496">
                  <c:v>159.0198</c:v>
                </c:pt>
                <c:pt idx="497">
                  <c:v>159.78547384615385</c:v>
                </c:pt>
                <c:pt idx="498">
                  <c:v>160.55114769230772</c:v>
                </c:pt>
                <c:pt idx="499">
                  <c:v>161.31682153846154</c:v>
                </c:pt>
                <c:pt idx="500">
                  <c:v>162.08249538461538</c:v>
                </c:pt>
                <c:pt idx="501">
                  <c:v>162.84816923076923</c:v>
                </c:pt>
                <c:pt idx="502">
                  <c:v>163.61384307692308</c:v>
                </c:pt>
                <c:pt idx="503">
                  <c:v>164.37951692307695</c:v>
                </c:pt>
                <c:pt idx="504">
                  <c:v>165.14519076923077</c:v>
                </c:pt>
                <c:pt idx="505">
                  <c:v>165.91086461538464</c:v>
                </c:pt>
                <c:pt idx="506">
                  <c:v>166.67653846153846</c:v>
                </c:pt>
                <c:pt idx="507">
                  <c:v>167.44221230769233</c:v>
                </c:pt>
                <c:pt idx="508">
                  <c:v>168.20788615384618</c:v>
                </c:pt>
                <c:pt idx="509">
                  <c:v>168.97355999999999</c:v>
                </c:pt>
                <c:pt idx="510">
                  <c:v>169.73923384615387</c:v>
                </c:pt>
                <c:pt idx="511">
                  <c:v>170.50490769230768</c:v>
                </c:pt>
                <c:pt idx="512">
                  <c:v>171.27058153846156</c:v>
                </c:pt>
                <c:pt idx="513">
                  <c:v>172.0362553846154</c:v>
                </c:pt>
                <c:pt idx="514">
                  <c:v>172.80192923076922</c:v>
                </c:pt>
                <c:pt idx="515">
                  <c:v>173.56760307692309</c:v>
                </c:pt>
                <c:pt idx="516">
                  <c:v>174.33327692307694</c:v>
                </c:pt>
                <c:pt idx="517">
                  <c:v>175.09895076923078</c:v>
                </c:pt>
                <c:pt idx="518">
                  <c:v>175.86462461538463</c:v>
                </c:pt>
                <c:pt idx="519">
                  <c:v>176.63029846153844</c:v>
                </c:pt>
                <c:pt idx="520">
                  <c:v>177.39597230769235</c:v>
                </c:pt>
                <c:pt idx="521">
                  <c:v>178.16164615384616</c:v>
                </c:pt>
                <c:pt idx="522">
                  <c:v>178.92732000000001</c:v>
                </c:pt>
                <c:pt idx="523">
                  <c:v>178.14977538461537</c:v>
                </c:pt>
                <c:pt idx="524">
                  <c:v>177.37223076923078</c:v>
                </c:pt>
                <c:pt idx="525">
                  <c:v>176.59468615384614</c:v>
                </c:pt>
                <c:pt idx="526">
                  <c:v>175.81714153846156</c:v>
                </c:pt>
                <c:pt idx="527">
                  <c:v>175.03959692307691</c:v>
                </c:pt>
                <c:pt idx="528">
                  <c:v>174.26205230769233</c:v>
                </c:pt>
                <c:pt idx="529">
                  <c:v>173.48450769230769</c:v>
                </c:pt>
                <c:pt idx="530">
                  <c:v>172.7069630769231</c:v>
                </c:pt>
                <c:pt idx="531">
                  <c:v>171.92941846153846</c:v>
                </c:pt>
                <c:pt idx="532">
                  <c:v>171.15187384615388</c:v>
                </c:pt>
                <c:pt idx="533">
                  <c:v>170.37432923076921</c:v>
                </c:pt>
                <c:pt idx="534">
                  <c:v>169.59678461538462</c:v>
                </c:pt>
                <c:pt idx="535">
                  <c:v>168.81923999999998</c:v>
                </c:pt>
                <c:pt idx="536">
                  <c:v>168.04169538461539</c:v>
                </c:pt>
                <c:pt idx="537">
                  <c:v>167.26415076923078</c:v>
                </c:pt>
                <c:pt idx="538">
                  <c:v>166.48660615384614</c:v>
                </c:pt>
                <c:pt idx="539">
                  <c:v>165.70906153846153</c:v>
                </c:pt>
                <c:pt idx="540">
                  <c:v>164.93151692307694</c:v>
                </c:pt>
                <c:pt idx="541">
                  <c:v>164.15397230769233</c:v>
                </c:pt>
                <c:pt idx="542">
                  <c:v>163.37642769230769</c:v>
                </c:pt>
                <c:pt idx="543">
                  <c:v>162.59888307692307</c:v>
                </c:pt>
                <c:pt idx="544">
                  <c:v>161.82133846153843</c:v>
                </c:pt>
                <c:pt idx="545">
                  <c:v>161.04379384615382</c:v>
                </c:pt>
                <c:pt idx="546">
                  <c:v>160.26624923076923</c:v>
                </c:pt>
                <c:pt idx="547">
                  <c:v>159.48870461538462</c:v>
                </c:pt>
                <c:pt idx="548">
                  <c:v>158.71116000000001</c:v>
                </c:pt>
                <c:pt idx="549">
                  <c:v>157.93361538461539</c:v>
                </c:pt>
                <c:pt idx="550">
                  <c:v>157.15607076923078</c:v>
                </c:pt>
                <c:pt idx="551">
                  <c:v>156.37852615384617</c:v>
                </c:pt>
                <c:pt idx="552">
                  <c:v>155.60098153846153</c:v>
                </c:pt>
                <c:pt idx="553">
                  <c:v>154.82343692307691</c:v>
                </c:pt>
                <c:pt idx="554">
                  <c:v>154.04589230769233</c:v>
                </c:pt>
                <c:pt idx="555">
                  <c:v>153.26834769230766</c:v>
                </c:pt>
                <c:pt idx="556">
                  <c:v>152.49080307692307</c:v>
                </c:pt>
                <c:pt idx="557">
                  <c:v>151.71325846153846</c:v>
                </c:pt>
                <c:pt idx="558">
                  <c:v>150.93571384615385</c:v>
                </c:pt>
                <c:pt idx="559">
                  <c:v>150.15816923076923</c:v>
                </c:pt>
                <c:pt idx="560">
                  <c:v>149.38062461538462</c:v>
                </c:pt>
                <c:pt idx="561">
                  <c:v>148.60308000000001</c:v>
                </c:pt>
                <c:pt idx="562">
                  <c:v>147.82553538461539</c:v>
                </c:pt>
                <c:pt idx="563">
                  <c:v>147.04799076923075</c:v>
                </c:pt>
                <c:pt idx="564">
                  <c:v>146.27044615384617</c:v>
                </c:pt>
                <c:pt idx="565">
                  <c:v>145.4929015384615</c:v>
                </c:pt>
                <c:pt idx="566">
                  <c:v>144.71535692307691</c:v>
                </c:pt>
                <c:pt idx="567">
                  <c:v>143.9378123076923</c:v>
                </c:pt>
                <c:pt idx="568">
                  <c:v>143.16026769230768</c:v>
                </c:pt>
                <c:pt idx="569">
                  <c:v>142.38272307692307</c:v>
                </c:pt>
                <c:pt idx="570">
                  <c:v>141.60517846153846</c:v>
                </c:pt>
                <c:pt idx="571">
                  <c:v>140.82763384615384</c:v>
                </c:pt>
                <c:pt idx="572">
                  <c:v>140.05008923076926</c:v>
                </c:pt>
                <c:pt idx="573">
                  <c:v>139.27254461538462</c:v>
                </c:pt>
                <c:pt idx="574">
                  <c:v>138.495</c:v>
                </c:pt>
                <c:pt idx="575">
                  <c:v>138.24978115384616</c:v>
                </c:pt>
                <c:pt idx="576">
                  <c:v>138.00456230769231</c:v>
                </c:pt>
                <c:pt idx="577">
                  <c:v>137.75934346153846</c:v>
                </c:pt>
                <c:pt idx="578">
                  <c:v>137.51412461538462</c:v>
                </c:pt>
                <c:pt idx="579">
                  <c:v>137.2689057692308</c:v>
                </c:pt>
                <c:pt idx="580">
                  <c:v>137.02368692307692</c:v>
                </c:pt>
                <c:pt idx="581">
                  <c:v>136.77846807692308</c:v>
                </c:pt>
                <c:pt idx="582">
                  <c:v>136.53324923076923</c:v>
                </c:pt>
                <c:pt idx="583">
                  <c:v>136.28803038461538</c:v>
                </c:pt>
                <c:pt idx="584">
                  <c:v>136.04281153846154</c:v>
                </c:pt>
                <c:pt idx="585">
                  <c:v>135.79759269230769</c:v>
                </c:pt>
                <c:pt idx="586">
                  <c:v>135.55237384615384</c:v>
                </c:pt>
                <c:pt idx="587">
                  <c:v>135.30715499999999</c:v>
                </c:pt>
                <c:pt idx="588">
                  <c:v>135.06193615384615</c:v>
                </c:pt>
                <c:pt idx="589">
                  <c:v>134.8167173076923</c:v>
                </c:pt>
                <c:pt idx="590">
                  <c:v>134.57149846153845</c:v>
                </c:pt>
                <c:pt idx="591">
                  <c:v>134.32627961538464</c:v>
                </c:pt>
                <c:pt idx="592">
                  <c:v>134.08106076923076</c:v>
                </c:pt>
                <c:pt idx="593">
                  <c:v>133.83584192307691</c:v>
                </c:pt>
                <c:pt idx="594">
                  <c:v>133.59062307692307</c:v>
                </c:pt>
                <c:pt idx="595">
                  <c:v>133.34540423076922</c:v>
                </c:pt>
                <c:pt idx="596">
                  <c:v>133.10018538461537</c:v>
                </c:pt>
                <c:pt idx="597">
                  <c:v>132.85496653846155</c:v>
                </c:pt>
                <c:pt idx="598">
                  <c:v>132.60974769230768</c:v>
                </c:pt>
                <c:pt idx="599">
                  <c:v>132.36452884615386</c:v>
                </c:pt>
                <c:pt idx="600">
                  <c:v>132.11930999999998</c:v>
                </c:pt>
                <c:pt idx="601">
                  <c:v>131.87409115384614</c:v>
                </c:pt>
                <c:pt idx="602">
                  <c:v>131.62887230769232</c:v>
                </c:pt>
                <c:pt idx="603">
                  <c:v>131.3836534615385</c:v>
                </c:pt>
                <c:pt idx="604">
                  <c:v>131.13843461538463</c:v>
                </c:pt>
                <c:pt idx="605">
                  <c:v>130.89321576923075</c:v>
                </c:pt>
                <c:pt idx="606">
                  <c:v>130.64799692307693</c:v>
                </c:pt>
                <c:pt idx="607">
                  <c:v>130.40277807692308</c:v>
                </c:pt>
                <c:pt idx="608">
                  <c:v>130.15755923076924</c:v>
                </c:pt>
                <c:pt idx="609">
                  <c:v>129.91234038461539</c:v>
                </c:pt>
                <c:pt idx="610">
                  <c:v>129.66712153846154</c:v>
                </c:pt>
                <c:pt idx="611">
                  <c:v>129.4219026923077</c:v>
                </c:pt>
                <c:pt idx="612">
                  <c:v>129.17668384615385</c:v>
                </c:pt>
                <c:pt idx="613">
                  <c:v>128.931465</c:v>
                </c:pt>
                <c:pt idx="614">
                  <c:v>128.68624615384616</c:v>
                </c:pt>
                <c:pt idx="615">
                  <c:v>128.44102730769231</c:v>
                </c:pt>
                <c:pt idx="616">
                  <c:v>128.19580846153849</c:v>
                </c:pt>
                <c:pt idx="617">
                  <c:v>127.95058961538462</c:v>
                </c:pt>
                <c:pt idx="618">
                  <c:v>127.70537076923078</c:v>
                </c:pt>
                <c:pt idx="619">
                  <c:v>127.46015192307692</c:v>
                </c:pt>
                <c:pt idx="620">
                  <c:v>127.21493307692306</c:v>
                </c:pt>
                <c:pt idx="621">
                  <c:v>126.96971423076923</c:v>
                </c:pt>
                <c:pt idx="622">
                  <c:v>126.72449538461538</c:v>
                </c:pt>
                <c:pt idx="623">
                  <c:v>126.47927653846153</c:v>
                </c:pt>
                <c:pt idx="624">
                  <c:v>126.2340576923077</c:v>
                </c:pt>
                <c:pt idx="625">
                  <c:v>125.98883884615384</c:v>
                </c:pt>
                <c:pt idx="626">
                  <c:v>125.74361999999999</c:v>
                </c:pt>
                <c:pt idx="627">
                  <c:v>125.74361999999999</c:v>
                </c:pt>
                <c:pt idx="628">
                  <c:v>125.79928730769231</c:v>
                </c:pt>
                <c:pt idx="629">
                  <c:v>125.85495461538463</c:v>
                </c:pt>
                <c:pt idx="630">
                  <c:v>125.91062192307693</c:v>
                </c:pt>
                <c:pt idx="631">
                  <c:v>125.96628923076922</c:v>
                </c:pt>
                <c:pt idx="632">
                  <c:v>126.02195653846152</c:v>
                </c:pt>
                <c:pt idx="633">
                  <c:v>126.07762384615384</c:v>
                </c:pt>
                <c:pt idx="634">
                  <c:v>126.13329115384616</c:v>
                </c:pt>
                <c:pt idx="635">
                  <c:v>126.18895846153846</c:v>
                </c:pt>
                <c:pt idx="636">
                  <c:v>126.24462576923075</c:v>
                </c:pt>
                <c:pt idx="637">
                  <c:v>126.30029307692308</c:v>
                </c:pt>
                <c:pt idx="638">
                  <c:v>126.3559603846154</c:v>
                </c:pt>
                <c:pt idx="639">
                  <c:v>126.4116276923077</c:v>
                </c:pt>
                <c:pt idx="640">
                  <c:v>126.46729499999999</c:v>
                </c:pt>
                <c:pt idx="641">
                  <c:v>126.5229623076923</c:v>
                </c:pt>
                <c:pt idx="642">
                  <c:v>126.57862961538461</c:v>
                </c:pt>
                <c:pt idx="643">
                  <c:v>126.63429692307693</c:v>
                </c:pt>
                <c:pt idx="644">
                  <c:v>126.68996423076923</c:v>
                </c:pt>
                <c:pt idx="645">
                  <c:v>126.74563153846152</c:v>
                </c:pt>
                <c:pt idx="646">
                  <c:v>126.80129884615383</c:v>
                </c:pt>
                <c:pt idx="647">
                  <c:v>126.85696615384614</c:v>
                </c:pt>
                <c:pt idx="648">
                  <c:v>126.91263346153848</c:v>
                </c:pt>
                <c:pt idx="649">
                  <c:v>126.96830076923078</c:v>
                </c:pt>
                <c:pt idx="650">
                  <c:v>127.02396807692308</c:v>
                </c:pt>
                <c:pt idx="651">
                  <c:v>127.0796353846154</c:v>
                </c:pt>
                <c:pt idx="652">
                  <c:v>127.13530269230772</c:v>
                </c:pt>
                <c:pt idx="653">
                  <c:v>127.19097000000002</c:v>
                </c:pt>
                <c:pt idx="654">
                  <c:v>127.24663730769232</c:v>
                </c:pt>
                <c:pt idx="655">
                  <c:v>127.30230461538461</c:v>
                </c:pt>
                <c:pt idx="656">
                  <c:v>127.35797192307693</c:v>
                </c:pt>
                <c:pt idx="657">
                  <c:v>127.41363923076922</c:v>
                </c:pt>
                <c:pt idx="658">
                  <c:v>127.46930653846155</c:v>
                </c:pt>
                <c:pt idx="659">
                  <c:v>127.52497384615386</c:v>
                </c:pt>
                <c:pt idx="660">
                  <c:v>127.58064115384614</c:v>
                </c:pt>
                <c:pt idx="661">
                  <c:v>127.63630846153846</c:v>
                </c:pt>
                <c:pt idx="662">
                  <c:v>127.69197576923079</c:v>
                </c:pt>
                <c:pt idx="663">
                  <c:v>127.74764307692308</c:v>
                </c:pt>
                <c:pt idx="664">
                  <c:v>127.80331038461539</c:v>
                </c:pt>
                <c:pt idx="665">
                  <c:v>127.8589776923077</c:v>
                </c:pt>
                <c:pt idx="666">
                  <c:v>127.91464500000002</c:v>
                </c:pt>
                <c:pt idx="667">
                  <c:v>127.97031230769232</c:v>
                </c:pt>
                <c:pt idx="668">
                  <c:v>128.02597961538461</c:v>
                </c:pt>
                <c:pt idx="669">
                  <c:v>128.08164692307693</c:v>
                </c:pt>
                <c:pt idx="670">
                  <c:v>128.13731423076922</c:v>
                </c:pt>
                <c:pt idx="671">
                  <c:v>128.19298153846154</c:v>
                </c:pt>
                <c:pt idx="672">
                  <c:v>128.24864884615386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PER!$AU$19</c:f>
              <c:strCache>
                <c:ptCount val="1"/>
                <c:pt idx="0">
                  <c:v>4X</c:v>
                </c:pt>
              </c:strCache>
            </c:strRef>
          </c:tx>
          <c:spPr>
            <a:ln w="19050">
              <a:solidFill>
                <a:schemeClr val="tx1">
                  <a:lumMod val="75000"/>
                  <a:lumOff val="25000"/>
                </a:schemeClr>
              </a:solidFill>
            </a:ln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PER!$AU$20:$AU$5005</c:f>
              <c:numCache>
                <c:formatCode>General</c:formatCode>
                <c:ptCount val="4986"/>
                <c:pt idx="0">
                  <c:v>23.835999999999999</c:v>
                </c:pt>
                <c:pt idx="1">
                  <c:v>24.207364615384613</c:v>
                </c:pt>
                <c:pt idx="2">
                  <c:v>24.57872923076923</c:v>
                </c:pt>
                <c:pt idx="3">
                  <c:v>24.950093846153845</c:v>
                </c:pt>
                <c:pt idx="4">
                  <c:v>25.321458461538462</c:v>
                </c:pt>
                <c:pt idx="5">
                  <c:v>25.692823076923077</c:v>
                </c:pt>
                <c:pt idx="6">
                  <c:v>26.064187692307691</c:v>
                </c:pt>
                <c:pt idx="7">
                  <c:v>26.435552307692305</c:v>
                </c:pt>
                <c:pt idx="8">
                  <c:v>26.806916923076926</c:v>
                </c:pt>
                <c:pt idx="9">
                  <c:v>27.17828153846154</c:v>
                </c:pt>
                <c:pt idx="10">
                  <c:v>27.549646153846155</c:v>
                </c:pt>
                <c:pt idx="11">
                  <c:v>27.921010769230769</c:v>
                </c:pt>
                <c:pt idx="12">
                  <c:v>28.292375384615386</c:v>
                </c:pt>
                <c:pt idx="13">
                  <c:v>28.663739999999997</c:v>
                </c:pt>
                <c:pt idx="14">
                  <c:v>29.035104615384611</c:v>
                </c:pt>
                <c:pt idx="15">
                  <c:v>29.406469230769233</c:v>
                </c:pt>
                <c:pt idx="16">
                  <c:v>29.777833846153843</c:v>
                </c:pt>
                <c:pt idx="17">
                  <c:v>30.149198461538464</c:v>
                </c:pt>
                <c:pt idx="18">
                  <c:v>30.520563076923079</c:v>
                </c:pt>
                <c:pt idx="19">
                  <c:v>30.891927692307689</c:v>
                </c:pt>
                <c:pt idx="20">
                  <c:v>31.263292307692311</c:v>
                </c:pt>
                <c:pt idx="21">
                  <c:v>31.634656923076925</c:v>
                </c:pt>
                <c:pt idx="22">
                  <c:v>32.006021538461539</c:v>
                </c:pt>
                <c:pt idx="23">
                  <c:v>32.377386153846153</c:v>
                </c:pt>
                <c:pt idx="24">
                  <c:v>32.748750769230767</c:v>
                </c:pt>
                <c:pt idx="25">
                  <c:v>33.120115384615389</c:v>
                </c:pt>
                <c:pt idx="26">
                  <c:v>33.491479999999996</c:v>
                </c:pt>
                <c:pt idx="27">
                  <c:v>33.862844615384617</c:v>
                </c:pt>
                <c:pt idx="28">
                  <c:v>34.234209230769231</c:v>
                </c:pt>
                <c:pt idx="29">
                  <c:v>34.605573846153852</c:v>
                </c:pt>
                <c:pt idx="30">
                  <c:v>34.97693846153846</c:v>
                </c:pt>
                <c:pt idx="31">
                  <c:v>35.348303076923074</c:v>
                </c:pt>
                <c:pt idx="32">
                  <c:v>35.719667692307695</c:v>
                </c:pt>
                <c:pt idx="33">
                  <c:v>36.091032307692309</c:v>
                </c:pt>
                <c:pt idx="34">
                  <c:v>36.462396923076923</c:v>
                </c:pt>
                <c:pt idx="35">
                  <c:v>36.833761538461545</c:v>
                </c:pt>
                <c:pt idx="36">
                  <c:v>37.205126153846152</c:v>
                </c:pt>
                <c:pt idx="37">
                  <c:v>37.576490769230766</c:v>
                </c:pt>
                <c:pt idx="38">
                  <c:v>37.94785538461538</c:v>
                </c:pt>
                <c:pt idx="39">
                  <c:v>38.319220000000001</c:v>
                </c:pt>
                <c:pt idx="40">
                  <c:v>38.690584615384616</c:v>
                </c:pt>
                <c:pt idx="41">
                  <c:v>39.06194923076923</c:v>
                </c:pt>
                <c:pt idx="42">
                  <c:v>39.433313846153844</c:v>
                </c:pt>
                <c:pt idx="43">
                  <c:v>39.804678461538458</c:v>
                </c:pt>
                <c:pt idx="44">
                  <c:v>40.176043076923072</c:v>
                </c:pt>
                <c:pt idx="45">
                  <c:v>40.547407692307694</c:v>
                </c:pt>
                <c:pt idx="46">
                  <c:v>40.918772307692308</c:v>
                </c:pt>
                <c:pt idx="47">
                  <c:v>41.290136923076929</c:v>
                </c:pt>
                <c:pt idx="48">
                  <c:v>41.661501538461543</c:v>
                </c:pt>
                <c:pt idx="49">
                  <c:v>42.03286615384615</c:v>
                </c:pt>
                <c:pt idx="50">
                  <c:v>42.404230769230772</c:v>
                </c:pt>
                <c:pt idx="51">
                  <c:v>42.775595384615386</c:v>
                </c:pt>
                <c:pt idx="52">
                  <c:v>43.14696</c:v>
                </c:pt>
                <c:pt idx="53">
                  <c:v>43.14696</c:v>
                </c:pt>
                <c:pt idx="54">
                  <c:v>42.904919230769231</c:v>
                </c:pt>
                <c:pt idx="55">
                  <c:v>42.662878461538462</c:v>
                </c:pt>
                <c:pt idx="56">
                  <c:v>42.420837692307693</c:v>
                </c:pt>
                <c:pt idx="57">
                  <c:v>42.178796923076924</c:v>
                </c:pt>
                <c:pt idx="58">
                  <c:v>41.936756153846162</c:v>
                </c:pt>
                <c:pt idx="59">
                  <c:v>41.694715384615378</c:v>
                </c:pt>
                <c:pt idx="60">
                  <c:v>41.452674615384616</c:v>
                </c:pt>
                <c:pt idx="61">
                  <c:v>41.210633846153847</c:v>
                </c:pt>
                <c:pt idx="62">
                  <c:v>40.968593076923078</c:v>
                </c:pt>
                <c:pt idx="63">
                  <c:v>40.726552307692309</c:v>
                </c:pt>
                <c:pt idx="64">
                  <c:v>40.484511538461533</c:v>
                </c:pt>
                <c:pt idx="65">
                  <c:v>40.242470769230771</c:v>
                </c:pt>
                <c:pt idx="66">
                  <c:v>40.000430000000001</c:v>
                </c:pt>
                <c:pt idx="67">
                  <c:v>39.758389230769232</c:v>
                </c:pt>
                <c:pt idx="68">
                  <c:v>39.516348461538456</c:v>
                </c:pt>
                <c:pt idx="69">
                  <c:v>39.274307692307694</c:v>
                </c:pt>
                <c:pt idx="70">
                  <c:v>39.032266923076925</c:v>
                </c:pt>
                <c:pt idx="71">
                  <c:v>38.790226153846156</c:v>
                </c:pt>
                <c:pt idx="72">
                  <c:v>38.54818538461538</c:v>
                </c:pt>
                <c:pt idx="73">
                  <c:v>38.306144615384618</c:v>
                </c:pt>
                <c:pt idx="74">
                  <c:v>38.064103846153849</c:v>
                </c:pt>
                <c:pt idx="75">
                  <c:v>37.822063076923079</c:v>
                </c:pt>
                <c:pt idx="76">
                  <c:v>37.580022307692303</c:v>
                </c:pt>
                <c:pt idx="77">
                  <c:v>37.337981538461534</c:v>
                </c:pt>
                <c:pt idx="78">
                  <c:v>37.095940769230772</c:v>
                </c:pt>
                <c:pt idx="79">
                  <c:v>36.853900000000003</c:v>
                </c:pt>
                <c:pt idx="80">
                  <c:v>36.611859230769234</c:v>
                </c:pt>
                <c:pt idx="81">
                  <c:v>36.369818461538465</c:v>
                </c:pt>
                <c:pt idx="82">
                  <c:v>36.127777692307689</c:v>
                </c:pt>
                <c:pt idx="83">
                  <c:v>35.885736923076927</c:v>
                </c:pt>
                <c:pt idx="84">
                  <c:v>35.643696153846157</c:v>
                </c:pt>
                <c:pt idx="85">
                  <c:v>35.401655384615381</c:v>
                </c:pt>
                <c:pt idx="86">
                  <c:v>35.159614615384612</c:v>
                </c:pt>
                <c:pt idx="87">
                  <c:v>34.91757384615385</c:v>
                </c:pt>
                <c:pt idx="88">
                  <c:v>34.675533076923081</c:v>
                </c:pt>
                <c:pt idx="89">
                  <c:v>34.433492307692305</c:v>
                </c:pt>
                <c:pt idx="90">
                  <c:v>34.191451538461536</c:v>
                </c:pt>
                <c:pt idx="91">
                  <c:v>33.949410769230767</c:v>
                </c:pt>
                <c:pt idx="92">
                  <c:v>33.707370000000004</c:v>
                </c:pt>
                <c:pt idx="93">
                  <c:v>33.465329230769228</c:v>
                </c:pt>
                <c:pt idx="94">
                  <c:v>33.223288461538459</c:v>
                </c:pt>
                <c:pt idx="95">
                  <c:v>32.98124769230769</c:v>
                </c:pt>
                <c:pt idx="96">
                  <c:v>32.739206923076921</c:v>
                </c:pt>
                <c:pt idx="97">
                  <c:v>32.497166153846159</c:v>
                </c:pt>
                <c:pt idx="98">
                  <c:v>32.255125384615383</c:v>
                </c:pt>
                <c:pt idx="99">
                  <c:v>32.013084615384614</c:v>
                </c:pt>
                <c:pt idx="100">
                  <c:v>31.771043846153848</c:v>
                </c:pt>
                <c:pt idx="101">
                  <c:v>31.529003076923079</c:v>
                </c:pt>
                <c:pt idx="102">
                  <c:v>31.28696230769231</c:v>
                </c:pt>
                <c:pt idx="103">
                  <c:v>31.044921538461537</c:v>
                </c:pt>
                <c:pt idx="104">
                  <c:v>30.802880769230768</c:v>
                </c:pt>
                <c:pt idx="105">
                  <c:v>30.560839999999999</c:v>
                </c:pt>
                <c:pt idx="106">
                  <c:v>30.582092307692307</c:v>
                </c:pt>
                <c:pt idx="107">
                  <c:v>30.603344615384618</c:v>
                </c:pt>
                <c:pt idx="108">
                  <c:v>30.624596923076922</c:v>
                </c:pt>
                <c:pt idx="109">
                  <c:v>30.645849230769233</c:v>
                </c:pt>
                <c:pt idx="110">
                  <c:v>30.667101538461537</c:v>
                </c:pt>
                <c:pt idx="111">
                  <c:v>30.688353846153845</c:v>
                </c:pt>
                <c:pt idx="112">
                  <c:v>30.709606153846156</c:v>
                </c:pt>
                <c:pt idx="113">
                  <c:v>30.73085846153846</c:v>
                </c:pt>
                <c:pt idx="114">
                  <c:v>30.752110769230768</c:v>
                </c:pt>
                <c:pt idx="115">
                  <c:v>30.773363076923079</c:v>
                </c:pt>
                <c:pt idx="116">
                  <c:v>30.794615384615383</c:v>
                </c:pt>
                <c:pt idx="117">
                  <c:v>30.815867692307691</c:v>
                </c:pt>
                <c:pt idx="118">
                  <c:v>30.837120000000002</c:v>
                </c:pt>
                <c:pt idx="119">
                  <c:v>30.858372307692306</c:v>
                </c:pt>
                <c:pt idx="120">
                  <c:v>30.879624615384614</c:v>
                </c:pt>
                <c:pt idx="121">
                  <c:v>30.900876923076925</c:v>
                </c:pt>
                <c:pt idx="122">
                  <c:v>30.922129230769233</c:v>
                </c:pt>
                <c:pt idx="123">
                  <c:v>30.943381538461537</c:v>
                </c:pt>
                <c:pt idx="124">
                  <c:v>30.964633846153848</c:v>
                </c:pt>
                <c:pt idx="125">
                  <c:v>30.985886153846156</c:v>
                </c:pt>
                <c:pt idx="126">
                  <c:v>31.007138461538464</c:v>
                </c:pt>
                <c:pt idx="127">
                  <c:v>31.028390769230768</c:v>
                </c:pt>
                <c:pt idx="128">
                  <c:v>31.049643076923079</c:v>
                </c:pt>
                <c:pt idx="129">
                  <c:v>31.070895384615387</c:v>
                </c:pt>
                <c:pt idx="130">
                  <c:v>31.092147692307691</c:v>
                </c:pt>
                <c:pt idx="131">
                  <c:v>31.113400000000002</c:v>
                </c:pt>
                <c:pt idx="132">
                  <c:v>31.134652307692306</c:v>
                </c:pt>
                <c:pt idx="133">
                  <c:v>31.155904615384614</c:v>
                </c:pt>
                <c:pt idx="134">
                  <c:v>31.177156923076925</c:v>
                </c:pt>
                <c:pt idx="135">
                  <c:v>31.198409230769229</c:v>
                </c:pt>
                <c:pt idx="136">
                  <c:v>31.219661538461537</c:v>
                </c:pt>
                <c:pt idx="137">
                  <c:v>31.240913846153848</c:v>
                </c:pt>
                <c:pt idx="138">
                  <c:v>31.262166153846152</c:v>
                </c:pt>
                <c:pt idx="139">
                  <c:v>31.28341846153846</c:v>
                </c:pt>
                <c:pt idx="140">
                  <c:v>31.304670769230771</c:v>
                </c:pt>
                <c:pt idx="141">
                  <c:v>31.325923076923079</c:v>
                </c:pt>
                <c:pt idx="142">
                  <c:v>31.347175384615387</c:v>
                </c:pt>
                <c:pt idx="143">
                  <c:v>31.368427692307691</c:v>
                </c:pt>
                <c:pt idx="144">
                  <c:v>31.389680000000002</c:v>
                </c:pt>
                <c:pt idx="145">
                  <c:v>31.41093230769231</c:v>
                </c:pt>
                <c:pt idx="146">
                  <c:v>31.432184615384614</c:v>
                </c:pt>
                <c:pt idx="147">
                  <c:v>31.453436923076922</c:v>
                </c:pt>
                <c:pt idx="148">
                  <c:v>31.474689230769229</c:v>
                </c:pt>
                <c:pt idx="149">
                  <c:v>31.495941538461537</c:v>
                </c:pt>
                <c:pt idx="150">
                  <c:v>31.517193846153845</c:v>
                </c:pt>
                <c:pt idx="151">
                  <c:v>31.538446153846152</c:v>
                </c:pt>
                <c:pt idx="152">
                  <c:v>31.55969846153846</c:v>
                </c:pt>
                <c:pt idx="153">
                  <c:v>31.580950769230771</c:v>
                </c:pt>
                <c:pt idx="154">
                  <c:v>31.602203076923075</c:v>
                </c:pt>
                <c:pt idx="155">
                  <c:v>31.623455384615383</c:v>
                </c:pt>
                <c:pt idx="156">
                  <c:v>31.644707692307694</c:v>
                </c:pt>
                <c:pt idx="157">
                  <c:v>31.665959999999998</c:v>
                </c:pt>
                <c:pt idx="158">
                  <c:v>31.628154615384613</c:v>
                </c:pt>
                <c:pt idx="159">
                  <c:v>31.590349230769228</c:v>
                </c:pt>
                <c:pt idx="160">
                  <c:v>31.552543846153846</c:v>
                </c:pt>
                <c:pt idx="161">
                  <c:v>31.51473846153846</c:v>
                </c:pt>
                <c:pt idx="162">
                  <c:v>31.476933076923075</c:v>
                </c:pt>
                <c:pt idx="163">
                  <c:v>31.439127692307686</c:v>
                </c:pt>
                <c:pt idx="164">
                  <c:v>31.401322307692311</c:v>
                </c:pt>
                <c:pt idx="165">
                  <c:v>31.363516923076926</c:v>
                </c:pt>
                <c:pt idx="166">
                  <c:v>31.325711538461537</c:v>
                </c:pt>
                <c:pt idx="167">
                  <c:v>31.287906153846155</c:v>
                </c:pt>
                <c:pt idx="168">
                  <c:v>31.25010076923077</c:v>
                </c:pt>
                <c:pt idx="169">
                  <c:v>31.212295384615388</c:v>
                </c:pt>
                <c:pt idx="170">
                  <c:v>31.174490000000002</c:v>
                </c:pt>
                <c:pt idx="171">
                  <c:v>31.136684615384613</c:v>
                </c:pt>
                <c:pt idx="172">
                  <c:v>31.098879230769235</c:v>
                </c:pt>
                <c:pt idx="173">
                  <c:v>31.061073846153846</c:v>
                </c:pt>
                <c:pt idx="174">
                  <c:v>31.023268461538464</c:v>
                </c:pt>
                <c:pt idx="175">
                  <c:v>30.985463076923075</c:v>
                </c:pt>
                <c:pt idx="176">
                  <c:v>30.94765769230769</c:v>
                </c:pt>
                <c:pt idx="177">
                  <c:v>30.909852307692312</c:v>
                </c:pt>
                <c:pt idx="178">
                  <c:v>30.872046923076923</c:v>
                </c:pt>
                <c:pt idx="179">
                  <c:v>30.834241538461537</c:v>
                </c:pt>
                <c:pt idx="180">
                  <c:v>30.796436153846152</c:v>
                </c:pt>
                <c:pt idx="181">
                  <c:v>30.758630769230766</c:v>
                </c:pt>
                <c:pt idx="182">
                  <c:v>30.720825384615384</c:v>
                </c:pt>
                <c:pt idx="183">
                  <c:v>30.683019999999999</c:v>
                </c:pt>
                <c:pt idx="184">
                  <c:v>30.645214615384617</c:v>
                </c:pt>
                <c:pt idx="185">
                  <c:v>30.607409230769232</c:v>
                </c:pt>
                <c:pt idx="186">
                  <c:v>30.56960384615385</c:v>
                </c:pt>
                <c:pt idx="187">
                  <c:v>30.531798461538465</c:v>
                </c:pt>
                <c:pt idx="188">
                  <c:v>30.493993076923079</c:v>
                </c:pt>
                <c:pt idx="189">
                  <c:v>30.456187692307697</c:v>
                </c:pt>
                <c:pt idx="190">
                  <c:v>30.418382307692308</c:v>
                </c:pt>
                <c:pt idx="191">
                  <c:v>30.380576923076923</c:v>
                </c:pt>
                <c:pt idx="192">
                  <c:v>30.342771538461538</c:v>
                </c:pt>
                <c:pt idx="193">
                  <c:v>30.304966153846156</c:v>
                </c:pt>
                <c:pt idx="194">
                  <c:v>30.267160769230774</c:v>
                </c:pt>
                <c:pt idx="195">
                  <c:v>30.229355384615381</c:v>
                </c:pt>
                <c:pt idx="196">
                  <c:v>30.191550000000003</c:v>
                </c:pt>
                <c:pt idx="197">
                  <c:v>30.153744615384618</c:v>
                </c:pt>
                <c:pt idx="198">
                  <c:v>30.115939230769232</c:v>
                </c:pt>
                <c:pt idx="199">
                  <c:v>30.078133846153847</c:v>
                </c:pt>
                <c:pt idx="200">
                  <c:v>30.040328461538461</c:v>
                </c:pt>
                <c:pt idx="201">
                  <c:v>30.002523076923076</c:v>
                </c:pt>
                <c:pt idx="202">
                  <c:v>29.964717692307694</c:v>
                </c:pt>
                <c:pt idx="203">
                  <c:v>29.926912307692305</c:v>
                </c:pt>
                <c:pt idx="204">
                  <c:v>29.889106923076923</c:v>
                </c:pt>
                <c:pt idx="205">
                  <c:v>29.851301538461538</c:v>
                </c:pt>
                <c:pt idx="206">
                  <c:v>29.813496153846152</c:v>
                </c:pt>
                <c:pt idx="207">
                  <c:v>29.775690769230771</c:v>
                </c:pt>
                <c:pt idx="208">
                  <c:v>29.737885384615382</c:v>
                </c:pt>
                <c:pt idx="209">
                  <c:v>29.700080000000003</c:v>
                </c:pt>
                <c:pt idx="210">
                  <c:v>29.553993846153844</c:v>
                </c:pt>
                <c:pt idx="211">
                  <c:v>29.407907692307699</c:v>
                </c:pt>
                <c:pt idx="212">
                  <c:v>29.26182153846154</c:v>
                </c:pt>
                <c:pt idx="213">
                  <c:v>29.115735384615384</c:v>
                </c:pt>
                <c:pt idx="214">
                  <c:v>28.969649230769232</c:v>
                </c:pt>
                <c:pt idx="215">
                  <c:v>28.823563076923076</c:v>
                </c:pt>
                <c:pt idx="216">
                  <c:v>28.677476923076927</c:v>
                </c:pt>
                <c:pt idx="217">
                  <c:v>28.531390769230768</c:v>
                </c:pt>
                <c:pt idx="218">
                  <c:v>28.385304615384616</c:v>
                </c:pt>
                <c:pt idx="219">
                  <c:v>28.239218461538464</c:v>
                </c:pt>
                <c:pt idx="220">
                  <c:v>28.093132307692308</c:v>
                </c:pt>
                <c:pt idx="221">
                  <c:v>27.947046153846156</c:v>
                </c:pt>
                <c:pt idx="222">
                  <c:v>27.80096</c:v>
                </c:pt>
                <c:pt idx="223">
                  <c:v>27.654873846153844</c:v>
                </c:pt>
                <c:pt idx="224">
                  <c:v>27.508787692307695</c:v>
                </c:pt>
                <c:pt idx="225">
                  <c:v>27.362701538461536</c:v>
                </c:pt>
                <c:pt idx="226">
                  <c:v>27.216615384615384</c:v>
                </c:pt>
                <c:pt idx="227">
                  <c:v>27.070529230769232</c:v>
                </c:pt>
                <c:pt idx="228">
                  <c:v>26.924443076923076</c:v>
                </c:pt>
                <c:pt idx="229">
                  <c:v>26.778356923076927</c:v>
                </c:pt>
                <c:pt idx="230">
                  <c:v>26.632270769230768</c:v>
                </c:pt>
                <c:pt idx="231">
                  <c:v>26.486184615384616</c:v>
                </c:pt>
                <c:pt idx="232">
                  <c:v>26.340098461538464</c:v>
                </c:pt>
                <c:pt idx="233">
                  <c:v>26.194012307692308</c:v>
                </c:pt>
                <c:pt idx="234">
                  <c:v>26.047926153846159</c:v>
                </c:pt>
                <c:pt idx="235">
                  <c:v>25.90184</c:v>
                </c:pt>
                <c:pt idx="236">
                  <c:v>25.755753846153851</c:v>
                </c:pt>
                <c:pt idx="237">
                  <c:v>25.609667692307692</c:v>
                </c:pt>
                <c:pt idx="238">
                  <c:v>25.463581538461536</c:v>
                </c:pt>
                <c:pt idx="239">
                  <c:v>25.317495384615384</c:v>
                </c:pt>
                <c:pt idx="240">
                  <c:v>25.171409230769232</c:v>
                </c:pt>
                <c:pt idx="241">
                  <c:v>25.02532307692308</c:v>
                </c:pt>
                <c:pt idx="242">
                  <c:v>24.879236923076917</c:v>
                </c:pt>
                <c:pt idx="243">
                  <c:v>24.733150769230768</c:v>
                </c:pt>
                <c:pt idx="244">
                  <c:v>24.587064615384616</c:v>
                </c:pt>
                <c:pt idx="245">
                  <c:v>24.440978461538464</c:v>
                </c:pt>
                <c:pt idx="246">
                  <c:v>24.294892307692308</c:v>
                </c:pt>
                <c:pt idx="247">
                  <c:v>24.148806153846152</c:v>
                </c:pt>
                <c:pt idx="248">
                  <c:v>24.002719999999997</c:v>
                </c:pt>
                <c:pt idx="249">
                  <c:v>23.856633846153848</c:v>
                </c:pt>
                <c:pt idx="250">
                  <c:v>23.710547692307692</c:v>
                </c:pt>
                <c:pt idx="251">
                  <c:v>23.56446153846154</c:v>
                </c:pt>
                <c:pt idx="252">
                  <c:v>23.418375384615381</c:v>
                </c:pt>
                <c:pt idx="253">
                  <c:v>23.272289230769232</c:v>
                </c:pt>
                <c:pt idx="254">
                  <c:v>23.126203076923076</c:v>
                </c:pt>
                <c:pt idx="255">
                  <c:v>22.98011692307692</c:v>
                </c:pt>
                <c:pt idx="256">
                  <c:v>22.834030769230768</c:v>
                </c:pt>
                <c:pt idx="257">
                  <c:v>22.687944615384616</c:v>
                </c:pt>
                <c:pt idx="258">
                  <c:v>22.54185846153846</c:v>
                </c:pt>
                <c:pt idx="259">
                  <c:v>22.395772307692308</c:v>
                </c:pt>
                <c:pt idx="260">
                  <c:v>22.249686153846149</c:v>
                </c:pt>
                <c:pt idx="261">
                  <c:v>22.1036</c:v>
                </c:pt>
                <c:pt idx="262">
                  <c:v>22.420799230769227</c:v>
                </c:pt>
                <c:pt idx="263">
                  <c:v>22.737998461538464</c:v>
                </c:pt>
                <c:pt idx="264">
                  <c:v>23.05519769230769</c:v>
                </c:pt>
                <c:pt idx="265">
                  <c:v>23.37239692307692</c:v>
                </c:pt>
                <c:pt idx="266">
                  <c:v>23.689596153846153</c:v>
                </c:pt>
                <c:pt idx="267">
                  <c:v>24.006795384615383</c:v>
                </c:pt>
                <c:pt idx="268">
                  <c:v>24.323994615384613</c:v>
                </c:pt>
                <c:pt idx="269">
                  <c:v>24.641193846153843</c:v>
                </c:pt>
                <c:pt idx="270">
                  <c:v>24.958393076923073</c:v>
                </c:pt>
                <c:pt idx="271">
                  <c:v>25.275592307692307</c:v>
                </c:pt>
                <c:pt idx="272">
                  <c:v>25.592791538461537</c:v>
                </c:pt>
                <c:pt idx="273">
                  <c:v>25.909990769230767</c:v>
                </c:pt>
                <c:pt idx="274">
                  <c:v>26.227189999999997</c:v>
                </c:pt>
                <c:pt idx="275">
                  <c:v>26.54438923076923</c:v>
                </c:pt>
                <c:pt idx="276">
                  <c:v>26.86158846153846</c:v>
                </c:pt>
                <c:pt idx="277">
                  <c:v>27.17878769230769</c:v>
                </c:pt>
                <c:pt idx="278">
                  <c:v>27.49598692307692</c:v>
                </c:pt>
                <c:pt idx="279">
                  <c:v>27.813186153846154</c:v>
                </c:pt>
                <c:pt idx="280">
                  <c:v>28.13038538461538</c:v>
                </c:pt>
                <c:pt idx="281">
                  <c:v>28.447584615384613</c:v>
                </c:pt>
                <c:pt idx="282">
                  <c:v>28.764783846153843</c:v>
                </c:pt>
                <c:pt idx="283">
                  <c:v>29.081983076923077</c:v>
                </c:pt>
                <c:pt idx="284">
                  <c:v>29.399182307692307</c:v>
                </c:pt>
                <c:pt idx="285">
                  <c:v>29.716381538461537</c:v>
                </c:pt>
                <c:pt idx="286">
                  <c:v>30.03358076923077</c:v>
                </c:pt>
                <c:pt idx="287">
                  <c:v>30.35078</c:v>
                </c:pt>
                <c:pt idx="288">
                  <c:v>30.667979230769234</c:v>
                </c:pt>
                <c:pt idx="289">
                  <c:v>30.98517846153846</c:v>
                </c:pt>
                <c:pt idx="290">
                  <c:v>31.30237769230769</c:v>
                </c:pt>
                <c:pt idx="291">
                  <c:v>31.619576923076924</c:v>
                </c:pt>
                <c:pt idx="292">
                  <c:v>31.93677615384615</c:v>
                </c:pt>
                <c:pt idx="293">
                  <c:v>32.25397538461538</c:v>
                </c:pt>
                <c:pt idx="294">
                  <c:v>32.571174615384614</c:v>
                </c:pt>
                <c:pt idx="295">
                  <c:v>32.888373846153847</c:v>
                </c:pt>
                <c:pt idx="296">
                  <c:v>33.205573076923081</c:v>
                </c:pt>
                <c:pt idx="297">
                  <c:v>33.522772307692307</c:v>
                </c:pt>
                <c:pt idx="298">
                  <c:v>33.83997153846154</c:v>
                </c:pt>
                <c:pt idx="299">
                  <c:v>34.157170769230767</c:v>
                </c:pt>
                <c:pt idx="300">
                  <c:v>34.47437</c:v>
                </c:pt>
                <c:pt idx="301">
                  <c:v>34.791569230769227</c:v>
                </c:pt>
                <c:pt idx="302">
                  <c:v>35.108768461538467</c:v>
                </c:pt>
                <c:pt idx="303">
                  <c:v>35.425967692307694</c:v>
                </c:pt>
                <c:pt idx="304">
                  <c:v>35.74316692307692</c:v>
                </c:pt>
                <c:pt idx="305">
                  <c:v>36.060366153846154</c:v>
                </c:pt>
                <c:pt idx="306">
                  <c:v>36.377565384615387</c:v>
                </c:pt>
                <c:pt idx="307">
                  <c:v>36.694764615384614</c:v>
                </c:pt>
                <c:pt idx="308">
                  <c:v>37.011963846153847</c:v>
                </c:pt>
                <c:pt idx="309">
                  <c:v>37.329163076923081</c:v>
                </c:pt>
                <c:pt idx="310">
                  <c:v>37.6463623076923</c:v>
                </c:pt>
                <c:pt idx="311">
                  <c:v>37.963561538461541</c:v>
                </c:pt>
                <c:pt idx="312">
                  <c:v>38.280760769230767</c:v>
                </c:pt>
                <c:pt idx="313">
                  <c:v>38.59796</c:v>
                </c:pt>
                <c:pt idx="314">
                  <c:v>38.59796</c:v>
                </c:pt>
                <c:pt idx="315">
                  <c:v>39.071002307692304</c:v>
                </c:pt>
                <c:pt idx="316">
                  <c:v>39.544044615384614</c:v>
                </c:pt>
                <c:pt idx="317">
                  <c:v>40.017086923076924</c:v>
                </c:pt>
                <c:pt idx="318">
                  <c:v>40.490129230769234</c:v>
                </c:pt>
                <c:pt idx="319">
                  <c:v>40.963171538461538</c:v>
                </c:pt>
                <c:pt idx="320">
                  <c:v>41.436213846153841</c:v>
                </c:pt>
                <c:pt idx="321">
                  <c:v>41.909256153846158</c:v>
                </c:pt>
                <c:pt idx="322">
                  <c:v>42.382298461538461</c:v>
                </c:pt>
                <c:pt idx="323">
                  <c:v>42.855340769230764</c:v>
                </c:pt>
                <c:pt idx="324">
                  <c:v>43.328383076923075</c:v>
                </c:pt>
                <c:pt idx="325">
                  <c:v>43.801425384615385</c:v>
                </c:pt>
                <c:pt idx="326">
                  <c:v>44.274467692307688</c:v>
                </c:pt>
                <c:pt idx="327">
                  <c:v>44.747510000000005</c:v>
                </c:pt>
                <c:pt idx="328">
                  <c:v>45.220552307692309</c:v>
                </c:pt>
                <c:pt idx="329">
                  <c:v>45.693594615384619</c:v>
                </c:pt>
                <c:pt idx="330">
                  <c:v>46.166636923076929</c:v>
                </c:pt>
                <c:pt idx="331">
                  <c:v>46.639679230769239</c:v>
                </c:pt>
                <c:pt idx="332">
                  <c:v>47.112721538461543</c:v>
                </c:pt>
                <c:pt idx="333">
                  <c:v>47.585763846153846</c:v>
                </c:pt>
                <c:pt idx="334">
                  <c:v>48.058806153846163</c:v>
                </c:pt>
                <c:pt idx="335">
                  <c:v>48.531848461538466</c:v>
                </c:pt>
                <c:pt idx="336">
                  <c:v>49.004890769230769</c:v>
                </c:pt>
                <c:pt idx="337">
                  <c:v>49.477933076923073</c:v>
                </c:pt>
                <c:pt idx="338">
                  <c:v>49.95097538461539</c:v>
                </c:pt>
                <c:pt idx="339">
                  <c:v>50.424017692307693</c:v>
                </c:pt>
                <c:pt idx="340">
                  <c:v>50.897059999999996</c:v>
                </c:pt>
                <c:pt idx="341">
                  <c:v>51.370102307692314</c:v>
                </c:pt>
                <c:pt idx="342">
                  <c:v>51.843144615384617</c:v>
                </c:pt>
                <c:pt idx="343">
                  <c:v>52.31618692307692</c:v>
                </c:pt>
                <c:pt idx="344">
                  <c:v>52.789229230769223</c:v>
                </c:pt>
                <c:pt idx="345">
                  <c:v>53.262271538461533</c:v>
                </c:pt>
                <c:pt idx="346">
                  <c:v>53.735313846153858</c:v>
                </c:pt>
                <c:pt idx="347">
                  <c:v>54.208356153846154</c:v>
                </c:pt>
                <c:pt idx="348">
                  <c:v>54.681398461538471</c:v>
                </c:pt>
                <c:pt idx="349">
                  <c:v>55.154440769230781</c:v>
                </c:pt>
                <c:pt idx="350">
                  <c:v>55.627483076923077</c:v>
                </c:pt>
                <c:pt idx="351">
                  <c:v>56.100525384615395</c:v>
                </c:pt>
                <c:pt idx="352">
                  <c:v>56.573567692307691</c:v>
                </c:pt>
                <c:pt idx="353">
                  <c:v>57.046610000000001</c:v>
                </c:pt>
                <c:pt idx="354">
                  <c:v>57.519652307692319</c:v>
                </c:pt>
                <c:pt idx="355">
                  <c:v>57.992694615384615</c:v>
                </c:pt>
                <c:pt idx="356">
                  <c:v>58.465736923076925</c:v>
                </c:pt>
                <c:pt idx="357">
                  <c:v>58.938779230769228</c:v>
                </c:pt>
                <c:pt idx="358">
                  <c:v>59.411821538461538</c:v>
                </c:pt>
                <c:pt idx="359">
                  <c:v>59.884863846153848</c:v>
                </c:pt>
                <c:pt idx="360">
                  <c:v>60.357906153846152</c:v>
                </c:pt>
                <c:pt idx="361">
                  <c:v>60.830948461538462</c:v>
                </c:pt>
                <c:pt idx="362">
                  <c:v>61.303990769230779</c:v>
                </c:pt>
                <c:pt idx="363">
                  <c:v>61.777033076923075</c:v>
                </c:pt>
                <c:pt idx="364">
                  <c:v>62.250075384615393</c:v>
                </c:pt>
                <c:pt idx="365">
                  <c:v>62.723117692307696</c:v>
                </c:pt>
                <c:pt idx="366">
                  <c:v>63.196160000000006</c:v>
                </c:pt>
                <c:pt idx="367">
                  <c:v>63.01028384615384</c:v>
                </c:pt>
                <c:pt idx="368">
                  <c:v>62.824407692307702</c:v>
                </c:pt>
                <c:pt idx="369">
                  <c:v>62.638531538461535</c:v>
                </c:pt>
                <c:pt idx="370">
                  <c:v>62.452655384615397</c:v>
                </c:pt>
                <c:pt idx="371">
                  <c:v>62.266779230769238</c:v>
                </c:pt>
                <c:pt idx="372">
                  <c:v>62.080903076923072</c:v>
                </c:pt>
                <c:pt idx="373">
                  <c:v>61.895026923076934</c:v>
                </c:pt>
                <c:pt idx="374">
                  <c:v>61.709150769230774</c:v>
                </c:pt>
                <c:pt idx="375">
                  <c:v>61.523274615384608</c:v>
                </c:pt>
                <c:pt idx="376">
                  <c:v>61.33739846153847</c:v>
                </c:pt>
                <c:pt idx="377">
                  <c:v>61.151522307692304</c:v>
                </c:pt>
                <c:pt idx="378">
                  <c:v>60.965646153846158</c:v>
                </c:pt>
                <c:pt idx="379">
                  <c:v>60.779770000000006</c:v>
                </c:pt>
                <c:pt idx="380">
                  <c:v>60.59389384615384</c:v>
                </c:pt>
                <c:pt idx="381">
                  <c:v>60.408017692307695</c:v>
                </c:pt>
                <c:pt idx="382">
                  <c:v>60.222141538461543</c:v>
                </c:pt>
                <c:pt idx="383">
                  <c:v>60.03626538461539</c:v>
                </c:pt>
                <c:pt idx="384">
                  <c:v>59.850389230769231</c:v>
                </c:pt>
                <c:pt idx="385">
                  <c:v>59.664513076923072</c:v>
                </c:pt>
                <c:pt idx="386">
                  <c:v>59.478636923076934</c:v>
                </c:pt>
                <c:pt idx="387">
                  <c:v>59.292760769230767</c:v>
                </c:pt>
                <c:pt idx="388">
                  <c:v>59.106884615384608</c:v>
                </c:pt>
                <c:pt idx="389">
                  <c:v>58.92100846153847</c:v>
                </c:pt>
                <c:pt idx="390">
                  <c:v>58.735132307692304</c:v>
                </c:pt>
                <c:pt idx="391">
                  <c:v>58.549256153846159</c:v>
                </c:pt>
                <c:pt idx="392">
                  <c:v>58.363380000000006</c:v>
                </c:pt>
                <c:pt idx="393">
                  <c:v>58.177503846153847</c:v>
                </c:pt>
                <c:pt idx="394">
                  <c:v>57.991627692307695</c:v>
                </c:pt>
                <c:pt idx="395">
                  <c:v>57.805751538461543</c:v>
                </c:pt>
                <c:pt idx="396">
                  <c:v>57.619875384615383</c:v>
                </c:pt>
                <c:pt idx="397">
                  <c:v>57.433999230769231</c:v>
                </c:pt>
                <c:pt idx="398">
                  <c:v>57.248123076923079</c:v>
                </c:pt>
                <c:pt idx="399">
                  <c:v>57.06224692307692</c:v>
                </c:pt>
                <c:pt idx="400">
                  <c:v>56.876370769230768</c:v>
                </c:pt>
                <c:pt idx="401">
                  <c:v>56.690494615384615</c:v>
                </c:pt>
                <c:pt idx="402">
                  <c:v>56.504618461538463</c:v>
                </c:pt>
                <c:pt idx="403">
                  <c:v>56.318742307692311</c:v>
                </c:pt>
                <c:pt idx="404">
                  <c:v>56.132866153846152</c:v>
                </c:pt>
                <c:pt idx="405">
                  <c:v>55.94699</c:v>
                </c:pt>
                <c:pt idx="406">
                  <c:v>55.761113846153847</c:v>
                </c:pt>
                <c:pt idx="407">
                  <c:v>55.575237692307695</c:v>
                </c:pt>
                <c:pt idx="408">
                  <c:v>55.389361538461543</c:v>
                </c:pt>
                <c:pt idx="409">
                  <c:v>55.203485384615377</c:v>
                </c:pt>
                <c:pt idx="410">
                  <c:v>55.017609230769231</c:v>
                </c:pt>
                <c:pt idx="411">
                  <c:v>54.831733076923072</c:v>
                </c:pt>
                <c:pt idx="412">
                  <c:v>54.64585692307692</c:v>
                </c:pt>
                <c:pt idx="413">
                  <c:v>54.459980769230768</c:v>
                </c:pt>
                <c:pt idx="414">
                  <c:v>54.274104615384616</c:v>
                </c:pt>
                <c:pt idx="415">
                  <c:v>54.088228461538463</c:v>
                </c:pt>
                <c:pt idx="416">
                  <c:v>53.902352307692304</c:v>
                </c:pt>
                <c:pt idx="417">
                  <c:v>53.716476153846145</c:v>
                </c:pt>
                <c:pt idx="418">
                  <c:v>53.5306</c:v>
                </c:pt>
                <c:pt idx="419">
                  <c:v>54.284656153846143</c:v>
                </c:pt>
                <c:pt idx="420">
                  <c:v>55.0387123076923</c:v>
                </c:pt>
                <c:pt idx="421">
                  <c:v>55.792768461538465</c:v>
                </c:pt>
                <c:pt idx="422">
                  <c:v>56.546824615384622</c:v>
                </c:pt>
                <c:pt idx="423">
                  <c:v>57.300880769230766</c:v>
                </c:pt>
                <c:pt idx="424">
                  <c:v>58.054936923076923</c:v>
                </c:pt>
                <c:pt idx="425">
                  <c:v>58.80899307692308</c:v>
                </c:pt>
                <c:pt idx="426">
                  <c:v>59.563049230769231</c:v>
                </c:pt>
                <c:pt idx="427">
                  <c:v>60.317105384615381</c:v>
                </c:pt>
                <c:pt idx="428">
                  <c:v>61.071161538461538</c:v>
                </c:pt>
                <c:pt idx="429">
                  <c:v>61.825217692307689</c:v>
                </c:pt>
                <c:pt idx="430">
                  <c:v>62.579273846153853</c:v>
                </c:pt>
                <c:pt idx="431">
                  <c:v>63.333330000000004</c:v>
                </c:pt>
                <c:pt idx="432">
                  <c:v>64.087386153846154</c:v>
                </c:pt>
                <c:pt idx="433">
                  <c:v>64.841442307692319</c:v>
                </c:pt>
                <c:pt idx="434">
                  <c:v>65.595498461538455</c:v>
                </c:pt>
                <c:pt idx="435">
                  <c:v>66.349554615384619</c:v>
                </c:pt>
                <c:pt idx="436">
                  <c:v>67.10361076923077</c:v>
                </c:pt>
                <c:pt idx="437">
                  <c:v>67.85766692307692</c:v>
                </c:pt>
                <c:pt idx="438">
                  <c:v>68.611723076923084</c:v>
                </c:pt>
                <c:pt idx="439">
                  <c:v>69.365779230769235</c:v>
                </c:pt>
                <c:pt idx="440">
                  <c:v>70.119835384615371</c:v>
                </c:pt>
                <c:pt idx="441">
                  <c:v>70.873891538461535</c:v>
                </c:pt>
                <c:pt idx="442">
                  <c:v>71.6279476923077</c:v>
                </c:pt>
                <c:pt idx="443">
                  <c:v>72.38200384615385</c:v>
                </c:pt>
                <c:pt idx="444">
                  <c:v>73.136060000000001</c:v>
                </c:pt>
                <c:pt idx="445">
                  <c:v>73.890116153846165</c:v>
                </c:pt>
                <c:pt idx="446">
                  <c:v>74.644172307692301</c:v>
                </c:pt>
                <c:pt idx="447">
                  <c:v>75.398228461538466</c:v>
                </c:pt>
                <c:pt idx="448">
                  <c:v>76.152284615384616</c:v>
                </c:pt>
                <c:pt idx="449">
                  <c:v>76.906340769230766</c:v>
                </c:pt>
                <c:pt idx="450">
                  <c:v>77.660396923076931</c:v>
                </c:pt>
                <c:pt idx="451">
                  <c:v>78.414453076923081</c:v>
                </c:pt>
                <c:pt idx="452">
                  <c:v>79.168509230769246</c:v>
                </c:pt>
                <c:pt idx="453">
                  <c:v>79.922565384615382</c:v>
                </c:pt>
                <c:pt idx="454">
                  <c:v>80.676621538461532</c:v>
                </c:pt>
                <c:pt idx="455">
                  <c:v>81.430677692307697</c:v>
                </c:pt>
                <c:pt idx="456">
                  <c:v>82.184733846153833</c:v>
                </c:pt>
                <c:pt idx="457">
                  <c:v>82.938789999999997</c:v>
                </c:pt>
                <c:pt idx="458">
                  <c:v>83.692846153846162</c:v>
                </c:pt>
                <c:pt idx="459">
                  <c:v>84.446902307692298</c:v>
                </c:pt>
                <c:pt idx="460">
                  <c:v>85.200958461538463</c:v>
                </c:pt>
                <c:pt idx="461">
                  <c:v>85.955014615384613</c:v>
                </c:pt>
                <c:pt idx="462">
                  <c:v>86.709070769230777</c:v>
                </c:pt>
                <c:pt idx="463">
                  <c:v>87.463126923076928</c:v>
                </c:pt>
                <c:pt idx="464">
                  <c:v>88.217183076923078</c:v>
                </c:pt>
                <c:pt idx="465">
                  <c:v>88.971239230769228</c:v>
                </c:pt>
                <c:pt idx="466">
                  <c:v>89.725295384615393</c:v>
                </c:pt>
                <c:pt idx="467">
                  <c:v>90.479351538461543</c:v>
                </c:pt>
                <c:pt idx="468">
                  <c:v>91.233407692307694</c:v>
                </c:pt>
                <c:pt idx="469">
                  <c:v>91.987463846153844</c:v>
                </c:pt>
                <c:pt idx="470">
                  <c:v>92.741520000000008</c:v>
                </c:pt>
                <c:pt idx="471">
                  <c:v>93.251969230769234</c:v>
                </c:pt>
                <c:pt idx="472">
                  <c:v>93.762418461538473</c:v>
                </c:pt>
                <c:pt idx="473">
                  <c:v>94.272867692307699</c:v>
                </c:pt>
                <c:pt idx="474">
                  <c:v>94.783316923076924</c:v>
                </c:pt>
                <c:pt idx="475">
                  <c:v>95.29376615384615</c:v>
                </c:pt>
                <c:pt idx="476">
                  <c:v>95.804215384615375</c:v>
                </c:pt>
                <c:pt idx="477">
                  <c:v>96.314664615384629</c:v>
                </c:pt>
                <c:pt idx="478">
                  <c:v>96.825113846153855</c:v>
                </c:pt>
                <c:pt idx="479">
                  <c:v>97.33556307692308</c:v>
                </c:pt>
                <c:pt idx="480">
                  <c:v>97.84601230769232</c:v>
                </c:pt>
                <c:pt idx="481">
                  <c:v>98.356461538461531</c:v>
                </c:pt>
                <c:pt idx="482">
                  <c:v>98.86691076923077</c:v>
                </c:pt>
                <c:pt idx="483">
                  <c:v>99.377359999999996</c:v>
                </c:pt>
                <c:pt idx="484">
                  <c:v>99.887809230769221</c:v>
                </c:pt>
                <c:pt idx="485">
                  <c:v>100.39825846153848</c:v>
                </c:pt>
                <c:pt idx="486">
                  <c:v>100.9087076923077</c:v>
                </c:pt>
                <c:pt idx="487">
                  <c:v>101.41915692307693</c:v>
                </c:pt>
                <c:pt idx="488">
                  <c:v>101.92960615384617</c:v>
                </c:pt>
                <c:pt idx="489">
                  <c:v>102.44005538461538</c:v>
                </c:pt>
                <c:pt idx="490">
                  <c:v>102.95050461538462</c:v>
                </c:pt>
                <c:pt idx="491">
                  <c:v>103.46095384615386</c:v>
                </c:pt>
                <c:pt idx="492">
                  <c:v>103.97140307692307</c:v>
                </c:pt>
                <c:pt idx="493">
                  <c:v>104.48185230769232</c:v>
                </c:pt>
                <c:pt idx="494">
                  <c:v>104.99230153846155</c:v>
                </c:pt>
                <c:pt idx="495">
                  <c:v>105.50275076923079</c:v>
                </c:pt>
                <c:pt idx="496">
                  <c:v>106.01320000000001</c:v>
                </c:pt>
                <c:pt idx="497">
                  <c:v>106.52364923076924</c:v>
                </c:pt>
                <c:pt idx="498">
                  <c:v>107.03409846153846</c:v>
                </c:pt>
                <c:pt idx="499">
                  <c:v>107.5445476923077</c:v>
                </c:pt>
                <c:pt idx="500">
                  <c:v>108.05499692307691</c:v>
                </c:pt>
                <c:pt idx="501">
                  <c:v>108.56544615384617</c:v>
                </c:pt>
                <c:pt idx="502">
                  <c:v>109.07589538461539</c:v>
                </c:pt>
                <c:pt idx="503">
                  <c:v>109.58634461538462</c:v>
                </c:pt>
                <c:pt idx="504">
                  <c:v>110.09679384615386</c:v>
                </c:pt>
                <c:pt idx="505">
                  <c:v>110.60724307692308</c:v>
                </c:pt>
                <c:pt idx="506">
                  <c:v>111.11769230769231</c:v>
                </c:pt>
                <c:pt idx="507">
                  <c:v>111.62814153846155</c:v>
                </c:pt>
                <c:pt idx="508">
                  <c:v>112.13859076923076</c:v>
                </c:pt>
                <c:pt idx="509">
                  <c:v>112.64904000000001</c:v>
                </c:pt>
                <c:pt idx="510">
                  <c:v>113.15948923076924</c:v>
                </c:pt>
                <c:pt idx="511">
                  <c:v>113.66993846153846</c:v>
                </c:pt>
                <c:pt idx="512">
                  <c:v>114.1803876923077</c:v>
                </c:pt>
                <c:pt idx="513">
                  <c:v>114.69083692307692</c:v>
                </c:pt>
                <c:pt idx="514">
                  <c:v>115.20128615384616</c:v>
                </c:pt>
                <c:pt idx="515">
                  <c:v>115.71173538461538</c:v>
                </c:pt>
                <c:pt idx="516">
                  <c:v>116.22218461538463</c:v>
                </c:pt>
                <c:pt idx="517">
                  <c:v>116.73263384615386</c:v>
                </c:pt>
                <c:pt idx="518">
                  <c:v>117.24308307692309</c:v>
                </c:pt>
                <c:pt idx="519">
                  <c:v>117.75353230769231</c:v>
                </c:pt>
                <c:pt idx="520">
                  <c:v>118.26398153846155</c:v>
                </c:pt>
                <c:pt idx="521">
                  <c:v>118.77443076923078</c:v>
                </c:pt>
                <c:pt idx="522">
                  <c:v>119.28488</c:v>
                </c:pt>
                <c:pt idx="523">
                  <c:v>118.76651692307692</c:v>
                </c:pt>
                <c:pt idx="524">
                  <c:v>118.24815384615385</c:v>
                </c:pt>
                <c:pt idx="525">
                  <c:v>117.72979076923076</c:v>
                </c:pt>
                <c:pt idx="526">
                  <c:v>117.21142769230769</c:v>
                </c:pt>
                <c:pt idx="527">
                  <c:v>116.69306461538461</c:v>
                </c:pt>
                <c:pt idx="528">
                  <c:v>116.17470153846155</c:v>
                </c:pt>
                <c:pt idx="529">
                  <c:v>115.65633846153845</c:v>
                </c:pt>
                <c:pt idx="530">
                  <c:v>115.13797538461539</c:v>
                </c:pt>
                <c:pt idx="531">
                  <c:v>114.61961230769231</c:v>
                </c:pt>
                <c:pt idx="532">
                  <c:v>114.10124923076924</c:v>
                </c:pt>
                <c:pt idx="533">
                  <c:v>113.58288615384615</c:v>
                </c:pt>
                <c:pt idx="534">
                  <c:v>113.06452307692308</c:v>
                </c:pt>
                <c:pt idx="535">
                  <c:v>112.54616</c:v>
                </c:pt>
                <c:pt idx="536">
                  <c:v>112.02779692307692</c:v>
                </c:pt>
                <c:pt idx="537">
                  <c:v>111.50943384615385</c:v>
                </c:pt>
                <c:pt idx="538">
                  <c:v>110.99107076923076</c:v>
                </c:pt>
                <c:pt idx="539">
                  <c:v>110.47270769230769</c:v>
                </c:pt>
                <c:pt idx="540">
                  <c:v>109.95434461538461</c:v>
                </c:pt>
                <c:pt idx="541">
                  <c:v>109.43598153846155</c:v>
                </c:pt>
                <c:pt idx="542">
                  <c:v>108.91761846153845</c:v>
                </c:pt>
                <c:pt idx="543">
                  <c:v>108.39925538461539</c:v>
                </c:pt>
                <c:pt idx="544">
                  <c:v>107.88089230769229</c:v>
                </c:pt>
                <c:pt idx="545">
                  <c:v>107.36252923076923</c:v>
                </c:pt>
                <c:pt idx="546">
                  <c:v>106.84416615384616</c:v>
                </c:pt>
                <c:pt idx="547">
                  <c:v>106.32580307692308</c:v>
                </c:pt>
                <c:pt idx="548">
                  <c:v>105.80744</c:v>
                </c:pt>
                <c:pt idx="549">
                  <c:v>105.28907692307693</c:v>
                </c:pt>
                <c:pt idx="550">
                  <c:v>104.77071384615384</c:v>
                </c:pt>
                <c:pt idx="551">
                  <c:v>104.25235076923077</c:v>
                </c:pt>
                <c:pt idx="552">
                  <c:v>103.73398769230768</c:v>
                </c:pt>
                <c:pt idx="553">
                  <c:v>103.21562461538461</c:v>
                </c:pt>
                <c:pt idx="554">
                  <c:v>102.69726153846155</c:v>
                </c:pt>
                <c:pt idx="555">
                  <c:v>102.17889846153845</c:v>
                </c:pt>
                <c:pt idx="556">
                  <c:v>101.66053538461539</c:v>
                </c:pt>
                <c:pt idx="557">
                  <c:v>101.14217230769232</c:v>
                </c:pt>
                <c:pt idx="558">
                  <c:v>100.62380923076923</c:v>
                </c:pt>
                <c:pt idx="559">
                  <c:v>100.10544615384616</c:v>
                </c:pt>
                <c:pt idx="560">
                  <c:v>99.587083076923079</c:v>
                </c:pt>
                <c:pt idx="561">
                  <c:v>99.068719999999999</c:v>
                </c:pt>
                <c:pt idx="562">
                  <c:v>98.550356923076919</c:v>
                </c:pt>
                <c:pt idx="563">
                  <c:v>98.031993846153838</c:v>
                </c:pt>
                <c:pt idx="564">
                  <c:v>97.513630769230772</c:v>
                </c:pt>
                <c:pt idx="565">
                  <c:v>96.995267692307678</c:v>
                </c:pt>
                <c:pt idx="566">
                  <c:v>96.476904615384612</c:v>
                </c:pt>
                <c:pt idx="567">
                  <c:v>95.958541538461546</c:v>
                </c:pt>
                <c:pt idx="568">
                  <c:v>95.440178461538451</c:v>
                </c:pt>
                <c:pt idx="569">
                  <c:v>94.921815384615385</c:v>
                </c:pt>
                <c:pt idx="570">
                  <c:v>94.403452307692305</c:v>
                </c:pt>
                <c:pt idx="571">
                  <c:v>93.885089230769239</c:v>
                </c:pt>
                <c:pt idx="572">
                  <c:v>93.366726153846159</c:v>
                </c:pt>
                <c:pt idx="573">
                  <c:v>92.848363076923079</c:v>
                </c:pt>
                <c:pt idx="574">
                  <c:v>92.33</c:v>
                </c:pt>
                <c:pt idx="575">
                  <c:v>92.166520769230772</c:v>
                </c:pt>
                <c:pt idx="576">
                  <c:v>92.003041538461545</c:v>
                </c:pt>
                <c:pt idx="577">
                  <c:v>91.839562307692304</c:v>
                </c:pt>
                <c:pt idx="578">
                  <c:v>91.676083076923078</c:v>
                </c:pt>
                <c:pt idx="579">
                  <c:v>91.512603846153851</c:v>
                </c:pt>
                <c:pt idx="580">
                  <c:v>91.349124615384611</c:v>
                </c:pt>
                <c:pt idx="581">
                  <c:v>91.185645384615384</c:v>
                </c:pt>
                <c:pt idx="582">
                  <c:v>91.022166153846143</c:v>
                </c:pt>
                <c:pt idx="583">
                  <c:v>90.858686923076917</c:v>
                </c:pt>
                <c:pt idx="584">
                  <c:v>90.695207692307676</c:v>
                </c:pt>
                <c:pt idx="585">
                  <c:v>90.531728461538449</c:v>
                </c:pt>
                <c:pt idx="586">
                  <c:v>90.368249230769237</c:v>
                </c:pt>
                <c:pt idx="587">
                  <c:v>90.204770000000011</c:v>
                </c:pt>
                <c:pt idx="588">
                  <c:v>90.041290769230784</c:v>
                </c:pt>
                <c:pt idx="589">
                  <c:v>89.877811538461543</c:v>
                </c:pt>
                <c:pt idx="590">
                  <c:v>89.714332307692302</c:v>
                </c:pt>
                <c:pt idx="591">
                  <c:v>89.55085307692309</c:v>
                </c:pt>
                <c:pt idx="592">
                  <c:v>89.387373846153849</c:v>
                </c:pt>
                <c:pt idx="593">
                  <c:v>89.223894615384623</c:v>
                </c:pt>
                <c:pt idx="594">
                  <c:v>89.060415384615396</c:v>
                </c:pt>
                <c:pt idx="595">
                  <c:v>88.896936153846156</c:v>
                </c:pt>
                <c:pt idx="596">
                  <c:v>88.733456923076915</c:v>
                </c:pt>
                <c:pt idx="597">
                  <c:v>88.569977692307702</c:v>
                </c:pt>
                <c:pt idx="598">
                  <c:v>88.406498461538462</c:v>
                </c:pt>
                <c:pt idx="599">
                  <c:v>88.243019230769249</c:v>
                </c:pt>
                <c:pt idx="600">
                  <c:v>88.079540000000009</c:v>
                </c:pt>
                <c:pt idx="601">
                  <c:v>87.916060769230768</c:v>
                </c:pt>
                <c:pt idx="602">
                  <c:v>87.752581538461541</c:v>
                </c:pt>
                <c:pt idx="603">
                  <c:v>87.589102307692315</c:v>
                </c:pt>
                <c:pt idx="604">
                  <c:v>87.425623076923074</c:v>
                </c:pt>
                <c:pt idx="605">
                  <c:v>87.262143846153833</c:v>
                </c:pt>
                <c:pt idx="606">
                  <c:v>87.098664615384621</c:v>
                </c:pt>
                <c:pt idx="607">
                  <c:v>86.93518538461538</c:v>
                </c:pt>
                <c:pt idx="608">
                  <c:v>86.771706153846154</c:v>
                </c:pt>
                <c:pt idx="609">
                  <c:v>86.608226923076927</c:v>
                </c:pt>
                <c:pt idx="610">
                  <c:v>86.444747692307686</c:v>
                </c:pt>
                <c:pt idx="611">
                  <c:v>86.28126846153846</c:v>
                </c:pt>
                <c:pt idx="612">
                  <c:v>86.117789230769233</c:v>
                </c:pt>
                <c:pt idx="613">
                  <c:v>85.954309999999992</c:v>
                </c:pt>
                <c:pt idx="614">
                  <c:v>85.790830769230766</c:v>
                </c:pt>
                <c:pt idx="615">
                  <c:v>85.627351538461539</c:v>
                </c:pt>
                <c:pt idx="616">
                  <c:v>85.463872307692313</c:v>
                </c:pt>
                <c:pt idx="617">
                  <c:v>85.300393076923086</c:v>
                </c:pt>
                <c:pt idx="618">
                  <c:v>85.13691384615386</c:v>
                </c:pt>
                <c:pt idx="619">
                  <c:v>84.973434615384619</c:v>
                </c:pt>
                <c:pt idx="620">
                  <c:v>84.809955384615378</c:v>
                </c:pt>
                <c:pt idx="621">
                  <c:v>84.646476153846152</c:v>
                </c:pt>
                <c:pt idx="622">
                  <c:v>84.482996923076925</c:v>
                </c:pt>
                <c:pt idx="623">
                  <c:v>84.319517692307699</c:v>
                </c:pt>
                <c:pt idx="624">
                  <c:v>84.156038461538472</c:v>
                </c:pt>
                <c:pt idx="625">
                  <c:v>83.992559230769231</c:v>
                </c:pt>
                <c:pt idx="626">
                  <c:v>83.829080000000005</c:v>
                </c:pt>
                <c:pt idx="627">
                  <c:v>83.829080000000005</c:v>
                </c:pt>
                <c:pt idx="628">
                  <c:v>83.866191538461536</c:v>
                </c:pt>
                <c:pt idx="629">
                  <c:v>83.903303076923081</c:v>
                </c:pt>
                <c:pt idx="630">
                  <c:v>83.940414615384626</c:v>
                </c:pt>
                <c:pt idx="631">
                  <c:v>83.977526153846142</c:v>
                </c:pt>
                <c:pt idx="632">
                  <c:v>84.014637692307687</c:v>
                </c:pt>
                <c:pt idx="633">
                  <c:v>84.051749230769232</c:v>
                </c:pt>
                <c:pt idx="634">
                  <c:v>84.088860769230777</c:v>
                </c:pt>
                <c:pt idx="635">
                  <c:v>84.125972307692308</c:v>
                </c:pt>
                <c:pt idx="636">
                  <c:v>84.163083846153839</c:v>
                </c:pt>
                <c:pt idx="637">
                  <c:v>84.200195384615398</c:v>
                </c:pt>
                <c:pt idx="638">
                  <c:v>84.237306923076929</c:v>
                </c:pt>
                <c:pt idx="639">
                  <c:v>84.274418461538474</c:v>
                </c:pt>
                <c:pt idx="640">
                  <c:v>84.311530000000005</c:v>
                </c:pt>
                <c:pt idx="641">
                  <c:v>84.348641538461536</c:v>
                </c:pt>
                <c:pt idx="642">
                  <c:v>84.385753076923081</c:v>
                </c:pt>
                <c:pt idx="643">
                  <c:v>84.422864615384626</c:v>
                </c:pt>
                <c:pt idx="644">
                  <c:v>84.459976153846156</c:v>
                </c:pt>
                <c:pt idx="645">
                  <c:v>84.497087692307687</c:v>
                </c:pt>
                <c:pt idx="646">
                  <c:v>84.534199230769232</c:v>
                </c:pt>
                <c:pt idx="647">
                  <c:v>84.571310769230763</c:v>
                </c:pt>
                <c:pt idx="648">
                  <c:v>84.608422307692308</c:v>
                </c:pt>
                <c:pt idx="649">
                  <c:v>84.645533846153853</c:v>
                </c:pt>
                <c:pt idx="650">
                  <c:v>84.682645384615384</c:v>
                </c:pt>
                <c:pt idx="651">
                  <c:v>84.719756923076929</c:v>
                </c:pt>
                <c:pt idx="652">
                  <c:v>84.756868461538474</c:v>
                </c:pt>
                <c:pt idx="653">
                  <c:v>84.793980000000005</c:v>
                </c:pt>
                <c:pt idx="654">
                  <c:v>84.83109153846155</c:v>
                </c:pt>
                <c:pt idx="655">
                  <c:v>84.868203076923081</c:v>
                </c:pt>
                <c:pt idx="656">
                  <c:v>84.905314615384611</c:v>
                </c:pt>
                <c:pt idx="657">
                  <c:v>84.942426153846142</c:v>
                </c:pt>
                <c:pt idx="658">
                  <c:v>84.979537692307701</c:v>
                </c:pt>
                <c:pt idx="659">
                  <c:v>85.016649230769232</c:v>
                </c:pt>
                <c:pt idx="660">
                  <c:v>85.053760769230763</c:v>
                </c:pt>
                <c:pt idx="661">
                  <c:v>85.090872307692308</c:v>
                </c:pt>
                <c:pt idx="662">
                  <c:v>85.127983846153853</c:v>
                </c:pt>
                <c:pt idx="663">
                  <c:v>85.165095384615384</c:v>
                </c:pt>
                <c:pt idx="664">
                  <c:v>85.202206923076929</c:v>
                </c:pt>
                <c:pt idx="665">
                  <c:v>85.239318461538474</c:v>
                </c:pt>
                <c:pt idx="666">
                  <c:v>85.276430000000005</c:v>
                </c:pt>
                <c:pt idx="667">
                  <c:v>85.31354153846155</c:v>
                </c:pt>
                <c:pt idx="668">
                  <c:v>85.350653076923081</c:v>
                </c:pt>
                <c:pt idx="669">
                  <c:v>85.387764615384626</c:v>
                </c:pt>
                <c:pt idx="670">
                  <c:v>85.424876153846157</c:v>
                </c:pt>
                <c:pt idx="671">
                  <c:v>85.461987692307702</c:v>
                </c:pt>
                <c:pt idx="672">
                  <c:v>85.499099230769232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321984"/>
        <c:axId val="339323520"/>
      </c:lineChart>
      <c:dateAx>
        <c:axId val="339321984"/>
        <c:scaling>
          <c:orientation val="minMax"/>
        </c:scaling>
        <c:delete val="0"/>
        <c:axPos val="b"/>
        <c:numFmt formatCode="[$-409]mmm&quot;-&quot;yy;@" sourceLinked="0"/>
        <c:majorTickMark val="out"/>
        <c:minorTickMark val="none"/>
        <c:tickLblPos val="nextTo"/>
        <c:txPr>
          <a:bodyPr/>
          <a:lstStyle/>
          <a:p>
            <a:pPr>
              <a:defRPr sz="900"/>
            </a:pPr>
            <a:endParaRPr lang="ko-KR"/>
          </a:p>
        </c:txPr>
        <c:crossAx val="339323520"/>
        <c:crosses val="autoZero"/>
        <c:auto val="1"/>
        <c:lblOffset val="100"/>
        <c:baseTimeUnit val="days"/>
        <c:majorUnit val="7"/>
        <c:majorTimeUnit val="months"/>
      </c:dateAx>
      <c:valAx>
        <c:axId val="339323520"/>
        <c:scaling>
          <c:orientation val="minMax"/>
        </c:scaling>
        <c:delete val="0"/>
        <c:axPos val="l"/>
        <c:numFmt formatCode="#,##0_ ;[Red]\-#,##0\ " sourceLinked="0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ko-KR"/>
          </a:p>
        </c:txPr>
        <c:crossAx val="339321984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54040630963258"/>
          <c:y val="0.2929411111111111"/>
          <c:w val="0.14373559581538409"/>
          <c:h val="0.49605952832817374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 Narrow" panose="020B060602020203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273275763265617E-2"/>
          <c:y val="0.10031473310764114"/>
          <c:w val="0.80050763888888887"/>
          <c:h val="0.82909611111111114"/>
        </c:manualLayout>
      </c:layout>
      <c:lineChart>
        <c:grouping val="standard"/>
        <c:varyColors val="0"/>
        <c:ser>
          <c:idx val="0"/>
          <c:order val="0"/>
          <c:tx>
            <c:strRef>
              <c:f>PER!$BI$19</c:f>
              <c:strCache>
                <c:ptCount val="1"/>
                <c:pt idx="0">
                  <c:v>삼성전자</c:v>
                </c:pt>
              </c:strCache>
            </c:strRef>
          </c:tx>
          <c:spPr>
            <a:ln w="1905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PER!$BI$20:$BI$5005</c:f>
              <c:numCache>
                <c:formatCode>0_);[Red]\(0\)</c:formatCode>
                <c:ptCount val="4986"/>
                <c:pt idx="0">
                  <c:v>67.73308999999999</c:v>
                </c:pt>
                <c:pt idx="1">
                  <c:v>76.63342999999999</c:v>
                </c:pt>
                <c:pt idx="2">
                  <c:v>76.471210000000013</c:v>
                </c:pt>
                <c:pt idx="3">
                  <c:v>79.49378999999999</c:v>
                </c:pt>
                <c:pt idx="4">
                  <c:v>79.22666000000001</c:v>
                </c:pt>
                <c:pt idx="5">
                  <c:v>79.738919999999993</c:v>
                </c:pt>
                <c:pt idx="6">
                  <c:v>82.782509999999988</c:v>
                </c:pt>
                <c:pt idx="7">
                  <c:v>81.887570000000011</c:v>
                </c:pt>
                <c:pt idx="8">
                  <c:v>81.290940000000006</c:v>
                </c:pt>
                <c:pt idx="9">
                  <c:v>84.124929999999992</c:v>
                </c:pt>
                <c:pt idx="10">
                  <c:v>78.158619999999999</c:v>
                </c:pt>
                <c:pt idx="11">
                  <c:v>82.782509999999988</c:v>
                </c:pt>
                <c:pt idx="12">
                  <c:v>81.290940000000006</c:v>
                </c:pt>
                <c:pt idx="13">
                  <c:v>84.274090000000001</c:v>
                </c:pt>
                <c:pt idx="14">
                  <c:v>88.748820000000009</c:v>
                </c:pt>
                <c:pt idx="15">
                  <c:v>88.59966</c:v>
                </c:pt>
                <c:pt idx="16">
                  <c:v>95.013440000000003</c:v>
                </c:pt>
                <c:pt idx="17">
                  <c:v>83.080830000000006</c:v>
                </c:pt>
                <c:pt idx="18">
                  <c:v>80.545149999999992</c:v>
                </c:pt>
                <c:pt idx="19">
                  <c:v>73.311000000000007</c:v>
                </c:pt>
                <c:pt idx="20">
                  <c:v>73.341039999999992</c:v>
                </c:pt>
                <c:pt idx="21">
                  <c:v>75.970789999999994</c:v>
                </c:pt>
                <c:pt idx="22">
                  <c:v>70.27297999999999</c:v>
                </c:pt>
                <c:pt idx="23">
                  <c:v>63.771639999999998</c:v>
                </c:pt>
                <c:pt idx="24">
                  <c:v>63.625540000000001</c:v>
                </c:pt>
                <c:pt idx="25">
                  <c:v>70.419080000000008</c:v>
                </c:pt>
                <c:pt idx="26">
                  <c:v>64.867370000000008</c:v>
                </c:pt>
                <c:pt idx="27">
                  <c:v>61.945419999999999</c:v>
                </c:pt>
                <c:pt idx="28">
                  <c:v>61.799320000000002</c:v>
                </c:pt>
                <c:pt idx="29">
                  <c:v>61.068829999999998</c:v>
                </c:pt>
                <c:pt idx="30">
                  <c:v>60.922730000000001</c:v>
                </c:pt>
                <c:pt idx="31">
                  <c:v>61.287980000000005</c:v>
                </c:pt>
                <c:pt idx="32">
                  <c:v>63.990780000000001</c:v>
                </c:pt>
                <c:pt idx="33">
                  <c:v>63.406390000000002</c:v>
                </c:pt>
                <c:pt idx="34">
                  <c:v>67.536749999999998</c:v>
                </c:pt>
                <c:pt idx="35">
                  <c:v>64.29616</c:v>
                </c:pt>
                <c:pt idx="36">
                  <c:v>67.389449999999997</c:v>
                </c:pt>
                <c:pt idx="37">
                  <c:v>69.157039999999995</c:v>
                </c:pt>
                <c:pt idx="38">
                  <c:v>67.610399999999998</c:v>
                </c:pt>
                <c:pt idx="39">
                  <c:v>67.904990000000012</c:v>
                </c:pt>
                <c:pt idx="40">
                  <c:v>70.188130000000001</c:v>
                </c:pt>
                <c:pt idx="41">
                  <c:v>64.369810000000001</c:v>
                </c:pt>
                <c:pt idx="42">
                  <c:v>64.443460000000002</c:v>
                </c:pt>
                <c:pt idx="43">
                  <c:v>64.738060000000004</c:v>
                </c:pt>
                <c:pt idx="44">
                  <c:v>66.652950000000004</c:v>
                </c:pt>
                <c:pt idx="45">
                  <c:v>66.063749999999999</c:v>
                </c:pt>
                <c:pt idx="46">
                  <c:v>66.873899999999992</c:v>
                </c:pt>
                <c:pt idx="47">
                  <c:v>63.780610000000003</c:v>
                </c:pt>
                <c:pt idx="48">
                  <c:v>62.749519999999997</c:v>
                </c:pt>
                <c:pt idx="49">
                  <c:v>59.803530000000002</c:v>
                </c:pt>
                <c:pt idx="50">
                  <c:v>65.40091000000001</c:v>
                </c:pt>
                <c:pt idx="51">
                  <c:v>63.780610000000003</c:v>
                </c:pt>
                <c:pt idx="52">
                  <c:v>66.358350000000002</c:v>
                </c:pt>
                <c:pt idx="53">
                  <c:v>64.885360000000006</c:v>
                </c:pt>
                <c:pt idx="54">
                  <c:v>69.451639999999998</c:v>
                </c:pt>
                <c:pt idx="55">
                  <c:v>71.587479999999999</c:v>
                </c:pt>
                <c:pt idx="56">
                  <c:v>72.029380000000003</c:v>
                </c:pt>
                <c:pt idx="57">
                  <c:v>72.986820000000009</c:v>
                </c:pt>
                <c:pt idx="58">
                  <c:v>74.533460000000005</c:v>
                </c:pt>
                <c:pt idx="59">
                  <c:v>77.626750000000001</c:v>
                </c:pt>
                <c:pt idx="60">
                  <c:v>76.890249999999995</c:v>
                </c:pt>
                <c:pt idx="61">
                  <c:v>75.12266000000001</c:v>
                </c:pt>
                <c:pt idx="62">
                  <c:v>76.448359999999994</c:v>
                </c:pt>
                <c:pt idx="63">
                  <c:v>72.913169999999994</c:v>
                </c:pt>
                <c:pt idx="64">
                  <c:v>74.386169999999993</c:v>
                </c:pt>
                <c:pt idx="65">
                  <c:v>75.417259999999999</c:v>
                </c:pt>
                <c:pt idx="66">
                  <c:v>76.890249999999995</c:v>
                </c:pt>
                <c:pt idx="67">
                  <c:v>72.397619999999989</c:v>
                </c:pt>
                <c:pt idx="68">
                  <c:v>68.788789999999992</c:v>
                </c:pt>
                <c:pt idx="69">
                  <c:v>66.579300000000003</c:v>
                </c:pt>
                <c:pt idx="70">
                  <c:v>69.819890000000001</c:v>
                </c:pt>
                <c:pt idx="71">
                  <c:v>70.924630000000008</c:v>
                </c:pt>
                <c:pt idx="72">
                  <c:v>73.428719999999998</c:v>
                </c:pt>
                <c:pt idx="73">
                  <c:v>72.17667999999999</c:v>
                </c:pt>
                <c:pt idx="74">
                  <c:v>71.882080000000002</c:v>
                </c:pt>
                <c:pt idx="75">
                  <c:v>72.397619999999989</c:v>
                </c:pt>
                <c:pt idx="76">
                  <c:v>72.692220000000006</c:v>
                </c:pt>
                <c:pt idx="77">
                  <c:v>72.323970000000003</c:v>
                </c:pt>
                <c:pt idx="78">
                  <c:v>73.796970000000002</c:v>
                </c:pt>
                <c:pt idx="79">
                  <c:v>76.006460000000004</c:v>
                </c:pt>
                <c:pt idx="80">
                  <c:v>79.836240000000004</c:v>
                </c:pt>
                <c:pt idx="81">
                  <c:v>81.309229999999999</c:v>
                </c:pt>
                <c:pt idx="82">
                  <c:v>83.224130000000002</c:v>
                </c:pt>
                <c:pt idx="83">
                  <c:v>81.456530000000001</c:v>
                </c:pt>
                <c:pt idx="84">
                  <c:v>85.139020000000002</c:v>
                </c:pt>
                <c:pt idx="85">
                  <c:v>81.456530000000001</c:v>
                </c:pt>
                <c:pt idx="86">
                  <c:v>80.867339999999999</c:v>
                </c:pt>
                <c:pt idx="87">
                  <c:v>81.603830000000002</c:v>
                </c:pt>
                <c:pt idx="88">
                  <c:v>86.759309999999999</c:v>
                </c:pt>
                <c:pt idx="89">
                  <c:v>87.34850999999999</c:v>
                </c:pt>
                <c:pt idx="90">
                  <c:v>86.170109999999994</c:v>
                </c:pt>
                <c:pt idx="91">
                  <c:v>86.612009999999998</c:v>
                </c:pt>
                <c:pt idx="92">
                  <c:v>85.580910000000003</c:v>
                </c:pt>
                <c:pt idx="93">
                  <c:v>82.782229999999998</c:v>
                </c:pt>
                <c:pt idx="94">
                  <c:v>83.076830000000001</c:v>
                </c:pt>
                <c:pt idx="95">
                  <c:v>80.425440000000009</c:v>
                </c:pt>
                <c:pt idx="96">
                  <c:v>88.232300000000009</c:v>
                </c:pt>
                <c:pt idx="97">
                  <c:v>91.030990000000003</c:v>
                </c:pt>
                <c:pt idx="98">
                  <c:v>92.356679999999997</c:v>
                </c:pt>
                <c:pt idx="99">
                  <c:v>88.379600000000011</c:v>
                </c:pt>
                <c:pt idx="100">
                  <c:v>90.883690000000001</c:v>
                </c:pt>
                <c:pt idx="101">
                  <c:v>91.620190000000008</c:v>
                </c:pt>
                <c:pt idx="102">
                  <c:v>88.674199999999999</c:v>
                </c:pt>
                <c:pt idx="103">
                  <c:v>95.008070000000004</c:v>
                </c:pt>
                <c:pt idx="104">
                  <c:v>97.07025999999999</c:v>
                </c:pt>
                <c:pt idx="105">
                  <c:v>101.19463999999999</c:v>
                </c:pt>
                <c:pt idx="106">
                  <c:v>102.22574</c:v>
                </c:pt>
                <c:pt idx="107">
                  <c:v>101.19463999999999</c:v>
                </c:pt>
                <c:pt idx="108">
                  <c:v>106.05552</c:v>
                </c:pt>
                <c:pt idx="109">
                  <c:v>103.69873</c:v>
                </c:pt>
                <c:pt idx="110">
                  <c:v>101.19463999999999</c:v>
                </c:pt>
                <c:pt idx="111">
                  <c:v>99.132449999999992</c:v>
                </c:pt>
                <c:pt idx="112">
                  <c:v>100.31085</c:v>
                </c:pt>
                <c:pt idx="113">
                  <c:v>96.039169999999999</c:v>
                </c:pt>
                <c:pt idx="114">
                  <c:v>91.325589999999991</c:v>
                </c:pt>
                <c:pt idx="115">
                  <c:v>93.829679999999996</c:v>
                </c:pt>
                <c:pt idx="116">
                  <c:v>89.705300000000008</c:v>
                </c:pt>
                <c:pt idx="117">
                  <c:v>92.798580000000001</c:v>
                </c:pt>
                <c:pt idx="118">
                  <c:v>96.333770000000001</c:v>
                </c:pt>
                <c:pt idx="119">
                  <c:v>96.481070000000003</c:v>
                </c:pt>
                <c:pt idx="120">
                  <c:v>101.63654</c:v>
                </c:pt>
                <c:pt idx="121">
                  <c:v>94.860770000000002</c:v>
                </c:pt>
                <c:pt idx="122">
                  <c:v>95.008070000000004</c:v>
                </c:pt>
                <c:pt idx="123">
                  <c:v>96.481070000000003</c:v>
                </c:pt>
                <c:pt idx="124">
                  <c:v>93.976979999999998</c:v>
                </c:pt>
                <c:pt idx="125">
                  <c:v>91.325589999999991</c:v>
                </c:pt>
                <c:pt idx="126">
                  <c:v>90.441789999999997</c:v>
                </c:pt>
                <c:pt idx="127">
                  <c:v>84.697119999999998</c:v>
                </c:pt>
                <c:pt idx="128">
                  <c:v>84.107919999999993</c:v>
                </c:pt>
                <c:pt idx="129">
                  <c:v>83.666020000000003</c:v>
                </c:pt>
                <c:pt idx="130">
                  <c:v>88.8215</c:v>
                </c:pt>
                <c:pt idx="131">
                  <c:v>88.526899999999998</c:v>
                </c:pt>
                <c:pt idx="132">
                  <c:v>86.022809999999993</c:v>
                </c:pt>
                <c:pt idx="133">
                  <c:v>87.937699999999992</c:v>
                </c:pt>
                <c:pt idx="134">
                  <c:v>88.379600000000011</c:v>
                </c:pt>
                <c:pt idx="135">
                  <c:v>90.589089999999999</c:v>
                </c:pt>
                <c:pt idx="136">
                  <c:v>89.410699999999991</c:v>
                </c:pt>
                <c:pt idx="137">
                  <c:v>96.922960000000003</c:v>
                </c:pt>
                <c:pt idx="138">
                  <c:v>95.155369999999991</c:v>
                </c:pt>
                <c:pt idx="139">
                  <c:v>96.18647</c:v>
                </c:pt>
                <c:pt idx="140">
                  <c:v>95.302669999999992</c:v>
                </c:pt>
                <c:pt idx="141">
                  <c:v>96.62836999999999</c:v>
                </c:pt>
                <c:pt idx="142">
                  <c:v>96.333770000000001</c:v>
                </c:pt>
                <c:pt idx="143">
                  <c:v>97.806759999999997</c:v>
                </c:pt>
                <c:pt idx="144">
                  <c:v>95.449970000000008</c:v>
                </c:pt>
                <c:pt idx="145">
                  <c:v>94.860770000000002</c:v>
                </c:pt>
                <c:pt idx="146">
                  <c:v>92.945880000000002</c:v>
                </c:pt>
                <c:pt idx="147">
                  <c:v>91.325589999999991</c:v>
                </c:pt>
                <c:pt idx="148">
                  <c:v>89.999889999999994</c:v>
                </c:pt>
                <c:pt idx="149">
                  <c:v>92.65128</c:v>
                </c:pt>
                <c:pt idx="150">
                  <c:v>96.333770000000001</c:v>
                </c:pt>
                <c:pt idx="151">
                  <c:v>96.039169999999999</c:v>
                </c:pt>
                <c:pt idx="152">
                  <c:v>94.27158</c:v>
                </c:pt>
                <c:pt idx="153">
                  <c:v>89.999889999999994</c:v>
                </c:pt>
                <c:pt idx="154">
                  <c:v>89.558000000000007</c:v>
                </c:pt>
                <c:pt idx="155">
                  <c:v>89.85260000000001</c:v>
                </c:pt>
                <c:pt idx="156">
                  <c:v>90.29449000000001</c:v>
                </c:pt>
                <c:pt idx="157">
                  <c:v>87.643110000000007</c:v>
                </c:pt>
                <c:pt idx="158">
                  <c:v>88.8215</c:v>
                </c:pt>
                <c:pt idx="159">
                  <c:v>86.170109999999994</c:v>
                </c:pt>
                <c:pt idx="160">
                  <c:v>86.464710000000011</c:v>
                </c:pt>
                <c:pt idx="161">
                  <c:v>86.464710000000011</c:v>
                </c:pt>
                <c:pt idx="162">
                  <c:v>86.170109999999994</c:v>
                </c:pt>
                <c:pt idx="163">
                  <c:v>86.906610000000001</c:v>
                </c:pt>
                <c:pt idx="164">
                  <c:v>87.34850999999999</c:v>
                </c:pt>
                <c:pt idx="165">
                  <c:v>83.371420000000001</c:v>
                </c:pt>
                <c:pt idx="166">
                  <c:v>86.31741000000001</c:v>
                </c:pt>
                <c:pt idx="167">
                  <c:v>86.759309999999999</c:v>
                </c:pt>
                <c:pt idx="168">
                  <c:v>85.433619999999991</c:v>
                </c:pt>
                <c:pt idx="169">
                  <c:v>82.92953</c:v>
                </c:pt>
                <c:pt idx="170">
                  <c:v>86.464710000000011</c:v>
                </c:pt>
                <c:pt idx="171">
                  <c:v>88.526899999999998</c:v>
                </c:pt>
                <c:pt idx="172">
                  <c:v>84.40252000000001</c:v>
                </c:pt>
                <c:pt idx="173">
                  <c:v>85.433619999999991</c:v>
                </c:pt>
                <c:pt idx="174">
                  <c:v>84.84442</c:v>
                </c:pt>
                <c:pt idx="175">
                  <c:v>84.40252000000001</c:v>
                </c:pt>
                <c:pt idx="176">
                  <c:v>81.603830000000002</c:v>
                </c:pt>
                <c:pt idx="177">
                  <c:v>81.309229999999999</c:v>
                </c:pt>
                <c:pt idx="178">
                  <c:v>81.898429999999991</c:v>
                </c:pt>
                <c:pt idx="179">
                  <c:v>84.255219999999994</c:v>
                </c:pt>
                <c:pt idx="180">
                  <c:v>84.549820000000011</c:v>
                </c:pt>
                <c:pt idx="181">
                  <c:v>87.053910000000002</c:v>
                </c:pt>
                <c:pt idx="182">
                  <c:v>83.371420000000001</c:v>
                </c:pt>
                <c:pt idx="183">
                  <c:v>92.356679999999997</c:v>
                </c:pt>
                <c:pt idx="184">
                  <c:v>101.19463999999999</c:v>
                </c:pt>
                <c:pt idx="185">
                  <c:v>97.364860000000007</c:v>
                </c:pt>
                <c:pt idx="186">
                  <c:v>87.790399999999991</c:v>
                </c:pt>
                <c:pt idx="187">
                  <c:v>86.906610000000001</c:v>
                </c:pt>
                <c:pt idx="188">
                  <c:v>88.8215</c:v>
                </c:pt>
                <c:pt idx="189">
                  <c:v>84.255219999999994</c:v>
                </c:pt>
                <c:pt idx="190">
                  <c:v>86.31741000000001</c:v>
                </c:pt>
                <c:pt idx="191">
                  <c:v>87.053910000000002</c:v>
                </c:pt>
                <c:pt idx="192">
                  <c:v>84.697119999999998</c:v>
                </c:pt>
                <c:pt idx="193">
                  <c:v>81.898429999999991</c:v>
                </c:pt>
                <c:pt idx="194">
                  <c:v>78.65785000000001</c:v>
                </c:pt>
                <c:pt idx="195">
                  <c:v>84.697119999999998</c:v>
                </c:pt>
                <c:pt idx="196">
                  <c:v>81.456530000000001</c:v>
                </c:pt>
                <c:pt idx="197">
                  <c:v>82.045729999999992</c:v>
                </c:pt>
                <c:pt idx="198">
                  <c:v>79.541640000000001</c:v>
                </c:pt>
                <c:pt idx="199">
                  <c:v>78.363249999999994</c:v>
                </c:pt>
                <c:pt idx="200">
                  <c:v>79.541640000000001</c:v>
                </c:pt>
                <c:pt idx="201">
                  <c:v>79.541640000000001</c:v>
                </c:pt>
                <c:pt idx="202">
                  <c:v>82.045729999999992</c:v>
                </c:pt>
                <c:pt idx="203">
                  <c:v>82.045729999999992</c:v>
                </c:pt>
                <c:pt idx="204">
                  <c:v>83.224130000000002</c:v>
                </c:pt>
                <c:pt idx="205">
                  <c:v>89.558000000000007</c:v>
                </c:pt>
                <c:pt idx="206">
                  <c:v>85.580910000000003</c:v>
                </c:pt>
                <c:pt idx="207">
                  <c:v>82.48763000000001</c:v>
                </c:pt>
                <c:pt idx="208">
                  <c:v>81.898429999999991</c:v>
                </c:pt>
                <c:pt idx="209">
                  <c:v>79.39434</c:v>
                </c:pt>
                <c:pt idx="210">
                  <c:v>76.006460000000004</c:v>
                </c:pt>
                <c:pt idx="211">
                  <c:v>83.518720000000002</c:v>
                </c:pt>
                <c:pt idx="212">
                  <c:v>82.634929999999997</c:v>
                </c:pt>
                <c:pt idx="213">
                  <c:v>86.31741000000001</c:v>
                </c:pt>
                <c:pt idx="214">
                  <c:v>90.29449000000001</c:v>
                </c:pt>
                <c:pt idx="215">
                  <c:v>86.31741000000001</c:v>
                </c:pt>
                <c:pt idx="216">
                  <c:v>85.728210000000004</c:v>
                </c:pt>
                <c:pt idx="217">
                  <c:v>82.48763000000001</c:v>
                </c:pt>
                <c:pt idx="218">
                  <c:v>81.01464</c:v>
                </c:pt>
                <c:pt idx="219">
                  <c:v>80.57274000000001</c:v>
                </c:pt>
                <c:pt idx="220">
                  <c:v>89.410699999999991</c:v>
                </c:pt>
                <c:pt idx="221">
                  <c:v>90.29449000000001</c:v>
                </c:pt>
                <c:pt idx="222">
                  <c:v>95.74457000000001</c:v>
                </c:pt>
                <c:pt idx="223">
                  <c:v>100.16355</c:v>
                </c:pt>
                <c:pt idx="224">
                  <c:v>97.954059999999998</c:v>
                </c:pt>
                <c:pt idx="225">
                  <c:v>101.63654</c:v>
                </c:pt>
                <c:pt idx="226">
                  <c:v>107.67582</c:v>
                </c:pt>
                <c:pt idx="227">
                  <c:v>104.43522999999999</c:v>
                </c:pt>
                <c:pt idx="228">
                  <c:v>111.94750000000001</c:v>
                </c:pt>
                <c:pt idx="229">
                  <c:v>104.14063</c:v>
                </c:pt>
                <c:pt idx="230">
                  <c:v>109.14881</c:v>
                </c:pt>
                <c:pt idx="231">
                  <c:v>104.43522999999999</c:v>
                </c:pt>
                <c:pt idx="232">
                  <c:v>99.279750000000007</c:v>
                </c:pt>
                <c:pt idx="233">
                  <c:v>98.395960000000002</c:v>
                </c:pt>
                <c:pt idx="234">
                  <c:v>94.713470000000001</c:v>
                </c:pt>
                <c:pt idx="235">
                  <c:v>90.73639</c:v>
                </c:pt>
                <c:pt idx="236">
                  <c:v>83.666020000000003</c:v>
                </c:pt>
                <c:pt idx="237">
                  <c:v>85.728210000000004</c:v>
                </c:pt>
                <c:pt idx="238">
                  <c:v>84.84442</c:v>
                </c:pt>
                <c:pt idx="239">
                  <c:v>83.224130000000002</c:v>
                </c:pt>
                <c:pt idx="240">
                  <c:v>84.40252000000001</c:v>
                </c:pt>
                <c:pt idx="241">
                  <c:v>85.433619999999991</c:v>
                </c:pt>
                <c:pt idx="242">
                  <c:v>82.045729999999992</c:v>
                </c:pt>
                <c:pt idx="243">
                  <c:v>76.006460000000004</c:v>
                </c:pt>
                <c:pt idx="244">
                  <c:v>76.595660000000009</c:v>
                </c:pt>
                <c:pt idx="245">
                  <c:v>79.983539999999991</c:v>
                </c:pt>
                <c:pt idx="246">
                  <c:v>82.193029999999993</c:v>
                </c:pt>
                <c:pt idx="247">
                  <c:v>81.456530000000001</c:v>
                </c:pt>
                <c:pt idx="248">
                  <c:v>77.774050000000003</c:v>
                </c:pt>
                <c:pt idx="249">
                  <c:v>76.742949999999993</c:v>
                </c:pt>
                <c:pt idx="250">
                  <c:v>74.386169999999993</c:v>
                </c:pt>
                <c:pt idx="251">
                  <c:v>60.024480000000004</c:v>
                </c:pt>
                <c:pt idx="252">
                  <c:v>78.805149999999998</c:v>
                </c:pt>
                <c:pt idx="253">
                  <c:v>72.103030000000004</c:v>
                </c:pt>
                <c:pt idx="254">
                  <c:v>68.494190000000003</c:v>
                </c:pt>
                <c:pt idx="255">
                  <c:v>65.106309999999993</c:v>
                </c:pt>
                <c:pt idx="256">
                  <c:v>71.587479999999999</c:v>
                </c:pt>
                <c:pt idx="257">
                  <c:v>62.896819999999998</c:v>
                </c:pt>
                <c:pt idx="258">
                  <c:v>68.494190000000003</c:v>
                </c:pt>
                <c:pt idx="259">
                  <c:v>72.103030000000004</c:v>
                </c:pt>
                <c:pt idx="260">
                  <c:v>67.168499999999995</c:v>
                </c:pt>
                <c:pt idx="261">
                  <c:v>69.230689999999996</c:v>
                </c:pt>
                <c:pt idx="262">
                  <c:v>72.618570000000005</c:v>
                </c:pt>
                <c:pt idx="263">
                  <c:v>69.083389999999994</c:v>
                </c:pt>
                <c:pt idx="264">
                  <c:v>65.106309999999993</c:v>
                </c:pt>
                <c:pt idx="265">
                  <c:v>71.882080000000002</c:v>
                </c:pt>
                <c:pt idx="266">
                  <c:v>80.278139999999993</c:v>
                </c:pt>
                <c:pt idx="267">
                  <c:v>75.269960000000012</c:v>
                </c:pt>
                <c:pt idx="268">
                  <c:v>68.862440000000007</c:v>
                </c:pt>
                <c:pt idx="269">
                  <c:v>70.261780000000002</c:v>
                </c:pt>
                <c:pt idx="270">
                  <c:v>74.091570000000004</c:v>
                </c:pt>
                <c:pt idx="271">
                  <c:v>77.774050000000003</c:v>
                </c:pt>
                <c:pt idx="272">
                  <c:v>79.836240000000004</c:v>
                </c:pt>
                <c:pt idx="273">
                  <c:v>86.022809999999993</c:v>
                </c:pt>
                <c:pt idx="274">
                  <c:v>87.34850999999999</c:v>
                </c:pt>
                <c:pt idx="275">
                  <c:v>88.8215</c:v>
                </c:pt>
                <c:pt idx="276">
                  <c:v>87.937699999999992</c:v>
                </c:pt>
                <c:pt idx="277">
                  <c:v>87.201210000000003</c:v>
                </c:pt>
                <c:pt idx="278">
                  <c:v>87.201210000000003</c:v>
                </c:pt>
                <c:pt idx="279">
                  <c:v>83.813320000000004</c:v>
                </c:pt>
                <c:pt idx="280">
                  <c:v>81.751130000000003</c:v>
                </c:pt>
                <c:pt idx="281">
                  <c:v>81.01464</c:v>
                </c:pt>
                <c:pt idx="282">
                  <c:v>82.193029999999993</c:v>
                </c:pt>
                <c:pt idx="283">
                  <c:v>83.813320000000004</c:v>
                </c:pt>
                <c:pt idx="284">
                  <c:v>86.022809999999993</c:v>
                </c:pt>
                <c:pt idx="285">
                  <c:v>82.782229999999998</c:v>
                </c:pt>
                <c:pt idx="286">
                  <c:v>87.790399999999991</c:v>
                </c:pt>
                <c:pt idx="287">
                  <c:v>88.526899999999998</c:v>
                </c:pt>
                <c:pt idx="288">
                  <c:v>95.008070000000004</c:v>
                </c:pt>
                <c:pt idx="289">
                  <c:v>98.690559999999991</c:v>
                </c:pt>
                <c:pt idx="290">
                  <c:v>100.60544999999999</c:v>
                </c:pt>
                <c:pt idx="291">
                  <c:v>106.64472000000001</c:v>
                </c:pt>
                <c:pt idx="292">
                  <c:v>105.46633</c:v>
                </c:pt>
                <c:pt idx="293">
                  <c:v>107.67582</c:v>
                </c:pt>
                <c:pt idx="294">
                  <c:v>111.5056</c:v>
                </c:pt>
                <c:pt idx="295">
                  <c:v>112.53669000000001</c:v>
                </c:pt>
                <c:pt idx="296">
                  <c:v>112.97859</c:v>
                </c:pt>
                <c:pt idx="297">
                  <c:v>116.80837</c:v>
                </c:pt>
                <c:pt idx="298">
                  <c:v>118.72327</c:v>
                </c:pt>
                <c:pt idx="299">
                  <c:v>117.10297</c:v>
                </c:pt>
                <c:pt idx="300">
                  <c:v>116.66107000000001</c:v>
                </c:pt>
                <c:pt idx="301">
                  <c:v>111.211</c:v>
                </c:pt>
                <c:pt idx="302">
                  <c:v>109.88531</c:v>
                </c:pt>
                <c:pt idx="303">
                  <c:v>109.73800999999999</c:v>
                </c:pt>
                <c:pt idx="304">
                  <c:v>106.49742000000001</c:v>
                </c:pt>
                <c:pt idx="305">
                  <c:v>106.35011999999999</c:v>
                </c:pt>
                <c:pt idx="306">
                  <c:v>105.17173</c:v>
                </c:pt>
                <c:pt idx="307">
                  <c:v>111.211</c:v>
                </c:pt>
                <c:pt idx="308">
                  <c:v>104.87713000000001</c:v>
                </c:pt>
                <c:pt idx="309">
                  <c:v>112.24208999999999</c:v>
                </c:pt>
                <c:pt idx="310">
                  <c:v>115.62997999999999</c:v>
                </c:pt>
                <c:pt idx="311">
                  <c:v>113.86239</c:v>
                </c:pt>
                <c:pt idx="312">
                  <c:v>116.36648</c:v>
                </c:pt>
                <c:pt idx="313">
                  <c:v>117.69217</c:v>
                </c:pt>
                <c:pt idx="314">
                  <c:v>120.93276</c:v>
                </c:pt>
                <c:pt idx="315">
                  <c:v>124.02603999999999</c:v>
                </c:pt>
                <c:pt idx="316">
                  <c:v>121.52195</c:v>
                </c:pt>
                <c:pt idx="317">
                  <c:v>115.48267999999999</c:v>
                </c:pt>
                <c:pt idx="318">
                  <c:v>110.47450000000001</c:v>
                </c:pt>
                <c:pt idx="319">
                  <c:v>110.47450000000001</c:v>
                </c:pt>
                <c:pt idx="320">
                  <c:v>111.94750000000001</c:v>
                </c:pt>
                <c:pt idx="321">
                  <c:v>109.59071</c:v>
                </c:pt>
                <c:pt idx="322">
                  <c:v>114.15699000000001</c:v>
                </c:pt>
                <c:pt idx="323">
                  <c:v>114.59888000000001</c:v>
                </c:pt>
                <c:pt idx="324">
                  <c:v>118.42867</c:v>
                </c:pt>
                <c:pt idx="325">
                  <c:v>120.78546</c:v>
                </c:pt>
                <c:pt idx="326">
                  <c:v>126.23553</c:v>
                </c:pt>
                <c:pt idx="327">
                  <c:v>126.08823</c:v>
                </c:pt>
                <c:pt idx="328">
                  <c:v>124.90984</c:v>
                </c:pt>
                <c:pt idx="329">
                  <c:v>122.25845</c:v>
                </c:pt>
                <c:pt idx="330">
                  <c:v>125.05714</c:v>
                </c:pt>
                <c:pt idx="331">
                  <c:v>116.95567</c:v>
                </c:pt>
                <c:pt idx="332">
                  <c:v>119.31246</c:v>
                </c:pt>
                <c:pt idx="333">
                  <c:v>111.3583</c:v>
                </c:pt>
                <c:pt idx="334">
                  <c:v>114.59888000000001</c:v>
                </c:pt>
                <c:pt idx="335">
                  <c:v>116.80837</c:v>
                </c:pt>
                <c:pt idx="336">
                  <c:v>117.39757</c:v>
                </c:pt>
                <c:pt idx="337">
                  <c:v>121.08006</c:v>
                </c:pt>
                <c:pt idx="338">
                  <c:v>118.57597</c:v>
                </c:pt>
                <c:pt idx="339">
                  <c:v>112.97859</c:v>
                </c:pt>
                <c:pt idx="340">
                  <c:v>117.25027</c:v>
                </c:pt>
                <c:pt idx="341">
                  <c:v>118.13407000000001</c:v>
                </c:pt>
                <c:pt idx="342">
                  <c:v>119.45975999999999</c:v>
                </c:pt>
                <c:pt idx="343">
                  <c:v>119.31246</c:v>
                </c:pt>
                <c:pt idx="344">
                  <c:v>117.98677000000001</c:v>
                </c:pt>
                <c:pt idx="345">
                  <c:v>115.04078</c:v>
                </c:pt>
                <c:pt idx="346">
                  <c:v>115.48267999999999</c:v>
                </c:pt>
                <c:pt idx="347">
                  <c:v>112.83129</c:v>
                </c:pt>
                <c:pt idx="348">
                  <c:v>112.09480000000001</c:v>
                </c:pt>
                <c:pt idx="349">
                  <c:v>112.83129</c:v>
                </c:pt>
                <c:pt idx="350">
                  <c:v>113.86239</c:v>
                </c:pt>
                <c:pt idx="351">
                  <c:v>112.24208999999999</c:v>
                </c:pt>
                <c:pt idx="352">
                  <c:v>114.45158000000001</c:v>
                </c:pt>
                <c:pt idx="353">
                  <c:v>111.65289999999999</c:v>
                </c:pt>
                <c:pt idx="354">
                  <c:v>111.0637</c:v>
                </c:pt>
                <c:pt idx="355">
                  <c:v>114.45158000000001</c:v>
                </c:pt>
                <c:pt idx="356">
                  <c:v>109.73800999999999</c:v>
                </c:pt>
                <c:pt idx="357">
                  <c:v>114.30428999999999</c:v>
                </c:pt>
                <c:pt idx="358">
                  <c:v>114.59888000000001</c:v>
                </c:pt>
                <c:pt idx="359">
                  <c:v>120.49086</c:v>
                </c:pt>
                <c:pt idx="360">
                  <c:v>123.28955000000001</c:v>
                </c:pt>
                <c:pt idx="361">
                  <c:v>131.68561</c:v>
                </c:pt>
                <c:pt idx="362">
                  <c:v>135.36809</c:v>
                </c:pt>
                <c:pt idx="363">
                  <c:v>136.39919</c:v>
                </c:pt>
                <c:pt idx="364">
                  <c:v>136.25189</c:v>
                </c:pt>
                <c:pt idx="365">
                  <c:v>139.78707</c:v>
                </c:pt>
                <c:pt idx="366">
                  <c:v>135.66269</c:v>
                </c:pt>
                <c:pt idx="367">
                  <c:v>137.43028000000001</c:v>
                </c:pt>
                <c:pt idx="368">
                  <c:v>143.02766</c:v>
                </c:pt>
                <c:pt idx="369">
                  <c:v>148.77232999999998</c:v>
                </c:pt>
                <c:pt idx="370">
                  <c:v>144.79525000000001</c:v>
                </c:pt>
                <c:pt idx="371">
                  <c:v>134.77889000000002</c:v>
                </c:pt>
                <c:pt idx="372">
                  <c:v>141.40735999999998</c:v>
                </c:pt>
                <c:pt idx="373">
                  <c:v>136.39919</c:v>
                </c:pt>
                <c:pt idx="374">
                  <c:v>139.19786999999999</c:v>
                </c:pt>
                <c:pt idx="375">
                  <c:v>126.97203</c:v>
                </c:pt>
                <c:pt idx="376">
                  <c:v>131.24370999999999</c:v>
                </c:pt>
                <c:pt idx="377">
                  <c:v>134.04239999999999</c:v>
                </c:pt>
                <c:pt idx="378">
                  <c:v>138.46137999999999</c:v>
                </c:pt>
                <c:pt idx="379">
                  <c:v>132.2748</c:v>
                </c:pt>
                <c:pt idx="380">
                  <c:v>130.80180999999999</c:v>
                </c:pt>
                <c:pt idx="381">
                  <c:v>133.15860000000001</c:v>
                </c:pt>
                <c:pt idx="382">
                  <c:v>131.53831</c:v>
                </c:pt>
                <c:pt idx="383">
                  <c:v>132.4221</c:v>
                </c:pt>
                <c:pt idx="384">
                  <c:v>134.92618999999999</c:v>
                </c:pt>
                <c:pt idx="385">
                  <c:v>129.91802000000001</c:v>
                </c:pt>
                <c:pt idx="386">
                  <c:v>131.24370999999999</c:v>
                </c:pt>
                <c:pt idx="387">
                  <c:v>130.35991000000001</c:v>
                </c:pt>
                <c:pt idx="388">
                  <c:v>125.35174000000001</c:v>
                </c:pt>
                <c:pt idx="389">
                  <c:v>120.63816</c:v>
                </c:pt>
                <c:pt idx="390">
                  <c:v>125.49903999999999</c:v>
                </c:pt>
                <c:pt idx="391">
                  <c:v>125.94092999999999</c:v>
                </c:pt>
                <c:pt idx="392">
                  <c:v>130.35991000000001</c:v>
                </c:pt>
                <c:pt idx="393">
                  <c:v>122.55305</c:v>
                </c:pt>
                <c:pt idx="394">
                  <c:v>125.20444000000001</c:v>
                </c:pt>
                <c:pt idx="395">
                  <c:v>124.32064</c:v>
                </c:pt>
                <c:pt idx="396">
                  <c:v>116.21917999999999</c:v>
                </c:pt>
                <c:pt idx="397">
                  <c:v>104.14063</c:v>
                </c:pt>
                <c:pt idx="398">
                  <c:v>100.16355</c:v>
                </c:pt>
                <c:pt idx="399">
                  <c:v>106.93932000000001</c:v>
                </c:pt>
                <c:pt idx="400">
                  <c:v>113.27319</c:v>
                </c:pt>
                <c:pt idx="401">
                  <c:v>114.89348</c:v>
                </c:pt>
                <c:pt idx="402">
                  <c:v>117.54486999999999</c:v>
                </c:pt>
                <c:pt idx="403">
                  <c:v>111.65289999999999</c:v>
                </c:pt>
                <c:pt idx="404">
                  <c:v>123.73144000000001</c:v>
                </c:pt>
                <c:pt idx="405">
                  <c:v>126.67742999999999</c:v>
                </c:pt>
                <c:pt idx="406">
                  <c:v>130.50721000000001</c:v>
                </c:pt>
                <c:pt idx="407">
                  <c:v>135.07348999999999</c:v>
                </c:pt>
                <c:pt idx="408">
                  <c:v>139.19786999999999</c:v>
                </c:pt>
                <c:pt idx="409">
                  <c:v>148.03582999999998</c:v>
                </c:pt>
                <c:pt idx="410">
                  <c:v>144.79525000000001</c:v>
                </c:pt>
                <c:pt idx="411">
                  <c:v>141.84926000000002</c:v>
                </c:pt>
                <c:pt idx="412">
                  <c:v>139.49247</c:v>
                </c:pt>
                <c:pt idx="413">
                  <c:v>154.6643</c:v>
                </c:pt>
                <c:pt idx="414">
                  <c:v>155.1062</c:v>
                </c:pt>
                <c:pt idx="415">
                  <c:v>153.92780999999999</c:v>
                </c:pt>
                <c:pt idx="416">
                  <c:v>157.31568999999999</c:v>
                </c:pt>
                <c:pt idx="417">
                  <c:v>155.84270000000001</c:v>
                </c:pt>
                <c:pt idx="418">
                  <c:v>153.19130999999999</c:v>
                </c:pt>
                <c:pt idx="419">
                  <c:v>154.07511</c:v>
                </c:pt>
                <c:pt idx="420">
                  <c:v>162.76577</c:v>
                </c:pt>
                <c:pt idx="421">
                  <c:v>165.71174999999999</c:v>
                </c:pt>
                <c:pt idx="422">
                  <c:v>157.02108999999999</c:v>
                </c:pt>
                <c:pt idx="423">
                  <c:v>156.43189999999998</c:v>
                </c:pt>
                <c:pt idx="424">
                  <c:v>173.22402</c:v>
                </c:pt>
                <c:pt idx="425">
                  <c:v>173.81322</c:v>
                </c:pt>
                <c:pt idx="426">
                  <c:v>174.10782</c:v>
                </c:pt>
                <c:pt idx="427">
                  <c:v>181.17818</c:v>
                </c:pt>
                <c:pt idx="428">
                  <c:v>182.35657999999998</c:v>
                </c:pt>
                <c:pt idx="429">
                  <c:v>185.74446</c:v>
                </c:pt>
                <c:pt idx="430">
                  <c:v>187.80664999999999</c:v>
                </c:pt>
                <c:pt idx="431">
                  <c:v>196.20272</c:v>
                </c:pt>
                <c:pt idx="432">
                  <c:v>186.77555999999998</c:v>
                </c:pt>
                <c:pt idx="433">
                  <c:v>188.83775</c:v>
                </c:pt>
                <c:pt idx="434">
                  <c:v>202.38929000000002</c:v>
                </c:pt>
                <c:pt idx="435">
                  <c:v>200.3271</c:v>
                </c:pt>
                <c:pt idx="436">
                  <c:v>191.93104</c:v>
                </c:pt>
                <c:pt idx="437">
                  <c:v>171.75102999999999</c:v>
                </c:pt>
                <c:pt idx="438">
                  <c:v>180.44168999999999</c:v>
                </c:pt>
                <c:pt idx="439">
                  <c:v>181.62007999999997</c:v>
                </c:pt>
                <c:pt idx="440">
                  <c:v>183.68226999999999</c:v>
                </c:pt>
                <c:pt idx="441">
                  <c:v>179.26329000000001</c:v>
                </c:pt>
                <c:pt idx="442">
                  <c:v>174.10782</c:v>
                </c:pt>
                <c:pt idx="443">
                  <c:v>176.90649999999999</c:v>
                </c:pt>
                <c:pt idx="444">
                  <c:v>171.01453000000001</c:v>
                </c:pt>
                <c:pt idx="445">
                  <c:v>167.77394000000001</c:v>
                </c:pt>
                <c:pt idx="446">
                  <c:v>175.43351000000001</c:v>
                </c:pt>
                <c:pt idx="447">
                  <c:v>181.62007999999997</c:v>
                </c:pt>
                <c:pt idx="448">
                  <c:v>183.09307999999999</c:v>
                </c:pt>
                <c:pt idx="449">
                  <c:v>198.55951000000002</c:v>
                </c:pt>
                <c:pt idx="450">
                  <c:v>190.75264000000001</c:v>
                </c:pt>
                <c:pt idx="451">
                  <c:v>187.80664999999999</c:v>
                </c:pt>
                <c:pt idx="452">
                  <c:v>181.62007999999997</c:v>
                </c:pt>
                <c:pt idx="453">
                  <c:v>184.12417000000002</c:v>
                </c:pt>
                <c:pt idx="454">
                  <c:v>196.79191</c:v>
                </c:pt>
                <c:pt idx="455">
                  <c:v>191.78373999999999</c:v>
                </c:pt>
                <c:pt idx="456">
                  <c:v>198.26491000000001</c:v>
                </c:pt>
                <c:pt idx="457">
                  <c:v>201.80008999999998</c:v>
                </c:pt>
                <c:pt idx="458">
                  <c:v>190.89994000000002</c:v>
                </c:pt>
                <c:pt idx="459">
                  <c:v>191.78373999999999</c:v>
                </c:pt>
                <c:pt idx="460">
                  <c:v>189.57425000000001</c:v>
                </c:pt>
                <c:pt idx="461">
                  <c:v>195.46621999999999</c:v>
                </c:pt>
                <c:pt idx="462">
                  <c:v>197.52841000000001</c:v>
                </c:pt>
                <c:pt idx="463">
                  <c:v>192.52023</c:v>
                </c:pt>
                <c:pt idx="464">
                  <c:v>211.66915</c:v>
                </c:pt>
                <c:pt idx="465">
                  <c:v>207.10287</c:v>
                </c:pt>
                <c:pt idx="466">
                  <c:v>218.00301999999999</c:v>
                </c:pt>
                <c:pt idx="467">
                  <c:v>223.1585</c:v>
                </c:pt>
                <c:pt idx="468">
                  <c:v>212.40564000000001</c:v>
                </c:pt>
                <c:pt idx="469">
                  <c:v>224.18959000000001</c:v>
                </c:pt>
                <c:pt idx="470">
                  <c:v>224.63148999999999</c:v>
                </c:pt>
                <c:pt idx="471">
                  <c:v>225.80987999999999</c:v>
                </c:pt>
                <c:pt idx="472">
                  <c:v>218.00301999999999</c:v>
                </c:pt>
                <c:pt idx="473">
                  <c:v>208.72316000000001</c:v>
                </c:pt>
                <c:pt idx="474">
                  <c:v>212.25834</c:v>
                </c:pt>
                <c:pt idx="475">
                  <c:v>215.35163</c:v>
                </c:pt>
                <c:pt idx="476">
                  <c:v>220.65441000000001</c:v>
                </c:pt>
                <c:pt idx="477">
                  <c:v>225.36798999999999</c:v>
                </c:pt>
                <c:pt idx="478">
                  <c:v>227.43018000000001</c:v>
                </c:pt>
                <c:pt idx="479">
                  <c:v>220.80170999999999</c:v>
                </c:pt>
                <c:pt idx="480">
                  <c:v>218.00301999999999</c:v>
                </c:pt>
                <c:pt idx="481">
                  <c:v>214.32053999999999</c:v>
                </c:pt>
                <c:pt idx="482">
                  <c:v>224.92608999999999</c:v>
                </c:pt>
                <c:pt idx="483">
                  <c:v>221.68549999999999</c:v>
                </c:pt>
                <c:pt idx="484">
                  <c:v>223.45309</c:v>
                </c:pt>
                <c:pt idx="485">
                  <c:v>217.26651999999999</c:v>
                </c:pt>
                <c:pt idx="486">
                  <c:v>218.88681</c:v>
                </c:pt>
                <c:pt idx="487">
                  <c:v>226.10448000000002</c:v>
                </c:pt>
                <c:pt idx="488">
                  <c:v>217.41382000000002</c:v>
                </c:pt>
                <c:pt idx="489">
                  <c:v>222.12739999999999</c:v>
                </c:pt>
                <c:pt idx="490">
                  <c:v>218.88681</c:v>
                </c:pt>
                <c:pt idx="491">
                  <c:v>226.54638</c:v>
                </c:pt>
                <c:pt idx="492">
                  <c:v>210.19614999999999</c:v>
                </c:pt>
                <c:pt idx="493">
                  <c:v>201.65279000000001</c:v>
                </c:pt>
                <c:pt idx="494">
                  <c:v>195.17161999999999</c:v>
                </c:pt>
                <c:pt idx="495">
                  <c:v>197.67570999999998</c:v>
                </c:pt>
                <c:pt idx="496">
                  <c:v>186.62826000000001</c:v>
                </c:pt>
                <c:pt idx="497">
                  <c:v>193.25673</c:v>
                </c:pt>
                <c:pt idx="498">
                  <c:v>187.51205999999999</c:v>
                </c:pt>
                <c:pt idx="499">
                  <c:v>191.93104</c:v>
                </c:pt>
                <c:pt idx="500">
                  <c:v>189.42695000000001</c:v>
                </c:pt>
                <c:pt idx="501">
                  <c:v>181.17818</c:v>
                </c:pt>
                <c:pt idx="502">
                  <c:v>190.75264000000001</c:v>
                </c:pt>
                <c:pt idx="503">
                  <c:v>190.75264000000001</c:v>
                </c:pt>
                <c:pt idx="504">
                  <c:v>201.50548999999998</c:v>
                </c:pt>
                <c:pt idx="505">
                  <c:v>201.65279000000001</c:v>
                </c:pt>
                <c:pt idx="506">
                  <c:v>207.10287</c:v>
                </c:pt>
                <c:pt idx="507">
                  <c:v>204.15688</c:v>
                </c:pt>
                <c:pt idx="508">
                  <c:v>201.21089000000001</c:v>
                </c:pt>
                <c:pt idx="509">
                  <c:v>208.87045999999998</c:v>
                </c:pt>
                <c:pt idx="510">
                  <c:v>212.55294000000001</c:v>
                </c:pt>
                <c:pt idx="511">
                  <c:v>216.82461999999998</c:v>
                </c:pt>
                <c:pt idx="512">
                  <c:v>213.43673999999999</c:v>
                </c:pt>
                <c:pt idx="513">
                  <c:v>220.94901000000002</c:v>
                </c:pt>
                <c:pt idx="514">
                  <c:v>207.69207</c:v>
                </c:pt>
                <c:pt idx="515">
                  <c:v>215.35163</c:v>
                </c:pt>
                <c:pt idx="516">
                  <c:v>213.58404000000002</c:v>
                </c:pt>
                <c:pt idx="517">
                  <c:v>220.06520999999998</c:v>
                </c:pt>
                <c:pt idx="518">
                  <c:v>210.34345000000002</c:v>
                </c:pt>
                <c:pt idx="519">
                  <c:v>204.74607999999998</c:v>
                </c:pt>
                <c:pt idx="520">
                  <c:v>210.19614999999999</c:v>
                </c:pt>
                <c:pt idx="521">
                  <c:v>205.62986999999998</c:v>
                </c:pt>
                <c:pt idx="522">
                  <c:v>190.89994000000002</c:v>
                </c:pt>
                <c:pt idx="523">
                  <c:v>187.36476000000002</c:v>
                </c:pt>
                <c:pt idx="524">
                  <c:v>190.31073999999998</c:v>
                </c:pt>
                <c:pt idx="525">
                  <c:v>192.52023</c:v>
                </c:pt>
                <c:pt idx="526">
                  <c:v>188.54315</c:v>
                </c:pt>
                <c:pt idx="527">
                  <c:v>187.80664999999999</c:v>
                </c:pt>
                <c:pt idx="528">
                  <c:v>191.63643999999999</c:v>
                </c:pt>
                <c:pt idx="529">
                  <c:v>195.90812</c:v>
                </c:pt>
                <c:pt idx="530">
                  <c:v>198.70680999999999</c:v>
                </c:pt>
                <c:pt idx="531">
                  <c:v>197.23381000000001</c:v>
                </c:pt>
                <c:pt idx="532">
                  <c:v>187.80664999999999</c:v>
                </c:pt>
                <c:pt idx="533">
                  <c:v>187.51205999999999</c:v>
                </c:pt>
                <c:pt idx="534">
                  <c:v>196.64461</c:v>
                </c:pt>
                <c:pt idx="535">
                  <c:v>203.27309</c:v>
                </c:pt>
                <c:pt idx="536">
                  <c:v>201.06360000000001</c:v>
                </c:pt>
                <c:pt idx="537">
                  <c:v>202.97848999999999</c:v>
                </c:pt>
                <c:pt idx="538">
                  <c:v>206.07176999999999</c:v>
                </c:pt>
                <c:pt idx="539">
                  <c:v>198.26491000000001</c:v>
                </c:pt>
                <c:pt idx="540">
                  <c:v>196.64461</c:v>
                </c:pt>
                <c:pt idx="541">
                  <c:v>210.34345000000002</c:v>
                </c:pt>
                <c:pt idx="542">
                  <c:v>210.34345000000002</c:v>
                </c:pt>
                <c:pt idx="543">
                  <c:v>212.55294000000001</c:v>
                </c:pt>
                <c:pt idx="544">
                  <c:v>214.61512999999999</c:v>
                </c:pt>
                <c:pt idx="545">
                  <c:v>201.35819000000001</c:v>
                </c:pt>
                <c:pt idx="546">
                  <c:v>191.63643999999999</c:v>
                </c:pt>
                <c:pt idx="547">
                  <c:v>193.10943</c:v>
                </c:pt>
                <c:pt idx="548">
                  <c:v>192.37293</c:v>
                </c:pt>
                <c:pt idx="549">
                  <c:v>189.13235</c:v>
                </c:pt>
                <c:pt idx="550">
                  <c:v>197.82301000000001</c:v>
                </c:pt>
                <c:pt idx="551">
                  <c:v>199.59059999999999</c:v>
                </c:pt>
                <c:pt idx="552">
                  <c:v>190.31073999999998</c:v>
                </c:pt>
                <c:pt idx="553">
                  <c:v>184.12417000000002</c:v>
                </c:pt>
                <c:pt idx="554">
                  <c:v>185.74446</c:v>
                </c:pt>
                <c:pt idx="555">
                  <c:v>183.68226999999999</c:v>
                </c:pt>
                <c:pt idx="556">
                  <c:v>181.76738</c:v>
                </c:pt>
                <c:pt idx="557">
                  <c:v>176.90649999999999</c:v>
                </c:pt>
                <c:pt idx="558">
                  <c:v>176.90649999999999</c:v>
                </c:pt>
                <c:pt idx="559">
                  <c:v>178.23220000000001</c:v>
                </c:pt>
                <c:pt idx="560">
                  <c:v>174.54971</c:v>
                </c:pt>
                <c:pt idx="561">
                  <c:v>168.06854000000001</c:v>
                </c:pt>
                <c:pt idx="562">
                  <c:v>162.76577</c:v>
                </c:pt>
                <c:pt idx="563">
                  <c:v>160.40898000000001</c:v>
                </c:pt>
                <c:pt idx="564">
                  <c:v>163.79685999999998</c:v>
                </c:pt>
                <c:pt idx="565">
                  <c:v>183.24038000000002</c:v>
                </c:pt>
                <c:pt idx="566">
                  <c:v>177.643</c:v>
                </c:pt>
                <c:pt idx="567">
                  <c:v>175.87541000000002</c:v>
                </c:pt>
                <c:pt idx="568">
                  <c:v>180.14708999999999</c:v>
                </c:pt>
                <c:pt idx="569">
                  <c:v>189.57425000000001</c:v>
                </c:pt>
                <c:pt idx="570">
                  <c:v>191.78373999999999</c:v>
                </c:pt>
                <c:pt idx="571">
                  <c:v>189.42695000000001</c:v>
                </c:pt>
                <c:pt idx="572">
                  <c:v>195.61351999999999</c:v>
                </c:pt>
                <c:pt idx="573">
                  <c:v>199.14870000000002</c:v>
                </c:pt>
                <c:pt idx="574">
                  <c:v>195.90812</c:v>
                </c:pt>
                <c:pt idx="575">
                  <c:v>193.55132999999998</c:v>
                </c:pt>
                <c:pt idx="576">
                  <c:v>193.84592999999998</c:v>
                </c:pt>
                <c:pt idx="577">
                  <c:v>204.15688</c:v>
                </c:pt>
                <c:pt idx="578">
                  <c:v>201.06360000000001</c:v>
                </c:pt>
                <c:pt idx="579">
                  <c:v>202.09469000000001</c:v>
                </c:pt>
                <c:pt idx="580">
                  <c:v>200.4744</c:v>
                </c:pt>
                <c:pt idx="581">
                  <c:v>202.83118999999999</c:v>
                </c:pt>
                <c:pt idx="582">
                  <c:v>199.8852</c:v>
                </c:pt>
                <c:pt idx="583">
                  <c:v>212.40564000000001</c:v>
                </c:pt>
                <c:pt idx="584">
                  <c:v>214.61512999999999</c:v>
                </c:pt>
                <c:pt idx="585">
                  <c:v>215.64623</c:v>
                </c:pt>
                <c:pt idx="586">
                  <c:v>209.31235999999998</c:v>
                </c:pt>
                <c:pt idx="587">
                  <c:v>211.22725</c:v>
                </c:pt>
                <c:pt idx="588">
                  <c:v>219.47601</c:v>
                </c:pt>
                <c:pt idx="589">
                  <c:v>213.58404000000002</c:v>
                </c:pt>
                <c:pt idx="590">
                  <c:v>207.69207</c:v>
                </c:pt>
                <c:pt idx="591">
                  <c:v>207.69207</c:v>
                </c:pt>
                <c:pt idx="592">
                  <c:v>197.08651</c:v>
                </c:pt>
                <c:pt idx="593">
                  <c:v>195.31892000000002</c:v>
                </c:pt>
                <c:pt idx="594">
                  <c:v>198.85410000000002</c:v>
                </c:pt>
                <c:pt idx="595">
                  <c:v>192.52023</c:v>
                </c:pt>
                <c:pt idx="596">
                  <c:v>197.52841000000001</c:v>
                </c:pt>
                <c:pt idx="597">
                  <c:v>188.10124999999999</c:v>
                </c:pt>
                <c:pt idx="598">
                  <c:v>186.48095999999998</c:v>
                </c:pt>
                <c:pt idx="599">
                  <c:v>188.24854999999999</c:v>
                </c:pt>
                <c:pt idx="600">
                  <c:v>186.77555999999998</c:v>
                </c:pt>
                <c:pt idx="601">
                  <c:v>185.44987</c:v>
                </c:pt>
                <c:pt idx="602">
                  <c:v>192.22563</c:v>
                </c:pt>
                <c:pt idx="603">
                  <c:v>181.03089000000003</c:v>
                </c:pt>
                <c:pt idx="604">
                  <c:v>174.54971</c:v>
                </c:pt>
                <c:pt idx="605">
                  <c:v>167.33204999999998</c:v>
                </c:pt>
                <c:pt idx="606">
                  <c:v>167.92123999999998</c:v>
                </c:pt>
                <c:pt idx="607">
                  <c:v>162.17657</c:v>
                </c:pt>
                <c:pt idx="608">
                  <c:v>159.23057999999997</c:v>
                </c:pt>
                <c:pt idx="609">
                  <c:v>166.30095</c:v>
                </c:pt>
                <c:pt idx="610">
                  <c:v>164.23876000000001</c:v>
                </c:pt>
                <c:pt idx="611">
                  <c:v>175.28620999999998</c:v>
                </c:pt>
                <c:pt idx="612">
                  <c:v>163.79685999999998</c:v>
                </c:pt>
                <c:pt idx="613">
                  <c:v>164.82795999999999</c:v>
                </c:pt>
                <c:pt idx="614">
                  <c:v>187.07016000000002</c:v>
                </c:pt>
                <c:pt idx="615">
                  <c:v>186.33366000000001</c:v>
                </c:pt>
                <c:pt idx="616">
                  <c:v>189.86885000000001</c:v>
                </c:pt>
                <c:pt idx="617">
                  <c:v>202.09469000000001</c:v>
                </c:pt>
                <c:pt idx="618">
                  <c:v>197.08651</c:v>
                </c:pt>
                <c:pt idx="619">
                  <c:v>191.48914000000002</c:v>
                </c:pt>
                <c:pt idx="620">
                  <c:v>189.27965</c:v>
                </c:pt>
                <c:pt idx="621">
                  <c:v>195.46621999999999</c:v>
                </c:pt>
                <c:pt idx="622">
                  <c:v>186.92285999999999</c:v>
                </c:pt>
                <c:pt idx="623">
                  <c:v>189.13235</c:v>
                </c:pt>
                <c:pt idx="624">
                  <c:v>188.24854999999999</c:v>
                </c:pt>
                <c:pt idx="625">
                  <c:v>189.27965</c:v>
                </c:pt>
                <c:pt idx="626">
                  <c:v>185.59716</c:v>
                </c:pt>
                <c:pt idx="627">
                  <c:v>172.48751999999999</c:v>
                </c:pt>
                <c:pt idx="628">
                  <c:v>166.74285</c:v>
                </c:pt>
                <c:pt idx="629">
                  <c:v>172.04563000000002</c:v>
                </c:pt>
                <c:pt idx="630">
                  <c:v>166.82973999999999</c:v>
                </c:pt>
                <c:pt idx="631">
                  <c:v>168.86070999999998</c:v>
                </c:pt>
                <c:pt idx="632">
                  <c:v>163.92834999999999</c:v>
                </c:pt>
                <c:pt idx="633">
                  <c:v>172.63251</c:v>
                </c:pt>
                <c:pt idx="634">
                  <c:v>170.02126000000001</c:v>
                </c:pt>
                <c:pt idx="635">
                  <c:v>176.25923999999998</c:v>
                </c:pt>
                <c:pt idx="636">
                  <c:v>181.19159999999999</c:v>
                </c:pt>
                <c:pt idx="637">
                  <c:v>184.67327</c:v>
                </c:pt>
                <c:pt idx="638">
                  <c:v>186.84931</c:v>
                </c:pt>
                <c:pt idx="639">
                  <c:v>185.54367999999999</c:v>
                </c:pt>
                <c:pt idx="640">
                  <c:v>180.75639000000001</c:v>
                </c:pt>
                <c:pt idx="641">
                  <c:v>188.59014000000002</c:v>
                </c:pt>
                <c:pt idx="642">
                  <c:v>185.68875</c:v>
                </c:pt>
                <c:pt idx="643">
                  <c:v>180.61132000000001</c:v>
                </c:pt>
                <c:pt idx="644">
                  <c:v>184.43044</c:v>
                </c:pt>
                <c:pt idx="645">
                  <c:v>179.14058</c:v>
                </c:pt>
                <c:pt idx="646">
                  <c:v>181.42809</c:v>
                </c:pt>
                <c:pt idx="647">
                  <c:v>183.28668999999999</c:v>
                </c:pt>
                <c:pt idx="648">
                  <c:v>196.86877999999999</c:v>
                </c:pt>
                <c:pt idx="649">
                  <c:v>201.01489000000001</c:v>
                </c:pt>
                <c:pt idx="650">
                  <c:v>203.87427</c:v>
                </c:pt>
                <c:pt idx="651">
                  <c:v>200.15707</c:v>
                </c:pt>
                <c:pt idx="652">
                  <c:v>209.59304999999998</c:v>
                </c:pt>
                <c:pt idx="653">
                  <c:v>208.73523</c:v>
                </c:pt>
                <c:pt idx="654">
                  <c:v>217.02745000000002</c:v>
                </c:pt>
                <c:pt idx="655">
                  <c:v>216.74151000000001</c:v>
                </c:pt>
                <c:pt idx="656">
                  <c:v>218.02910999999997</c:v>
                </c:pt>
                <c:pt idx="657">
                  <c:v>221.14583999999999</c:v>
                </c:pt>
                <c:pt idx="658">
                  <c:v>218.87913</c:v>
                </c:pt>
                <c:pt idx="659">
                  <c:v>237.29614000000001</c:v>
                </c:pt>
                <c:pt idx="660">
                  <c:v>228.37097</c:v>
                </c:pt>
                <c:pt idx="661">
                  <c:v>226.24592999999999</c:v>
                </c:pt>
                <c:pt idx="662">
                  <c:v>223.12921</c:v>
                </c:pt>
                <c:pt idx="663">
                  <c:v>216.32907999999998</c:v>
                </c:pt>
                <c:pt idx="664">
                  <c:v>222.56253000000001</c:v>
                </c:pt>
                <c:pt idx="665">
                  <c:v>226.38759999999999</c:v>
                </c:pt>
                <c:pt idx="666">
                  <c:v>241.68789000000001</c:v>
                </c:pt>
                <c:pt idx="667">
                  <c:v>221.85130999999998</c:v>
                </c:pt>
                <c:pt idx="668">
                  <c:v>223.53946999999999</c:v>
                </c:pt>
                <c:pt idx="669">
                  <c:v>227.05645000000001</c:v>
                </c:pt>
                <c:pt idx="670">
                  <c:v>228.88527999999999</c:v>
                </c:pt>
                <c:pt idx="671">
                  <c:v>224.80557999999999</c:v>
                </c:pt>
                <c:pt idx="672">
                  <c:v>220.58520000000001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PER!$BJ$19</c:f>
              <c:strCache>
                <c:ptCount val="1"/>
                <c:pt idx="0">
                  <c:v>13X</c:v>
                </c:pt>
              </c:strCache>
            </c:strRef>
          </c:tx>
          <c:spPr>
            <a:ln w="1905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PER!$BJ$20:$BJ$5005</c:f>
              <c:numCache>
                <c:formatCode>0_);[Red]\(0\)</c:formatCode>
                <c:ptCount val="4986"/>
                <c:pt idx="0">
                  <c:v>140.22762</c:v>
                </c:pt>
                <c:pt idx="1">
                  <c:v>139.44098749999998</c:v>
                </c:pt>
                <c:pt idx="2">
                  <c:v>138.65435500000001</c:v>
                </c:pt>
                <c:pt idx="3">
                  <c:v>137.86772250000001</c:v>
                </c:pt>
                <c:pt idx="4">
                  <c:v>137.08108999999999</c:v>
                </c:pt>
                <c:pt idx="5">
                  <c:v>136.29445750000002</c:v>
                </c:pt>
                <c:pt idx="6">
                  <c:v>135.50782499999997</c:v>
                </c:pt>
                <c:pt idx="7">
                  <c:v>134.7211925</c:v>
                </c:pt>
                <c:pt idx="8">
                  <c:v>133.93456</c:v>
                </c:pt>
                <c:pt idx="9">
                  <c:v>133.14792749999998</c:v>
                </c:pt>
                <c:pt idx="10">
                  <c:v>132.36129499999998</c:v>
                </c:pt>
                <c:pt idx="11">
                  <c:v>131.57466249999999</c:v>
                </c:pt>
                <c:pt idx="12">
                  <c:v>130.78802999999999</c:v>
                </c:pt>
                <c:pt idx="13">
                  <c:v>130.0013975</c:v>
                </c:pt>
                <c:pt idx="14">
                  <c:v>129.214765</c:v>
                </c:pt>
                <c:pt idx="15">
                  <c:v>128.4281325</c:v>
                </c:pt>
                <c:pt idx="16">
                  <c:v>127.64150000000001</c:v>
                </c:pt>
                <c:pt idx="17">
                  <c:v>126.85486750000001</c:v>
                </c:pt>
                <c:pt idx="18">
                  <c:v>126.068235</c:v>
                </c:pt>
                <c:pt idx="19">
                  <c:v>125.28160249999999</c:v>
                </c:pt>
                <c:pt idx="20">
                  <c:v>124.49497000000001</c:v>
                </c:pt>
                <c:pt idx="21">
                  <c:v>123.70833750000001</c:v>
                </c:pt>
                <c:pt idx="22">
                  <c:v>122.921705</c:v>
                </c:pt>
                <c:pt idx="23">
                  <c:v>122.13507249999999</c:v>
                </c:pt>
                <c:pt idx="24">
                  <c:v>121.34843999999998</c:v>
                </c:pt>
                <c:pt idx="25">
                  <c:v>120.56180750000001</c:v>
                </c:pt>
                <c:pt idx="26">
                  <c:v>119.775175</c:v>
                </c:pt>
                <c:pt idx="27">
                  <c:v>118.98854249999999</c:v>
                </c:pt>
                <c:pt idx="28">
                  <c:v>118.20191000000001</c:v>
                </c:pt>
                <c:pt idx="29">
                  <c:v>117.4152775</c:v>
                </c:pt>
                <c:pt idx="30">
                  <c:v>116.62864500000001</c:v>
                </c:pt>
                <c:pt idx="31">
                  <c:v>115.8420125</c:v>
                </c:pt>
                <c:pt idx="32">
                  <c:v>115.05538</c:v>
                </c:pt>
                <c:pt idx="33">
                  <c:v>114.2687475</c:v>
                </c:pt>
                <c:pt idx="34">
                  <c:v>113.48211500000001</c:v>
                </c:pt>
                <c:pt idx="35">
                  <c:v>112.69548250000001</c:v>
                </c:pt>
                <c:pt idx="36">
                  <c:v>111.90885</c:v>
                </c:pt>
                <c:pt idx="37">
                  <c:v>111.1222175</c:v>
                </c:pt>
                <c:pt idx="38">
                  <c:v>110.33558499999999</c:v>
                </c:pt>
                <c:pt idx="39">
                  <c:v>109.54895250000001</c:v>
                </c:pt>
                <c:pt idx="40">
                  <c:v>108.76232</c:v>
                </c:pt>
                <c:pt idx="41">
                  <c:v>107.97568750000001</c:v>
                </c:pt>
                <c:pt idx="42">
                  <c:v>107.189055</c:v>
                </c:pt>
                <c:pt idx="43">
                  <c:v>106.4024225</c:v>
                </c:pt>
                <c:pt idx="44">
                  <c:v>105.61579</c:v>
                </c:pt>
                <c:pt idx="45">
                  <c:v>104.82915750000001</c:v>
                </c:pt>
                <c:pt idx="46">
                  <c:v>104.042525</c:v>
                </c:pt>
                <c:pt idx="47">
                  <c:v>103.2558925</c:v>
                </c:pt>
                <c:pt idx="48">
                  <c:v>102.46926000000001</c:v>
                </c:pt>
                <c:pt idx="49">
                  <c:v>101.6826275</c:v>
                </c:pt>
                <c:pt idx="50">
                  <c:v>100.895995</c:v>
                </c:pt>
                <c:pt idx="51">
                  <c:v>100.10936249999999</c:v>
                </c:pt>
                <c:pt idx="52">
                  <c:v>99.322729999999993</c:v>
                </c:pt>
                <c:pt idx="53">
                  <c:v>99.322729999999993</c:v>
                </c:pt>
                <c:pt idx="54">
                  <c:v>99.391799999999989</c:v>
                </c:pt>
                <c:pt idx="55">
                  <c:v>99.46087</c:v>
                </c:pt>
                <c:pt idx="56">
                  <c:v>99.529939999999996</c:v>
                </c:pt>
                <c:pt idx="57">
                  <c:v>99.599010000000007</c:v>
                </c:pt>
                <c:pt idx="58">
                  <c:v>99.668080000000003</c:v>
                </c:pt>
                <c:pt idx="59">
                  <c:v>99.73715</c:v>
                </c:pt>
                <c:pt idx="60">
                  <c:v>99.806219999999996</c:v>
                </c:pt>
                <c:pt idx="61">
                  <c:v>99.875289999999993</c:v>
                </c:pt>
                <c:pt idx="62">
                  <c:v>99.944359999999989</c:v>
                </c:pt>
                <c:pt idx="63">
                  <c:v>100.01343000000001</c:v>
                </c:pt>
                <c:pt idx="64">
                  <c:v>100.0825</c:v>
                </c:pt>
                <c:pt idx="65">
                  <c:v>100.15157000000001</c:v>
                </c:pt>
                <c:pt idx="66">
                  <c:v>100.22064000000002</c:v>
                </c:pt>
                <c:pt idx="67">
                  <c:v>100.28970999999999</c:v>
                </c:pt>
                <c:pt idx="68">
                  <c:v>100.35878</c:v>
                </c:pt>
                <c:pt idx="69">
                  <c:v>100.42785000000001</c:v>
                </c:pt>
                <c:pt idx="70">
                  <c:v>100.49692000000002</c:v>
                </c:pt>
                <c:pt idx="71">
                  <c:v>100.56598999999999</c:v>
                </c:pt>
                <c:pt idx="72">
                  <c:v>100.63506</c:v>
                </c:pt>
                <c:pt idx="73">
                  <c:v>100.70413000000001</c:v>
                </c:pt>
                <c:pt idx="74">
                  <c:v>100.77320000000002</c:v>
                </c:pt>
                <c:pt idx="75">
                  <c:v>100.84227</c:v>
                </c:pt>
                <c:pt idx="76">
                  <c:v>100.91134000000001</c:v>
                </c:pt>
                <c:pt idx="77">
                  <c:v>100.98041000000001</c:v>
                </c:pt>
                <c:pt idx="78">
                  <c:v>101.04948</c:v>
                </c:pt>
                <c:pt idx="79">
                  <c:v>101.11855</c:v>
                </c:pt>
                <c:pt idx="80">
                  <c:v>101.18762</c:v>
                </c:pt>
                <c:pt idx="81">
                  <c:v>101.25669000000001</c:v>
                </c:pt>
                <c:pt idx="82">
                  <c:v>101.32576</c:v>
                </c:pt>
                <c:pt idx="83">
                  <c:v>101.39483</c:v>
                </c:pt>
                <c:pt idx="84">
                  <c:v>101.4639</c:v>
                </c:pt>
                <c:pt idx="85">
                  <c:v>101.53297000000002</c:v>
                </c:pt>
                <c:pt idx="86">
                  <c:v>101.60203999999999</c:v>
                </c:pt>
                <c:pt idx="87">
                  <c:v>101.67110999999998</c:v>
                </c:pt>
                <c:pt idx="88">
                  <c:v>101.74018000000001</c:v>
                </c:pt>
                <c:pt idx="89">
                  <c:v>101.80925000000001</c:v>
                </c:pt>
                <c:pt idx="90">
                  <c:v>101.87832</c:v>
                </c:pt>
                <c:pt idx="91">
                  <c:v>101.94739</c:v>
                </c:pt>
                <c:pt idx="92">
                  <c:v>102.01646000000001</c:v>
                </c:pt>
                <c:pt idx="93">
                  <c:v>102.08553000000002</c:v>
                </c:pt>
                <c:pt idx="94">
                  <c:v>102.15459999999999</c:v>
                </c:pt>
                <c:pt idx="95">
                  <c:v>102.22367</c:v>
                </c:pt>
                <c:pt idx="96">
                  <c:v>102.29273999999999</c:v>
                </c:pt>
                <c:pt idx="97">
                  <c:v>102.36180999999999</c:v>
                </c:pt>
                <c:pt idx="98">
                  <c:v>102.43087999999999</c:v>
                </c:pt>
                <c:pt idx="99">
                  <c:v>102.49995</c:v>
                </c:pt>
                <c:pt idx="100">
                  <c:v>102.56902000000001</c:v>
                </c:pt>
                <c:pt idx="101">
                  <c:v>102.63809000000001</c:v>
                </c:pt>
                <c:pt idx="102">
                  <c:v>102.70716</c:v>
                </c:pt>
                <c:pt idx="103">
                  <c:v>102.77623</c:v>
                </c:pt>
                <c:pt idx="104">
                  <c:v>102.84530000000001</c:v>
                </c:pt>
                <c:pt idx="105">
                  <c:v>102.91436999999999</c:v>
                </c:pt>
                <c:pt idx="106">
                  <c:v>102.79150250000001</c:v>
                </c:pt>
                <c:pt idx="107">
                  <c:v>102.66863499999999</c:v>
                </c:pt>
                <c:pt idx="108">
                  <c:v>102.5457675</c:v>
                </c:pt>
                <c:pt idx="109">
                  <c:v>102.4229</c:v>
                </c:pt>
                <c:pt idx="110">
                  <c:v>102.3000325</c:v>
                </c:pt>
                <c:pt idx="111">
                  <c:v>102.17716499999997</c:v>
                </c:pt>
                <c:pt idx="112">
                  <c:v>102.0542975</c:v>
                </c:pt>
                <c:pt idx="113">
                  <c:v>101.93143000000001</c:v>
                </c:pt>
                <c:pt idx="114">
                  <c:v>101.80856249999998</c:v>
                </c:pt>
                <c:pt idx="115">
                  <c:v>101.68569500000001</c:v>
                </c:pt>
                <c:pt idx="116">
                  <c:v>101.5628275</c:v>
                </c:pt>
                <c:pt idx="117">
                  <c:v>101.43996000000001</c:v>
                </c:pt>
                <c:pt idx="118">
                  <c:v>101.3170925</c:v>
                </c:pt>
                <c:pt idx="119">
                  <c:v>101.19422499999999</c:v>
                </c:pt>
                <c:pt idx="120">
                  <c:v>101.07135750000002</c:v>
                </c:pt>
                <c:pt idx="121">
                  <c:v>100.94849000000001</c:v>
                </c:pt>
                <c:pt idx="122">
                  <c:v>100.82562250000001</c:v>
                </c:pt>
                <c:pt idx="123">
                  <c:v>100.702755</c:v>
                </c:pt>
                <c:pt idx="124">
                  <c:v>100.5798875</c:v>
                </c:pt>
                <c:pt idx="125">
                  <c:v>100.45702000000001</c:v>
                </c:pt>
                <c:pt idx="126">
                  <c:v>100.3341525</c:v>
                </c:pt>
                <c:pt idx="127">
                  <c:v>100.211285</c:v>
                </c:pt>
                <c:pt idx="128">
                  <c:v>100.08841749999999</c:v>
                </c:pt>
                <c:pt idx="129">
                  <c:v>99.965549999999993</c:v>
                </c:pt>
                <c:pt idx="130">
                  <c:v>99.842682500000009</c:v>
                </c:pt>
                <c:pt idx="131">
                  <c:v>99.719814999999997</c:v>
                </c:pt>
                <c:pt idx="132">
                  <c:v>99.596947500000013</c:v>
                </c:pt>
                <c:pt idx="133">
                  <c:v>99.474080000000015</c:v>
                </c:pt>
                <c:pt idx="134">
                  <c:v>99.351212500000003</c:v>
                </c:pt>
                <c:pt idx="135">
                  <c:v>99.228345000000004</c:v>
                </c:pt>
                <c:pt idx="136">
                  <c:v>99.105477500000006</c:v>
                </c:pt>
                <c:pt idx="137">
                  <c:v>98.982610000000008</c:v>
                </c:pt>
                <c:pt idx="138">
                  <c:v>98.859742499999996</c:v>
                </c:pt>
                <c:pt idx="139">
                  <c:v>98.736874999999998</c:v>
                </c:pt>
                <c:pt idx="140">
                  <c:v>98.614007499999985</c:v>
                </c:pt>
                <c:pt idx="141">
                  <c:v>98.491140000000001</c:v>
                </c:pt>
                <c:pt idx="142">
                  <c:v>98.368272500000018</c:v>
                </c:pt>
                <c:pt idx="143">
                  <c:v>98.245404999999991</c:v>
                </c:pt>
                <c:pt idx="144">
                  <c:v>98.122537500000007</c:v>
                </c:pt>
                <c:pt idx="145">
                  <c:v>97.999670000000009</c:v>
                </c:pt>
                <c:pt idx="146">
                  <c:v>97.876802500000011</c:v>
                </c:pt>
                <c:pt idx="147">
                  <c:v>97.753934999999998</c:v>
                </c:pt>
                <c:pt idx="148">
                  <c:v>97.6310675</c:v>
                </c:pt>
                <c:pt idx="149">
                  <c:v>97.508200000000002</c:v>
                </c:pt>
                <c:pt idx="150">
                  <c:v>97.385332500000004</c:v>
                </c:pt>
                <c:pt idx="151">
                  <c:v>97.262464999999992</c:v>
                </c:pt>
                <c:pt idx="152">
                  <c:v>97.139597500000008</c:v>
                </c:pt>
                <c:pt idx="153">
                  <c:v>97.016729999999995</c:v>
                </c:pt>
                <c:pt idx="154">
                  <c:v>96.893862499999997</c:v>
                </c:pt>
                <c:pt idx="155">
                  <c:v>96.770995000000013</c:v>
                </c:pt>
                <c:pt idx="156">
                  <c:v>96.648127500000001</c:v>
                </c:pt>
                <c:pt idx="157">
                  <c:v>96.525260000000003</c:v>
                </c:pt>
                <c:pt idx="158">
                  <c:v>96.050479999999993</c:v>
                </c:pt>
                <c:pt idx="159">
                  <c:v>95.575700000000012</c:v>
                </c:pt>
                <c:pt idx="160">
                  <c:v>95.100920000000002</c:v>
                </c:pt>
                <c:pt idx="161">
                  <c:v>94.626139999999992</c:v>
                </c:pt>
                <c:pt idx="162">
                  <c:v>94.151359999999997</c:v>
                </c:pt>
                <c:pt idx="163">
                  <c:v>93.676580000000001</c:v>
                </c:pt>
                <c:pt idx="164">
                  <c:v>93.20180000000002</c:v>
                </c:pt>
                <c:pt idx="165">
                  <c:v>92.72702000000001</c:v>
                </c:pt>
                <c:pt idx="166">
                  <c:v>92.25224</c:v>
                </c:pt>
                <c:pt idx="167">
                  <c:v>91.777460000000005</c:v>
                </c:pt>
                <c:pt idx="168">
                  <c:v>91.302679999999995</c:v>
                </c:pt>
                <c:pt idx="169">
                  <c:v>90.827900000000014</c:v>
                </c:pt>
                <c:pt idx="170">
                  <c:v>90.35311999999999</c:v>
                </c:pt>
                <c:pt idx="171">
                  <c:v>89.878339999999994</c:v>
                </c:pt>
                <c:pt idx="172">
                  <c:v>89.403560000000013</c:v>
                </c:pt>
                <c:pt idx="173">
                  <c:v>88.928780000000003</c:v>
                </c:pt>
                <c:pt idx="174">
                  <c:v>88.453999999999994</c:v>
                </c:pt>
                <c:pt idx="175">
                  <c:v>87.979219999999998</c:v>
                </c:pt>
                <c:pt idx="176">
                  <c:v>87.504439999999988</c:v>
                </c:pt>
                <c:pt idx="177">
                  <c:v>87.029660000000021</c:v>
                </c:pt>
                <c:pt idx="178">
                  <c:v>86.554879999999997</c:v>
                </c:pt>
                <c:pt idx="179">
                  <c:v>86.080100000000002</c:v>
                </c:pt>
                <c:pt idx="180">
                  <c:v>85.605320000000006</c:v>
                </c:pt>
                <c:pt idx="181">
                  <c:v>85.130540000000011</c:v>
                </c:pt>
                <c:pt idx="182">
                  <c:v>84.655760000000015</c:v>
                </c:pt>
                <c:pt idx="183">
                  <c:v>84.180979999999991</c:v>
                </c:pt>
                <c:pt idx="184">
                  <c:v>83.70620000000001</c:v>
                </c:pt>
                <c:pt idx="185">
                  <c:v>83.23142</c:v>
                </c:pt>
                <c:pt idx="186">
                  <c:v>82.756640000000004</c:v>
                </c:pt>
                <c:pt idx="187">
                  <c:v>82.281859999999995</c:v>
                </c:pt>
                <c:pt idx="188">
                  <c:v>81.807080000000013</c:v>
                </c:pt>
                <c:pt idx="189">
                  <c:v>81.332300000000004</c:v>
                </c:pt>
                <c:pt idx="190">
                  <c:v>80.857519999999994</c:v>
                </c:pt>
                <c:pt idx="191">
                  <c:v>80.382739999999984</c:v>
                </c:pt>
                <c:pt idx="192">
                  <c:v>79.907960000000003</c:v>
                </c:pt>
                <c:pt idx="193">
                  <c:v>79.433180000000007</c:v>
                </c:pt>
                <c:pt idx="194">
                  <c:v>78.958400000000012</c:v>
                </c:pt>
                <c:pt idx="195">
                  <c:v>78.483620000000002</c:v>
                </c:pt>
                <c:pt idx="196">
                  <c:v>78.008839999999992</c:v>
                </c:pt>
                <c:pt idx="197">
                  <c:v>77.534059999999997</c:v>
                </c:pt>
                <c:pt idx="198">
                  <c:v>77.059280000000001</c:v>
                </c:pt>
                <c:pt idx="199">
                  <c:v>76.584500000000006</c:v>
                </c:pt>
                <c:pt idx="200">
                  <c:v>76.109719999999982</c:v>
                </c:pt>
                <c:pt idx="201">
                  <c:v>75.63494</c:v>
                </c:pt>
                <c:pt idx="202">
                  <c:v>75.160160000000005</c:v>
                </c:pt>
                <c:pt idx="203">
                  <c:v>74.685379999999995</c:v>
                </c:pt>
                <c:pt idx="204">
                  <c:v>74.210599999999999</c:v>
                </c:pt>
                <c:pt idx="205">
                  <c:v>73.73581999999999</c:v>
                </c:pt>
                <c:pt idx="206">
                  <c:v>73.261039999999994</c:v>
                </c:pt>
                <c:pt idx="207">
                  <c:v>72.786259999999999</c:v>
                </c:pt>
                <c:pt idx="208">
                  <c:v>72.311479999999975</c:v>
                </c:pt>
                <c:pt idx="209">
                  <c:v>71.836699999999993</c:v>
                </c:pt>
                <c:pt idx="210">
                  <c:v>72.867597499999988</c:v>
                </c:pt>
                <c:pt idx="211">
                  <c:v>73.898495000000011</c:v>
                </c:pt>
                <c:pt idx="212">
                  <c:v>74.929392500000006</c:v>
                </c:pt>
                <c:pt idx="213">
                  <c:v>75.960290000000001</c:v>
                </c:pt>
                <c:pt idx="214">
                  <c:v>76.991187499999995</c:v>
                </c:pt>
                <c:pt idx="215">
                  <c:v>78.02208499999999</c:v>
                </c:pt>
                <c:pt idx="216">
                  <c:v>79.052982499999999</c:v>
                </c:pt>
                <c:pt idx="217">
                  <c:v>80.083879999999994</c:v>
                </c:pt>
                <c:pt idx="218">
                  <c:v>81.114777499999988</c:v>
                </c:pt>
                <c:pt idx="219">
                  <c:v>82.145674999999983</c:v>
                </c:pt>
                <c:pt idx="220">
                  <c:v>83.176572499999992</c:v>
                </c:pt>
                <c:pt idx="221">
                  <c:v>84.207470000000001</c:v>
                </c:pt>
                <c:pt idx="222">
                  <c:v>85.238367499999981</c:v>
                </c:pt>
                <c:pt idx="223">
                  <c:v>86.269265000000004</c:v>
                </c:pt>
                <c:pt idx="224">
                  <c:v>87.300162499999985</c:v>
                </c:pt>
                <c:pt idx="225">
                  <c:v>88.331059999999994</c:v>
                </c:pt>
                <c:pt idx="226">
                  <c:v>89.361957499999988</c:v>
                </c:pt>
                <c:pt idx="227">
                  <c:v>90.392854999999997</c:v>
                </c:pt>
                <c:pt idx="228">
                  <c:v>91.423752499999992</c:v>
                </c:pt>
                <c:pt idx="229">
                  <c:v>92.454650000000001</c:v>
                </c:pt>
                <c:pt idx="230">
                  <c:v>93.485547499999996</c:v>
                </c:pt>
                <c:pt idx="231">
                  <c:v>94.51644499999999</c:v>
                </c:pt>
                <c:pt idx="232">
                  <c:v>95.547342499999999</c:v>
                </c:pt>
                <c:pt idx="233">
                  <c:v>96.578239999999994</c:v>
                </c:pt>
                <c:pt idx="234">
                  <c:v>97.609137500000017</c:v>
                </c:pt>
                <c:pt idx="235">
                  <c:v>98.640034999999997</c:v>
                </c:pt>
                <c:pt idx="236">
                  <c:v>99.670932500000006</c:v>
                </c:pt>
                <c:pt idx="237">
                  <c:v>100.70183</c:v>
                </c:pt>
                <c:pt idx="238">
                  <c:v>101.7327275</c:v>
                </c:pt>
                <c:pt idx="239">
                  <c:v>102.763625</c:v>
                </c:pt>
                <c:pt idx="240">
                  <c:v>103.79452249999999</c:v>
                </c:pt>
                <c:pt idx="241">
                  <c:v>104.82541999999999</c:v>
                </c:pt>
                <c:pt idx="242">
                  <c:v>105.85631749999999</c:v>
                </c:pt>
                <c:pt idx="243">
                  <c:v>106.887215</c:v>
                </c:pt>
                <c:pt idx="244">
                  <c:v>107.91811250000001</c:v>
                </c:pt>
                <c:pt idx="245">
                  <c:v>108.94901</c:v>
                </c:pt>
                <c:pt idx="246">
                  <c:v>109.9799075</c:v>
                </c:pt>
                <c:pt idx="247">
                  <c:v>111.01080499999999</c:v>
                </c:pt>
                <c:pt idx="248">
                  <c:v>112.04170250000001</c:v>
                </c:pt>
                <c:pt idx="249">
                  <c:v>113.07259999999999</c:v>
                </c:pt>
                <c:pt idx="250">
                  <c:v>114.10349750000002</c:v>
                </c:pt>
                <c:pt idx="251">
                  <c:v>115.13439499999998</c:v>
                </c:pt>
                <c:pt idx="252">
                  <c:v>116.16529249999998</c:v>
                </c:pt>
                <c:pt idx="253">
                  <c:v>117.19619</c:v>
                </c:pt>
                <c:pt idx="254">
                  <c:v>118.22708750000001</c:v>
                </c:pt>
                <c:pt idx="255">
                  <c:v>119.25798500000001</c:v>
                </c:pt>
                <c:pt idx="256">
                  <c:v>120.28888250000001</c:v>
                </c:pt>
                <c:pt idx="257">
                  <c:v>121.31978000000002</c:v>
                </c:pt>
                <c:pt idx="258">
                  <c:v>122.35067749999999</c:v>
                </c:pt>
                <c:pt idx="259">
                  <c:v>123.381575</c:v>
                </c:pt>
                <c:pt idx="260">
                  <c:v>124.41247249999999</c:v>
                </c:pt>
                <c:pt idx="261">
                  <c:v>125.44337</c:v>
                </c:pt>
                <c:pt idx="262">
                  <c:v>126.98075749999998</c:v>
                </c:pt>
                <c:pt idx="263">
                  <c:v>128.51814499999998</c:v>
                </c:pt>
                <c:pt idx="264">
                  <c:v>130.0555325</c:v>
                </c:pt>
                <c:pt idx="265">
                  <c:v>131.59292000000002</c:v>
                </c:pt>
                <c:pt idx="266">
                  <c:v>133.13030749999999</c:v>
                </c:pt>
                <c:pt idx="267">
                  <c:v>134.66769499999998</c:v>
                </c:pt>
                <c:pt idx="268">
                  <c:v>136.20508250000003</c:v>
                </c:pt>
                <c:pt idx="269">
                  <c:v>137.74247</c:v>
                </c:pt>
                <c:pt idx="270">
                  <c:v>139.27985749999999</c:v>
                </c:pt>
                <c:pt idx="271">
                  <c:v>140.81724499999999</c:v>
                </c:pt>
                <c:pt idx="272">
                  <c:v>142.35463250000001</c:v>
                </c:pt>
                <c:pt idx="273">
                  <c:v>143.89202</c:v>
                </c:pt>
                <c:pt idx="274">
                  <c:v>145.4294075</c:v>
                </c:pt>
                <c:pt idx="275">
                  <c:v>146.96679499999999</c:v>
                </c:pt>
                <c:pt idx="276">
                  <c:v>148.50418249999998</c:v>
                </c:pt>
                <c:pt idx="277">
                  <c:v>150.04157000000001</c:v>
                </c:pt>
                <c:pt idx="278">
                  <c:v>151.57895750000003</c:v>
                </c:pt>
                <c:pt idx="279">
                  <c:v>153.116345</c:v>
                </c:pt>
                <c:pt idx="280">
                  <c:v>154.65373249999999</c:v>
                </c:pt>
                <c:pt idx="281">
                  <c:v>156.19112000000001</c:v>
                </c:pt>
                <c:pt idx="282">
                  <c:v>157.72850750000001</c:v>
                </c:pt>
                <c:pt idx="283">
                  <c:v>159.265895</c:v>
                </c:pt>
                <c:pt idx="284">
                  <c:v>160.80328249999997</c:v>
                </c:pt>
                <c:pt idx="285">
                  <c:v>162.34067000000002</c:v>
                </c:pt>
                <c:pt idx="286">
                  <c:v>163.87805749999998</c:v>
                </c:pt>
                <c:pt idx="287">
                  <c:v>165.41544500000001</c:v>
                </c:pt>
                <c:pt idx="288">
                  <c:v>166.95283250000003</c:v>
                </c:pt>
                <c:pt idx="289">
                  <c:v>168.49021999999999</c:v>
                </c:pt>
                <c:pt idx="290">
                  <c:v>170.02760749999999</c:v>
                </c:pt>
                <c:pt idx="291">
                  <c:v>171.56499499999998</c:v>
                </c:pt>
                <c:pt idx="292">
                  <c:v>173.1023825</c:v>
                </c:pt>
                <c:pt idx="293">
                  <c:v>174.63977000000003</c:v>
                </c:pt>
                <c:pt idx="294">
                  <c:v>176.17715749999999</c:v>
                </c:pt>
                <c:pt idx="295">
                  <c:v>177.71454500000002</c:v>
                </c:pt>
                <c:pt idx="296">
                  <c:v>179.25193250000004</c:v>
                </c:pt>
                <c:pt idx="297">
                  <c:v>180.78932</c:v>
                </c:pt>
                <c:pt idx="298">
                  <c:v>182.32670750000003</c:v>
                </c:pt>
                <c:pt idx="299">
                  <c:v>183.86409499999999</c:v>
                </c:pt>
                <c:pt idx="300">
                  <c:v>185.40148250000001</c:v>
                </c:pt>
                <c:pt idx="301">
                  <c:v>186.93887000000004</c:v>
                </c:pt>
                <c:pt idx="302">
                  <c:v>188.4762575</c:v>
                </c:pt>
                <c:pt idx="303">
                  <c:v>190.01364500000003</c:v>
                </c:pt>
                <c:pt idx="304">
                  <c:v>191.55103249999999</c:v>
                </c:pt>
                <c:pt idx="305">
                  <c:v>193.08842000000001</c:v>
                </c:pt>
                <c:pt idx="306">
                  <c:v>194.62580750000004</c:v>
                </c:pt>
                <c:pt idx="307">
                  <c:v>196.163195</c:v>
                </c:pt>
                <c:pt idx="308">
                  <c:v>197.70058250000002</c:v>
                </c:pt>
                <c:pt idx="309">
                  <c:v>199.23797000000002</c:v>
                </c:pt>
                <c:pt idx="310">
                  <c:v>200.77535750000001</c:v>
                </c:pt>
                <c:pt idx="311">
                  <c:v>202.31274500000004</c:v>
                </c:pt>
                <c:pt idx="312">
                  <c:v>203.8501325</c:v>
                </c:pt>
                <c:pt idx="313">
                  <c:v>205.38752000000002</c:v>
                </c:pt>
                <c:pt idx="314">
                  <c:v>205.38752000000002</c:v>
                </c:pt>
                <c:pt idx="315">
                  <c:v>204.78342249999997</c:v>
                </c:pt>
                <c:pt idx="316">
                  <c:v>204.17932500000003</c:v>
                </c:pt>
                <c:pt idx="317">
                  <c:v>203.57522750000001</c:v>
                </c:pt>
                <c:pt idx="318">
                  <c:v>202.97113000000004</c:v>
                </c:pt>
                <c:pt idx="319">
                  <c:v>202.36703250000002</c:v>
                </c:pt>
                <c:pt idx="320">
                  <c:v>201.762935</c:v>
                </c:pt>
                <c:pt idx="321">
                  <c:v>201.15883750000003</c:v>
                </c:pt>
                <c:pt idx="322">
                  <c:v>200.55474000000001</c:v>
                </c:pt>
                <c:pt idx="323">
                  <c:v>199.95064249999999</c:v>
                </c:pt>
                <c:pt idx="324">
                  <c:v>199.34654500000002</c:v>
                </c:pt>
                <c:pt idx="325">
                  <c:v>198.7424475</c:v>
                </c:pt>
                <c:pt idx="326">
                  <c:v>198.13835</c:v>
                </c:pt>
                <c:pt idx="327">
                  <c:v>197.53425250000001</c:v>
                </c:pt>
                <c:pt idx="328">
                  <c:v>196.93015499999998</c:v>
                </c:pt>
                <c:pt idx="329">
                  <c:v>196.32605749999999</c:v>
                </c:pt>
                <c:pt idx="330">
                  <c:v>195.72196</c:v>
                </c:pt>
                <c:pt idx="331">
                  <c:v>195.11786250000003</c:v>
                </c:pt>
                <c:pt idx="332">
                  <c:v>194.51376499999998</c:v>
                </c:pt>
                <c:pt idx="333">
                  <c:v>193.90966749999998</c:v>
                </c:pt>
                <c:pt idx="334">
                  <c:v>193.30557000000005</c:v>
                </c:pt>
                <c:pt idx="335">
                  <c:v>192.70147249999997</c:v>
                </c:pt>
                <c:pt idx="336">
                  <c:v>192.09737499999997</c:v>
                </c:pt>
                <c:pt idx="337">
                  <c:v>191.49327750000003</c:v>
                </c:pt>
                <c:pt idx="338">
                  <c:v>190.88917999999998</c:v>
                </c:pt>
                <c:pt idx="339">
                  <c:v>190.28508250000002</c:v>
                </c:pt>
                <c:pt idx="340">
                  <c:v>189.68098500000002</c:v>
                </c:pt>
                <c:pt idx="341">
                  <c:v>189.0768875</c:v>
                </c:pt>
                <c:pt idx="342">
                  <c:v>188.47279</c:v>
                </c:pt>
                <c:pt idx="343">
                  <c:v>187.86869250000001</c:v>
                </c:pt>
                <c:pt idx="344">
                  <c:v>187.26459500000001</c:v>
                </c:pt>
                <c:pt idx="345">
                  <c:v>186.66049749999999</c:v>
                </c:pt>
                <c:pt idx="346">
                  <c:v>186.05640000000002</c:v>
                </c:pt>
                <c:pt idx="347">
                  <c:v>185.4523025</c:v>
                </c:pt>
                <c:pt idx="348">
                  <c:v>184.84820499999998</c:v>
                </c:pt>
                <c:pt idx="349">
                  <c:v>184.24410750000001</c:v>
                </c:pt>
                <c:pt idx="350">
                  <c:v>183.64001000000002</c:v>
                </c:pt>
                <c:pt idx="351">
                  <c:v>183.03591249999999</c:v>
                </c:pt>
                <c:pt idx="352">
                  <c:v>182.431815</c:v>
                </c:pt>
                <c:pt idx="353">
                  <c:v>181.82771750000001</c:v>
                </c:pt>
                <c:pt idx="354">
                  <c:v>181.22362000000001</c:v>
                </c:pt>
                <c:pt idx="355">
                  <c:v>180.61952250000002</c:v>
                </c:pt>
                <c:pt idx="356">
                  <c:v>180.01542500000002</c:v>
                </c:pt>
                <c:pt idx="357">
                  <c:v>179.4113275</c:v>
                </c:pt>
                <c:pt idx="358">
                  <c:v>178.80723</c:v>
                </c:pt>
                <c:pt idx="359">
                  <c:v>178.20313250000001</c:v>
                </c:pt>
                <c:pt idx="360">
                  <c:v>177.59903500000001</c:v>
                </c:pt>
                <c:pt idx="361">
                  <c:v>176.99493749999999</c:v>
                </c:pt>
                <c:pt idx="362">
                  <c:v>176.39084</c:v>
                </c:pt>
                <c:pt idx="363">
                  <c:v>175.7867425</c:v>
                </c:pt>
                <c:pt idx="364">
                  <c:v>175.18264499999998</c:v>
                </c:pt>
                <c:pt idx="365">
                  <c:v>174.57854749999998</c:v>
                </c:pt>
                <c:pt idx="366">
                  <c:v>173.97444999999999</c:v>
                </c:pt>
                <c:pt idx="367">
                  <c:v>176.42513249999999</c:v>
                </c:pt>
                <c:pt idx="368">
                  <c:v>178.87581499999996</c:v>
                </c:pt>
                <c:pt idx="369">
                  <c:v>181.32649749999999</c:v>
                </c:pt>
                <c:pt idx="370">
                  <c:v>183.77718000000002</c:v>
                </c:pt>
                <c:pt idx="371">
                  <c:v>186.22786249999999</c:v>
                </c:pt>
                <c:pt idx="372">
                  <c:v>188.67854499999999</c:v>
                </c:pt>
                <c:pt idx="373">
                  <c:v>191.12922750000001</c:v>
                </c:pt>
                <c:pt idx="374">
                  <c:v>193.57991000000001</c:v>
                </c:pt>
                <c:pt idx="375">
                  <c:v>196.03059250000001</c:v>
                </c:pt>
                <c:pt idx="376">
                  <c:v>198.48127499999998</c:v>
                </c:pt>
                <c:pt idx="377">
                  <c:v>200.93195749999998</c:v>
                </c:pt>
                <c:pt idx="378">
                  <c:v>203.38264000000001</c:v>
                </c:pt>
                <c:pt idx="379">
                  <c:v>205.83332250000001</c:v>
                </c:pt>
                <c:pt idx="380">
                  <c:v>208.28400499999998</c:v>
                </c:pt>
                <c:pt idx="381">
                  <c:v>210.73468750000001</c:v>
                </c:pt>
                <c:pt idx="382">
                  <c:v>213.18537000000001</c:v>
                </c:pt>
                <c:pt idx="383">
                  <c:v>215.63605250000003</c:v>
                </c:pt>
                <c:pt idx="384">
                  <c:v>218.086735</c:v>
                </c:pt>
                <c:pt idx="385">
                  <c:v>220.53741749999998</c:v>
                </c:pt>
                <c:pt idx="386">
                  <c:v>222.9881</c:v>
                </c:pt>
                <c:pt idx="387">
                  <c:v>225.4387825</c:v>
                </c:pt>
                <c:pt idx="388">
                  <c:v>227.88946499999997</c:v>
                </c:pt>
                <c:pt idx="389">
                  <c:v>230.3401475</c:v>
                </c:pt>
                <c:pt idx="390">
                  <c:v>232.79083000000003</c:v>
                </c:pt>
                <c:pt idx="391">
                  <c:v>235.2415125</c:v>
                </c:pt>
                <c:pt idx="392">
                  <c:v>237.692195</c:v>
                </c:pt>
                <c:pt idx="393">
                  <c:v>240.14287750000003</c:v>
                </c:pt>
                <c:pt idx="394">
                  <c:v>242.59356</c:v>
                </c:pt>
                <c:pt idx="395">
                  <c:v>245.04424250000002</c:v>
                </c:pt>
                <c:pt idx="396">
                  <c:v>247.49492500000002</c:v>
                </c:pt>
                <c:pt idx="397">
                  <c:v>249.94560749999999</c:v>
                </c:pt>
                <c:pt idx="398">
                  <c:v>252.39629000000002</c:v>
                </c:pt>
                <c:pt idx="399">
                  <c:v>254.84697249999999</c:v>
                </c:pt>
                <c:pt idx="400">
                  <c:v>257.29765500000002</c:v>
                </c:pt>
                <c:pt idx="401">
                  <c:v>259.74833750000005</c:v>
                </c:pt>
                <c:pt idx="402">
                  <c:v>262.19902000000002</c:v>
                </c:pt>
                <c:pt idx="403">
                  <c:v>264.64970249999999</c:v>
                </c:pt>
                <c:pt idx="404">
                  <c:v>267.10038499999996</c:v>
                </c:pt>
                <c:pt idx="405">
                  <c:v>269.55106749999999</c:v>
                </c:pt>
                <c:pt idx="406">
                  <c:v>272.00175000000002</c:v>
                </c:pt>
                <c:pt idx="407">
                  <c:v>274.45243249999999</c:v>
                </c:pt>
                <c:pt idx="408">
                  <c:v>276.90311500000001</c:v>
                </c:pt>
                <c:pt idx="409">
                  <c:v>279.35379749999998</c:v>
                </c:pt>
                <c:pt idx="410">
                  <c:v>281.80448000000001</c:v>
                </c:pt>
                <c:pt idx="411">
                  <c:v>284.25516249999998</c:v>
                </c:pt>
                <c:pt idx="412">
                  <c:v>286.70584499999995</c:v>
                </c:pt>
                <c:pt idx="413">
                  <c:v>289.15652750000004</c:v>
                </c:pt>
                <c:pt idx="414">
                  <c:v>291.60721000000001</c:v>
                </c:pt>
                <c:pt idx="415">
                  <c:v>294.05789250000004</c:v>
                </c:pt>
                <c:pt idx="416">
                  <c:v>296.50857500000001</c:v>
                </c:pt>
                <c:pt idx="417">
                  <c:v>298.95925750000004</c:v>
                </c:pt>
                <c:pt idx="418">
                  <c:v>301.40994000000001</c:v>
                </c:pt>
                <c:pt idx="419">
                  <c:v>303.06890000000004</c:v>
                </c:pt>
                <c:pt idx="420">
                  <c:v>304.72786000000002</c:v>
                </c:pt>
                <c:pt idx="421">
                  <c:v>306.38682</c:v>
                </c:pt>
                <c:pt idx="422">
                  <c:v>308.04578000000004</c:v>
                </c:pt>
                <c:pt idx="423">
                  <c:v>309.70474000000002</c:v>
                </c:pt>
                <c:pt idx="424">
                  <c:v>311.36369999999999</c:v>
                </c:pt>
                <c:pt idx="425">
                  <c:v>313.02266000000003</c:v>
                </c:pt>
                <c:pt idx="426">
                  <c:v>314.68162000000001</c:v>
                </c:pt>
                <c:pt idx="427">
                  <c:v>316.34057999999999</c:v>
                </c:pt>
                <c:pt idx="428">
                  <c:v>317.99954000000002</c:v>
                </c:pt>
                <c:pt idx="429">
                  <c:v>319.6585</c:v>
                </c:pt>
                <c:pt idx="430">
                  <c:v>321.31746000000004</c:v>
                </c:pt>
                <c:pt idx="431">
                  <c:v>322.97641999999996</c:v>
                </c:pt>
                <c:pt idx="432">
                  <c:v>324.63538</c:v>
                </c:pt>
                <c:pt idx="433">
                  <c:v>326.29434000000003</c:v>
                </c:pt>
                <c:pt idx="434">
                  <c:v>327.95330000000001</c:v>
                </c:pt>
                <c:pt idx="435">
                  <c:v>329.61225999999999</c:v>
                </c:pt>
                <c:pt idx="436">
                  <c:v>331.27122000000003</c:v>
                </c:pt>
                <c:pt idx="437">
                  <c:v>332.93018000000001</c:v>
                </c:pt>
                <c:pt idx="438">
                  <c:v>334.58913999999999</c:v>
                </c:pt>
                <c:pt idx="439">
                  <c:v>336.24810000000002</c:v>
                </c:pt>
                <c:pt idx="440">
                  <c:v>337.90706</c:v>
                </c:pt>
                <c:pt idx="441">
                  <c:v>339.56602000000004</c:v>
                </c:pt>
                <c:pt idx="442">
                  <c:v>341.22498000000002</c:v>
                </c:pt>
                <c:pt idx="443">
                  <c:v>342.88394000000005</c:v>
                </c:pt>
                <c:pt idx="444">
                  <c:v>344.54290000000003</c:v>
                </c:pt>
                <c:pt idx="445">
                  <c:v>346.20186000000007</c:v>
                </c:pt>
                <c:pt idx="446">
                  <c:v>347.86081999999999</c:v>
                </c:pt>
                <c:pt idx="447">
                  <c:v>349.51978000000003</c:v>
                </c:pt>
                <c:pt idx="448">
                  <c:v>351.17874</c:v>
                </c:pt>
                <c:pt idx="449">
                  <c:v>352.83769999999998</c:v>
                </c:pt>
                <c:pt idx="450">
                  <c:v>354.49666000000002</c:v>
                </c:pt>
                <c:pt idx="451">
                  <c:v>356.15562</c:v>
                </c:pt>
                <c:pt idx="452">
                  <c:v>357.81458000000003</c:v>
                </c:pt>
                <c:pt idx="453">
                  <c:v>359.47354000000001</c:v>
                </c:pt>
                <c:pt idx="454">
                  <c:v>361.13249999999999</c:v>
                </c:pt>
                <c:pt idx="455">
                  <c:v>362.79146000000009</c:v>
                </c:pt>
                <c:pt idx="456">
                  <c:v>364.45042000000001</c:v>
                </c:pt>
                <c:pt idx="457">
                  <c:v>366.10937999999999</c:v>
                </c:pt>
                <c:pt idx="458">
                  <c:v>367.76834000000002</c:v>
                </c:pt>
                <c:pt idx="459">
                  <c:v>369.4273</c:v>
                </c:pt>
                <c:pt idx="460">
                  <c:v>371.08625999999998</c:v>
                </c:pt>
                <c:pt idx="461">
                  <c:v>372.74521999999996</c:v>
                </c:pt>
                <c:pt idx="462">
                  <c:v>374.40418</c:v>
                </c:pt>
                <c:pt idx="463">
                  <c:v>376.06314000000003</c:v>
                </c:pt>
                <c:pt idx="464">
                  <c:v>377.72210000000001</c:v>
                </c:pt>
                <c:pt idx="465">
                  <c:v>379.38106000000005</c:v>
                </c:pt>
                <c:pt idx="466">
                  <c:v>381.04002000000003</c:v>
                </c:pt>
                <c:pt idx="467">
                  <c:v>382.69898000000001</c:v>
                </c:pt>
                <c:pt idx="468">
                  <c:v>384.35794000000004</c:v>
                </c:pt>
                <c:pt idx="469">
                  <c:v>386.01690000000002</c:v>
                </c:pt>
                <c:pt idx="470">
                  <c:v>387.67586</c:v>
                </c:pt>
                <c:pt idx="471">
                  <c:v>385.99117999999999</c:v>
                </c:pt>
                <c:pt idx="472">
                  <c:v>384.30650000000009</c:v>
                </c:pt>
                <c:pt idx="473">
                  <c:v>382.62182000000001</c:v>
                </c:pt>
                <c:pt idx="474">
                  <c:v>380.93714</c:v>
                </c:pt>
                <c:pt idx="475">
                  <c:v>379.25246000000004</c:v>
                </c:pt>
                <c:pt idx="476">
                  <c:v>377.56778000000003</c:v>
                </c:pt>
                <c:pt idx="477">
                  <c:v>375.88309999999996</c:v>
                </c:pt>
                <c:pt idx="478">
                  <c:v>374.19842000000006</c:v>
                </c:pt>
                <c:pt idx="479">
                  <c:v>372.51373999999998</c:v>
                </c:pt>
                <c:pt idx="480">
                  <c:v>370.82906000000008</c:v>
                </c:pt>
                <c:pt idx="481">
                  <c:v>369.14438000000001</c:v>
                </c:pt>
                <c:pt idx="482">
                  <c:v>367.4597</c:v>
                </c:pt>
                <c:pt idx="483">
                  <c:v>365.77502000000004</c:v>
                </c:pt>
                <c:pt idx="484">
                  <c:v>364.09034000000003</c:v>
                </c:pt>
                <c:pt idx="485">
                  <c:v>362.40566000000001</c:v>
                </c:pt>
                <c:pt idx="486">
                  <c:v>360.72098</c:v>
                </c:pt>
                <c:pt idx="487">
                  <c:v>359.03629999999998</c:v>
                </c:pt>
                <c:pt idx="488">
                  <c:v>357.35161999999997</c:v>
                </c:pt>
                <c:pt idx="489">
                  <c:v>355.66694000000007</c:v>
                </c:pt>
                <c:pt idx="490">
                  <c:v>353.98226</c:v>
                </c:pt>
                <c:pt idx="491">
                  <c:v>352.29758000000004</c:v>
                </c:pt>
                <c:pt idx="492">
                  <c:v>350.61289999999997</c:v>
                </c:pt>
                <c:pt idx="493">
                  <c:v>348.92821999999995</c:v>
                </c:pt>
                <c:pt idx="494">
                  <c:v>347.24354000000005</c:v>
                </c:pt>
                <c:pt idx="495">
                  <c:v>345.55886000000004</c:v>
                </c:pt>
                <c:pt idx="496">
                  <c:v>343.87417999999997</c:v>
                </c:pt>
                <c:pt idx="497">
                  <c:v>342.18950000000007</c:v>
                </c:pt>
                <c:pt idx="498">
                  <c:v>340.50482</c:v>
                </c:pt>
                <c:pt idx="499">
                  <c:v>338.82014000000004</c:v>
                </c:pt>
                <c:pt idx="500">
                  <c:v>337.13545999999997</c:v>
                </c:pt>
                <c:pt idx="501">
                  <c:v>335.45078000000001</c:v>
                </c:pt>
                <c:pt idx="502">
                  <c:v>333.76610000000005</c:v>
                </c:pt>
                <c:pt idx="503">
                  <c:v>332.08141999999998</c:v>
                </c:pt>
                <c:pt idx="504">
                  <c:v>330.39673999999997</c:v>
                </c:pt>
                <c:pt idx="505">
                  <c:v>328.71206000000006</c:v>
                </c:pt>
                <c:pt idx="506">
                  <c:v>327.02737999999999</c:v>
                </c:pt>
                <c:pt idx="507">
                  <c:v>325.34270000000004</c:v>
                </c:pt>
                <c:pt idx="508">
                  <c:v>323.65802000000002</c:v>
                </c:pt>
                <c:pt idx="509">
                  <c:v>321.97334000000001</c:v>
                </c:pt>
                <c:pt idx="510">
                  <c:v>320.28865999999999</c:v>
                </c:pt>
                <c:pt idx="511">
                  <c:v>318.60397999999998</c:v>
                </c:pt>
                <c:pt idx="512">
                  <c:v>316.91930000000002</c:v>
                </c:pt>
                <c:pt idx="513">
                  <c:v>315.23461999999995</c:v>
                </c:pt>
                <c:pt idx="514">
                  <c:v>313.54993999999999</c:v>
                </c:pt>
                <c:pt idx="515">
                  <c:v>311.86526000000003</c:v>
                </c:pt>
                <c:pt idx="516">
                  <c:v>310.18057999999996</c:v>
                </c:pt>
                <c:pt idx="517">
                  <c:v>308.49590000000001</c:v>
                </c:pt>
                <c:pt idx="518">
                  <c:v>306.81121999999999</c:v>
                </c:pt>
                <c:pt idx="519">
                  <c:v>305.12654000000003</c:v>
                </c:pt>
                <c:pt idx="520">
                  <c:v>303.44186000000002</c:v>
                </c:pt>
                <c:pt idx="521">
                  <c:v>301.75718000000001</c:v>
                </c:pt>
                <c:pt idx="522">
                  <c:v>300.07249999999999</c:v>
                </c:pt>
                <c:pt idx="523">
                  <c:v>299.54119250000002</c:v>
                </c:pt>
                <c:pt idx="524">
                  <c:v>299.009885</c:v>
                </c:pt>
                <c:pt idx="525">
                  <c:v>298.47857750000003</c:v>
                </c:pt>
                <c:pt idx="526">
                  <c:v>297.94727</c:v>
                </c:pt>
                <c:pt idx="527">
                  <c:v>297.41596250000003</c:v>
                </c:pt>
                <c:pt idx="528">
                  <c:v>296.88465500000001</c:v>
                </c:pt>
                <c:pt idx="529">
                  <c:v>296.35334750000004</c:v>
                </c:pt>
                <c:pt idx="530">
                  <c:v>295.82203999999996</c:v>
                </c:pt>
                <c:pt idx="531">
                  <c:v>295.29073249999999</c:v>
                </c:pt>
                <c:pt idx="532">
                  <c:v>294.75942499999996</c:v>
                </c:pt>
                <c:pt idx="533">
                  <c:v>294.2281175</c:v>
                </c:pt>
                <c:pt idx="534">
                  <c:v>293.69680999999997</c:v>
                </c:pt>
                <c:pt idx="535">
                  <c:v>293.1655025</c:v>
                </c:pt>
                <c:pt idx="536">
                  <c:v>292.63419500000003</c:v>
                </c:pt>
                <c:pt idx="537">
                  <c:v>292.10288750000001</c:v>
                </c:pt>
                <c:pt idx="538">
                  <c:v>291.57157999999998</c:v>
                </c:pt>
                <c:pt idx="539">
                  <c:v>291.04027250000001</c:v>
                </c:pt>
                <c:pt idx="540">
                  <c:v>290.50896499999999</c:v>
                </c:pt>
                <c:pt idx="541">
                  <c:v>289.97765750000002</c:v>
                </c:pt>
                <c:pt idx="542">
                  <c:v>289.44635000000005</c:v>
                </c:pt>
                <c:pt idx="543">
                  <c:v>288.91504249999997</c:v>
                </c:pt>
                <c:pt idx="544">
                  <c:v>288.383735</c:v>
                </c:pt>
                <c:pt idx="545">
                  <c:v>287.85242750000003</c:v>
                </c:pt>
                <c:pt idx="546">
                  <c:v>287.32112000000001</c:v>
                </c:pt>
                <c:pt idx="547">
                  <c:v>286.78981250000004</c:v>
                </c:pt>
                <c:pt idx="548">
                  <c:v>286.25850500000001</c:v>
                </c:pt>
                <c:pt idx="549">
                  <c:v>285.72719749999999</c:v>
                </c:pt>
                <c:pt idx="550">
                  <c:v>285.19589000000002</c:v>
                </c:pt>
                <c:pt idx="551">
                  <c:v>284.66458249999999</c:v>
                </c:pt>
                <c:pt idx="552">
                  <c:v>284.13327500000003</c:v>
                </c:pt>
                <c:pt idx="553">
                  <c:v>283.60196749999994</c:v>
                </c:pt>
                <c:pt idx="554">
                  <c:v>283.07066000000003</c:v>
                </c:pt>
                <c:pt idx="555">
                  <c:v>282.53935250000001</c:v>
                </c:pt>
                <c:pt idx="556">
                  <c:v>282.00804499999998</c:v>
                </c:pt>
                <c:pt idx="557">
                  <c:v>281.47673750000007</c:v>
                </c:pt>
                <c:pt idx="558">
                  <c:v>280.94542999999999</c:v>
                </c:pt>
                <c:pt idx="559">
                  <c:v>280.41412250000002</c:v>
                </c:pt>
                <c:pt idx="560">
                  <c:v>279.88281499999999</c:v>
                </c:pt>
                <c:pt idx="561">
                  <c:v>279.35150750000003</c:v>
                </c:pt>
                <c:pt idx="562">
                  <c:v>278.8202</c:v>
                </c:pt>
                <c:pt idx="563">
                  <c:v>278.28889250000003</c:v>
                </c:pt>
                <c:pt idx="564">
                  <c:v>277.75758500000001</c:v>
                </c:pt>
                <c:pt idx="565">
                  <c:v>277.22627750000004</c:v>
                </c:pt>
                <c:pt idx="566">
                  <c:v>276.69497000000001</c:v>
                </c:pt>
                <c:pt idx="567">
                  <c:v>276.16366249999999</c:v>
                </c:pt>
                <c:pt idx="568">
                  <c:v>275.63235499999996</c:v>
                </c:pt>
                <c:pt idx="569">
                  <c:v>275.10104749999999</c:v>
                </c:pt>
                <c:pt idx="570">
                  <c:v>274.56973999999997</c:v>
                </c:pt>
                <c:pt idx="571">
                  <c:v>274.0384325</c:v>
                </c:pt>
                <c:pt idx="572">
                  <c:v>273.50712499999997</c:v>
                </c:pt>
                <c:pt idx="573">
                  <c:v>272.97581750000001</c:v>
                </c:pt>
                <c:pt idx="574">
                  <c:v>272.44451000000004</c:v>
                </c:pt>
                <c:pt idx="575">
                  <c:v>272.56512249999997</c:v>
                </c:pt>
                <c:pt idx="576">
                  <c:v>272.68573500000002</c:v>
                </c:pt>
                <c:pt idx="577">
                  <c:v>272.80634750000002</c:v>
                </c:pt>
                <c:pt idx="578">
                  <c:v>272.92695999999995</c:v>
                </c:pt>
                <c:pt idx="579">
                  <c:v>273.0475725</c:v>
                </c:pt>
                <c:pt idx="580">
                  <c:v>273.16818499999999</c:v>
                </c:pt>
                <c:pt idx="581">
                  <c:v>273.28879749999999</c:v>
                </c:pt>
                <c:pt idx="582">
                  <c:v>273.40941000000004</c:v>
                </c:pt>
                <c:pt idx="583">
                  <c:v>273.53002249999997</c:v>
                </c:pt>
                <c:pt idx="584">
                  <c:v>273.65063500000002</c:v>
                </c:pt>
                <c:pt idx="585">
                  <c:v>273.77124750000007</c:v>
                </c:pt>
                <c:pt idx="586">
                  <c:v>273.89186000000007</c:v>
                </c:pt>
                <c:pt idx="587">
                  <c:v>274.0124725</c:v>
                </c:pt>
                <c:pt idx="588">
                  <c:v>274.13308499999999</c:v>
                </c:pt>
                <c:pt idx="589">
                  <c:v>274.25369749999999</c:v>
                </c:pt>
                <c:pt idx="590">
                  <c:v>274.37430999999998</c:v>
                </c:pt>
                <c:pt idx="591">
                  <c:v>274.49492250000003</c:v>
                </c:pt>
                <c:pt idx="592">
                  <c:v>274.61553499999997</c:v>
                </c:pt>
                <c:pt idx="593">
                  <c:v>274.73614749999996</c:v>
                </c:pt>
                <c:pt idx="594">
                  <c:v>274.85676000000001</c:v>
                </c:pt>
                <c:pt idx="595">
                  <c:v>274.9773725</c:v>
                </c:pt>
                <c:pt idx="596">
                  <c:v>275.09798499999999</c:v>
                </c:pt>
                <c:pt idx="597">
                  <c:v>275.21859750000004</c:v>
                </c:pt>
                <c:pt idx="598">
                  <c:v>275.33921000000004</c:v>
                </c:pt>
                <c:pt idx="599">
                  <c:v>275.45982250000003</c:v>
                </c:pt>
                <c:pt idx="600">
                  <c:v>275.58043500000008</c:v>
                </c:pt>
                <c:pt idx="601">
                  <c:v>275.70104750000007</c:v>
                </c:pt>
                <c:pt idx="602">
                  <c:v>275.82165999999995</c:v>
                </c:pt>
                <c:pt idx="603">
                  <c:v>275.9422725</c:v>
                </c:pt>
                <c:pt idx="604">
                  <c:v>276.06288499999994</c:v>
                </c:pt>
                <c:pt idx="605">
                  <c:v>276.18349749999999</c:v>
                </c:pt>
                <c:pt idx="606">
                  <c:v>276.30411000000004</c:v>
                </c:pt>
                <c:pt idx="607">
                  <c:v>276.42472249999997</c:v>
                </c:pt>
                <c:pt idx="608">
                  <c:v>276.54533499999997</c:v>
                </c:pt>
                <c:pt idx="609">
                  <c:v>276.66594750000007</c:v>
                </c:pt>
                <c:pt idx="610">
                  <c:v>276.78656000000001</c:v>
                </c:pt>
                <c:pt idx="611">
                  <c:v>276.9071725</c:v>
                </c:pt>
                <c:pt idx="612">
                  <c:v>277.02778500000005</c:v>
                </c:pt>
                <c:pt idx="613">
                  <c:v>277.14839750000004</c:v>
                </c:pt>
                <c:pt idx="614">
                  <c:v>277.26901000000004</c:v>
                </c:pt>
                <c:pt idx="615">
                  <c:v>277.38962249999997</c:v>
                </c:pt>
                <c:pt idx="616">
                  <c:v>277.51023500000002</c:v>
                </c:pt>
                <c:pt idx="617">
                  <c:v>277.63084750000002</c:v>
                </c:pt>
                <c:pt idx="618">
                  <c:v>277.75146000000001</c:v>
                </c:pt>
                <c:pt idx="619">
                  <c:v>277.8720725</c:v>
                </c:pt>
                <c:pt idx="620">
                  <c:v>277.99268499999999</c:v>
                </c:pt>
                <c:pt idx="621">
                  <c:v>278.11329750000004</c:v>
                </c:pt>
                <c:pt idx="622">
                  <c:v>278.23391000000004</c:v>
                </c:pt>
                <c:pt idx="623">
                  <c:v>278.35452250000003</c:v>
                </c:pt>
                <c:pt idx="624">
                  <c:v>278.47513500000002</c:v>
                </c:pt>
                <c:pt idx="625">
                  <c:v>278.59574750000002</c:v>
                </c:pt>
                <c:pt idx="626">
                  <c:v>278.71636000000001</c:v>
                </c:pt>
                <c:pt idx="627">
                  <c:v>278.71636000000001</c:v>
                </c:pt>
                <c:pt idx="628">
                  <c:v>279.78367500000002</c:v>
                </c:pt>
                <c:pt idx="629">
                  <c:v>280.85098999999997</c:v>
                </c:pt>
                <c:pt idx="630">
                  <c:v>281.91830499999998</c:v>
                </c:pt>
                <c:pt idx="631">
                  <c:v>282.98562000000004</c:v>
                </c:pt>
                <c:pt idx="632">
                  <c:v>284.05293500000005</c:v>
                </c:pt>
                <c:pt idx="633">
                  <c:v>285.12025</c:v>
                </c:pt>
                <c:pt idx="634">
                  <c:v>286.18756500000001</c:v>
                </c:pt>
                <c:pt idx="635">
                  <c:v>287.25488000000001</c:v>
                </c:pt>
                <c:pt idx="636">
                  <c:v>288.32219499999997</c:v>
                </c:pt>
                <c:pt idx="637">
                  <c:v>289.38951000000003</c:v>
                </c:pt>
                <c:pt idx="638">
                  <c:v>290.45682500000004</c:v>
                </c:pt>
                <c:pt idx="639">
                  <c:v>291.52414000000005</c:v>
                </c:pt>
                <c:pt idx="640">
                  <c:v>292.591455</c:v>
                </c:pt>
                <c:pt idx="641">
                  <c:v>293.65877</c:v>
                </c:pt>
                <c:pt idx="642">
                  <c:v>294.72608500000001</c:v>
                </c:pt>
                <c:pt idx="643">
                  <c:v>295.79340000000002</c:v>
                </c:pt>
                <c:pt idx="644">
                  <c:v>296.86071500000003</c:v>
                </c:pt>
                <c:pt idx="645">
                  <c:v>297.92803000000004</c:v>
                </c:pt>
                <c:pt idx="646">
                  <c:v>298.99534500000004</c:v>
                </c:pt>
                <c:pt idx="647">
                  <c:v>300.06266000000005</c:v>
                </c:pt>
                <c:pt idx="648">
                  <c:v>301.129975</c:v>
                </c:pt>
                <c:pt idx="649">
                  <c:v>302.19728999999995</c:v>
                </c:pt>
                <c:pt idx="650">
                  <c:v>303.26460499999996</c:v>
                </c:pt>
                <c:pt idx="651">
                  <c:v>304.33191999999997</c:v>
                </c:pt>
                <c:pt idx="652">
                  <c:v>305.39923500000003</c:v>
                </c:pt>
                <c:pt idx="653">
                  <c:v>306.46654999999998</c:v>
                </c:pt>
                <c:pt idx="654">
                  <c:v>307.53386500000005</c:v>
                </c:pt>
                <c:pt idx="655">
                  <c:v>308.60118</c:v>
                </c:pt>
                <c:pt idx="656">
                  <c:v>309.66849500000001</c:v>
                </c:pt>
                <c:pt idx="657">
                  <c:v>310.73580999999996</c:v>
                </c:pt>
                <c:pt idx="658">
                  <c:v>311.80312500000002</c:v>
                </c:pt>
                <c:pt idx="659">
                  <c:v>312.87044000000009</c:v>
                </c:pt>
                <c:pt idx="660">
                  <c:v>313.93775499999992</c:v>
                </c:pt>
                <c:pt idx="661">
                  <c:v>315.00506999999999</c:v>
                </c:pt>
                <c:pt idx="662">
                  <c:v>316.072385</c:v>
                </c:pt>
                <c:pt idx="663">
                  <c:v>317.13969999999995</c:v>
                </c:pt>
                <c:pt idx="664">
                  <c:v>318.20701500000001</c:v>
                </c:pt>
                <c:pt idx="665">
                  <c:v>319.27433000000002</c:v>
                </c:pt>
                <c:pt idx="666">
                  <c:v>320.34164500000003</c:v>
                </c:pt>
                <c:pt idx="667">
                  <c:v>321.40896000000004</c:v>
                </c:pt>
                <c:pt idx="668">
                  <c:v>322.47627500000004</c:v>
                </c:pt>
                <c:pt idx="669">
                  <c:v>323.54358999999999</c:v>
                </c:pt>
                <c:pt idx="670">
                  <c:v>324.61090499999995</c:v>
                </c:pt>
                <c:pt idx="671">
                  <c:v>325.67821999999995</c:v>
                </c:pt>
                <c:pt idx="672">
                  <c:v>326.74553499999996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PER!$BK$19</c:f>
              <c:strCache>
                <c:ptCount val="1"/>
                <c:pt idx="0">
                  <c:v>11X</c:v>
                </c:pt>
              </c:strCache>
            </c:strRef>
          </c:tx>
          <c:spPr>
            <a:ln w="19050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PER!$BK$20:$BK$5005</c:f>
              <c:numCache>
                <c:formatCode>0_);[Red]\(0\)</c:formatCode>
                <c:ptCount val="4986"/>
                <c:pt idx="0">
                  <c:v>118.65414</c:v>
                </c:pt>
                <c:pt idx="1">
                  <c:v>117.98852788461538</c:v>
                </c:pt>
                <c:pt idx="2">
                  <c:v>117.32291576923078</c:v>
                </c:pt>
                <c:pt idx="3">
                  <c:v>116.65730365384616</c:v>
                </c:pt>
                <c:pt idx="4">
                  <c:v>115.99169153846154</c:v>
                </c:pt>
                <c:pt idx="5">
                  <c:v>115.32607942307693</c:v>
                </c:pt>
                <c:pt idx="6">
                  <c:v>114.6604673076923</c:v>
                </c:pt>
                <c:pt idx="7">
                  <c:v>113.9948551923077</c:v>
                </c:pt>
                <c:pt idx="8">
                  <c:v>113.32924307692309</c:v>
                </c:pt>
                <c:pt idx="9">
                  <c:v>112.66363096153847</c:v>
                </c:pt>
                <c:pt idx="10">
                  <c:v>111.99801884615384</c:v>
                </c:pt>
                <c:pt idx="11">
                  <c:v>111.33240673076922</c:v>
                </c:pt>
                <c:pt idx="12">
                  <c:v>110.66679461538463</c:v>
                </c:pt>
                <c:pt idx="13">
                  <c:v>110.0011825</c:v>
                </c:pt>
                <c:pt idx="14">
                  <c:v>109.33557038461538</c:v>
                </c:pt>
                <c:pt idx="15">
                  <c:v>108.66995826923076</c:v>
                </c:pt>
                <c:pt idx="16">
                  <c:v>108.00434615384616</c:v>
                </c:pt>
                <c:pt idx="17">
                  <c:v>107.33873403846154</c:v>
                </c:pt>
                <c:pt idx="18">
                  <c:v>106.67312192307692</c:v>
                </c:pt>
                <c:pt idx="19">
                  <c:v>106.0075098076923</c:v>
                </c:pt>
                <c:pt idx="20">
                  <c:v>105.3418976923077</c:v>
                </c:pt>
                <c:pt idx="21">
                  <c:v>104.67628557692308</c:v>
                </c:pt>
                <c:pt idx="22">
                  <c:v>104.01067346153846</c:v>
                </c:pt>
                <c:pt idx="23">
                  <c:v>103.34506134615384</c:v>
                </c:pt>
                <c:pt idx="24">
                  <c:v>102.67944923076922</c:v>
                </c:pt>
                <c:pt idx="25">
                  <c:v>102.01383711538462</c:v>
                </c:pt>
                <c:pt idx="26">
                  <c:v>101.348225</c:v>
                </c:pt>
                <c:pt idx="27">
                  <c:v>100.68261288461539</c:v>
                </c:pt>
                <c:pt idx="28">
                  <c:v>100.01700076923079</c:v>
                </c:pt>
                <c:pt idx="29">
                  <c:v>99.351388653846143</c:v>
                </c:pt>
                <c:pt idx="30">
                  <c:v>98.685776538461553</c:v>
                </c:pt>
                <c:pt idx="31">
                  <c:v>98.020164423076935</c:v>
                </c:pt>
                <c:pt idx="32">
                  <c:v>97.354552307692302</c:v>
                </c:pt>
                <c:pt idx="33">
                  <c:v>96.688940192307683</c:v>
                </c:pt>
                <c:pt idx="34">
                  <c:v>96.023328076923093</c:v>
                </c:pt>
                <c:pt idx="35">
                  <c:v>95.35771596153846</c:v>
                </c:pt>
                <c:pt idx="36">
                  <c:v>94.692103846153842</c:v>
                </c:pt>
                <c:pt idx="37">
                  <c:v>94.026491730769223</c:v>
                </c:pt>
                <c:pt idx="38">
                  <c:v>93.360879615384604</c:v>
                </c:pt>
                <c:pt idx="39">
                  <c:v>92.6952675</c:v>
                </c:pt>
                <c:pt idx="40">
                  <c:v>92.029655384615381</c:v>
                </c:pt>
                <c:pt idx="41">
                  <c:v>91.364043269230763</c:v>
                </c:pt>
                <c:pt idx="42">
                  <c:v>90.698431153846144</c:v>
                </c:pt>
                <c:pt idx="43">
                  <c:v>90.03281903846154</c:v>
                </c:pt>
                <c:pt idx="44">
                  <c:v>89.367206923076921</c:v>
                </c:pt>
                <c:pt idx="45">
                  <c:v>88.701594807692302</c:v>
                </c:pt>
                <c:pt idx="46">
                  <c:v>88.035982692307684</c:v>
                </c:pt>
                <c:pt idx="47">
                  <c:v>87.370370576923079</c:v>
                </c:pt>
                <c:pt idx="48">
                  <c:v>86.704758461538475</c:v>
                </c:pt>
                <c:pt idx="49">
                  <c:v>86.039146346153856</c:v>
                </c:pt>
                <c:pt idx="50">
                  <c:v>85.373534230769238</c:v>
                </c:pt>
                <c:pt idx="51">
                  <c:v>84.707922115384619</c:v>
                </c:pt>
                <c:pt idx="52">
                  <c:v>84.042310000000001</c:v>
                </c:pt>
                <c:pt idx="53">
                  <c:v>84.042310000000001</c:v>
                </c:pt>
                <c:pt idx="54">
                  <c:v>84.10075384615385</c:v>
                </c:pt>
                <c:pt idx="55">
                  <c:v>84.1591976923077</c:v>
                </c:pt>
                <c:pt idx="56">
                  <c:v>84.217641538461535</c:v>
                </c:pt>
                <c:pt idx="57">
                  <c:v>84.276085384615385</c:v>
                </c:pt>
                <c:pt idx="58">
                  <c:v>84.334529230769235</c:v>
                </c:pt>
                <c:pt idx="59">
                  <c:v>84.39297307692307</c:v>
                </c:pt>
                <c:pt idx="60">
                  <c:v>84.45141692307692</c:v>
                </c:pt>
                <c:pt idx="61">
                  <c:v>84.50986076923077</c:v>
                </c:pt>
                <c:pt idx="62">
                  <c:v>84.568304615384605</c:v>
                </c:pt>
                <c:pt idx="63">
                  <c:v>84.626748461538469</c:v>
                </c:pt>
                <c:pt idx="64">
                  <c:v>84.685192307692304</c:v>
                </c:pt>
                <c:pt idx="65">
                  <c:v>84.743636153846154</c:v>
                </c:pt>
                <c:pt idx="66">
                  <c:v>84.802080000000004</c:v>
                </c:pt>
                <c:pt idx="67">
                  <c:v>84.860523846153839</c:v>
                </c:pt>
                <c:pt idx="68">
                  <c:v>84.918967692307689</c:v>
                </c:pt>
                <c:pt idx="69">
                  <c:v>84.977411538461538</c:v>
                </c:pt>
                <c:pt idx="70">
                  <c:v>85.035855384615402</c:v>
                </c:pt>
                <c:pt idx="71">
                  <c:v>85.094299230769238</c:v>
                </c:pt>
                <c:pt idx="72">
                  <c:v>85.152743076923088</c:v>
                </c:pt>
                <c:pt idx="73">
                  <c:v>85.211186923076937</c:v>
                </c:pt>
                <c:pt idx="74">
                  <c:v>85.269630769230773</c:v>
                </c:pt>
                <c:pt idx="75">
                  <c:v>85.328074615384608</c:v>
                </c:pt>
                <c:pt idx="76">
                  <c:v>85.386518461538458</c:v>
                </c:pt>
                <c:pt idx="77">
                  <c:v>85.444962307692322</c:v>
                </c:pt>
                <c:pt idx="78">
                  <c:v>85.503406153846157</c:v>
                </c:pt>
                <c:pt idx="79">
                  <c:v>85.561850000000007</c:v>
                </c:pt>
                <c:pt idx="80">
                  <c:v>85.620293846153842</c:v>
                </c:pt>
                <c:pt idx="81">
                  <c:v>85.678737692307678</c:v>
                </c:pt>
                <c:pt idx="82">
                  <c:v>85.737181538461527</c:v>
                </c:pt>
                <c:pt idx="83">
                  <c:v>85.795625384615391</c:v>
                </c:pt>
                <c:pt idx="84">
                  <c:v>85.854069230769227</c:v>
                </c:pt>
                <c:pt idx="85">
                  <c:v>85.912513076923091</c:v>
                </c:pt>
                <c:pt idx="86">
                  <c:v>85.970956923076912</c:v>
                </c:pt>
                <c:pt idx="87">
                  <c:v>86.029400769230762</c:v>
                </c:pt>
                <c:pt idx="88">
                  <c:v>86.087844615384611</c:v>
                </c:pt>
                <c:pt idx="89">
                  <c:v>86.146288461538475</c:v>
                </c:pt>
                <c:pt idx="90">
                  <c:v>86.204732307692325</c:v>
                </c:pt>
                <c:pt idx="91">
                  <c:v>86.263176153846146</c:v>
                </c:pt>
                <c:pt idx="92">
                  <c:v>86.321619999999996</c:v>
                </c:pt>
                <c:pt idx="93">
                  <c:v>86.380063846153845</c:v>
                </c:pt>
                <c:pt idx="94">
                  <c:v>86.438507692307681</c:v>
                </c:pt>
                <c:pt idx="95">
                  <c:v>86.496951538461531</c:v>
                </c:pt>
                <c:pt idx="96">
                  <c:v>86.55539538461538</c:v>
                </c:pt>
                <c:pt idx="97">
                  <c:v>86.61383923076923</c:v>
                </c:pt>
                <c:pt idx="98">
                  <c:v>86.67228307692308</c:v>
                </c:pt>
                <c:pt idx="99">
                  <c:v>86.730726923076915</c:v>
                </c:pt>
                <c:pt idx="100">
                  <c:v>86.789170769230765</c:v>
                </c:pt>
                <c:pt idx="101">
                  <c:v>86.847614615384614</c:v>
                </c:pt>
                <c:pt idx="102">
                  <c:v>86.906058461538464</c:v>
                </c:pt>
                <c:pt idx="103">
                  <c:v>86.964502307692314</c:v>
                </c:pt>
                <c:pt idx="104">
                  <c:v>87.022946153846163</c:v>
                </c:pt>
                <c:pt idx="105">
                  <c:v>87.081389999999999</c:v>
                </c:pt>
                <c:pt idx="106">
                  <c:v>86.977425192307678</c:v>
                </c:pt>
                <c:pt idx="107">
                  <c:v>86.87346038461537</c:v>
                </c:pt>
                <c:pt idx="108">
                  <c:v>86.769495576923077</c:v>
                </c:pt>
                <c:pt idx="109">
                  <c:v>86.66553076923077</c:v>
                </c:pt>
                <c:pt idx="110">
                  <c:v>86.561565961538463</c:v>
                </c:pt>
                <c:pt idx="111">
                  <c:v>86.457601153846142</c:v>
                </c:pt>
                <c:pt idx="112">
                  <c:v>86.353636346153863</c:v>
                </c:pt>
                <c:pt idx="113">
                  <c:v>86.249671538461541</c:v>
                </c:pt>
                <c:pt idx="114">
                  <c:v>86.14570673076922</c:v>
                </c:pt>
                <c:pt idx="115">
                  <c:v>86.041741923076913</c:v>
                </c:pt>
                <c:pt idx="116">
                  <c:v>85.937777115384606</c:v>
                </c:pt>
                <c:pt idx="117">
                  <c:v>85.833812307692313</c:v>
                </c:pt>
                <c:pt idx="118">
                  <c:v>85.729847500000005</c:v>
                </c:pt>
                <c:pt idx="119">
                  <c:v>85.625882692307684</c:v>
                </c:pt>
                <c:pt idx="120">
                  <c:v>85.521917884615391</c:v>
                </c:pt>
                <c:pt idx="121">
                  <c:v>85.417953076923084</c:v>
                </c:pt>
                <c:pt idx="122">
                  <c:v>85.313988269230776</c:v>
                </c:pt>
                <c:pt idx="123">
                  <c:v>85.210023461538455</c:v>
                </c:pt>
                <c:pt idx="124">
                  <c:v>85.106058653846148</c:v>
                </c:pt>
                <c:pt idx="125">
                  <c:v>85.002093846153855</c:v>
                </c:pt>
                <c:pt idx="126">
                  <c:v>84.898129038461548</c:v>
                </c:pt>
                <c:pt idx="127">
                  <c:v>84.794164230769226</c:v>
                </c:pt>
                <c:pt idx="128">
                  <c:v>84.690199423076919</c:v>
                </c:pt>
                <c:pt idx="129">
                  <c:v>84.586234615384612</c:v>
                </c:pt>
                <c:pt idx="130">
                  <c:v>84.482269807692305</c:v>
                </c:pt>
                <c:pt idx="131">
                  <c:v>84.378305000000012</c:v>
                </c:pt>
                <c:pt idx="132">
                  <c:v>84.274340192307704</c:v>
                </c:pt>
                <c:pt idx="133">
                  <c:v>84.170375384615383</c:v>
                </c:pt>
                <c:pt idx="134">
                  <c:v>84.066410576923076</c:v>
                </c:pt>
                <c:pt idx="135">
                  <c:v>83.962445769230783</c:v>
                </c:pt>
                <c:pt idx="136">
                  <c:v>83.858480961538461</c:v>
                </c:pt>
                <c:pt idx="137">
                  <c:v>83.754516153846168</c:v>
                </c:pt>
                <c:pt idx="138">
                  <c:v>83.650551346153847</c:v>
                </c:pt>
                <c:pt idx="139">
                  <c:v>83.546586538461526</c:v>
                </c:pt>
                <c:pt idx="140">
                  <c:v>83.442621730769233</c:v>
                </c:pt>
                <c:pt idx="141">
                  <c:v>83.338656923076925</c:v>
                </c:pt>
                <c:pt idx="142">
                  <c:v>83.234692115384618</c:v>
                </c:pt>
                <c:pt idx="143">
                  <c:v>83.130727307692297</c:v>
                </c:pt>
                <c:pt idx="144">
                  <c:v>83.026762500000018</c:v>
                </c:pt>
                <c:pt idx="145">
                  <c:v>82.922797692307697</c:v>
                </c:pt>
                <c:pt idx="146">
                  <c:v>82.818832884615389</c:v>
                </c:pt>
                <c:pt idx="147">
                  <c:v>82.714868076923082</c:v>
                </c:pt>
                <c:pt idx="148">
                  <c:v>82.610903269230761</c:v>
                </c:pt>
                <c:pt idx="149">
                  <c:v>82.506938461538468</c:v>
                </c:pt>
                <c:pt idx="150">
                  <c:v>82.402973653846161</c:v>
                </c:pt>
                <c:pt idx="151">
                  <c:v>82.299008846153839</c:v>
                </c:pt>
                <c:pt idx="152">
                  <c:v>82.195044038461532</c:v>
                </c:pt>
                <c:pt idx="153">
                  <c:v>82.091079230769225</c:v>
                </c:pt>
                <c:pt idx="154">
                  <c:v>81.987114423076932</c:v>
                </c:pt>
                <c:pt idx="155">
                  <c:v>81.883149615384625</c:v>
                </c:pt>
                <c:pt idx="156">
                  <c:v>81.779184807692303</c:v>
                </c:pt>
                <c:pt idx="157">
                  <c:v>81.675219999999996</c:v>
                </c:pt>
                <c:pt idx="158">
                  <c:v>81.273483076923071</c:v>
                </c:pt>
                <c:pt idx="159">
                  <c:v>80.871746153846161</c:v>
                </c:pt>
                <c:pt idx="160">
                  <c:v>80.470009230769236</c:v>
                </c:pt>
                <c:pt idx="161">
                  <c:v>80.068272307692311</c:v>
                </c:pt>
                <c:pt idx="162">
                  <c:v>79.666535384615386</c:v>
                </c:pt>
                <c:pt idx="163">
                  <c:v>79.264798461538462</c:v>
                </c:pt>
                <c:pt idx="164">
                  <c:v>78.863061538461551</c:v>
                </c:pt>
                <c:pt idx="165">
                  <c:v>78.461324615384612</c:v>
                </c:pt>
                <c:pt idx="166">
                  <c:v>78.059587692307687</c:v>
                </c:pt>
                <c:pt idx="167">
                  <c:v>77.657850769230777</c:v>
                </c:pt>
                <c:pt idx="168">
                  <c:v>77.256113846153852</c:v>
                </c:pt>
                <c:pt idx="169">
                  <c:v>76.854376923076927</c:v>
                </c:pt>
                <c:pt idx="170">
                  <c:v>76.452640000000002</c:v>
                </c:pt>
                <c:pt idx="171">
                  <c:v>76.050903076923078</c:v>
                </c:pt>
                <c:pt idx="172">
                  <c:v>75.649166153846167</c:v>
                </c:pt>
                <c:pt idx="173">
                  <c:v>75.247429230769228</c:v>
                </c:pt>
                <c:pt idx="174">
                  <c:v>74.845692307692303</c:v>
                </c:pt>
                <c:pt idx="175">
                  <c:v>74.443955384615393</c:v>
                </c:pt>
                <c:pt idx="176">
                  <c:v>74.042218461538468</c:v>
                </c:pt>
                <c:pt idx="177">
                  <c:v>73.640481538461557</c:v>
                </c:pt>
                <c:pt idx="178">
                  <c:v>73.238744615384604</c:v>
                </c:pt>
                <c:pt idx="179">
                  <c:v>72.837007692307694</c:v>
                </c:pt>
                <c:pt idx="180">
                  <c:v>72.435270769230769</c:v>
                </c:pt>
                <c:pt idx="181">
                  <c:v>72.033533846153844</c:v>
                </c:pt>
                <c:pt idx="182">
                  <c:v>71.631796923076934</c:v>
                </c:pt>
                <c:pt idx="183">
                  <c:v>71.230059999999995</c:v>
                </c:pt>
                <c:pt idx="184">
                  <c:v>70.828323076923084</c:v>
                </c:pt>
                <c:pt idx="185">
                  <c:v>70.426586153846145</c:v>
                </c:pt>
                <c:pt idx="186">
                  <c:v>70.024849230769235</c:v>
                </c:pt>
                <c:pt idx="187">
                  <c:v>69.62311230769231</c:v>
                </c:pt>
                <c:pt idx="188">
                  <c:v>69.221375384615385</c:v>
                </c:pt>
                <c:pt idx="189">
                  <c:v>68.819638461538474</c:v>
                </c:pt>
                <c:pt idx="190">
                  <c:v>68.417901538461521</c:v>
                </c:pt>
                <c:pt idx="191">
                  <c:v>68.016164615384611</c:v>
                </c:pt>
                <c:pt idx="192">
                  <c:v>67.6144276923077</c:v>
                </c:pt>
                <c:pt idx="193">
                  <c:v>67.212690769230775</c:v>
                </c:pt>
                <c:pt idx="194">
                  <c:v>66.810953846153851</c:v>
                </c:pt>
                <c:pt idx="195">
                  <c:v>66.409216923076926</c:v>
                </c:pt>
                <c:pt idx="196">
                  <c:v>66.007480000000001</c:v>
                </c:pt>
                <c:pt idx="197">
                  <c:v>65.60574307692309</c:v>
                </c:pt>
                <c:pt idx="198">
                  <c:v>65.204006153846166</c:v>
                </c:pt>
                <c:pt idx="199">
                  <c:v>64.802269230769241</c:v>
                </c:pt>
                <c:pt idx="200">
                  <c:v>64.400532307692302</c:v>
                </c:pt>
                <c:pt idx="201">
                  <c:v>63.998795384615384</c:v>
                </c:pt>
                <c:pt idx="202">
                  <c:v>63.59705846153846</c:v>
                </c:pt>
                <c:pt idx="203">
                  <c:v>63.195321538461528</c:v>
                </c:pt>
                <c:pt idx="204">
                  <c:v>62.793584615384617</c:v>
                </c:pt>
                <c:pt idx="205">
                  <c:v>62.391847692307685</c:v>
                </c:pt>
                <c:pt idx="206">
                  <c:v>61.990110769230768</c:v>
                </c:pt>
                <c:pt idx="207">
                  <c:v>61.588373846153843</c:v>
                </c:pt>
                <c:pt idx="208">
                  <c:v>61.186636923076911</c:v>
                </c:pt>
                <c:pt idx="209">
                  <c:v>60.784899999999993</c:v>
                </c:pt>
                <c:pt idx="210">
                  <c:v>61.657197884615371</c:v>
                </c:pt>
                <c:pt idx="211">
                  <c:v>62.52949576923077</c:v>
                </c:pt>
                <c:pt idx="212">
                  <c:v>63.401793653846148</c:v>
                </c:pt>
                <c:pt idx="213">
                  <c:v>64.274091538461533</c:v>
                </c:pt>
                <c:pt idx="214">
                  <c:v>65.146389423076926</c:v>
                </c:pt>
                <c:pt idx="215">
                  <c:v>66.018687307692304</c:v>
                </c:pt>
                <c:pt idx="216">
                  <c:v>66.890985192307696</c:v>
                </c:pt>
                <c:pt idx="217">
                  <c:v>67.763283076923074</c:v>
                </c:pt>
                <c:pt idx="218">
                  <c:v>68.635580961538452</c:v>
                </c:pt>
                <c:pt idx="219">
                  <c:v>69.507878846153844</c:v>
                </c:pt>
                <c:pt idx="220">
                  <c:v>70.380176730769222</c:v>
                </c:pt>
                <c:pt idx="221">
                  <c:v>71.2524746153846</c:v>
                </c:pt>
                <c:pt idx="222">
                  <c:v>72.124772499999992</c:v>
                </c:pt>
                <c:pt idx="223">
                  <c:v>72.997070384615384</c:v>
                </c:pt>
                <c:pt idx="224">
                  <c:v>73.869368269230762</c:v>
                </c:pt>
                <c:pt idx="225">
                  <c:v>74.741666153846154</c:v>
                </c:pt>
                <c:pt idx="226">
                  <c:v>75.613964038461532</c:v>
                </c:pt>
                <c:pt idx="227">
                  <c:v>76.486261923076924</c:v>
                </c:pt>
                <c:pt idx="228">
                  <c:v>77.358559807692288</c:v>
                </c:pt>
                <c:pt idx="229">
                  <c:v>78.230857692307694</c:v>
                </c:pt>
                <c:pt idx="230">
                  <c:v>79.103155576923072</c:v>
                </c:pt>
                <c:pt idx="231">
                  <c:v>79.975453461538464</c:v>
                </c:pt>
                <c:pt idx="232">
                  <c:v>80.847751346153842</c:v>
                </c:pt>
                <c:pt idx="233">
                  <c:v>81.720049230769234</c:v>
                </c:pt>
                <c:pt idx="234">
                  <c:v>82.592347115384612</c:v>
                </c:pt>
                <c:pt idx="235">
                  <c:v>83.46464499999999</c:v>
                </c:pt>
                <c:pt idx="236">
                  <c:v>84.336942884615397</c:v>
                </c:pt>
                <c:pt idx="237">
                  <c:v>85.20924076923076</c:v>
                </c:pt>
                <c:pt idx="238">
                  <c:v>86.081538653846152</c:v>
                </c:pt>
                <c:pt idx="239">
                  <c:v>86.95383653846153</c:v>
                </c:pt>
                <c:pt idx="240">
                  <c:v>87.826134423076908</c:v>
                </c:pt>
                <c:pt idx="241">
                  <c:v>88.6984323076923</c:v>
                </c:pt>
                <c:pt idx="242">
                  <c:v>89.570730192307693</c:v>
                </c:pt>
                <c:pt idx="243">
                  <c:v>90.443028076923071</c:v>
                </c:pt>
                <c:pt idx="244">
                  <c:v>91.315325961538477</c:v>
                </c:pt>
                <c:pt idx="245">
                  <c:v>92.187623846153841</c:v>
                </c:pt>
                <c:pt idx="246">
                  <c:v>93.059921730769247</c:v>
                </c:pt>
                <c:pt idx="247">
                  <c:v>93.932219615384611</c:v>
                </c:pt>
                <c:pt idx="248">
                  <c:v>94.804517500000003</c:v>
                </c:pt>
                <c:pt idx="249">
                  <c:v>95.676815384615381</c:v>
                </c:pt>
                <c:pt idx="250">
                  <c:v>96.549113269230773</c:v>
                </c:pt>
                <c:pt idx="251">
                  <c:v>97.421411153846165</c:v>
                </c:pt>
                <c:pt idx="252">
                  <c:v>98.293709038461529</c:v>
                </c:pt>
                <c:pt idx="253">
                  <c:v>99.166006923076921</c:v>
                </c:pt>
                <c:pt idx="254">
                  <c:v>100.03830480769231</c:v>
                </c:pt>
                <c:pt idx="255">
                  <c:v>100.91060269230769</c:v>
                </c:pt>
                <c:pt idx="256">
                  <c:v>101.78290057692308</c:v>
                </c:pt>
                <c:pt idx="257">
                  <c:v>102.65519846153848</c:v>
                </c:pt>
                <c:pt idx="258">
                  <c:v>103.52749634615382</c:v>
                </c:pt>
                <c:pt idx="259">
                  <c:v>104.39979423076923</c:v>
                </c:pt>
                <c:pt idx="260">
                  <c:v>105.27209211538459</c:v>
                </c:pt>
                <c:pt idx="261">
                  <c:v>106.14439</c:v>
                </c:pt>
                <c:pt idx="262">
                  <c:v>107.44525634615384</c:v>
                </c:pt>
                <c:pt idx="263">
                  <c:v>108.74612269230769</c:v>
                </c:pt>
                <c:pt idx="264">
                  <c:v>110.04698903846155</c:v>
                </c:pt>
                <c:pt idx="265">
                  <c:v>111.3478553846154</c:v>
                </c:pt>
                <c:pt idx="266">
                  <c:v>112.64872173076924</c:v>
                </c:pt>
                <c:pt idx="267">
                  <c:v>113.94958807692308</c:v>
                </c:pt>
                <c:pt idx="268">
                  <c:v>115.25045442307695</c:v>
                </c:pt>
                <c:pt idx="269">
                  <c:v>116.55132076923077</c:v>
                </c:pt>
                <c:pt idx="270">
                  <c:v>117.85218711538461</c:v>
                </c:pt>
                <c:pt idx="271">
                  <c:v>119.15305346153846</c:v>
                </c:pt>
                <c:pt idx="272">
                  <c:v>120.45391980769232</c:v>
                </c:pt>
                <c:pt idx="273">
                  <c:v>121.75478615384615</c:v>
                </c:pt>
                <c:pt idx="274">
                  <c:v>123.05565250000001</c:v>
                </c:pt>
                <c:pt idx="275">
                  <c:v>124.35651884615383</c:v>
                </c:pt>
                <c:pt idx="276">
                  <c:v>125.6573851923077</c:v>
                </c:pt>
                <c:pt idx="277">
                  <c:v>126.95825153846155</c:v>
                </c:pt>
                <c:pt idx="278">
                  <c:v>128.25911788461542</c:v>
                </c:pt>
                <c:pt idx="279">
                  <c:v>129.55998423076923</c:v>
                </c:pt>
                <c:pt idx="280">
                  <c:v>130.86085057692307</c:v>
                </c:pt>
                <c:pt idx="281">
                  <c:v>132.16171692307694</c:v>
                </c:pt>
                <c:pt idx="282">
                  <c:v>133.46258326923078</c:v>
                </c:pt>
                <c:pt idx="283">
                  <c:v>134.76344961538462</c:v>
                </c:pt>
                <c:pt idx="284">
                  <c:v>136.06431596153845</c:v>
                </c:pt>
                <c:pt idx="285">
                  <c:v>137.36518230769232</c:v>
                </c:pt>
                <c:pt idx="286">
                  <c:v>138.66604865384616</c:v>
                </c:pt>
                <c:pt idx="287">
                  <c:v>139.96691499999997</c:v>
                </c:pt>
                <c:pt idx="288">
                  <c:v>141.26778134615387</c:v>
                </c:pt>
                <c:pt idx="289">
                  <c:v>142.56864769230771</c:v>
                </c:pt>
                <c:pt idx="290">
                  <c:v>143.86951403846155</c:v>
                </c:pt>
                <c:pt idx="291">
                  <c:v>145.17038038461536</c:v>
                </c:pt>
                <c:pt idx="292">
                  <c:v>146.47124673076922</c:v>
                </c:pt>
                <c:pt idx="293">
                  <c:v>147.77211307692309</c:v>
                </c:pt>
                <c:pt idx="294">
                  <c:v>149.0729794230769</c:v>
                </c:pt>
                <c:pt idx="295">
                  <c:v>150.3738457692308</c:v>
                </c:pt>
                <c:pt idx="296">
                  <c:v>151.67471211538464</c:v>
                </c:pt>
                <c:pt idx="297">
                  <c:v>152.97557846153845</c:v>
                </c:pt>
                <c:pt idx="298">
                  <c:v>154.27644480769234</c:v>
                </c:pt>
                <c:pt idx="299">
                  <c:v>155.57731115384615</c:v>
                </c:pt>
                <c:pt idx="300">
                  <c:v>156.87817749999999</c:v>
                </c:pt>
                <c:pt idx="301">
                  <c:v>158.17904384615389</c:v>
                </c:pt>
                <c:pt idx="302">
                  <c:v>159.4799101923077</c:v>
                </c:pt>
                <c:pt idx="303">
                  <c:v>160.78077653846154</c:v>
                </c:pt>
                <c:pt idx="304">
                  <c:v>162.08164288461538</c:v>
                </c:pt>
                <c:pt idx="305">
                  <c:v>163.38250923076924</c:v>
                </c:pt>
                <c:pt idx="306">
                  <c:v>164.68337557692308</c:v>
                </c:pt>
                <c:pt idx="307">
                  <c:v>165.98424192307692</c:v>
                </c:pt>
                <c:pt idx="308">
                  <c:v>167.28510826923079</c:v>
                </c:pt>
                <c:pt idx="309">
                  <c:v>168.58597461538466</c:v>
                </c:pt>
                <c:pt idx="310">
                  <c:v>169.88684096153847</c:v>
                </c:pt>
                <c:pt idx="311">
                  <c:v>171.18770730769234</c:v>
                </c:pt>
                <c:pt idx="312">
                  <c:v>172.48857365384617</c:v>
                </c:pt>
                <c:pt idx="313">
                  <c:v>173.78944000000001</c:v>
                </c:pt>
                <c:pt idx="314">
                  <c:v>173.78944000000001</c:v>
                </c:pt>
                <c:pt idx="315">
                  <c:v>173.27828057692307</c:v>
                </c:pt>
                <c:pt idx="316">
                  <c:v>172.76712115384618</c:v>
                </c:pt>
                <c:pt idx="317">
                  <c:v>172.25596173076923</c:v>
                </c:pt>
                <c:pt idx="318">
                  <c:v>171.74480230769237</c:v>
                </c:pt>
                <c:pt idx="319">
                  <c:v>171.23364288461539</c:v>
                </c:pt>
                <c:pt idx="320">
                  <c:v>170.72248346153845</c:v>
                </c:pt>
                <c:pt idx="321">
                  <c:v>170.21132403846158</c:v>
                </c:pt>
                <c:pt idx="322">
                  <c:v>169.70016461538464</c:v>
                </c:pt>
                <c:pt idx="323">
                  <c:v>169.18900519230766</c:v>
                </c:pt>
                <c:pt idx="324">
                  <c:v>168.6778457692308</c:v>
                </c:pt>
                <c:pt idx="325">
                  <c:v>168.16668634615385</c:v>
                </c:pt>
                <c:pt idx="326">
                  <c:v>167.65552692307693</c:v>
                </c:pt>
                <c:pt idx="327">
                  <c:v>167.14436750000002</c:v>
                </c:pt>
                <c:pt idx="328">
                  <c:v>166.63320807692307</c:v>
                </c:pt>
                <c:pt idx="329">
                  <c:v>166.12204865384618</c:v>
                </c:pt>
                <c:pt idx="330">
                  <c:v>165.61088923076923</c:v>
                </c:pt>
                <c:pt idx="331">
                  <c:v>165.09972980769231</c:v>
                </c:pt>
                <c:pt idx="332">
                  <c:v>164.58857038461539</c:v>
                </c:pt>
                <c:pt idx="333">
                  <c:v>164.07741096153848</c:v>
                </c:pt>
                <c:pt idx="334">
                  <c:v>163.56625153846156</c:v>
                </c:pt>
                <c:pt idx="335">
                  <c:v>163.05509211538461</c:v>
                </c:pt>
                <c:pt idx="336">
                  <c:v>162.54393269230769</c:v>
                </c:pt>
                <c:pt idx="337">
                  <c:v>162.0327732692308</c:v>
                </c:pt>
                <c:pt idx="338">
                  <c:v>161.52161384615383</c:v>
                </c:pt>
                <c:pt idx="339">
                  <c:v>161.01045442307694</c:v>
                </c:pt>
                <c:pt idx="340">
                  <c:v>160.49929500000002</c:v>
                </c:pt>
                <c:pt idx="341">
                  <c:v>159.9881355769231</c:v>
                </c:pt>
                <c:pt idx="342">
                  <c:v>159.47697615384615</c:v>
                </c:pt>
                <c:pt idx="343">
                  <c:v>158.96581673076923</c:v>
                </c:pt>
                <c:pt idx="344">
                  <c:v>158.45465730769232</c:v>
                </c:pt>
                <c:pt idx="345">
                  <c:v>157.9434978846154</c:v>
                </c:pt>
                <c:pt idx="346">
                  <c:v>157.43233846153848</c:v>
                </c:pt>
                <c:pt idx="347">
                  <c:v>156.92117903846153</c:v>
                </c:pt>
                <c:pt idx="348">
                  <c:v>156.41001961538461</c:v>
                </c:pt>
                <c:pt idx="349">
                  <c:v>155.89886019230769</c:v>
                </c:pt>
                <c:pt idx="350">
                  <c:v>155.38770076923078</c:v>
                </c:pt>
                <c:pt idx="351">
                  <c:v>154.87654134615386</c:v>
                </c:pt>
                <c:pt idx="352">
                  <c:v>154.36538192307694</c:v>
                </c:pt>
                <c:pt idx="353">
                  <c:v>153.85422249999999</c:v>
                </c:pt>
                <c:pt idx="354">
                  <c:v>153.34306307692307</c:v>
                </c:pt>
                <c:pt idx="355">
                  <c:v>152.83190365384615</c:v>
                </c:pt>
                <c:pt idx="356">
                  <c:v>152.32074423076924</c:v>
                </c:pt>
                <c:pt idx="357">
                  <c:v>151.80958480769229</c:v>
                </c:pt>
                <c:pt idx="358">
                  <c:v>151.29842538461537</c:v>
                </c:pt>
                <c:pt idx="359">
                  <c:v>150.78726596153845</c:v>
                </c:pt>
                <c:pt idx="360">
                  <c:v>150.27610653846153</c:v>
                </c:pt>
                <c:pt idx="361">
                  <c:v>149.76494711538459</c:v>
                </c:pt>
                <c:pt idx="362">
                  <c:v>149.2537876923077</c:v>
                </c:pt>
                <c:pt idx="363">
                  <c:v>148.74262826923078</c:v>
                </c:pt>
                <c:pt idx="364">
                  <c:v>148.23146884615383</c:v>
                </c:pt>
                <c:pt idx="365">
                  <c:v>147.72030942307688</c:v>
                </c:pt>
                <c:pt idx="366">
                  <c:v>147.20914999999999</c:v>
                </c:pt>
                <c:pt idx="367">
                  <c:v>149.28280442307693</c:v>
                </c:pt>
                <c:pt idx="368">
                  <c:v>151.35645884615383</c:v>
                </c:pt>
                <c:pt idx="369">
                  <c:v>153.43011326923079</c:v>
                </c:pt>
                <c:pt idx="370">
                  <c:v>155.50376769230772</c:v>
                </c:pt>
                <c:pt idx="371">
                  <c:v>157.57742211538459</c:v>
                </c:pt>
                <c:pt idx="372">
                  <c:v>159.65107653846155</c:v>
                </c:pt>
                <c:pt idx="373">
                  <c:v>161.72473096153848</c:v>
                </c:pt>
                <c:pt idx="374">
                  <c:v>163.79838538461539</c:v>
                </c:pt>
                <c:pt idx="375">
                  <c:v>165.87203980769229</c:v>
                </c:pt>
                <c:pt idx="376">
                  <c:v>167.94569423076925</c:v>
                </c:pt>
                <c:pt idx="377">
                  <c:v>170.01934865384615</c:v>
                </c:pt>
                <c:pt idx="378">
                  <c:v>172.09300307692311</c:v>
                </c:pt>
                <c:pt idx="379">
                  <c:v>174.16665750000001</c:v>
                </c:pt>
                <c:pt idx="380">
                  <c:v>176.24031192307692</c:v>
                </c:pt>
                <c:pt idx="381">
                  <c:v>178.31396634615388</c:v>
                </c:pt>
                <c:pt idx="382">
                  <c:v>180.38762076923078</c:v>
                </c:pt>
                <c:pt idx="383">
                  <c:v>182.46127519230771</c:v>
                </c:pt>
                <c:pt idx="384">
                  <c:v>184.53492961538461</c:v>
                </c:pt>
                <c:pt idx="385">
                  <c:v>186.60858403846152</c:v>
                </c:pt>
                <c:pt idx="386">
                  <c:v>188.68223846153847</c:v>
                </c:pt>
                <c:pt idx="387">
                  <c:v>190.75589288461538</c:v>
                </c:pt>
                <c:pt idx="388">
                  <c:v>192.82954730769228</c:v>
                </c:pt>
                <c:pt idx="389">
                  <c:v>194.90320173076924</c:v>
                </c:pt>
                <c:pt idx="390">
                  <c:v>196.9768561538462</c:v>
                </c:pt>
                <c:pt idx="391">
                  <c:v>199.05051057692307</c:v>
                </c:pt>
                <c:pt idx="392">
                  <c:v>201.12416499999998</c:v>
                </c:pt>
                <c:pt idx="393">
                  <c:v>203.19781942307694</c:v>
                </c:pt>
                <c:pt idx="394">
                  <c:v>205.27147384615384</c:v>
                </c:pt>
                <c:pt idx="395">
                  <c:v>207.3451282692308</c:v>
                </c:pt>
                <c:pt idx="396">
                  <c:v>209.4187826923077</c:v>
                </c:pt>
                <c:pt idx="397">
                  <c:v>211.4924371153846</c:v>
                </c:pt>
                <c:pt idx="398">
                  <c:v>213.56609153846156</c:v>
                </c:pt>
                <c:pt idx="399">
                  <c:v>215.63974596153847</c:v>
                </c:pt>
                <c:pt idx="400">
                  <c:v>217.7134003846154</c:v>
                </c:pt>
                <c:pt idx="401">
                  <c:v>219.7870548076923</c:v>
                </c:pt>
                <c:pt idx="402">
                  <c:v>221.86070923076923</c:v>
                </c:pt>
                <c:pt idx="403">
                  <c:v>223.93436365384616</c:v>
                </c:pt>
                <c:pt idx="404">
                  <c:v>226.00801807692304</c:v>
                </c:pt>
                <c:pt idx="405">
                  <c:v>228.0816725</c:v>
                </c:pt>
                <c:pt idx="406">
                  <c:v>230.15532692307693</c:v>
                </c:pt>
                <c:pt idx="407">
                  <c:v>232.22898134615383</c:v>
                </c:pt>
                <c:pt idx="408">
                  <c:v>234.30263576923079</c:v>
                </c:pt>
                <c:pt idx="409">
                  <c:v>236.37629019230769</c:v>
                </c:pt>
                <c:pt idx="410">
                  <c:v>238.44994461538462</c:v>
                </c:pt>
                <c:pt idx="411">
                  <c:v>240.52359903846155</c:v>
                </c:pt>
                <c:pt idx="412">
                  <c:v>242.59725346153846</c:v>
                </c:pt>
                <c:pt idx="413">
                  <c:v>244.67090788461539</c:v>
                </c:pt>
                <c:pt idx="414">
                  <c:v>246.74456230769235</c:v>
                </c:pt>
                <c:pt idx="415">
                  <c:v>248.81821673076925</c:v>
                </c:pt>
                <c:pt idx="416">
                  <c:v>250.89187115384615</c:v>
                </c:pt>
                <c:pt idx="417">
                  <c:v>252.96552557692308</c:v>
                </c:pt>
                <c:pt idx="418">
                  <c:v>255.03918000000002</c:v>
                </c:pt>
                <c:pt idx="419">
                  <c:v>256.44291538461539</c:v>
                </c:pt>
                <c:pt idx="420">
                  <c:v>257.84665076923079</c:v>
                </c:pt>
                <c:pt idx="421">
                  <c:v>259.25038615384614</c:v>
                </c:pt>
                <c:pt idx="422">
                  <c:v>260.65412153846154</c:v>
                </c:pt>
                <c:pt idx="423">
                  <c:v>262.05785692307694</c:v>
                </c:pt>
                <c:pt idx="424">
                  <c:v>263.46159230769229</c:v>
                </c:pt>
                <c:pt idx="425">
                  <c:v>264.86532769230769</c:v>
                </c:pt>
                <c:pt idx="426">
                  <c:v>266.26906307692309</c:v>
                </c:pt>
                <c:pt idx="427">
                  <c:v>267.67279846153843</c:v>
                </c:pt>
                <c:pt idx="428">
                  <c:v>269.07653384615389</c:v>
                </c:pt>
                <c:pt idx="429">
                  <c:v>270.48026923076918</c:v>
                </c:pt>
                <c:pt idx="430">
                  <c:v>271.88400461538464</c:v>
                </c:pt>
                <c:pt idx="431">
                  <c:v>273.28773999999999</c:v>
                </c:pt>
                <c:pt idx="432">
                  <c:v>274.69147538461539</c:v>
                </c:pt>
                <c:pt idx="433">
                  <c:v>276.09521076923079</c:v>
                </c:pt>
                <c:pt idx="434">
                  <c:v>277.49894615384613</c:v>
                </c:pt>
                <c:pt idx="435">
                  <c:v>278.90268153846154</c:v>
                </c:pt>
                <c:pt idx="436">
                  <c:v>280.30641692307694</c:v>
                </c:pt>
                <c:pt idx="437">
                  <c:v>281.71015230769228</c:v>
                </c:pt>
                <c:pt idx="438">
                  <c:v>283.11388769230769</c:v>
                </c:pt>
                <c:pt idx="439">
                  <c:v>284.51762307692314</c:v>
                </c:pt>
                <c:pt idx="440">
                  <c:v>285.92135846153843</c:v>
                </c:pt>
                <c:pt idx="441">
                  <c:v>287.32509384615389</c:v>
                </c:pt>
                <c:pt idx="442">
                  <c:v>288.72882923076924</c:v>
                </c:pt>
                <c:pt idx="443">
                  <c:v>290.13256461538469</c:v>
                </c:pt>
                <c:pt idx="444">
                  <c:v>291.53630000000004</c:v>
                </c:pt>
                <c:pt idx="445">
                  <c:v>292.94003538461544</c:v>
                </c:pt>
                <c:pt idx="446">
                  <c:v>294.34377076923079</c:v>
                </c:pt>
                <c:pt idx="447">
                  <c:v>295.74750615384625</c:v>
                </c:pt>
                <c:pt idx="448">
                  <c:v>297.15124153846153</c:v>
                </c:pt>
                <c:pt idx="449">
                  <c:v>298.55497692307694</c:v>
                </c:pt>
                <c:pt idx="450">
                  <c:v>299.95871230769234</c:v>
                </c:pt>
                <c:pt idx="451">
                  <c:v>301.36244769230768</c:v>
                </c:pt>
                <c:pt idx="452">
                  <c:v>302.76618307692314</c:v>
                </c:pt>
                <c:pt idx="453">
                  <c:v>304.16991846153849</c:v>
                </c:pt>
                <c:pt idx="454">
                  <c:v>305.57365384615389</c:v>
                </c:pt>
                <c:pt idx="455">
                  <c:v>306.97738923076923</c:v>
                </c:pt>
                <c:pt idx="456">
                  <c:v>308.38112461538464</c:v>
                </c:pt>
                <c:pt idx="457">
                  <c:v>309.78486000000004</c:v>
                </c:pt>
                <c:pt idx="458">
                  <c:v>311.18859538461544</c:v>
                </c:pt>
                <c:pt idx="459">
                  <c:v>312.59233076923078</c:v>
                </c:pt>
                <c:pt idx="460">
                  <c:v>313.99606615384624</c:v>
                </c:pt>
                <c:pt idx="461">
                  <c:v>315.39980153846153</c:v>
                </c:pt>
                <c:pt idx="462">
                  <c:v>316.80353692307693</c:v>
                </c:pt>
                <c:pt idx="463">
                  <c:v>318.20727230769234</c:v>
                </c:pt>
                <c:pt idx="464">
                  <c:v>319.61100769230768</c:v>
                </c:pt>
                <c:pt idx="465">
                  <c:v>321.01474307692308</c:v>
                </c:pt>
                <c:pt idx="466">
                  <c:v>322.41847846153848</c:v>
                </c:pt>
                <c:pt idx="467">
                  <c:v>323.82221384615389</c:v>
                </c:pt>
                <c:pt idx="468">
                  <c:v>325.22594923076923</c:v>
                </c:pt>
                <c:pt idx="469">
                  <c:v>326.62968461538463</c:v>
                </c:pt>
                <c:pt idx="470">
                  <c:v>328.03342000000004</c:v>
                </c:pt>
                <c:pt idx="471">
                  <c:v>326.60792153846154</c:v>
                </c:pt>
                <c:pt idx="472">
                  <c:v>325.1824230769231</c:v>
                </c:pt>
                <c:pt idx="473">
                  <c:v>323.75692461538461</c:v>
                </c:pt>
                <c:pt idx="474">
                  <c:v>322.33142615384617</c:v>
                </c:pt>
                <c:pt idx="475">
                  <c:v>320.90592769230767</c:v>
                </c:pt>
                <c:pt idx="476">
                  <c:v>319.48042923076929</c:v>
                </c:pt>
                <c:pt idx="477">
                  <c:v>318.05493076923074</c:v>
                </c:pt>
                <c:pt idx="478">
                  <c:v>316.6294323076923</c:v>
                </c:pt>
                <c:pt idx="479">
                  <c:v>315.20393384615386</c:v>
                </c:pt>
                <c:pt idx="480">
                  <c:v>313.77843538461542</c:v>
                </c:pt>
                <c:pt idx="481">
                  <c:v>312.35293692307692</c:v>
                </c:pt>
                <c:pt idx="482">
                  <c:v>310.92743846153849</c:v>
                </c:pt>
                <c:pt idx="483">
                  <c:v>309.50193999999999</c:v>
                </c:pt>
                <c:pt idx="484">
                  <c:v>308.07644153846155</c:v>
                </c:pt>
                <c:pt idx="485">
                  <c:v>306.65094307692306</c:v>
                </c:pt>
                <c:pt idx="486">
                  <c:v>305.22544461538462</c:v>
                </c:pt>
                <c:pt idx="487">
                  <c:v>303.79994615384618</c:v>
                </c:pt>
                <c:pt idx="488">
                  <c:v>302.37444769230768</c:v>
                </c:pt>
                <c:pt idx="489">
                  <c:v>300.94894923076924</c:v>
                </c:pt>
                <c:pt idx="490">
                  <c:v>299.52345076923075</c:v>
                </c:pt>
                <c:pt idx="491">
                  <c:v>298.09795230769231</c:v>
                </c:pt>
                <c:pt idx="492">
                  <c:v>296.67245384615381</c:v>
                </c:pt>
                <c:pt idx="493">
                  <c:v>295.24695538461538</c:v>
                </c:pt>
                <c:pt idx="494">
                  <c:v>293.82145692307694</c:v>
                </c:pt>
                <c:pt idx="495">
                  <c:v>292.3959584615385</c:v>
                </c:pt>
                <c:pt idx="496">
                  <c:v>290.97046</c:v>
                </c:pt>
                <c:pt idx="497">
                  <c:v>289.54496153846156</c:v>
                </c:pt>
                <c:pt idx="498">
                  <c:v>288.11946307692307</c:v>
                </c:pt>
                <c:pt idx="499">
                  <c:v>286.69396461538463</c:v>
                </c:pt>
                <c:pt idx="500">
                  <c:v>285.26846615384613</c:v>
                </c:pt>
                <c:pt idx="501">
                  <c:v>283.84296769230764</c:v>
                </c:pt>
                <c:pt idx="502">
                  <c:v>282.41746923076926</c:v>
                </c:pt>
                <c:pt idx="503">
                  <c:v>280.99197076923076</c:v>
                </c:pt>
                <c:pt idx="504">
                  <c:v>279.56647230769232</c:v>
                </c:pt>
                <c:pt idx="505">
                  <c:v>278.14097384615388</c:v>
                </c:pt>
                <c:pt idx="506">
                  <c:v>276.71547538461539</c:v>
                </c:pt>
                <c:pt idx="507">
                  <c:v>275.28997692307695</c:v>
                </c:pt>
                <c:pt idx="508">
                  <c:v>273.86447846153851</c:v>
                </c:pt>
                <c:pt idx="509">
                  <c:v>272.43897999999996</c:v>
                </c:pt>
                <c:pt idx="510">
                  <c:v>271.01348153846152</c:v>
                </c:pt>
                <c:pt idx="511">
                  <c:v>269.58798307692308</c:v>
                </c:pt>
                <c:pt idx="512">
                  <c:v>268.16248461538459</c:v>
                </c:pt>
                <c:pt idx="513">
                  <c:v>266.73698615384615</c:v>
                </c:pt>
                <c:pt idx="514">
                  <c:v>265.31148769230771</c:v>
                </c:pt>
                <c:pt idx="515">
                  <c:v>263.88598923076927</c:v>
                </c:pt>
                <c:pt idx="516">
                  <c:v>262.46049076923077</c:v>
                </c:pt>
                <c:pt idx="517">
                  <c:v>261.03499230769228</c:v>
                </c:pt>
                <c:pt idx="518">
                  <c:v>259.60949384615384</c:v>
                </c:pt>
                <c:pt idx="519">
                  <c:v>258.1839953846154</c:v>
                </c:pt>
                <c:pt idx="520">
                  <c:v>256.75849692307696</c:v>
                </c:pt>
                <c:pt idx="521">
                  <c:v>255.33299846153847</c:v>
                </c:pt>
                <c:pt idx="522">
                  <c:v>253.9075</c:v>
                </c:pt>
                <c:pt idx="523">
                  <c:v>253.45793211538464</c:v>
                </c:pt>
                <c:pt idx="524">
                  <c:v>253.00836423076925</c:v>
                </c:pt>
                <c:pt idx="525">
                  <c:v>252.55879634615383</c:v>
                </c:pt>
                <c:pt idx="526">
                  <c:v>252.10922846153846</c:v>
                </c:pt>
                <c:pt idx="527">
                  <c:v>251.6596605769231</c:v>
                </c:pt>
                <c:pt idx="528">
                  <c:v>251.21009269230768</c:v>
                </c:pt>
                <c:pt idx="529">
                  <c:v>250.76052480769232</c:v>
                </c:pt>
                <c:pt idx="530">
                  <c:v>250.3109569230769</c:v>
                </c:pt>
                <c:pt idx="531">
                  <c:v>249.86138903846154</c:v>
                </c:pt>
                <c:pt idx="532">
                  <c:v>249.41182115384612</c:v>
                </c:pt>
                <c:pt idx="533">
                  <c:v>248.96225326923076</c:v>
                </c:pt>
                <c:pt idx="534">
                  <c:v>248.51268538461539</c:v>
                </c:pt>
                <c:pt idx="535">
                  <c:v>248.06311750000003</c:v>
                </c:pt>
                <c:pt idx="536">
                  <c:v>247.61354961538464</c:v>
                </c:pt>
                <c:pt idx="537">
                  <c:v>247.16398173076922</c:v>
                </c:pt>
                <c:pt idx="538">
                  <c:v>246.71441384615383</c:v>
                </c:pt>
                <c:pt idx="539">
                  <c:v>246.2648459615385</c:v>
                </c:pt>
                <c:pt idx="540">
                  <c:v>245.81527807692308</c:v>
                </c:pt>
                <c:pt idx="541">
                  <c:v>245.36571019230772</c:v>
                </c:pt>
                <c:pt idx="542">
                  <c:v>244.91614230769233</c:v>
                </c:pt>
                <c:pt idx="543">
                  <c:v>244.46657442307693</c:v>
                </c:pt>
                <c:pt idx="544">
                  <c:v>244.01700653846152</c:v>
                </c:pt>
                <c:pt idx="545">
                  <c:v>243.56743865384618</c:v>
                </c:pt>
                <c:pt idx="546">
                  <c:v>243.11787076923076</c:v>
                </c:pt>
                <c:pt idx="547">
                  <c:v>242.66830288461543</c:v>
                </c:pt>
                <c:pt idx="548">
                  <c:v>242.21873500000001</c:v>
                </c:pt>
                <c:pt idx="549">
                  <c:v>241.76916711538459</c:v>
                </c:pt>
                <c:pt idx="550">
                  <c:v>241.31959923076923</c:v>
                </c:pt>
                <c:pt idx="551">
                  <c:v>240.87003134615387</c:v>
                </c:pt>
                <c:pt idx="552">
                  <c:v>240.42046346153845</c:v>
                </c:pt>
                <c:pt idx="553">
                  <c:v>239.97089557692303</c:v>
                </c:pt>
                <c:pt idx="554">
                  <c:v>239.52132769230769</c:v>
                </c:pt>
                <c:pt idx="555">
                  <c:v>239.07175980769233</c:v>
                </c:pt>
                <c:pt idx="556">
                  <c:v>238.62219192307694</c:v>
                </c:pt>
                <c:pt idx="557">
                  <c:v>238.17262403846158</c:v>
                </c:pt>
                <c:pt idx="558">
                  <c:v>237.72305615384616</c:v>
                </c:pt>
                <c:pt idx="559">
                  <c:v>237.2734882692308</c:v>
                </c:pt>
                <c:pt idx="560">
                  <c:v>236.82392038461541</c:v>
                </c:pt>
                <c:pt idx="561">
                  <c:v>236.37435249999999</c:v>
                </c:pt>
                <c:pt idx="562">
                  <c:v>235.92478461538462</c:v>
                </c:pt>
                <c:pt idx="563">
                  <c:v>235.47521673076926</c:v>
                </c:pt>
                <c:pt idx="564">
                  <c:v>235.02564884615387</c:v>
                </c:pt>
                <c:pt idx="565">
                  <c:v>234.57608096153848</c:v>
                </c:pt>
                <c:pt idx="566">
                  <c:v>234.12651307692309</c:v>
                </c:pt>
                <c:pt idx="567">
                  <c:v>233.6769451923077</c:v>
                </c:pt>
                <c:pt idx="568">
                  <c:v>233.22737730769228</c:v>
                </c:pt>
                <c:pt idx="569">
                  <c:v>232.77780942307689</c:v>
                </c:pt>
                <c:pt idx="570">
                  <c:v>232.32824153846153</c:v>
                </c:pt>
                <c:pt idx="571">
                  <c:v>231.87867365384616</c:v>
                </c:pt>
                <c:pt idx="572">
                  <c:v>231.42910576923077</c:v>
                </c:pt>
                <c:pt idx="573">
                  <c:v>230.97953788461535</c:v>
                </c:pt>
                <c:pt idx="574">
                  <c:v>230.52996999999999</c:v>
                </c:pt>
                <c:pt idx="575">
                  <c:v>230.63202673076927</c:v>
                </c:pt>
                <c:pt idx="576">
                  <c:v>230.73408346153849</c:v>
                </c:pt>
                <c:pt idx="577">
                  <c:v>230.83614019230771</c:v>
                </c:pt>
                <c:pt idx="578">
                  <c:v>230.9381969230769</c:v>
                </c:pt>
                <c:pt idx="579">
                  <c:v>231.04025365384615</c:v>
                </c:pt>
                <c:pt idx="580">
                  <c:v>231.14231038461537</c:v>
                </c:pt>
                <c:pt idx="581">
                  <c:v>231.24436711538462</c:v>
                </c:pt>
                <c:pt idx="582">
                  <c:v>231.34642384615387</c:v>
                </c:pt>
                <c:pt idx="583">
                  <c:v>231.44848057692306</c:v>
                </c:pt>
                <c:pt idx="584">
                  <c:v>231.55053730769234</c:v>
                </c:pt>
                <c:pt idx="585">
                  <c:v>231.65259403846156</c:v>
                </c:pt>
                <c:pt idx="586">
                  <c:v>231.75465076923081</c:v>
                </c:pt>
                <c:pt idx="587">
                  <c:v>231.8567075</c:v>
                </c:pt>
                <c:pt idx="588">
                  <c:v>231.95876423076925</c:v>
                </c:pt>
                <c:pt idx="589">
                  <c:v>232.06082096153847</c:v>
                </c:pt>
                <c:pt idx="590">
                  <c:v>232.16287769230769</c:v>
                </c:pt>
                <c:pt idx="591">
                  <c:v>232.26493442307694</c:v>
                </c:pt>
                <c:pt idx="592">
                  <c:v>232.36699115384616</c:v>
                </c:pt>
                <c:pt idx="593">
                  <c:v>232.46904788461538</c:v>
                </c:pt>
                <c:pt idx="594">
                  <c:v>232.5711046153846</c:v>
                </c:pt>
                <c:pt idx="595">
                  <c:v>232.67316134615385</c:v>
                </c:pt>
                <c:pt idx="596">
                  <c:v>232.77521807692307</c:v>
                </c:pt>
                <c:pt idx="597">
                  <c:v>232.87727480769234</c:v>
                </c:pt>
                <c:pt idx="598">
                  <c:v>232.97933153846157</c:v>
                </c:pt>
                <c:pt idx="599">
                  <c:v>233.08138826923079</c:v>
                </c:pt>
                <c:pt idx="600">
                  <c:v>233.18344500000003</c:v>
                </c:pt>
                <c:pt idx="601">
                  <c:v>233.28550173076925</c:v>
                </c:pt>
                <c:pt idx="602">
                  <c:v>233.38755846153845</c:v>
                </c:pt>
                <c:pt idx="603">
                  <c:v>233.4896151923077</c:v>
                </c:pt>
                <c:pt idx="604">
                  <c:v>233.59167192307692</c:v>
                </c:pt>
                <c:pt idx="605">
                  <c:v>233.69372865384616</c:v>
                </c:pt>
                <c:pt idx="606">
                  <c:v>233.79578538461541</c:v>
                </c:pt>
                <c:pt idx="607">
                  <c:v>233.89784211538461</c:v>
                </c:pt>
                <c:pt idx="608">
                  <c:v>233.99989884615383</c:v>
                </c:pt>
                <c:pt idx="609">
                  <c:v>234.10195557692313</c:v>
                </c:pt>
                <c:pt idx="610">
                  <c:v>234.20401230769232</c:v>
                </c:pt>
                <c:pt idx="611">
                  <c:v>234.30606903846154</c:v>
                </c:pt>
                <c:pt idx="612">
                  <c:v>234.40812576923076</c:v>
                </c:pt>
                <c:pt idx="613">
                  <c:v>234.51018250000001</c:v>
                </c:pt>
                <c:pt idx="614">
                  <c:v>234.61223923076926</c:v>
                </c:pt>
                <c:pt idx="615">
                  <c:v>234.71429596153845</c:v>
                </c:pt>
                <c:pt idx="616">
                  <c:v>234.81635269230773</c:v>
                </c:pt>
                <c:pt idx="617">
                  <c:v>234.91840942307692</c:v>
                </c:pt>
                <c:pt idx="618">
                  <c:v>235.02046615384614</c:v>
                </c:pt>
                <c:pt idx="619">
                  <c:v>235.12252288461539</c:v>
                </c:pt>
                <c:pt idx="620">
                  <c:v>235.22457961538461</c:v>
                </c:pt>
                <c:pt idx="621">
                  <c:v>235.32663634615386</c:v>
                </c:pt>
                <c:pt idx="622">
                  <c:v>235.42869307692311</c:v>
                </c:pt>
                <c:pt idx="623">
                  <c:v>235.5307498076923</c:v>
                </c:pt>
                <c:pt idx="624">
                  <c:v>235.63280653846152</c:v>
                </c:pt>
                <c:pt idx="625">
                  <c:v>235.7348632692308</c:v>
                </c:pt>
                <c:pt idx="626">
                  <c:v>235.83692000000002</c:v>
                </c:pt>
                <c:pt idx="627">
                  <c:v>235.83692000000002</c:v>
                </c:pt>
                <c:pt idx="628">
                  <c:v>236.74003269230769</c:v>
                </c:pt>
                <c:pt idx="629">
                  <c:v>237.64314538461539</c:v>
                </c:pt>
                <c:pt idx="630">
                  <c:v>238.5462580769231</c:v>
                </c:pt>
                <c:pt idx="631">
                  <c:v>239.4493707692308</c:v>
                </c:pt>
                <c:pt idx="632">
                  <c:v>240.3524834615385</c:v>
                </c:pt>
                <c:pt idx="633">
                  <c:v>241.25559615384611</c:v>
                </c:pt>
                <c:pt idx="634">
                  <c:v>242.15870884615387</c:v>
                </c:pt>
                <c:pt idx="635">
                  <c:v>243.06182153846154</c:v>
                </c:pt>
                <c:pt idx="636">
                  <c:v>243.96493423076919</c:v>
                </c:pt>
                <c:pt idx="637">
                  <c:v>244.86804692307695</c:v>
                </c:pt>
                <c:pt idx="638">
                  <c:v>245.77115961538462</c:v>
                </c:pt>
                <c:pt idx="639">
                  <c:v>246.67427230769235</c:v>
                </c:pt>
                <c:pt idx="640">
                  <c:v>247.57738500000002</c:v>
                </c:pt>
                <c:pt idx="641">
                  <c:v>248.48049769230769</c:v>
                </c:pt>
                <c:pt idx="642">
                  <c:v>249.38361038461542</c:v>
                </c:pt>
                <c:pt idx="643">
                  <c:v>250.28672307692312</c:v>
                </c:pt>
                <c:pt idx="644">
                  <c:v>251.1898357692308</c:v>
                </c:pt>
                <c:pt idx="645">
                  <c:v>252.09294846153847</c:v>
                </c:pt>
                <c:pt idx="646">
                  <c:v>252.99606115384614</c:v>
                </c:pt>
                <c:pt idx="647">
                  <c:v>253.89917384615387</c:v>
                </c:pt>
                <c:pt idx="648">
                  <c:v>254.80228653846154</c:v>
                </c:pt>
                <c:pt idx="649">
                  <c:v>255.70539923076922</c:v>
                </c:pt>
                <c:pt idx="650">
                  <c:v>256.60851192307695</c:v>
                </c:pt>
                <c:pt idx="651">
                  <c:v>257.51162461538462</c:v>
                </c:pt>
                <c:pt idx="652">
                  <c:v>258.41473730769235</c:v>
                </c:pt>
                <c:pt idx="653">
                  <c:v>259.31784999999996</c:v>
                </c:pt>
                <c:pt idx="654">
                  <c:v>260.22096269230769</c:v>
                </c:pt>
                <c:pt idx="655">
                  <c:v>261.12407538461537</c:v>
                </c:pt>
                <c:pt idx="656">
                  <c:v>262.0271880769231</c:v>
                </c:pt>
                <c:pt idx="657">
                  <c:v>262.93030076923077</c:v>
                </c:pt>
                <c:pt idx="658">
                  <c:v>263.83341346153844</c:v>
                </c:pt>
                <c:pt idx="659">
                  <c:v>264.73652615384617</c:v>
                </c:pt>
                <c:pt idx="660">
                  <c:v>265.63963884615379</c:v>
                </c:pt>
                <c:pt idx="661">
                  <c:v>266.54275153846152</c:v>
                </c:pt>
                <c:pt idx="662">
                  <c:v>267.4458642307693</c:v>
                </c:pt>
                <c:pt idx="663">
                  <c:v>268.34897692307692</c:v>
                </c:pt>
                <c:pt idx="664">
                  <c:v>269.25208961538465</c:v>
                </c:pt>
                <c:pt idx="665">
                  <c:v>270.15520230769232</c:v>
                </c:pt>
                <c:pt idx="666">
                  <c:v>271.05831499999999</c:v>
                </c:pt>
                <c:pt idx="667">
                  <c:v>271.96142769230767</c:v>
                </c:pt>
                <c:pt idx="668">
                  <c:v>272.86454038461534</c:v>
                </c:pt>
                <c:pt idx="669">
                  <c:v>273.76765307692312</c:v>
                </c:pt>
                <c:pt idx="670">
                  <c:v>274.6707657692308</c:v>
                </c:pt>
                <c:pt idx="671">
                  <c:v>275.57387846153847</c:v>
                </c:pt>
                <c:pt idx="672">
                  <c:v>276.47699115384614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PER!$BL$19</c:f>
              <c:strCache>
                <c:ptCount val="1"/>
                <c:pt idx="0">
                  <c:v>9X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PER!$BL$20:$BL$5005</c:f>
              <c:numCache>
                <c:formatCode>0_);[Red]\(0\)</c:formatCode>
                <c:ptCount val="4986"/>
                <c:pt idx="0">
                  <c:v>97.080660000000009</c:v>
                </c:pt>
                <c:pt idx="1">
                  <c:v>96.536068269230753</c:v>
                </c:pt>
                <c:pt idx="2">
                  <c:v>95.991476538461541</c:v>
                </c:pt>
                <c:pt idx="3">
                  <c:v>95.446884807692314</c:v>
                </c:pt>
                <c:pt idx="4">
                  <c:v>94.902293076923073</c:v>
                </c:pt>
                <c:pt idx="5">
                  <c:v>94.35770134615386</c:v>
                </c:pt>
                <c:pt idx="6">
                  <c:v>93.813109615384604</c:v>
                </c:pt>
                <c:pt idx="7">
                  <c:v>93.268517884615392</c:v>
                </c:pt>
                <c:pt idx="8">
                  <c:v>92.723926153846165</c:v>
                </c:pt>
                <c:pt idx="9">
                  <c:v>92.179334423076909</c:v>
                </c:pt>
                <c:pt idx="10">
                  <c:v>91.634742692307682</c:v>
                </c:pt>
                <c:pt idx="11">
                  <c:v>91.090150961538455</c:v>
                </c:pt>
                <c:pt idx="12">
                  <c:v>90.545559230769229</c:v>
                </c:pt>
                <c:pt idx="13">
                  <c:v>90.000967500000002</c:v>
                </c:pt>
                <c:pt idx="14">
                  <c:v>89.456375769230775</c:v>
                </c:pt>
                <c:pt idx="15">
                  <c:v>88.911784038461533</c:v>
                </c:pt>
                <c:pt idx="16">
                  <c:v>88.367192307692306</c:v>
                </c:pt>
                <c:pt idx="17">
                  <c:v>87.82260057692308</c:v>
                </c:pt>
                <c:pt idx="18">
                  <c:v>87.278008846153838</c:v>
                </c:pt>
                <c:pt idx="19">
                  <c:v>86.733417115384611</c:v>
                </c:pt>
                <c:pt idx="20">
                  <c:v>86.188825384615399</c:v>
                </c:pt>
                <c:pt idx="21">
                  <c:v>85.644233653846157</c:v>
                </c:pt>
                <c:pt idx="22">
                  <c:v>85.099641923076931</c:v>
                </c:pt>
                <c:pt idx="23">
                  <c:v>84.555050192307689</c:v>
                </c:pt>
                <c:pt idx="24">
                  <c:v>84.010458461538448</c:v>
                </c:pt>
                <c:pt idx="25">
                  <c:v>83.465866730769235</c:v>
                </c:pt>
                <c:pt idx="26">
                  <c:v>82.921275000000009</c:v>
                </c:pt>
                <c:pt idx="27">
                  <c:v>82.376683269230767</c:v>
                </c:pt>
                <c:pt idx="28">
                  <c:v>81.832091538461555</c:v>
                </c:pt>
                <c:pt idx="29">
                  <c:v>81.287499807692313</c:v>
                </c:pt>
                <c:pt idx="30">
                  <c:v>80.742908076923072</c:v>
                </c:pt>
                <c:pt idx="31">
                  <c:v>80.198316346153845</c:v>
                </c:pt>
                <c:pt idx="32">
                  <c:v>79.653724615384618</c:v>
                </c:pt>
                <c:pt idx="33">
                  <c:v>79.109132884615377</c:v>
                </c:pt>
                <c:pt idx="34">
                  <c:v>78.564541153846164</c:v>
                </c:pt>
                <c:pt idx="35">
                  <c:v>78.019949423076937</c:v>
                </c:pt>
                <c:pt idx="36">
                  <c:v>77.475357692307696</c:v>
                </c:pt>
                <c:pt idx="37">
                  <c:v>76.930765961538455</c:v>
                </c:pt>
                <c:pt idx="38">
                  <c:v>76.386174230769214</c:v>
                </c:pt>
                <c:pt idx="39">
                  <c:v>75.841582500000001</c:v>
                </c:pt>
                <c:pt idx="40">
                  <c:v>75.296990769230774</c:v>
                </c:pt>
                <c:pt idx="41">
                  <c:v>74.752399038461533</c:v>
                </c:pt>
                <c:pt idx="42">
                  <c:v>74.207807307692306</c:v>
                </c:pt>
                <c:pt idx="43">
                  <c:v>73.663215576923079</c:v>
                </c:pt>
                <c:pt idx="44">
                  <c:v>73.118623846153838</c:v>
                </c:pt>
                <c:pt idx="45">
                  <c:v>72.574032115384611</c:v>
                </c:pt>
                <c:pt idx="46">
                  <c:v>72.029440384615384</c:v>
                </c:pt>
                <c:pt idx="47">
                  <c:v>71.484848653846157</c:v>
                </c:pt>
                <c:pt idx="48">
                  <c:v>70.94025692307693</c:v>
                </c:pt>
                <c:pt idx="49">
                  <c:v>70.395665192307703</c:v>
                </c:pt>
                <c:pt idx="50">
                  <c:v>69.851073461538462</c:v>
                </c:pt>
                <c:pt idx="51">
                  <c:v>69.306481730769235</c:v>
                </c:pt>
                <c:pt idx="52">
                  <c:v>68.761889999999994</c:v>
                </c:pt>
                <c:pt idx="53">
                  <c:v>68.761889999999994</c:v>
                </c:pt>
                <c:pt idx="54">
                  <c:v>68.809707692307683</c:v>
                </c:pt>
                <c:pt idx="55">
                  <c:v>68.857525384615386</c:v>
                </c:pt>
                <c:pt idx="56">
                  <c:v>68.905343076923074</c:v>
                </c:pt>
                <c:pt idx="57">
                  <c:v>68.953160769230777</c:v>
                </c:pt>
                <c:pt idx="58">
                  <c:v>69.000978461538452</c:v>
                </c:pt>
                <c:pt idx="59">
                  <c:v>69.048796153846155</c:v>
                </c:pt>
                <c:pt idx="60">
                  <c:v>69.096613846153843</c:v>
                </c:pt>
                <c:pt idx="61">
                  <c:v>69.144431538461532</c:v>
                </c:pt>
                <c:pt idx="62">
                  <c:v>69.192249230769235</c:v>
                </c:pt>
                <c:pt idx="63">
                  <c:v>69.240066923076924</c:v>
                </c:pt>
                <c:pt idx="64">
                  <c:v>69.287884615384613</c:v>
                </c:pt>
                <c:pt idx="65">
                  <c:v>69.335702307692301</c:v>
                </c:pt>
                <c:pt idx="66">
                  <c:v>69.383520000000004</c:v>
                </c:pt>
                <c:pt idx="67">
                  <c:v>69.431337692307693</c:v>
                </c:pt>
                <c:pt idx="68">
                  <c:v>69.479155384615382</c:v>
                </c:pt>
                <c:pt idx="69">
                  <c:v>69.526973076923085</c:v>
                </c:pt>
                <c:pt idx="70">
                  <c:v>69.574790769230773</c:v>
                </c:pt>
                <c:pt idx="71">
                  <c:v>69.622608461538462</c:v>
                </c:pt>
                <c:pt idx="72">
                  <c:v>69.670426153846151</c:v>
                </c:pt>
                <c:pt idx="73">
                  <c:v>69.718243846153854</c:v>
                </c:pt>
                <c:pt idx="74">
                  <c:v>69.766061538461543</c:v>
                </c:pt>
                <c:pt idx="75">
                  <c:v>69.813879230769231</c:v>
                </c:pt>
                <c:pt idx="76">
                  <c:v>69.861696923076934</c:v>
                </c:pt>
                <c:pt idx="77">
                  <c:v>69.909514615384609</c:v>
                </c:pt>
                <c:pt idx="78">
                  <c:v>69.957332307692312</c:v>
                </c:pt>
                <c:pt idx="79">
                  <c:v>70.005150000000015</c:v>
                </c:pt>
                <c:pt idx="80">
                  <c:v>70.052967692307689</c:v>
                </c:pt>
                <c:pt idx="81">
                  <c:v>70.100785384615392</c:v>
                </c:pt>
                <c:pt idx="82">
                  <c:v>70.148603076923081</c:v>
                </c:pt>
                <c:pt idx="83">
                  <c:v>70.19642076923077</c:v>
                </c:pt>
                <c:pt idx="84">
                  <c:v>70.244238461538444</c:v>
                </c:pt>
                <c:pt idx="85">
                  <c:v>70.292056153846161</c:v>
                </c:pt>
                <c:pt idx="86">
                  <c:v>70.33987384615385</c:v>
                </c:pt>
                <c:pt idx="87">
                  <c:v>70.387691538461524</c:v>
                </c:pt>
                <c:pt idx="88">
                  <c:v>70.435509230769242</c:v>
                </c:pt>
                <c:pt idx="89">
                  <c:v>70.483326923076916</c:v>
                </c:pt>
                <c:pt idx="90">
                  <c:v>70.531144615384619</c:v>
                </c:pt>
                <c:pt idx="91">
                  <c:v>70.578962307692308</c:v>
                </c:pt>
                <c:pt idx="92">
                  <c:v>70.626779999999997</c:v>
                </c:pt>
                <c:pt idx="93">
                  <c:v>70.6745976923077</c:v>
                </c:pt>
                <c:pt idx="94">
                  <c:v>70.722415384615374</c:v>
                </c:pt>
                <c:pt idx="95">
                  <c:v>70.770233076923077</c:v>
                </c:pt>
                <c:pt idx="96">
                  <c:v>70.818050769230751</c:v>
                </c:pt>
                <c:pt idx="97">
                  <c:v>70.865868461538454</c:v>
                </c:pt>
                <c:pt idx="98">
                  <c:v>70.913686153846157</c:v>
                </c:pt>
                <c:pt idx="99">
                  <c:v>70.961503846153832</c:v>
                </c:pt>
                <c:pt idx="100">
                  <c:v>71.009321538461535</c:v>
                </c:pt>
                <c:pt idx="101">
                  <c:v>71.057139230769224</c:v>
                </c:pt>
                <c:pt idx="102">
                  <c:v>71.104956923076927</c:v>
                </c:pt>
                <c:pt idx="103">
                  <c:v>71.152774615384615</c:v>
                </c:pt>
                <c:pt idx="104">
                  <c:v>71.200592307692304</c:v>
                </c:pt>
                <c:pt idx="105">
                  <c:v>71.248410000000007</c:v>
                </c:pt>
                <c:pt idx="106">
                  <c:v>71.163347884615391</c:v>
                </c:pt>
                <c:pt idx="107">
                  <c:v>71.07828576923076</c:v>
                </c:pt>
                <c:pt idx="108">
                  <c:v>70.993223653846158</c:v>
                </c:pt>
                <c:pt idx="109">
                  <c:v>70.908161538461542</c:v>
                </c:pt>
                <c:pt idx="110">
                  <c:v>70.823099423076926</c:v>
                </c:pt>
                <c:pt idx="111">
                  <c:v>70.738037307692295</c:v>
                </c:pt>
                <c:pt idx="112">
                  <c:v>70.652975192307693</c:v>
                </c:pt>
                <c:pt idx="113">
                  <c:v>70.567913076923077</c:v>
                </c:pt>
                <c:pt idx="114">
                  <c:v>70.48285096153846</c:v>
                </c:pt>
                <c:pt idx="115">
                  <c:v>70.397788846153858</c:v>
                </c:pt>
                <c:pt idx="116">
                  <c:v>70.312726730769228</c:v>
                </c:pt>
                <c:pt idx="117">
                  <c:v>70.227664615384626</c:v>
                </c:pt>
                <c:pt idx="118">
                  <c:v>70.14260250000001</c:v>
                </c:pt>
                <c:pt idx="119">
                  <c:v>70.057540384615379</c:v>
                </c:pt>
                <c:pt idx="120">
                  <c:v>69.972478269230777</c:v>
                </c:pt>
                <c:pt idx="121">
                  <c:v>69.887416153846146</c:v>
                </c:pt>
                <c:pt idx="122">
                  <c:v>69.802354038461544</c:v>
                </c:pt>
                <c:pt idx="123">
                  <c:v>69.717291923076914</c:v>
                </c:pt>
                <c:pt idx="124">
                  <c:v>69.632229807692298</c:v>
                </c:pt>
                <c:pt idx="125">
                  <c:v>69.54716769230771</c:v>
                </c:pt>
                <c:pt idx="126">
                  <c:v>69.462105576923079</c:v>
                </c:pt>
                <c:pt idx="127">
                  <c:v>69.377043461538463</c:v>
                </c:pt>
                <c:pt idx="128">
                  <c:v>69.291981346153847</c:v>
                </c:pt>
                <c:pt idx="129">
                  <c:v>69.20691923076923</c:v>
                </c:pt>
                <c:pt idx="130">
                  <c:v>69.121857115384614</c:v>
                </c:pt>
                <c:pt idx="131">
                  <c:v>69.036794999999998</c:v>
                </c:pt>
                <c:pt idx="132">
                  <c:v>68.951732884615396</c:v>
                </c:pt>
                <c:pt idx="133">
                  <c:v>68.86667076923078</c:v>
                </c:pt>
                <c:pt idx="134">
                  <c:v>68.781608653846149</c:v>
                </c:pt>
                <c:pt idx="135">
                  <c:v>68.696546538461533</c:v>
                </c:pt>
                <c:pt idx="136">
                  <c:v>68.611484423076917</c:v>
                </c:pt>
                <c:pt idx="137">
                  <c:v>68.526422307692329</c:v>
                </c:pt>
                <c:pt idx="138">
                  <c:v>68.441360192307698</c:v>
                </c:pt>
                <c:pt idx="139">
                  <c:v>68.356298076923082</c:v>
                </c:pt>
                <c:pt idx="140">
                  <c:v>68.271235961538466</c:v>
                </c:pt>
                <c:pt idx="141">
                  <c:v>68.186173846153849</c:v>
                </c:pt>
                <c:pt idx="142">
                  <c:v>68.101111730769247</c:v>
                </c:pt>
                <c:pt idx="143">
                  <c:v>68.016049615384603</c:v>
                </c:pt>
                <c:pt idx="144">
                  <c:v>67.930987500000001</c:v>
                </c:pt>
                <c:pt idx="145">
                  <c:v>67.845925384615384</c:v>
                </c:pt>
                <c:pt idx="146">
                  <c:v>67.760863269230768</c:v>
                </c:pt>
                <c:pt idx="147">
                  <c:v>67.675801153846152</c:v>
                </c:pt>
                <c:pt idx="148">
                  <c:v>67.59073903846155</c:v>
                </c:pt>
                <c:pt idx="149">
                  <c:v>67.505676923076933</c:v>
                </c:pt>
                <c:pt idx="150">
                  <c:v>67.420614807692317</c:v>
                </c:pt>
                <c:pt idx="151">
                  <c:v>67.335552692307687</c:v>
                </c:pt>
                <c:pt idx="152">
                  <c:v>67.250490576923085</c:v>
                </c:pt>
                <c:pt idx="153">
                  <c:v>67.165428461538468</c:v>
                </c:pt>
                <c:pt idx="154">
                  <c:v>67.080366346153852</c:v>
                </c:pt>
                <c:pt idx="155">
                  <c:v>66.995304230769236</c:v>
                </c:pt>
                <c:pt idx="156">
                  <c:v>66.910242115384605</c:v>
                </c:pt>
                <c:pt idx="157">
                  <c:v>66.825180000000003</c:v>
                </c:pt>
                <c:pt idx="158">
                  <c:v>66.496486153846149</c:v>
                </c:pt>
                <c:pt idx="159">
                  <c:v>66.167792307692324</c:v>
                </c:pt>
                <c:pt idx="160">
                  <c:v>65.83909846153847</c:v>
                </c:pt>
                <c:pt idx="161">
                  <c:v>65.510404615384616</c:v>
                </c:pt>
                <c:pt idx="162">
                  <c:v>65.181710769230776</c:v>
                </c:pt>
                <c:pt idx="163">
                  <c:v>64.853016923076922</c:v>
                </c:pt>
                <c:pt idx="164">
                  <c:v>64.524323076923082</c:v>
                </c:pt>
                <c:pt idx="165">
                  <c:v>64.195629230769228</c:v>
                </c:pt>
                <c:pt idx="166">
                  <c:v>63.866935384615381</c:v>
                </c:pt>
                <c:pt idx="167">
                  <c:v>63.538241538461548</c:v>
                </c:pt>
                <c:pt idx="168">
                  <c:v>63.209547692307694</c:v>
                </c:pt>
                <c:pt idx="169">
                  <c:v>62.880853846153855</c:v>
                </c:pt>
                <c:pt idx="170">
                  <c:v>62.552159999999994</c:v>
                </c:pt>
                <c:pt idx="171">
                  <c:v>62.223466153846154</c:v>
                </c:pt>
                <c:pt idx="172">
                  <c:v>61.894772307692314</c:v>
                </c:pt>
                <c:pt idx="173">
                  <c:v>61.56607846153846</c:v>
                </c:pt>
                <c:pt idx="174">
                  <c:v>61.237384615384613</c:v>
                </c:pt>
                <c:pt idx="175">
                  <c:v>60.908690769230773</c:v>
                </c:pt>
                <c:pt idx="176">
                  <c:v>60.579996923076919</c:v>
                </c:pt>
                <c:pt idx="177">
                  <c:v>60.251303076923087</c:v>
                </c:pt>
                <c:pt idx="178">
                  <c:v>59.922609230769226</c:v>
                </c:pt>
                <c:pt idx="179">
                  <c:v>59.593915384615386</c:v>
                </c:pt>
                <c:pt idx="180">
                  <c:v>59.265221538461539</c:v>
                </c:pt>
                <c:pt idx="181">
                  <c:v>58.936527692307699</c:v>
                </c:pt>
                <c:pt idx="182">
                  <c:v>58.607833846153852</c:v>
                </c:pt>
                <c:pt idx="183">
                  <c:v>58.279139999999998</c:v>
                </c:pt>
                <c:pt idx="184">
                  <c:v>57.950446153846158</c:v>
                </c:pt>
                <c:pt idx="185">
                  <c:v>57.621752307692311</c:v>
                </c:pt>
                <c:pt idx="186">
                  <c:v>57.293058461538457</c:v>
                </c:pt>
                <c:pt idx="187">
                  <c:v>56.964364615384611</c:v>
                </c:pt>
                <c:pt idx="188">
                  <c:v>56.635670769230778</c:v>
                </c:pt>
                <c:pt idx="189">
                  <c:v>56.306976923076931</c:v>
                </c:pt>
                <c:pt idx="190">
                  <c:v>55.978283076923063</c:v>
                </c:pt>
                <c:pt idx="191">
                  <c:v>55.649589230769223</c:v>
                </c:pt>
                <c:pt idx="192">
                  <c:v>55.32089538461539</c:v>
                </c:pt>
                <c:pt idx="193">
                  <c:v>54.992201538461543</c:v>
                </c:pt>
                <c:pt idx="194">
                  <c:v>54.663507692307697</c:v>
                </c:pt>
                <c:pt idx="195">
                  <c:v>54.334813846153843</c:v>
                </c:pt>
                <c:pt idx="196">
                  <c:v>54.006119999999996</c:v>
                </c:pt>
                <c:pt idx="197">
                  <c:v>53.677426153846156</c:v>
                </c:pt>
                <c:pt idx="198">
                  <c:v>53.348732307692309</c:v>
                </c:pt>
                <c:pt idx="199">
                  <c:v>53.020038461538462</c:v>
                </c:pt>
                <c:pt idx="200">
                  <c:v>52.691344615384608</c:v>
                </c:pt>
                <c:pt idx="201">
                  <c:v>52.362650769230768</c:v>
                </c:pt>
                <c:pt idx="202">
                  <c:v>52.033956923076929</c:v>
                </c:pt>
                <c:pt idx="203">
                  <c:v>51.705263076923067</c:v>
                </c:pt>
                <c:pt idx="204">
                  <c:v>51.376569230769228</c:v>
                </c:pt>
                <c:pt idx="205">
                  <c:v>51.047875384615388</c:v>
                </c:pt>
                <c:pt idx="206">
                  <c:v>50.719181538461534</c:v>
                </c:pt>
                <c:pt idx="207">
                  <c:v>50.390487692307687</c:v>
                </c:pt>
                <c:pt idx="208">
                  <c:v>50.061793846153833</c:v>
                </c:pt>
                <c:pt idx="209">
                  <c:v>49.7331</c:v>
                </c:pt>
                <c:pt idx="210">
                  <c:v>50.446798269230754</c:v>
                </c:pt>
                <c:pt idx="211">
                  <c:v>51.160496538461544</c:v>
                </c:pt>
                <c:pt idx="212">
                  <c:v>51.874194807692305</c:v>
                </c:pt>
                <c:pt idx="213">
                  <c:v>52.587893076923073</c:v>
                </c:pt>
                <c:pt idx="214">
                  <c:v>53.301591346153842</c:v>
                </c:pt>
                <c:pt idx="215">
                  <c:v>54.01528961538461</c:v>
                </c:pt>
                <c:pt idx="216">
                  <c:v>54.728987884615378</c:v>
                </c:pt>
                <c:pt idx="217">
                  <c:v>55.442686153846154</c:v>
                </c:pt>
                <c:pt idx="218">
                  <c:v>56.156384423076908</c:v>
                </c:pt>
                <c:pt idx="219">
                  <c:v>56.87008269230769</c:v>
                </c:pt>
                <c:pt idx="220">
                  <c:v>57.583780961538459</c:v>
                </c:pt>
                <c:pt idx="221">
                  <c:v>58.297479230769227</c:v>
                </c:pt>
                <c:pt idx="222">
                  <c:v>59.011177499999988</c:v>
                </c:pt>
                <c:pt idx="223">
                  <c:v>59.724875769230771</c:v>
                </c:pt>
                <c:pt idx="224">
                  <c:v>60.438574038461532</c:v>
                </c:pt>
                <c:pt idx="225">
                  <c:v>61.152272307692307</c:v>
                </c:pt>
                <c:pt idx="226">
                  <c:v>61.865970576923068</c:v>
                </c:pt>
                <c:pt idx="227">
                  <c:v>62.579668846153844</c:v>
                </c:pt>
                <c:pt idx="228">
                  <c:v>63.293367115384605</c:v>
                </c:pt>
                <c:pt idx="229">
                  <c:v>64.007065384615373</c:v>
                </c:pt>
                <c:pt idx="230">
                  <c:v>64.720763653846149</c:v>
                </c:pt>
                <c:pt idx="231">
                  <c:v>65.43446192307691</c:v>
                </c:pt>
                <c:pt idx="232">
                  <c:v>66.148160192307699</c:v>
                </c:pt>
                <c:pt idx="233">
                  <c:v>66.861858461538461</c:v>
                </c:pt>
                <c:pt idx="234">
                  <c:v>67.575556730769236</c:v>
                </c:pt>
                <c:pt idx="235">
                  <c:v>68.289255000000011</c:v>
                </c:pt>
                <c:pt idx="236">
                  <c:v>69.002953269230773</c:v>
                </c:pt>
                <c:pt idx="237">
                  <c:v>69.716651538461534</c:v>
                </c:pt>
                <c:pt idx="238">
                  <c:v>70.430349807692295</c:v>
                </c:pt>
                <c:pt idx="239">
                  <c:v>71.144048076923085</c:v>
                </c:pt>
                <c:pt idx="240">
                  <c:v>71.857746346153846</c:v>
                </c:pt>
                <c:pt idx="241">
                  <c:v>72.571444615384607</c:v>
                </c:pt>
                <c:pt idx="242">
                  <c:v>73.285142884615382</c:v>
                </c:pt>
                <c:pt idx="243">
                  <c:v>73.998841153846158</c:v>
                </c:pt>
                <c:pt idx="244">
                  <c:v>74.712539423076933</c:v>
                </c:pt>
                <c:pt idx="245">
                  <c:v>75.426237692307694</c:v>
                </c:pt>
                <c:pt idx="246">
                  <c:v>76.139935961538455</c:v>
                </c:pt>
                <c:pt idx="247">
                  <c:v>76.853634230769231</c:v>
                </c:pt>
                <c:pt idx="248">
                  <c:v>77.567332500000006</c:v>
                </c:pt>
                <c:pt idx="249">
                  <c:v>78.281030769230767</c:v>
                </c:pt>
                <c:pt idx="250">
                  <c:v>78.994729038461543</c:v>
                </c:pt>
                <c:pt idx="251">
                  <c:v>79.708427307692304</c:v>
                </c:pt>
                <c:pt idx="252">
                  <c:v>80.422125576923065</c:v>
                </c:pt>
                <c:pt idx="253">
                  <c:v>81.135823846153841</c:v>
                </c:pt>
                <c:pt idx="254">
                  <c:v>81.849522115384616</c:v>
                </c:pt>
                <c:pt idx="255">
                  <c:v>82.563220384615391</c:v>
                </c:pt>
                <c:pt idx="256">
                  <c:v>83.276918653846167</c:v>
                </c:pt>
                <c:pt idx="257">
                  <c:v>83.990616923076942</c:v>
                </c:pt>
                <c:pt idx="258">
                  <c:v>84.704315192307675</c:v>
                </c:pt>
                <c:pt idx="259">
                  <c:v>85.418013461538465</c:v>
                </c:pt>
                <c:pt idx="260">
                  <c:v>86.131711730769226</c:v>
                </c:pt>
                <c:pt idx="261">
                  <c:v>86.845410000000001</c:v>
                </c:pt>
                <c:pt idx="262">
                  <c:v>87.909755192307685</c:v>
                </c:pt>
                <c:pt idx="263">
                  <c:v>88.974100384615383</c:v>
                </c:pt>
                <c:pt idx="264">
                  <c:v>90.038445576923081</c:v>
                </c:pt>
                <c:pt idx="265">
                  <c:v>91.102790769230779</c:v>
                </c:pt>
                <c:pt idx="266">
                  <c:v>92.167135961538463</c:v>
                </c:pt>
                <c:pt idx="267">
                  <c:v>93.231481153846133</c:v>
                </c:pt>
                <c:pt idx="268">
                  <c:v>94.295826346153859</c:v>
                </c:pt>
                <c:pt idx="269">
                  <c:v>95.360171538461543</c:v>
                </c:pt>
                <c:pt idx="270">
                  <c:v>96.424516730769213</c:v>
                </c:pt>
                <c:pt idx="271">
                  <c:v>97.488861923076925</c:v>
                </c:pt>
                <c:pt idx="272">
                  <c:v>98.553207115384623</c:v>
                </c:pt>
                <c:pt idx="273">
                  <c:v>99.617552307692293</c:v>
                </c:pt>
                <c:pt idx="274">
                  <c:v>100.68189750000001</c:v>
                </c:pt>
                <c:pt idx="275">
                  <c:v>101.74624269230769</c:v>
                </c:pt>
                <c:pt idx="276">
                  <c:v>102.81058788461537</c:v>
                </c:pt>
                <c:pt idx="277">
                  <c:v>103.87493307692309</c:v>
                </c:pt>
                <c:pt idx="278">
                  <c:v>104.93927826923078</c:v>
                </c:pt>
                <c:pt idx="279">
                  <c:v>106.00362346153847</c:v>
                </c:pt>
                <c:pt idx="280">
                  <c:v>107.06796865384615</c:v>
                </c:pt>
                <c:pt idx="281">
                  <c:v>108.13231384615386</c:v>
                </c:pt>
                <c:pt idx="282">
                  <c:v>109.19665903846155</c:v>
                </c:pt>
                <c:pt idx="283">
                  <c:v>110.26100423076923</c:v>
                </c:pt>
                <c:pt idx="284">
                  <c:v>111.32534942307691</c:v>
                </c:pt>
                <c:pt idx="285">
                  <c:v>112.38969461538463</c:v>
                </c:pt>
                <c:pt idx="286">
                  <c:v>113.45403980769231</c:v>
                </c:pt>
                <c:pt idx="287">
                  <c:v>114.51838499999999</c:v>
                </c:pt>
                <c:pt idx="288">
                  <c:v>115.58273019230771</c:v>
                </c:pt>
                <c:pt idx="289">
                  <c:v>116.64707538461539</c:v>
                </c:pt>
                <c:pt idx="290">
                  <c:v>117.71142057692308</c:v>
                </c:pt>
                <c:pt idx="291">
                  <c:v>118.77576576923076</c:v>
                </c:pt>
                <c:pt idx="292">
                  <c:v>119.84011096153846</c:v>
                </c:pt>
                <c:pt idx="293">
                  <c:v>120.90445615384617</c:v>
                </c:pt>
                <c:pt idx="294">
                  <c:v>121.96880134615384</c:v>
                </c:pt>
                <c:pt idx="295">
                  <c:v>123.03314653846157</c:v>
                </c:pt>
                <c:pt idx="296">
                  <c:v>124.09749173076925</c:v>
                </c:pt>
                <c:pt idx="297">
                  <c:v>125.16183692307692</c:v>
                </c:pt>
                <c:pt idx="298">
                  <c:v>126.22618211538465</c:v>
                </c:pt>
                <c:pt idx="299">
                  <c:v>127.2905273076923</c:v>
                </c:pt>
                <c:pt idx="300">
                  <c:v>128.3548725</c:v>
                </c:pt>
                <c:pt idx="301">
                  <c:v>129.41921769230771</c:v>
                </c:pt>
                <c:pt idx="302">
                  <c:v>130.4835628846154</c:v>
                </c:pt>
                <c:pt idx="303">
                  <c:v>131.54790807692308</c:v>
                </c:pt>
                <c:pt idx="304">
                  <c:v>132.61225326923076</c:v>
                </c:pt>
                <c:pt idx="305">
                  <c:v>133.67659846153848</c:v>
                </c:pt>
                <c:pt idx="306">
                  <c:v>134.74094365384616</c:v>
                </c:pt>
                <c:pt idx="307">
                  <c:v>135.80528884615384</c:v>
                </c:pt>
                <c:pt idx="308">
                  <c:v>136.86963403846156</c:v>
                </c:pt>
                <c:pt idx="309">
                  <c:v>137.93397923076927</c:v>
                </c:pt>
                <c:pt idx="310">
                  <c:v>138.99832442307692</c:v>
                </c:pt>
                <c:pt idx="311">
                  <c:v>140.06266961538464</c:v>
                </c:pt>
                <c:pt idx="312">
                  <c:v>141.12701480769232</c:v>
                </c:pt>
                <c:pt idx="313">
                  <c:v>142.19136</c:v>
                </c:pt>
                <c:pt idx="314">
                  <c:v>142.19136</c:v>
                </c:pt>
                <c:pt idx="315">
                  <c:v>141.77313865384613</c:v>
                </c:pt>
                <c:pt idx="316">
                  <c:v>141.35491730769232</c:v>
                </c:pt>
                <c:pt idx="317">
                  <c:v>140.93669596153848</c:v>
                </c:pt>
                <c:pt idx="318">
                  <c:v>140.51847461538466</c:v>
                </c:pt>
                <c:pt idx="319">
                  <c:v>140.10025326923076</c:v>
                </c:pt>
                <c:pt idx="320">
                  <c:v>139.68203192307692</c:v>
                </c:pt>
                <c:pt idx="321">
                  <c:v>139.26381057692311</c:v>
                </c:pt>
                <c:pt idx="322">
                  <c:v>138.84558923076924</c:v>
                </c:pt>
                <c:pt idx="323">
                  <c:v>138.42736788461536</c:v>
                </c:pt>
                <c:pt idx="324">
                  <c:v>138.00914653846155</c:v>
                </c:pt>
                <c:pt idx="325">
                  <c:v>137.59092519230768</c:v>
                </c:pt>
                <c:pt idx="326">
                  <c:v>137.17270384615387</c:v>
                </c:pt>
                <c:pt idx="327">
                  <c:v>136.75448250000002</c:v>
                </c:pt>
                <c:pt idx="328">
                  <c:v>136.33626115384612</c:v>
                </c:pt>
                <c:pt idx="329">
                  <c:v>135.91803980769231</c:v>
                </c:pt>
                <c:pt idx="330">
                  <c:v>135.49981846153847</c:v>
                </c:pt>
                <c:pt idx="331">
                  <c:v>135.08159711538462</c:v>
                </c:pt>
                <c:pt idx="332">
                  <c:v>134.66337576923078</c:v>
                </c:pt>
                <c:pt idx="333">
                  <c:v>134.24515442307691</c:v>
                </c:pt>
                <c:pt idx="334">
                  <c:v>133.8269330769231</c:v>
                </c:pt>
                <c:pt idx="335">
                  <c:v>133.40871173076923</c:v>
                </c:pt>
                <c:pt idx="336">
                  <c:v>132.99049038461538</c:v>
                </c:pt>
                <c:pt idx="337">
                  <c:v>132.57226903846157</c:v>
                </c:pt>
                <c:pt idx="338">
                  <c:v>132.15404769230767</c:v>
                </c:pt>
                <c:pt idx="339">
                  <c:v>131.73582634615386</c:v>
                </c:pt>
                <c:pt idx="340">
                  <c:v>131.31760500000001</c:v>
                </c:pt>
                <c:pt idx="341">
                  <c:v>130.89938365384617</c:v>
                </c:pt>
                <c:pt idx="342">
                  <c:v>130.4811623076923</c:v>
                </c:pt>
                <c:pt idx="343">
                  <c:v>130.06294096153846</c:v>
                </c:pt>
                <c:pt idx="344">
                  <c:v>129.64471961538462</c:v>
                </c:pt>
                <c:pt idx="345">
                  <c:v>129.22649826923077</c:v>
                </c:pt>
                <c:pt idx="346">
                  <c:v>128.80827692307693</c:v>
                </c:pt>
                <c:pt idx="347">
                  <c:v>128.39005557692306</c:v>
                </c:pt>
                <c:pt idx="348">
                  <c:v>127.97183423076922</c:v>
                </c:pt>
                <c:pt idx="349">
                  <c:v>127.55361288461539</c:v>
                </c:pt>
                <c:pt idx="350">
                  <c:v>127.13539153846153</c:v>
                </c:pt>
                <c:pt idx="351">
                  <c:v>126.71717019230769</c:v>
                </c:pt>
                <c:pt idx="352">
                  <c:v>126.29894884615385</c:v>
                </c:pt>
                <c:pt idx="353">
                  <c:v>125.88072749999999</c:v>
                </c:pt>
                <c:pt idx="354">
                  <c:v>125.46250615384616</c:v>
                </c:pt>
                <c:pt idx="355">
                  <c:v>125.04428480769231</c:v>
                </c:pt>
                <c:pt idx="356">
                  <c:v>124.62606346153846</c:v>
                </c:pt>
                <c:pt idx="357">
                  <c:v>124.20784211538459</c:v>
                </c:pt>
                <c:pt idx="358">
                  <c:v>123.78962076923077</c:v>
                </c:pt>
                <c:pt idx="359">
                  <c:v>123.37139942307692</c:v>
                </c:pt>
                <c:pt idx="360">
                  <c:v>122.95317807692307</c:v>
                </c:pt>
                <c:pt idx="361">
                  <c:v>122.53495673076922</c:v>
                </c:pt>
                <c:pt idx="362">
                  <c:v>122.11673538461538</c:v>
                </c:pt>
                <c:pt idx="363">
                  <c:v>121.69851403846154</c:v>
                </c:pt>
                <c:pt idx="364">
                  <c:v>121.28029269230767</c:v>
                </c:pt>
                <c:pt idx="365">
                  <c:v>120.86207134615383</c:v>
                </c:pt>
                <c:pt idx="366">
                  <c:v>120.44385</c:v>
                </c:pt>
                <c:pt idx="367">
                  <c:v>122.14047634615382</c:v>
                </c:pt>
                <c:pt idx="368">
                  <c:v>123.83710269230767</c:v>
                </c:pt>
                <c:pt idx="369">
                  <c:v>125.53372903846154</c:v>
                </c:pt>
                <c:pt idx="370">
                  <c:v>127.23035538461539</c:v>
                </c:pt>
                <c:pt idx="371">
                  <c:v>128.92698173076923</c:v>
                </c:pt>
                <c:pt idx="372">
                  <c:v>130.62360807692306</c:v>
                </c:pt>
                <c:pt idx="373">
                  <c:v>132.32023442307693</c:v>
                </c:pt>
                <c:pt idx="374">
                  <c:v>134.01686076923079</c:v>
                </c:pt>
                <c:pt idx="375">
                  <c:v>135.71348711538459</c:v>
                </c:pt>
                <c:pt idx="376">
                  <c:v>137.41011346153846</c:v>
                </c:pt>
                <c:pt idx="377">
                  <c:v>139.10673980769229</c:v>
                </c:pt>
                <c:pt idx="378">
                  <c:v>140.80336615384618</c:v>
                </c:pt>
                <c:pt idx="379">
                  <c:v>142.49999249999999</c:v>
                </c:pt>
                <c:pt idx="380">
                  <c:v>144.19661884615385</c:v>
                </c:pt>
                <c:pt idx="381">
                  <c:v>145.89324519230769</c:v>
                </c:pt>
                <c:pt idx="382">
                  <c:v>147.58987153846152</c:v>
                </c:pt>
                <c:pt idx="383">
                  <c:v>149.28649788461541</c:v>
                </c:pt>
                <c:pt idx="384">
                  <c:v>150.98312423076922</c:v>
                </c:pt>
                <c:pt idx="385">
                  <c:v>152.67975057692308</c:v>
                </c:pt>
                <c:pt idx="386">
                  <c:v>154.37637692307692</c:v>
                </c:pt>
                <c:pt idx="387">
                  <c:v>156.07300326923078</c:v>
                </c:pt>
                <c:pt idx="388">
                  <c:v>157.76962961538459</c:v>
                </c:pt>
                <c:pt idx="389">
                  <c:v>159.46625596153848</c:v>
                </c:pt>
                <c:pt idx="390">
                  <c:v>161.16288230769231</c:v>
                </c:pt>
                <c:pt idx="391">
                  <c:v>162.85950865384615</c:v>
                </c:pt>
                <c:pt idx="392">
                  <c:v>164.55613500000001</c:v>
                </c:pt>
                <c:pt idx="393">
                  <c:v>166.25276134615385</c:v>
                </c:pt>
                <c:pt idx="394">
                  <c:v>167.94938769230771</c:v>
                </c:pt>
                <c:pt idx="395">
                  <c:v>169.64601403846154</c:v>
                </c:pt>
                <c:pt idx="396">
                  <c:v>171.34264038461541</c:v>
                </c:pt>
                <c:pt idx="397">
                  <c:v>173.03926673076921</c:v>
                </c:pt>
                <c:pt idx="398">
                  <c:v>174.73589307692311</c:v>
                </c:pt>
                <c:pt idx="399">
                  <c:v>176.43251942307691</c:v>
                </c:pt>
                <c:pt idx="400">
                  <c:v>178.12914576923077</c:v>
                </c:pt>
                <c:pt idx="401">
                  <c:v>179.82577211538464</c:v>
                </c:pt>
                <c:pt idx="402">
                  <c:v>181.52239846153844</c:v>
                </c:pt>
                <c:pt idx="403">
                  <c:v>183.21902480769234</c:v>
                </c:pt>
                <c:pt idx="404">
                  <c:v>184.91565115384611</c:v>
                </c:pt>
                <c:pt idx="405">
                  <c:v>186.6122775</c:v>
                </c:pt>
                <c:pt idx="406">
                  <c:v>188.30890384615384</c:v>
                </c:pt>
                <c:pt idx="407">
                  <c:v>190.0055301923077</c:v>
                </c:pt>
                <c:pt idx="408">
                  <c:v>191.70215653846154</c:v>
                </c:pt>
                <c:pt idx="409">
                  <c:v>193.3987828846154</c:v>
                </c:pt>
                <c:pt idx="410">
                  <c:v>195.09540923076926</c:v>
                </c:pt>
                <c:pt idx="411">
                  <c:v>196.79203557692307</c:v>
                </c:pt>
                <c:pt idx="412">
                  <c:v>198.4886619230769</c:v>
                </c:pt>
                <c:pt idx="413">
                  <c:v>200.18528826923077</c:v>
                </c:pt>
                <c:pt idx="414">
                  <c:v>201.88191461538466</c:v>
                </c:pt>
                <c:pt idx="415">
                  <c:v>203.57854096153847</c:v>
                </c:pt>
                <c:pt idx="416">
                  <c:v>205.27516730769233</c:v>
                </c:pt>
                <c:pt idx="417">
                  <c:v>206.97179365384613</c:v>
                </c:pt>
                <c:pt idx="418">
                  <c:v>208.66842000000003</c:v>
                </c:pt>
                <c:pt idx="419">
                  <c:v>209.81693076923077</c:v>
                </c:pt>
                <c:pt idx="420">
                  <c:v>210.96544153846156</c:v>
                </c:pt>
                <c:pt idx="421">
                  <c:v>212.11395230769233</c:v>
                </c:pt>
                <c:pt idx="422">
                  <c:v>213.2624630769231</c:v>
                </c:pt>
                <c:pt idx="423">
                  <c:v>214.41097384615384</c:v>
                </c:pt>
                <c:pt idx="424">
                  <c:v>215.5594846153846</c:v>
                </c:pt>
                <c:pt idx="425">
                  <c:v>216.7079953846154</c:v>
                </c:pt>
                <c:pt idx="426">
                  <c:v>217.85650615384617</c:v>
                </c:pt>
                <c:pt idx="427">
                  <c:v>219.00501692307694</c:v>
                </c:pt>
                <c:pt idx="428">
                  <c:v>220.1535276923077</c:v>
                </c:pt>
                <c:pt idx="429">
                  <c:v>221.30203846153844</c:v>
                </c:pt>
                <c:pt idx="430">
                  <c:v>222.45054923076924</c:v>
                </c:pt>
                <c:pt idx="431">
                  <c:v>223.59906000000001</c:v>
                </c:pt>
                <c:pt idx="432">
                  <c:v>224.74757076923078</c:v>
                </c:pt>
                <c:pt idx="433">
                  <c:v>225.89608153846154</c:v>
                </c:pt>
                <c:pt idx="434">
                  <c:v>227.04459230769231</c:v>
                </c:pt>
                <c:pt idx="435">
                  <c:v>228.19310307692308</c:v>
                </c:pt>
                <c:pt idx="436">
                  <c:v>229.34161384615388</c:v>
                </c:pt>
                <c:pt idx="437">
                  <c:v>230.49012461538462</c:v>
                </c:pt>
                <c:pt idx="438">
                  <c:v>231.63863538461538</c:v>
                </c:pt>
                <c:pt idx="439">
                  <c:v>232.78714615384618</c:v>
                </c:pt>
                <c:pt idx="440">
                  <c:v>233.93565692307692</c:v>
                </c:pt>
                <c:pt idx="441">
                  <c:v>235.08416769230772</c:v>
                </c:pt>
                <c:pt idx="442">
                  <c:v>236.23267846153848</c:v>
                </c:pt>
                <c:pt idx="443">
                  <c:v>237.38118923076925</c:v>
                </c:pt>
                <c:pt idx="444">
                  <c:v>238.52970000000002</c:v>
                </c:pt>
                <c:pt idx="445">
                  <c:v>239.67821076923079</c:v>
                </c:pt>
                <c:pt idx="446">
                  <c:v>240.82672153846153</c:v>
                </c:pt>
                <c:pt idx="447">
                  <c:v>241.97523230769235</c:v>
                </c:pt>
                <c:pt idx="448">
                  <c:v>243.12374307692306</c:v>
                </c:pt>
                <c:pt idx="449">
                  <c:v>244.27225384615386</c:v>
                </c:pt>
                <c:pt idx="450">
                  <c:v>245.42076461538463</c:v>
                </c:pt>
                <c:pt idx="451">
                  <c:v>246.56927538461537</c:v>
                </c:pt>
                <c:pt idx="452">
                  <c:v>247.71778615384619</c:v>
                </c:pt>
                <c:pt idx="453">
                  <c:v>248.86629692307693</c:v>
                </c:pt>
                <c:pt idx="454">
                  <c:v>250.0148076923077</c:v>
                </c:pt>
                <c:pt idx="455">
                  <c:v>251.16331846153849</c:v>
                </c:pt>
                <c:pt idx="456">
                  <c:v>252.31182923076921</c:v>
                </c:pt>
                <c:pt idx="457">
                  <c:v>253.46034000000003</c:v>
                </c:pt>
                <c:pt idx="458">
                  <c:v>254.60885076923077</c:v>
                </c:pt>
                <c:pt idx="459">
                  <c:v>255.75736153846154</c:v>
                </c:pt>
                <c:pt idx="460">
                  <c:v>256.90587230769233</c:v>
                </c:pt>
                <c:pt idx="461">
                  <c:v>258.05438307692305</c:v>
                </c:pt>
                <c:pt idx="462">
                  <c:v>259.20289384615387</c:v>
                </c:pt>
                <c:pt idx="463">
                  <c:v>260.35140461538464</c:v>
                </c:pt>
                <c:pt idx="464">
                  <c:v>261.49991538461541</c:v>
                </c:pt>
                <c:pt idx="465">
                  <c:v>262.64842615384617</c:v>
                </c:pt>
                <c:pt idx="466">
                  <c:v>263.79693692307694</c:v>
                </c:pt>
                <c:pt idx="467">
                  <c:v>264.94544769230771</c:v>
                </c:pt>
                <c:pt idx="468">
                  <c:v>266.09395846153848</c:v>
                </c:pt>
                <c:pt idx="469">
                  <c:v>267.24246923076925</c:v>
                </c:pt>
                <c:pt idx="470">
                  <c:v>268.39097999999996</c:v>
                </c:pt>
                <c:pt idx="471">
                  <c:v>267.22466307692304</c:v>
                </c:pt>
                <c:pt idx="472">
                  <c:v>266.05834615384617</c:v>
                </c:pt>
                <c:pt idx="473">
                  <c:v>264.8920292307692</c:v>
                </c:pt>
                <c:pt idx="474">
                  <c:v>263.72571230769233</c:v>
                </c:pt>
                <c:pt idx="475">
                  <c:v>262.55939538461541</c:v>
                </c:pt>
                <c:pt idx="476">
                  <c:v>261.39307846153849</c:v>
                </c:pt>
                <c:pt idx="477">
                  <c:v>260.22676153846152</c:v>
                </c:pt>
                <c:pt idx="478">
                  <c:v>259.0604446153846</c:v>
                </c:pt>
                <c:pt idx="479">
                  <c:v>257.89412769230768</c:v>
                </c:pt>
                <c:pt idx="480">
                  <c:v>256.72781076923081</c:v>
                </c:pt>
                <c:pt idx="481">
                  <c:v>255.56149384615384</c:v>
                </c:pt>
                <c:pt idx="482">
                  <c:v>254.39517692307695</c:v>
                </c:pt>
                <c:pt idx="483">
                  <c:v>253.22886000000003</c:v>
                </c:pt>
                <c:pt idx="484">
                  <c:v>252.06254307692308</c:v>
                </c:pt>
                <c:pt idx="485">
                  <c:v>250.89622615384619</c:v>
                </c:pt>
                <c:pt idx="486">
                  <c:v>249.72990923076921</c:v>
                </c:pt>
                <c:pt idx="487">
                  <c:v>248.56359230769232</c:v>
                </c:pt>
                <c:pt idx="488">
                  <c:v>247.39727538461537</c:v>
                </c:pt>
                <c:pt idx="489">
                  <c:v>246.23095846153848</c:v>
                </c:pt>
                <c:pt idx="490">
                  <c:v>245.06464153846153</c:v>
                </c:pt>
                <c:pt idx="491">
                  <c:v>243.89832461538464</c:v>
                </c:pt>
                <c:pt idx="492">
                  <c:v>242.73200769230766</c:v>
                </c:pt>
                <c:pt idx="493">
                  <c:v>241.56569076923077</c:v>
                </c:pt>
                <c:pt idx="494">
                  <c:v>240.39937384615388</c:v>
                </c:pt>
                <c:pt idx="495">
                  <c:v>239.23305692307696</c:v>
                </c:pt>
                <c:pt idx="496">
                  <c:v>238.06673999999998</c:v>
                </c:pt>
                <c:pt idx="497">
                  <c:v>236.90042307692312</c:v>
                </c:pt>
                <c:pt idx="498">
                  <c:v>235.73410615384614</c:v>
                </c:pt>
                <c:pt idx="499">
                  <c:v>234.56778923076925</c:v>
                </c:pt>
                <c:pt idx="500">
                  <c:v>233.40147230769227</c:v>
                </c:pt>
                <c:pt idx="501">
                  <c:v>232.23515538461538</c:v>
                </c:pt>
                <c:pt idx="502">
                  <c:v>231.06883846153849</c:v>
                </c:pt>
                <c:pt idx="503">
                  <c:v>229.90252153846154</c:v>
                </c:pt>
                <c:pt idx="504">
                  <c:v>228.73620461538462</c:v>
                </c:pt>
                <c:pt idx="505">
                  <c:v>227.56988769230773</c:v>
                </c:pt>
                <c:pt idx="506">
                  <c:v>226.40357076923078</c:v>
                </c:pt>
                <c:pt idx="507">
                  <c:v>225.23725384615386</c:v>
                </c:pt>
                <c:pt idx="508">
                  <c:v>224.07093692307691</c:v>
                </c:pt>
                <c:pt idx="509">
                  <c:v>222.90461999999999</c:v>
                </c:pt>
                <c:pt idx="510">
                  <c:v>221.73830307692307</c:v>
                </c:pt>
                <c:pt idx="511">
                  <c:v>220.57198615384615</c:v>
                </c:pt>
                <c:pt idx="512">
                  <c:v>219.40566923076923</c:v>
                </c:pt>
                <c:pt idx="513">
                  <c:v>218.23935230769229</c:v>
                </c:pt>
                <c:pt idx="514">
                  <c:v>217.07303538461539</c:v>
                </c:pt>
                <c:pt idx="515">
                  <c:v>215.9067184615385</c:v>
                </c:pt>
                <c:pt idx="516">
                  <c:v>214.7404015384615</c:v>
                </c:pt>
                <c:pt idx="517">
                  <c:v>213.57408461538463</c:v>
                </c:pt>
                <c:pt idx="518">
                  <c:v>212.40776769230769</c:v>
                </c:pt>
                <c:pt idx="519">
                  <c:v>211.2414507692308</c:v>
                </c:pt>
                <c:pt idx="520">
                  <c:v>210.07513384615385</c:v>
                </c:pt>
                <c:pt idx="521">
                  <c:v>208.90881692307693</c:v>
                </c:pt>
                <c:pt idx="522">
                  <c:v>207.74250000000001</c:v>
                </c:pt>
                <c:pt idx="523">
                  <c:v>207.37467173076925</c:v>
                </c:pt>
                <c:pt idx="524">
                  <c:v>207.00684346153849</c:v>
                </c:pt>
                <c:pt idx="525">
                  <c:v>206.63901519230771</c:v>
                </c:pt>
                <c:pt idx="526">
                  <c:v>206.27118692307693</c:v>
                </c:pt>
                <c:pt idx="527">
                  <c:v>205.90335865384617</c:v>
                </c:pt>
                <c:pt idx="528">
                  <c:v>205.53553038461538</c:v>
                </c:pt>
                <c:pt idx="529">
                  <c:v>205.16770211538463</c:v>
                </c:pt>
                <c:pt idx="530">
                  <c:v>204.79987384615384</c:v>
                </c:pt>
                <c:pt idx="531">
                  <c:v>204.43204557692306</c:v>
                </c:pt>
                <c:pt idx="532">
                  <c:v>204.06421730769227</c:v>
                </c:pt>
                <c:pt idx="533">
                  <c:v>203.69638903846152</c:v>
                </c:pt>
                <c:pt idx="534">
                  <c:v>203.32856076923076</c:v>
                </c:pt>
                <c:pt idx="535">
                  <c:v>202.96073250000001</c:v>
                </c:pt>
                <c:pt idx="536">
                  <c:v>202.59290423076925</c:v>
                </c:pt>
                <c:pt idx="537">
                  <c:v>202.22507596153847</c:v>
                </c:pt>
                <c:pt idx="538">
                  <c:v>201.85724769230765</c:v>
                </c:pt>
                <c:pt idx="539">
                  <c:v>201.48941942307692</c:v>
                </c:pt>
                <c:pt idx="540">
                  <c:v>201.12159115384614</c:v>
                </c:pt>
                <c:pt idx="541">
                  <c:v>200.75376288461538</c:v>
                </c:pt>
                <c:pt idx="542">
                  <c:v>200.38593461538466</c:v>
                </c:pt>
                <c:pt idx="543">
                  <c:v>200.01810634615384</c:v>
                </c:pt>
                <c:pt idx="544">
                  <c:v>199.65027807692306</c:v>
                </c:pt>
                <c:pt idx="545">
                  <c:v>199.28244980769233</c:v>
                </c:pt>
                <c:pt idx="546">
                  <c:v>198.91462153846155</c:v>
                </c:pt>
                <c:pt idx="547">
                  <c:v>198.54679326923082</c:v>
                </c:pt>
                <c:pt idx="548">
                  <c:v>198.17896500000003</c:v>
                </c:pt>
                <c:pt idx="549">
                  <c:v>197.81113673076925</c:v>
                </c:pt>
                <c:pt idx="550">
                  <c:v>197.44330846153846</c:v>
                </c:pt>
                <c:pt idx="551">
                  <c:v>197.07548019230771</c:v>
                </c:pt>
                <c:pt idx="552">
                  <c:v>196.70765192307692</c:v>
                </c:pt>
                <c:pt idx="553">
                  <c:v>196.33982365384614</c:v>
                </c:pt>
                <c:pt idx="554">
                  <c:v>195.97199538461541</c:v>
                </c:pt>
                <c:pt idx="555">
                  <c:v>195.6041671153846</c:v>
                </c:pt>
                <c:pt idx="556">
                  <c:v>195.23633884615384</c:v>
                </c:pt>
                <c:pt idx="557">
                  <c:v>194.86851057692309</c:v>
                </c:pt>
                <c:pt idx="558">
                  <c:v>194.5006823076923</c:v>
                </c:pt>
                <c:pt idx="559">
                  <c:v>194.13285403846155</c:v>
                </c:pt>
                <c:pt idx="560">
                  <c:v>193.76502576923079</c:v>
                </c:pt>
                <c:pt idx="561">
                  <c:v>193.3971975</c:v>
                </c:pt>
                <c:pt idx="562">
                  <c:v>193.02936923076922</c:v>
                </c:pt>
                <c:pt idx="563">
                  <c:v>192.66154096153846</c:v>
                </c:pt>
                <c:pt idx="564">
                  <c:v>192.29371269230771</c:v>
                </c:pt>
                <c:pt idx="565">
                  <c:v>191.92588442307692</c:v>
                </c:pt>
                <c:pt idx="566">
                  <c:v>191.55805615384617</c:v>
                </c:pt>
                <c:pt idx="567">
                  <c:v>191.19022788461535</c:v>
                </c:pt>
                <c:pt idx="568">
                  <c:v>190.82239961538457</c:v>
                </c:pt>
                <c:pt idx="569">
                  <c:v>190.45457134615381</c:v>
                </c:pt>
                <c:pt idx="570">
                  <c:v>190.08674307692306</c:v>
                </c:pt>
                <c:pt idx="571">
                  <c:v>189.71891480769233</c:v>
                </c:pt>
                <c:pt idx="572">
                  <c:v>189.35108653846157</c:v>
                </c:pt>
                <c:pt idx="573">
                  <c:v>188.98325826923079</c:v>
                </c:pt>
                <c:pt idx="574">
                  <c:v>188.61543</c:v>
                </c:pt>
                <c:pt idx="575">
                  <c:v>188.69893096153845</c:v>
                </c:pt>
                <c:pt idx="576">
                  <c:v>188.78243192307696</c:v>
                </c:pt>
                <c:pt idx="577">
                  <c:v>188.8659328846154</c:v>
                </c:pt>
                <c:pt idx="578">
                  <c:v>188.94943384615385</c:v>
                </c:pt>
                <c:pt idx="579">
                  <c:v>189.0329348076923</c:v>
                </c:pt>
                <c:pt idx="580">
                  <c:v>189.11643576923078</c:v>
                </c:pt>
                <c:pt idx="581">
                  <c:v>189.19993673076922</c:v>
                </c:pt>
                <c:pt idx="582">
                  <c:v>189.2834376923077</c:v>
                </c:pt>
                <c:pt idx="583">
                  <c:v>189.36693865384612</c:v>
                </c:pt>
                <c:pt idx="584">
                  <c:v>189.45043961538462</c:v>
                </c:pt>
                <c:pt idx="585">
                  <c:v>189.5339405769231</c:v>
                </c:pt>
                <c:pt idx="586">
                  <c:v>189.61744153846158</c:v>
                </c:pt>
                <c:pt idx="587">
                  <c:v>189.7009425</c:v>
                </c:pt>
                <c:pt idx="588">
                  <c:v>189.78444346153847</c:v>
                </c:pt>
                <c:pt idx="589">
                  <c:v>189.86794442307692</c:v>
                </c:pt>
                <c:pt idx="590">
                  <c:v>189.9514453846154</c:v>
                </c:pt>
                <c:pt idx="591">
                  <c:v>190.03494634615384</c:v>
                </c:pt>
                <c:pt idx="592">
                  <c:v>190.11844730769229</c:v>
                </c:pt>
                <c:pt idx="593">
                  <c:v>190.20194826923074</c:v>
                </c:pt>
                <c:pt idx="594">
                  <c:v>190.28544923076925</c:v>
                </c:pt>
                <c:pt idx="595">
                  <c:v>190.36895019230769</c:v>
                </c:pt>
                <c:pt idx="596">
                  <c:v>190.45245115384617</c:v>
                </c:pt>
                <c:pt idx="597">
                  <c:v>190.53595211538462</c:v>
                </c:pt>
                <c:pt idx="598">
                  <c:v>190.61945307692309</c:v>
                </c:pt>
                <c:pt idx="599">
                  <c:v>190.70295403846154</c:v>
                </c:pt>
                <c:pt idx="600">
                  <c:v>190.78645500000002</c:v>
                </c:pt>
                <c:pt idx="601">
                  <c:v>190.86995596153847</c:v>
                </c:pt>
                <c:pt idx="602">
                  <c:v>190.95345692307691</c:v>
                </c:pt>
                <c:pt idx="603">
                  <c:v>191.03695788461539</c:v>
                </c:pt>
                <c:pt idx="604">
                  <c:v>191.12045884615381</c:v>
                </c:pt>
                <c:pt idx="605">
                  <c:v>191.20395980769234</c:v>
                </c:pt>
                <c:pt idx="606">
                  <c:v>191.28746076923079</c:v>
                </c:pt>
                <c:pt idx="607">
                  <c:v>191.37096173076924</c:v>
                </c:pt>
                <c:pt idx="608">
                  <c:v>191.45446269230769</c:v>
                </c:pt>
                <c:pt idx="609">
                  <c:v>191.53796365384619</c:v>
                </c:pt>
                <c:pt idx="610">
                  <c:v>191.62146461538461</c:v>
                </c:pt>
                <c:pt idx="611">
                  <c:v>191.70496557692309</c:v>
                </c:pt>
                <c:pt idx="612">
                  <c:v>191.78846653846156</c:v>
                </c:pt>
                <c:pt idx="613">
                  <c:v>191.87196750000004</c:v>
                </c:pt>
                <c:pt idx="614">
                  <c:v>191.95546846153849</c:v>
                </c:pt>
                <c:pt idx="615">
                  <c:v>192.03896942307694</c:v>
                </c:pt>
                <c:pt idx="616">
                  <c:v>192.12247038461541</c:v>
                </c:pt>
                <c:pt idx="617">
                  <c:v>192.20597134615386</c:v>
                </c:pt>
                <c:pt idx="618">
                  <c:v>192.28947230769231</c:v>
                </c:pt>
                <c:pt idx="619">
                  <c:v>192.37297326923078</c:v>
                </c:pt>
                <c:pt idx="620">
                  <c:v>192.4564742307692</c:v>
                </c:pt>
                <c:pt idx="621">
                  <c:v>192.53997519230774</c:v>
                </c:pt>
                <c:pt idx="622">
                  <c:v>192.62347615384618</c:v>
                </c:pt>
                <c:pt idx="623">
                  <c:v>192.70697711538463</c:v>
                </c:pt>
                <c:pt idx="624">
                  <c:v>192.79047807692308</c:v>
                </c:pt>
                <c:pt idx="625">
                  <c:v>192.87397903846156</c:v>
                </c:pt>
                <c:pt idx="626">
                  <c:v>192.95748</c:v>
                </c:pt>
                <c:pt idx="627">
                  <c:v>192.95748</c:v>
                </c:pt>
                <c:pt idx="628">
                  <c:v>193.6963903846154</c:v>
                </c:pt>
                <c:pt idx="629">
                  <c:v>194.43530076923076</c:v>
                </c:pt>
                <c:pt idx="630">
                  <c:v>195.17421115384616</c:v>
                </c:pt>
                <c:pt idx="631">
                  <c:v>195.91312153846155</c:v>
                </c:pt>
                <c:pt idx="632">
                  <c:v>196.65203192307695</c:v>
                </c:pt>
                <c:pt idx="633">
                  <c:v>197.39094230769231</c:v>
                </c:pt>
                <c:pt idx="634">
                  <c:v>198.12985269230771</c:v>
                </c:pt>
                <c:pt idx="635">
                  <c:v>198.8687630769231</c:v>
                </c:pt>
                <c:pt idx="636">
                  <c:v>199.60767346153844</c:v>
                </c:pt>
                <c:pt idx="637">
                  <c:v>200.34658384615386</c:v>
                </c:pt>
                <c:pt idx="638">
                  <c:v>201.08549423076923</c:v>
                </c:pt>
                <c:pt idx="639">
                  <c:v>201.82440461538465</c:v>
                </c:pt>
                <c:pt idx="640">
                  <c:v>202.56331499999999</c:v>
                </c:pt>
                <c:pt idx="641">
                  <c:v>203.30222538461538</c:v>
                </c:pt>
                <c:pt idx="642">
                  <c:v>204.04113576923078</c:v>
                </c:pt>
                <c:pt idx="643">
                  <c:v>204.78004615384617</c:v>
                </c:pt>
                <c:pt idx="644">
                  <c:v>205.51895653846157</c:v>
                </c:pt>
                <c:pt idx="645">
                  <c:v>206.25786692307693</c:v>
                </c:pt>
                <c:pt idx="646">
                  <c:v>206.99677730769233</c:v>
                </c:pt>
                <c:pt idx="647">
                  <c:v>207.73568769230769</c:v>
                </c:pt>
                <c:pt idx="648">
                  <c:v>208.47459807692309</c:v>
                </c:pt>
                <c:pt idx="649">
                  <c:v>209.21350846153848</c:v>
                </c:pt>
                <c:pt idx="650">
                  <c:v>209.95241884615382</c:v>
                </c:pt>
                <c:pt idx="651">
                  <c:v>210.69132923076921</c:v>
                </c:pt>
                <c:pt idx="652">
                  <c:v>211.43023961538464</c:v>
                </c:pt>
                <c:pt idx="653">
                  <c:v>212.16915</c:v>
                </c:pt>
                <c:pt idx="654">
                  <c:v>212.90806038461542</c:v>
                </c:pt>
                <c:pt idx="655">
                  <c:v>213.64697076923073</c:v>
                </c:pt>
                <c:pt idx="656">
                  <c:v>214.38588115384616</c:v>
                </c:pt>
                <c:pt idx="657">
                  <c:v>215.12479153846152</c:v>
                </c:pt>
                <c:pt idx="658">
                  <c:v>215.86370192307695</c:v>
                </c:pt>
                <c:pt idx="659">
                  <c:v>216.60261230769237</c:v>
                </c:pt>
                <c:pt idx="660">
                  <c:v>217.34152269230765</c:v>
                </c:pt>
                <c:pt idx="661">
                  <c:v>218.08043307692307</c:v>
                </c:pt>
                <c:pt idx="662">
                  <c:v>218.81934346153849</c:v>
                </c:pt>
                <c:pt idx="663">
                  <c:v>219.55825384615383</c:v>
                </c:pt>
                <c:pt idx="664">
                  <c:v>220.29716423076923</c:v>
                </c:pt>
                <c:pt idx="665">
                  <c:v>221.03607461538462</c:v>
                </c:pt>
                <c:pt idx="666">
                  <c:v>221.77498500000002</c:v>
                </c:pt>
                <c:pt idx="667">
                  <c:v>222.51389538461541</c:v>
                </c:pt>
                <c:pt idx="668">
                  <c:v>223.25280576923078</c:v>
                </c:pt>
                <c:pt idx="669">
                  <c:v>223.99171615384614</c:v>
                </c:pt>
                <c:pt idx="670">
                  <c:v>224.73062653846154</c:v>
                </c:pt>
                <c:pt idx="671">
                  <c:v>225.4695369230769</c:v>
                </c:pt>
                <c:pt idx="672">
                  <c:v>226.2084473076923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PER!$BM$19</c:f>
              <c:strCache>
                <c:ptCount val="1"/>
                <c:pt idx="0">
                  <c:v>7X</c:v>
                </c:pt>
              </c:strCache>
            </c:strRef>
          </c:tx>
          <c:spPr>
            <a:ln w="19050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PER!$BM$20:$BM$5005</c:f>
              <c:numCache>
                <c:formatCode>0_);[Red]\(0\)</c:formatCode>
                <c:ptCount val="4986"/>
                <c:pt idx="0">
                  <c:v>75.507179999999991</c:v>
                </c:pt>
                <c:pt idx="1">
                  <c:v>75.083608653846156</c:v>
                </c:pt>
                <c:pt idx="2">
                  <c:v>74.660037307692306</c:v>
                </c:pt>
                <c:pt idx="3">
                  <c:v>74.236465961538457</c:v>
                </c:pt>
                <c:pt idx="4">
                  <c:v>73.812894615384621</c:v>
                </c:pt>
                <c:pt idx="5">
                  <c:v>73.389323269230786</c:v>
                </c:pt>
                <c:pt idx="6">
                  <c:v>72.965751923076922</c:v>
                </c:pt>
                <c:pt idx="7">
                  <c:v>72.542180576923087</c:v>
                </c:pt>
                <c:pt idx="8">
                  <c:v>72.118609230769238</c:v>
                </c:pt>
                <c:pt idx="9">
                  <c:v>71.695037884615388</c:v>
                </c:pt>
                <c:pt idx="10">
                  <c:v>71.271466538461539</c:v>
                </c:pt>
                <c:pt idx="11">
                  <c:v>70.847895192307675</c:v>
                </c:pt>
                <c:pt idx="12">
                  <c:v>70.424323846153854</c:v>
                </c:pt>
                <c:pt idx="13">
                  <c:v>70.000752500000004</c:v>
                </c:pt>
                <c:pt idx="14">
                  <c:v>69.577181153846155</c:v>
                </c:pt>
                <c:pt idx="15">
                  <c:v>69.153609807692305</c:v>
                </c:pt>
                <c:pt idx="16">
                  <c:v>68.73003846153847</c:v>
                </c:pt>
                <c:pt idx="17">
                  <c:v>68.306467115384621</c:v>
                </c:pt>
                <c:pt idx="18">
                  <c:v>67.882895769230771</c:v>
                </c:pt>
                <c:pt idx="19">
                  <c:v>67.459324423076922</c:v>
                </c:pt>
                <c:pt idx="20">
                  <c:v>67.035753076923086</c:v>
                </c:pt>
                <c:pt idx="21">
                  <c:v>66.612181730769237</c:v>
                </c:pt>
                <c:pt idx="22">
                  <c:v>66.188610384615387</c:v>
                </c:pt>
                <c:pt idx="23">
                  <c:v>65.765039038461538</c:v>
                </c:pt>
                <c:pt idx="24">
                  <c:v>65.341467692307688</c:v>
                </c:pt>
                <c:pt idx="25">
                  <c:v>64.917896346153853</c:v>
                </c:pt>
                <c:pt idx="26">
                  <c:v>64.494325000000003</c:v>
                </c:pt>
                <c:pt idx="27">
                  <c:v>64.070753653846154</c:v>
                </c:pt>
                <c:pt idx="28">
                  <c:v>63.647182307692319</c:v>
                </c:pt>
                <c:pt idx="29">
                  <c:v>63.223610961538455</c:v>
                </c:pt>
                <c:pt idx="30">
                  <c:v>62.80003961538462</c:v>
                </c:pt>
                <c:pt idx="31">
                  <c:v>62.37646826923077</c:v>
                </c:pt>
                <c:pt idx="32">
                  <c:v>61.952896923076921</c:v>
                </c:pt>
                <c:pt idx="33">
                  <c:v>61.529325576923071</c:v>
                </c:pt>
                <c:pt idx="34">
                  <c:v>61.105754230769236</c:v>
                </c:pt>
                <c:pt idx="35">
                  <c:v>60.682182884615386</c:v>
                </c:pt>
                <c:pt idx="36">
                  <c:v>60.258611538461544</c:v>
                </c:pt>
                <c:pt idx="37">
                  <c:v>59.835040192307687</c:v>
                </c:pt>
                <c:pt idx="38">
                  <c:v>59.411468846153838</c:v>
                </c:pt>
                <c:pt idx="39">
                  <c:v>58.98789750000001</c:v>
                </c:pt>
                <c:pt idx="40">
                  <c:v>58.564326153846153</c:v>
                </c:pt>
                <c:pt idx="41">
                  <c:v>58.140754807692304</c:v>
                </c:pt>
                <c:pt idx="42">
                  <c:v>57.717183461538461</c:v>
                </c:pt>
                <c:pt idx="43">
                  <c:v>57.293612115384619</c:v>
                </c:pt>
                <c:pt idx="44">
                  <c:v>56.870040769230769</c:v>
                </c:pt>
                <c:pt idx="45">
                  <c:v>56.446469423076927</c:v>
                </c:pt>
                <c:pt idx="46">
                  <c:v>56.022898076923077</c:v>
                </c:pt>
                <c:pt idx="47">
                  <c:v>55.599326730769228</c:v>
                </c:pt>
                <c:pt idx="48">
                  <c:v>55.175755384615393</c:v>
                </c:pt>
                <c:pt idx="49">
                  <c:v>54.752184038461543</c:v>
                </c:pt>
                <c:pt idx="50">
                  <c:v>54.328612692307694</c:v>
                </c:pt>
                <c:pt idx="51">
                  <c:v>53.905041346153844</c:v>
                </c:pt>
                <c:pt idx="52">
                  <c:v>53.481470000000002</c:v>
                </c:pt>
                <c:pt idx="53">
                  <c:v>53.481470000000002</c:v>
                </c:pt>
                <c:pt idx="54">
                  <c:v>53.518661538461537</c:v>
                </c:pt>
                <c:pt idx="55">
                  <c:v>53.555853076923079</c:v>
                </c:pt>
                <c:pt idx="56">
                  <c:v>53.593044615384613</c:v>
                </c:pt>
                <c:pt idx="57">
                  <c:v>53.630236153846155</c:v>
                </c:pt>
                <c:pt idx="58">
                  <c:v>53.66742769230769</c:v>
                </c:pt>
                <c:pt idx="59">
                  <c:v>53.704619230769225</c:v>
                </c:pt>
                <c:pt idx="60">
                  <c:v>53.741810769230767</c:v>
                </c:pt>
                <c:pt idx="61">
                  <c:v>53.779002307692309</c:v>
                </c:pt>
                <c:pt idx="62">
                  <c:v>53.816193846153844</c:v>
                </c:pt>
                <c:pt idx="63">
                  <c:v>53.853385384615393</c:v>
                </c:pt>
                <c:pt idx="64">
                  <c:v>53.890576923076921</c:v>
                </c:pt>
                <c:pt idx="65">
                  <c:v>53.927768461538463</c:v>
                </c:pt>
                <c:pt idx="66">
                  <c:v>53.964960000000005</c:v>
                </c:pt>
                <c:pt idx="67">
                  <c:v>54.002151538461533</c:v>
                </c:pt>
                <c:pt idx="68">
                  <c:v>54.039343076923075</c:v>
                </c:pt>
                <c:pt idx="69">
                  <c:v>54.076534615384617</c:v>
                </c:pt>
                <c:pt idx="70">
                  <c:v>54.113726153846159</c:v>
                </c:pt>
                <c:pt idx="71">
                  <c:v>54.150917692307686</c:v>
                </c:pt>
                <c:pt idx="72">
                  <c:v>54.188109230769228</c:v>
                </c:pt>
                <c:pt idx="73">
                  <c:v>54.22530076923077</c:v>
                </c:pt>
                <c:pt idx="74">
                  <c:v>54.262492307692305</c:v>
                </c:pt>
                <c:pt idx="75">
                  <c:v>54.29968384615384</c:v>
                </c:pt>
                <c:pt idx="76">
                  <c:v>54.336875384615382</c:v>
                </c:pt>
                <c:pt idx="77">
                  <c:v>54.374066923076924</c:v>
                </c:pt>
                <c:pt idx="78">
                  <c:v>54.411258461538459</c:v>
                </c:pt>
                <c:pt idx="79">
                  <c:v>54.448450000000001</c:v>
                </c:pt>
                <c:pt idx="80">
                  <c:v>54.485641538461536</c:v>
                </c:pt>
                <c:pt idx="81">
                  <c:v>54.522833076923071</c:v>
                </c:pt>
                <c:pt idx="82">
                  <c:v>54.56002461538462</c:v>
                </c:pt>
                <c:pt idx="83">
                  <c:v>54.597216153846155</c:v>
                </c:pt>
                <c:pt idx="84">
                  <c:v>54.63440769230769</c:v>
                </c:pt>
                <c:pt idx="85">
                  <c:v>54.671599230769239</c:v>
                </c:pt>
                <c:pt idx="86">
                  <c:v>54.708790769230767</c:v>
                </c:pt>
                <c:pt idx="87">
                  <c:v>54.745982307692309</c:v>
                </c:pt>
                <c:pt idx="88">
                  <c:v>54.783173846153851</c:v>
                </c:pt>
                <c:pt idx="89">
                  <c:v>54.820365384615393</c:v>
                </c:pt>
                <c:pt idx="90">
                  <c:v>54.857556923076935</c:v>
                </c:pt>
                <c:pt idx="91">
                  <c:v>54.894748461538462</c:v>
                </c:pt>
                <c:pt idx="92">
                  <c:v>54.931940000000004</c:v>
                </c:pt>
                <c:pt idx="93">
                  <c:v>54.969131538461546</c:v>
                </c:pt>
                <c:pt idx="94">
                  <c:v>55.006323076923074</c:v>
                </c:pt>
                <c:pt idx="95">
                  <c:v>55.043514615384616</c:v>
                </c:pt>
                <c:pt idx="96">
                  <c:v>55.080706153846151</c:v>
                </c:pt>
                <c:pt idx="97">
                  <c:v>55.117897692307693</c:v>
                </c:pt>
                <c:pt idx="98">
                  <c:v>55.155089230769228</c:v>
                </c:pt>
                <c:pt idx="99">
                  <c:v>55.192280769230763</c:v>
                </c:pt>
                <c:pt idx="100">
                  <c:v>55.229472307692305</c:v>
                </c:pt>
                <c:pt idx="101">
                  <c:v>55.266663846153847</c:v>
                </c:pt>
                <c:pt idx="102">
                  <c:v>55.303855384615382</c:v>
                </c:pt>
                <c:pt idx="103">
                  <c:v>55.341046923076924</c:v>
                </c:pt>
                <c:pt idx="104">
                  <c:v>55.378238461538466</c:v>
                </c:pt>
                <c:pt idx="105">
                  <c:v>55.415430000000001</c:v>
                </c:pt>
                <c:pt idx="106">
                  <c:v>55.349270576923075</c:v>
                </c:pt>
                <c:pt idx="107">
                  <c:v>55.28311115384615</c:v>
                </c:pt>
                <c:pt idx="108">
                  <c:v>55.216951730769232</c:v>
                </c:pt>
                <c:pt idx="109">
                  <c:v>55.150792307692313</c:v>
                </c:pt>
                <c:pt idx="110">
                  <c:v>55.084632884615388</c:v>
                </c:pt>
                <c:pt idx="111">
                  <c:v>55.018473461538449</c:v>
                </c:pt>
                <c:pt idx="112">
                  <c:v>54.952314038461537</c:v>
                </c:pt>
                <c:pt idx="113">
                  <c:v>54.886154615384612</c:v>
                </c:pt>
                <c:pt idx="114">
                  <c:v>54.819995192307687</c:v>
                </c:pt>
                <c:pt idx="115">
                  <c:v>54.753835769230768</c:v>
                </c:pt>
                <c:pt idx="116">
                  <c:v>54.687676346153843</c:v>
                </c:pt>
                <c:pt idx="117">
                  <c:v>54.621516923076925</c:v>
                </c:pt>
                <c:pt idx="118">
                  <c:v>54.555357500000007</c:v>
                </c:pt>
                <c:pt idx="119">
                  <c:v>54.489198076923074</c:v>
                </c:pt>
                <c:pt idx="120">
                  <c:v>54.423038653846163</c:v>
                </c:pt>
                <c:pt idx="121">
                  <c:v>54.356879230769231</c:v>
                </c:pt>
                <c:pt idx="122">
                  <c:v>54.290719807692305</c:v>
                </c:pt>
                <c:pt idx="123">
                  <c:v>54.22456038461538</c:v>
                </c:pt>
                <c:pt idx="124">
                  <c:v>54.158400961538455</c:v>
                </c:pt>
                <c:pt idx="125">
                  <c:v>54.092241538461543</c:v>
                </c:pt>
                <c:pt idx="126">
                  <c:v>54.026082115384618</c:v>
                </c:pt>
                <c:pt idx="127">
                  <c:v>53.959922692307693</c:v>
                </c:pt>
                <c:pt idx="128">
                  <c:v>53.893763269230767</c:v>
                </c:pt>
                <c:pt idx="129">
                  <c:v>53.827603846153842</c:v>
                </c:pt>
                <c:pt idx="130">
                  <c:v>53.761444423076924</c:v>
                </c:pt>
                <c:pt idx="131">
                  <c:v>53.695285000000005</c:v>
                </c:pt>
                <c:pt idx="132">
                  <c:v>53.629125576923087</c:v>
                </c:pt>
                <c:pt idx="133">
                  <c:v>53.562966153846162</c:v>
                </c:pt>
                <c:pt idx="134">
                  <c:v>53.496806730769229</c:v>
                </c:pt>
                <c:pt idx="135">
                  <c:v>53.430647307692311</c:v>
                </c:pt>
                <c:pt idx="136">
                  <c:v>53.364487884615386</c:v>
                </c:pt>
                <c:pt idx="137">
                  <c:v>53.298328461538468</c:v>
                </c:pt>
                <c:pt idx="138">
                  <c:v>53.232169038461535</c:v>
                </c:pt>
                <c:pt idx="139">
                  <c:v>53.16600961538461</c:v>
                </c:pt>
                <c:pt idx="140">
                  <c:v>53.099850192307692</c:v>
                </c:pt>
                <c:pt idx="141">
                  <c:v>53.033690769230773</c:v>
                </c:pt>
                <c:pt idx="142">
                  <c:v>52.967531346153855</c:v>
                </c:pt>
                <c:pt idx="143">
                  <c:v>52.901371923076923</c:v>
                </c:pt>
                <c:pt idx="144">
                  <c:v>52.835212500000011</c:v>
                </c:pt>
                <c:pt idx="145">
                  <c:v>52.769053076923086</c:v>
                </c:pt>
                <c:pt idx="146">
                  <c:v>52.702893653846154</c:v>
                </c:pt>
                <c:pt idx="147">
                  <c:v>52.636734230769228</c:v>
                </c:pt>
                <c:pt idx="148">
                  <c:v>52.570574807692303</c:v>
                </c:pt>
                <c:pt idx="149">
                  <c:v>52.504415384615385</c:v>
                </c:pt>
                <c:pt idx="150">
                  <c:v>52.438255961538466</c:v>
                </c:pt>
                <c:pt idx="151">
                  <c:v>52.372096538461534</c:v>
                </c:pt>
                <c:pt idx="152">
                  <c:v>52.305937115384616</c:v>
                </c:pt>
                <c:pt idx="153">
                  <c:v>52.239777692307698</c:v>
                </c:pt>
                <c:pt idx="154">
                  <c:v>52.173618269230772</c:v>
                </c:pt>
                <c:pt idx="155">
                  <c:v>52.107458846153854</c:v>
                </c:pt>
                <c:pt idx="156">
                  <c:v>52.041299423076921</c:v>
                </c:pt>
                <c:pt idx="157">
                  <c:v>51.975139999999996</c:v>
                </c:pt>
                <c:pt idx="158">
                  <c:v>51.719489230769227</c:v>
                </c:pt>
                <c:pt idx="159">
                  <c:v>51.463838461538472</c:v>
                </c:pt>
                <c:pt idx="160">
                  <c:v>51.208187692307689</c:v>
                </c:pt>
                <c:pt idx="161">
                  <c:v>50.952536923076927</c:v>
                </c:pt>
                <c:pt idx="162">
                  <c:v>50.696886153846158</c:v>
                </c:pt>
                <c:pt idx="163">
                  <c:v>50.441235384615382</c:v>
                </c:pt>
                <c:pt idx="164">
                  <c:v>50.18558461538462</c:v>
                </c:pt>
                <c:pt idx="165">
                  <c:v>49.929933846153844</c:v>
                </c:pt>
                <c:pt idx="166">
                  <c:v>49.674283076923082</c:v>
                </c:pt>
                <c:pt idx="167">
                  <c:v>49.418632307692313</c:v>
                </c:pt>
                <c:pt idx="168">
                  <c:v>49.162981538461537</c:v>
                </c:pt>
                <c:pt idx="169">
                  <c:v>48.907330769230775</c:v>
                </c:pt>
                <c:pt idx="170">
                  <c:v>48.651679999999999</c:v>
                </c:pt>
                <c:pt idx="171">
                  <c:v>48.39602923076923</c:v>
                </c:pt>
                <c:pt idx="172">
                  <c:v>48.140378461538468</c:v>
                </c:pt>
                <c:pt idx="173">
                  <c:v>47.884727692307685</c:v>
                </c:pt>
                <c:pt idx="174">
                  <c:v>47.629076923076923</c:v>
                </c:pt>
                <c:pt idx="175">
                  <c:v>47.373426153846161</c:v>
                </c:pt>
                <c:pt idx="176">
                  <c:v>47.117775384615378</c:v>
                </c:pt>
                <c:pt idx="177">
                  <c:v>46.862124615384623</c:v>
                </c:pt>
                <c:pt idx="178">
                  <c:v>46.606473846153847</c:v>
                </c:pt>
                <c:pt idx="179">
                  <c:v>46.350823076923078</c:v>
                </c:pt>
                <c:pt idx="180">
                  <c:v>46.095172307692309</c:v>
                </c:pt>
                <c:pt idx="181">
                  <c:v>45.83952153846154</c:v>
                </c:pt>
                <c:pt idx="182">
                  <c:v>45.583870769230778</c:v>
                </c:pt>
                <c:pt idx="183">
                  <c:v>45.328220000000002</c:v>
                </c:pt>
                <c:pt idx="184">
                  <c:v>45.07256923076924</c:v>
                </c:pt>
                <c:pt idx="185">
                  <c:v>44.816918461538457</c:v>
                </c:pt>
                <c:pt idx="186">
                  <c:v>44.561267692307695</c:v>
                </c:pt>
                <c:pt idx="187">
                  <c:v>44.305616923076926</c:v>
                </c:pt>
                <c:pt idx="188">
                  <c:v>44.049966153846157</c:v>
                </c:pt>
                <c:pt idx="189">
                  <c:v>43.794315384615388</c:v>
                </c:pt>
                <c:pt idx="190">
                  <c:v>43.538664615384612</c:v>
                </c:pt>
                <c:pt idx="191">
                  <c:v>43.283013846153843</c:v>
                </c:pt>
                <c:pt idx="192">
                  <c:v>43.027363076923081</c:v>
                </c:pt>
                <c:pt idx="193">
                  <c:v>42.771712307692312</c:v>
                </c:pt>
                <c:pt idx="194">
                  <c:v>42.516061538461535</c:v>
                </c:pt>
                <c:pt idx="195">
                  <c:v>42.260410769230766</c:v>
                </c:pt>
                <c:pt idx="196">
                  <c:v>42.004759999999997</c:v>
                </c:pt>
                <c:pt idx="197">
                  <c:v>41.749109230769228</c:v>
                </c:pt>
                <c:pt idx="198">
                  <c:v>41.493458461538467</c:v>
                </c:pt>
                <c:pt idx="199">
                  <c:v>41.237807692307697</c:v>
                </c:pt>
                <c:pt idx="200">
                  <c:v>40.982156923076914</c:v>
                </c:pt>
                <c:pt idx="201">
                  <c:v>40.726506153846152</c:v>
                </c:pt>
                <c:pt idx="202">
                  <c:v>40.470855384615383</c:v>
                </c:pt>
                <c:pt idx="203">
                  <c:v>40.215204615384607</c:v>
                </c:pt>
                <c:pt idx="204">
                  <c:v>39.959553846153845</c:v>
                </c:pt>
                <c:pt idx="205">
                  <c:v>39.703903076923076</c:v>
                </c:pt>
                <c:pt idx="206">
                  <c:v>39.448252307692307</c:v>
                </c:pt>
                <c:pt idx="207">
                  <c:v>39.192601538461538</c:v>
                </c:pt>
                <c:pt idx="208">
                  <c:v>38.936950769230762</c:v>
                </c:pt>
                <c:pt idx="209">
                  <c:v>38.681299999999993</c:v>
                </c:pt>
                <c:pt idx="210">
                  <c:v>39.236398653846145</c:v>
                </c:pt>
                <c:pt idx="211">
                  <c:v>39.79149730769231</c:v>
                </c:pt>
                <c:pt idx="212">
                  <c:v>40.346595961538455</c:v>
                </c:pt>
                <c:pt idx="213">
                  <c:v>40.901694615384613</c:v>
                </c:pt>
                <c:pt idx="214">
                  <c:v>41.456793269230765</c:v>
                </c:pt>
                <c:pt idx="215">
                  <c:v>42.011891923076924</c:v>
                </c:pt>
                <c:pt idx="216">
                  <c:v>42.566990576923075</c:v>
                </c:pt>
                <c:pt idx="217">
                  <c:v>43.122089230769227</c:v>
                </c:pt>
                <c:pt idx="218">
                  <c:v>43.677187884615378</c:v>
                </c:pt>
                <c:pt idx="219">
                  <c:v>44.232286538461537</c:v>
                </c:pt>
                <c:pt idx="220">
                  <c:v>44.787385192307688</c:v>
                </c:pt>
                <c:pt idx="221">
                  <c:v>45.342483846153847</c:v>
                </c:pt>
                <c:pt idx="222">
                  <c:v>45.897582499999992</c:v>
                </c:pt>
                <c:pt idx="223">
                  <c:v>46.45268115384615</c:v>
                </c:pt>
                <c:pt idx="224">
                  <c:v>47.007779807692309</c:v>
                </c:pt>
                <c:pt idx="225">
                  <c:v>47.56287846153846</c:v>
                </c:pt>
                <c:pt idx="226">
                  <c:v>48.117977115384619</c:v>
                </c:pt>
                <c:pt idx="227">
                  <c:v>48.673075769230771</c:v>
                </c:pt>
                <c:pt idx="228">
                  <c:v>49.228174423076908</c:v>
                </c:pt>
                <c:pt idx="229">
                  <c:v>49.783273076923074</c:v>
                </c:pt>
                <c:pt idx="230">
                  <c:v>50.338371730769225</c:v>
                </c:pt>
                <c:pt idx="231">
                  <c:v>50.893470384615384</c:v>
                </c:pt>
                <c:pt idx="232">
                  <c:v>51.448569038461535</c:v>
                </c:pt>
                <c:pt idx="233">
                  <c:v>52.003667692307687</c:v>
                </c:pt>
                <c:pt idx="234">
                  <c:v>52.558766346153845</c:v>
                </c:pt>
                <c:pt idx="235">
                  <c:v>53.113864999999997</c:v>
                </c:pt>
                <c:pt idx="236">
                  <c:v>53.668963653846156</c:v>
                </c:pt>
                <c:pt idx="237">
                  <c:v>54.224062307692307</c:v>
                </c:pt>
                <c:pt idx="238">
                  <c:v>54.779160961538459</c:v>
                </c:pt>
                <c:pt idx="239">
                  <c:v>55.33425961538461</c:v>
                </c:pt>
                <c:pt idx="240">
                  <c:v>55.889358269230762</c:v>
                </c:pt>
                <c:pt idx="241">
                  <c:v>56.44445692307692</c:v>
                </c:pt>
                <c:pt idx="242">
                  <c:v>56.999555576923079</c:v>
                </c:pt>
                <c:pt idx="243">
                  <c:v>57.554654230769231</c:v>
                </c:pt>
                <c:pt idx="244">
                  <c:v>58.109752884615389</c:v>
                </c:pt>
                <c:pt idx="245">
                  <c:v>58.664851538461541</c:v>
                </c:pt>
                <c:pt idx="246">
                  <c:v>59.219950192307699</c:v>
                </c:pt>
                <c:pt idx="247">
                  <c:v>59.775048846153851</c:v>
                </c:pt>
                <c:pt idx="248">
                  <c:v>60.33014750000001</c:v>
                </c:pt>
                <c:pt idx="249">
                  <c:v>60.885246153846147</c:v>
                </c:pt>
                <c:pt idx="250">
                  <c:v>61.440344807692306</c:v>
                </c:pt>
                <c:pt idx="251">
                  <c:v>61.995443461538457</c:v>
                </c:pt>
                <c:pt idx="252">
                  <c:v>62.550542115384609</c:v>
                </c:pt>
                <c:pt idx="253">
                  <c:v>63.105640769230767</c:v>
                </c:pt>
                <c:pt idx="254">
                  <c:v>63.660739423076926</c:v>
                </c:pt>
                <c:pt idx="255">
                  <c:v>64.215838076923077</c:v>
                </c:pt>
                <c:pt idx="256">
                  <c:v>64.770936730769236</c:v>
                </c:pt>
                <c:pt idx="257">
                  <c:v>65.326035384615395</c:v>
                </c:pt>
                <c:pt idx="258">
                  <c:v>65.881134038461539</c:v>
                </c:pt>
                <c:pt idx="259">
                  <c:v>66.436232692307698</c:v>
                </c:pt>
                <c:pt idx="260">
                  <c:v>66.991331346153828</c:v>
                </c:pt>
                <c:pt idx="261">
                  <c:v>67.546429999999987</c:v>
                </c:pt>
                <c:pt idx="262">
                  <c:v>68.37425403846153</c:v>
                </c:pt>
                <c:pt idx="263">
                  <c:v>69.202078076923073</c:v>
                </c:pt>
                <c:pt idx="264">
                  <c:v>70.029902115384616</c:v>
                </c:pt>
                <c:pt idx="265">
                  <c:v>70.857726153846158</c:v>
                </c:pt>
                <c:pt idx="266">
                  <c:v>71.685550192307701</c:v>
                </c:pt>
                <c:pt idx="267">
                  <c:v>72.51337423076923</c:v>
                </c:pt>
                <c:pt idx="268">
                  <c:v>73.341198269230773</c:v>
                </c:pt>
                <c:pt idx="269">
                  <c:v>74.169022307692316</c:v>
                </c:pt>
                <c:pt idx="270">
                  <c:v>74.996846346153845</c:v>
                </c:pt>
                <c:pt idx="271">
                  <c:v>75.824670384615388</c:v>
                </c:pt>
                <c:pt idx="272">
                  <c:v>76.652494423076931</c:v>
                </c:pt>
                <c:pt idx="273">
                  <c:v>77.480318461538474</c:v>
                </c:pt>
                <c:pt idx="274">
                  <c:v>78.308142500000002</c:v>
                </c:pt>
                <c:pt idx="275">
                  <c:v>79.135966538461531</c:v>
                </c:pt>
                <c:pt idx="276">
                  <c:v>79.963790576923088</c:v>
                </c:pt>
                <c:pt idx="277">
                  <c:v>80.791614615384617</c:v>
                </c:pt>
                <c:pt idx="278">
                  <c:v>81.619438653846174</c:v>
                </c:pt>
                <c:pt idx="279">
                  <c:v>82.447262692307703</c:v>
                </c:pt>
                <c:pt idx="280">
                  <c:v>83.275086730769218</c:v>
                </c:pt>
                <c:pt idx="281">
                  <c:v>84.102910769230789</c:v>
                </c:pt>
                <c:pt idx="282">
                  <c:v>84.930734807692318</c:v>
                </c:pt>
                <c:pt idx="283">
                  <c:v>85.758558846153846</c:v>
                </c:pt>
                <c:pt idx="284">
                  <c:v>86.586382884615375</c:v>
                </c:pt>
                <c:pt idx="285">
                  <c:v>87.414206923076947</c:v>
                </c:pt>
                <c:pt idx="286">
                  <c:v>88.242030961538461</c:v>
                </c:pt>
                <c:pt idx="287">
                  <c:v>89.06985499999999</c:v>
                </c:pt>
                <c:pt idx="288">
                  <c:v>89.897679038461561</c:v>
                </c:pt>
                <c:pt idx="289">
                  <c:v>90.725503076923076</c:v>
                </c:pt>
                <c:pt idx="290">
                  <c:v>91.553327115384619</c:v>
                </c:pt>
                <c:pt idx="291">
                  <c:v>92.381151153846147</c:v>
                </c:pt>
                <c:pt idx="292">
                  <c:v>93.20897519230769</c:v>
                </c:pt>
                <c:pt idx="293">
                  <c:v>94.036799230769248</c:v>
                </c:pt>
                <c:pt idx="294">
                  <c:v>94.864623269230762</c:v>
                </c:pt>
                <c:pt idx="295">
                  <c:v>95.692447307692319</c:v>
                </c:pt>
                <c:pt idx="296">
                  <c:v>96.520271346153862</c:v>
                </c:pt>
                <c:pt idx="297">
                  <c:v>97.348095384615391</c:v>
                </c:pt>
                <c:pt idx="298">
                  <c:v>98.175919423076934</c:v>
                </c:pt>
                <c:pt idx="299">
                  <c:v>99.003743461538448</c:v>
                </c:pt>
                <c:pt idx="300">
                  <c:v>99.831567500000006</c:v>
                </c:pt>
                <c:pt idx="301">
                  <c:v>100.65939153846155</c:v>
                </c:pt>
                <c:pt idx="302">
                  <c:v>101.48721557692308</c:v>
                </c:pt>
                <c:pt idx="303">
                  <c:v>102.31503961538462</c:v>
                </c:pt>
                <c:pt idx="304">
                  <c:v>103.14286365384615</c:v>
                </c:pt>
                <c:pt idx="305">
                  <c:v>103.97068769230769</c:v>
                </c:pt>
                <c:pt idx="306">
                  <c:v>104.79851173076923</c:v>
                </c:pt>
                <c:pt idx="307">
                  <c:v>105.62633576923076</c:v>
                </c:pt>
                <c:pt idx="308">
                  <c:v>106.45415980769231</c:v>
                </c:pt>
                <c:pt idx="309">
                  <c:v>107.28198384615388</c:v>
                </c:pt>
                <c:pt idx="310">
                  <c:v>108.10980788461538</c:v>
                </c:pt>
                <c:pt idx="311">
                  <c:v>108.93763192307694</c:v>
                </c:pt>
                <c:pt idx="312">
                  <c:v>109.76545596153846</c:v>
                </c:pt>
                <c:pt idx="313">
                  <c:v>110.59327999999999</c:v>
                </c:pt>
                <c:pt idx="314">
                  <c:v>110.59327999999999</c:v>
                </c:pt>
                <c:pt idx="315">
                  <c:v>110.26799673076923</c:v>
                </c:pt>
                <c:pt idx="316">
                  <c:v>109.94271346153847</c:v>
                </c:pt>
                <c:pt idx="317">
                  <c:v>109.61743019230768</c:v>
                </c:pt>
                <c:pt idx="318">
                  <c:v>109.29214692307694</c:v>
                </c:pt>
                <c:pt idx="319">
                  <c:v>108.96686365384616</c:v>
                </c:pt>
                <c:pt idx="320">
                  <c:v>108.64158038461537</c:v>
                </c:pt>
                <c:pt idx="321">
                  <c:v>108.31629711538463</c:v>
                </c:pt>
                <c:pt idx="322">
                  <c:v>107.99101384615385</c:v>
                </c:pt>
                <c:pt idx="323">
                  <c:v>107.66573057692305</c:v>
                </c:pt>
                <c:pt idx="324">
                  <c:v>107.34044730769232</c:v>
                </c:pt>
                <c:pt idx="325">
                  <c:v>107.01516403846153</c:v>
                </c:pt>
                <c:pt idx="326">
                  <c:v>106.68988076923077</c:v>
                </c:pt>
                <c:pt idx="327">
                  <c:v>106.3645975</c:v>
                </c:pt>
                <c:pt idx="328">
                  <c:v>106.03931423076922</c:v>
                </c:pt>
                <c:pt idx="329">
                  <c:v>105.71403096153846</c:v>
                </c:pt>
                <c:pt idx="330">
                  <c:v>105.38874769230769</c:v>
                </c:pt>
                <c:pt idx="331">
                  <c:v>105.06346442307694</c:v>
                </c:pt>
                <c:pt idx="332">
                  <c:v>104.73818115384614</c:v>
                </c:pt>
                <c:pt idx="333">
                  <c:v>104.41289788461538</c:v>
                </c:pt>
                <c:pt idx="334">
                  <c:v>104.08761461538464</c:v>
                </c:pt>
                <c:pt idx="335">
                  <c:v>103.76233134615383</c:v>
                </c:pt>
                <c:pt idx="336">
                  <c:v>103.43704807692306</c:v>
                </c:pt>
                <c:pt idx="337">
                  <c:v>103.11176480769232</c:v>
                </c:pt>
                <c:pt idx="338">
                  <c:v>102.78648153846153</c:v>
                </c:pt>
                <c:pt idx="339">
                  <c:v>102.46119826923078</c:v>
                </c:pt>
                <c:pt idx="340">
                  <c:v>102.13591500000001</c:v>
                </c:pt>
                <c:pt idx="341">
                  <c:v>101.81063173076923</c:v>
                </c:pt>
                <c:pt idx="342">
                  <c:v>101.48534846153846</c:v>
                </c:pt>
                <c:pt idx="343">
                  <c:v>101.1600651923077</c:v>
                </c:pt>
                <c:pt idx="344">
                  <c:v>100.83478192307692</c:v>
                </c:pt>
                <c:pt idx="345">
                  <c:v>100.50949865384615</c:v>
                </c:pt>
                <c:pt idx="346">
                  <c:v>100.1842153846154</c:v>
                </c:pt>
                <c:pt idx="347">
                  <c:v>99.858932115384604</c:v>
                </c:pt>
                <c:pt idx="348">
                  <c:v>99.533648846153838</c:v>
                </c:pt>
                <c:pt idx="349">
                  <c:v>99.208365576923086</c:v>
                </c:pt>
                <c:pt idx="350">
                  <c:v>98.883082307692305</c:v>
                </c:pt>
                <c:pt idx="351">
                  <c:v>98.557799038461539</c:v>
                </c:pt>
                <c:pt idx="352">
                  <c:v>98.232515769230773</c:v>
                </c:pt>
                <c:pt idx="353">
                  <c:v>97.907232499999992</c:v>
                </c:pt>
                <c:pt idx="354">
                  <c:v>97.58194923076924</c:v>
                </c:pt>
                <c:pt idx="355">
                  <c:v>97.256665961538474</c:v>
                </c:pt>
                <c:pt idx="356">
                  <c:v>96.931382692307693</c:v>
                </c:pt>
                <c:pt idx="357">
                  <c:v>96.606099423076913</c:v>
                </c:pt>
                <c:pt idx="358">
                  <c:v>96.28081615384616</c:v>
                </c:pt>
                <c:pt idx="359">
                  <c:v>95.95553288461538</c:v>
                </c:pt>
                <c:pt idx="360">
                  <c:v>95.630249615384614</c:v>
                </c:pt>
                <c:pt idx="361">
                  <c:v>95.304966346153847</c:v>
                </c:pt>
                <c:pt idx="362">
                  <c:v>94.979683076923081</c:v>
                </c:pt>
                <c:pt idx="363">
                  <c:v>94.654399807692315</c:v>
                </c:pt>
                <c:pt idx="364">
                  <c:v>94.329116538461534</c:v>
                </c:pt>
                <c:pt idx="365">
                  <c:v>94.003833269230753</c:v>
                </c:pt>
                <c:pt idx="366">
                  <c:v>93.678550000000001</c:v>
                </c:pt>
                <c:pt idx="367">
                  <c:v>94.998148269230768</c:v>
                </c:pt>
                <c:pt idx="368">
                  <c:v>96.317746538461535</c:v>
                </c:pt>
                <c:pt idx="369">
                  <c:v>97.637344807692315</c:v>
                </c:pt>
                <c:pt idx="370">
                  <c:v>98.956943076923082</c:v>
                </c:pt>
                <c:pt idx="371">
                  <c:v>100.27654134615383</c:v>
                </c:pt>
                <c:pt idx="372">
                  <c:v>101.59613961538462</c:v>
                </c:pt>
                <c:pt idx="373">
                  <c:v>102.91573788461538</c:v>
                </c:pt>
                <c:pt idx="374">
                  <c:v>104.23533615384616</c:v>
                </c:pt>
                <c:pt idx="375">
                  <c:v>105.55493442307692</c:v>
                </c:pt>
                <c:pt idx="376">
                  <c:v>106.8745326923077</c:v>
                </c:pt>
                <c:pt idx="377">
                  <c:v>108.19413096153846</c:v>
                </c:pt>
                <c:pt idx="378">
                  <c:v>109.51372923076924</c:v>
                </c:pt>
                <c:pt idx="379">
                  <c:v>110.8333275</c:v>
                </c:pt>
                <c:pt idx="380">
                  <c:v>112.15292576923076</c:v>
                </c:pt>
                <c:pt idx="381">
                  <c:v>113.47252403846154</c:v>
                </c:pt>
                <c:pt idx="382">
                  <c:v>114.79212230769231</c:v>
                </c:pt>
                <c:pt idx="383">
                  <c:v>116.11172057692309</c:v>
                </c:pt>
                <c:pt idx="384">
                  <c:v>117.43131884615386</c:v>
                </c:pt>
                <c:pt idx="385">
                  <c:v>118.75091711538461</c:v>
                </c:pt>
                <c:pt idx="386">
                  <c:v>120.0705153846154</c:v>
                </c:pt>
                <c:pt idx="387">
                  <c:v>121.39011365384614</c:v>
                </c:pt>
                <c:pt idx="388">
                  <c:v>122.70971192307692</c:v>
                </c:pt>
                <c:pt idx="389">
                  <c:v>124.02931019230769</c:v>
                </c:pt>
                <c:pt idx="390">
                  <c:v>125.34890846153847</c:v>
                </c:pt>
                <c:pt idx="391">
                  <c:v>126.66850673076924</c:v>
                </c:pt>
                <c:pt idx="392">
                  <c:v>127.98810499999999</c:v>
                </c:pt>
                <c:pt idx="393">
                  <c:v>129.30770326923079</c:v>
                </c:pt>
                <c:pt idx="394">
                  <c:v>130.62730153846155</c:v>
                </c:pt>
                <c:pt idx="395">
                  <c:v>131.94689980769232</c:v>
                </c:pt>
                <c:pt idx="396">
                  <c:v>133.26649807692309</c:v>
                </c:pt>
                <c:pt idx="397">
                  <c:v>134.58609634615385</c:v>
                </c:pt>
                <c:pt idx="398">
                  <c:v>135.90569461538462</c:v>
                </c:pt>
                <c:pt idx="399">
                  <c:v>137.22529288461538</c:v>
                </c:pt>
                <c:pt idx="400">
                  <c:v>138.54489115384618</c:v>
                </c:pt>
                <c:pt idx="401">
                  <c:v>139.86448942307692</c:v>
                </c:pt>
                <c:pt idx="402">
                  <c:v>141.18408769230768</c:v>
                </c:pt>
                <c:pt idx="403">
                  <c:v>142.50368596153845</c:v>
                </c:pt>
                <c:pt idx="404">
                  <c:v>143.82328423076922</c:v>
                </c:pt>
                <c:pt idx="405">
                  <c:v>145.14288249999998</c:v>
                </c:pt>
                <c:pt idx="406">
                  <c:v>146.46248076923078</c:v>
                </c:pt>
                <c:pt idx="407">
                  <c:v>147.78207903846152</c:v>
                </c:pt>
                <c:pt idx="408">
                  <c:v>149.10167730769234</c:v>
                </c:pt>
                <c:pt idx="409">
                  <c:v>150.42127557692308</c:v>
                </c:pt>
                <c:pt idx="410">
                  <c:v>151.74087384615385</c:v>
                </c:pt>
                <c:pt idx="411">
                  <c:v>153.06047211538461</c:v>
                </c:pt>
                <c:pt idx="412">
                  <c:v>154.38007038461538</c:v>
                </c:pt>
                <c:pt idx="413">
                  <c:v>155.69966865384617</c:v>
                </c:pt>
                <c:pt idx="414">
                  <c:v>157.01926692307694</c:v>
                </c:pt>
                <c:pt idx="415">
                  <c:v>158.33886519230771</c:v>
                </c:pt>
                <c:pt idx="416">
                  <c:v>159.65846346153845</c:v>
                </c:pt>
                <c:pt idx="417">
                  <c:v>160.97806173076924</c:v>
                </c:pt>
                <c:pt idx="418">
                  <c:v>162.29766000000001</c:v>
                </c:pt>
                <c:pt idx="419">
                  <c:v>163.19094615384617</c:v>
                </c:pt>
                <c:pt idx="420">
                  <c:v>164.08423230769233</c:v>
                </c:pt>
                <c:pt idx="421">
                  <c:v>164.97751846153847</c:v>
                </c:pt>
                <c:pt idx="422">
                  <c:v>165.8708046153846</c:v>
                </c:pt>
                <c:pt idx="423">
                  <c:v>166.76409076923076</c:v>
                </c:pt>
                <c:pt idx="424">
                  <c:v>167.65737692307692</c:v>
                </c:pt>
                <c:pt idx="425">
                  <c:v>168.55066307692309</c:v>
                </c:pt>
                <c:pt idx="426">
                  <c:v>169.44394923076925</c:v>
                </c:pt>
                <c:pt idx="427">
                  <c:v>170.33723538461538</c:v>
                </c:pt>
                <c:pt idx="428">
                  <c:v>171.23052153846155</c:v>
                </c:pt>
                <c:pt idx="429">
                  <c:v>172.12380769230768</c:v>
                </c:pt>
                <c:pt idx="430">
                  <c:v>173.01709384615384</c:v>
                </c:pt>
                <c:pt idx="431">
                  <c:v>173.91038</c:v>
                </c:pt>
                <c:pt idx="432">
                  <c:v>174.80366615384614</c:v>
                </c:pt>
                <c:pt idx="433">
                  <c:v>175.69695230769233</c:v>
                </c:pt>
                <c:pt idx="434">
                  <c:v>176.59023846153849</c:v>
                </c:pt>
                <c:pt idx="435">
                  <c:v>177.4835246153846</c:v>
                </c:pt>
                <c:pt idx="436">
                  <c:v>178.37681076923079</c:v>
                </c:pt>
                <c:pt idx="437">
                  <c:v>179.27009692307689</c:v>
                </c:pt>
                <c:pt idx="438">
                  <c:v>180.16338307692308</c:v>
                </c:pt>
                <c:pt idx="439">
                  <c:v>181.05666923076927</c:v>
                </c:pt>
                <c:pt idx="440">
                  <c:v>181.94995538461538</c:v>
                </c:pt>
                <c:pt idx="441">
                  <c:v>182.84324153846157</c:v>
                </c:pt>
                <c:pt idx="442">
                  <c:v>183.73652769230767</c:v>
                </c:pt>
                <c:pt idx="443">
                  <c:v>184.62981384615387</c:v>
                </c:pt>
                <c:pt idx="444">
                  <c:v>185.52310000000003</c:v>
                </c:pt>
                <c:pt idx="445">
                  <c:v>186.41638615384616</c:v>
                </c:pt>
                <c:pt idx="446">
                  <c:v>187.30967230769232</c:v>
                </c:pt>
                <c:pt idx="447">
                  <c:v>188.20295846153849</c:v>
                </c:pt>
                <c:pt idx="448">
                  <c:v>189.09624461538462</c:v>
                </c:pt>
                <c:pt idx="449">
                  <c:v>189.98953076923081</c:v>
                </c:pt>
                <c:pt idx="450">
                  <c:v>190.88281692307692</c:v>
                </c:pt>
                <c:pt idx="451">
                  <c:v>191.77610307692308</c:v>
                </c:pt>
                <c:pt idx="452">
                  <c:v>192.66938923076924</c:v>
                </c:pt>
                <c:pt idx="453">
                  <c:v>193.5626753846154</c:v>
                </c:pt>
                <c:pt idx="454">
                  <c:v>194.45596153846157</c:v>
                </c:pt>
                <c:pt idx="455">
                  <c:v>195.34924769230773</c:v>
                </c:pt>
                <c:pt idx="456">
                  <c:v>196.24253384615386</c:v>
                </c:pt>
                <c:pt idx="457">
                  <c:v>197.13582</c:v>
                </c:pt>
                <c:pt idx="458">
                  <c:v>198.02910615384616</c:v>
                </c:pt>
                <c:pt idx="459">
                  <c:v>198.92239230769232</c:v>
                </c:pt>
                <c:pt idx="460">
                  <c:v>199.81567846153848</c:v>
                </c:pt>
                <c:pt idx="461">
                  <c:v>200.70896461538462</c:v>
                </c:pt>
                <c:pt idx="462">
                  <c:v>201.60225076923078</c:v>
                </c:pt>
                <c:pt idx="463">
                  <c:v>202.49553692307694</c:v>
                </c:pt>
                <c:pt idx="464">
                  <c:v>203.38882307692307</c:v>
                </c:pt>
                <c:pt idx="465">
                  <c:v>204.28210923076924</c:v>
                </c:pt>
                <c:pt idx="466">
                  <c:v>205.1753953846154</c:v>
                </c:pt>
                <c:pt idx="467">
                  <c:v>206.06868153846153</c:v>
                </c:pt>
                <c:pt idx="468">
                  <c:v>206.96196769230772</c:v>
                </c:pt>
                <c:pt idx="469">
                  <c:v>207.85525384615386</c:v>
                </c:pt>
                <c:pt idx="470">
                  <c:v>208.74854000000002</c:v>
                </c:pt>
                <c:pt idx="471">
                  <c:v>207.84140461538462</c:v>
                </c:pt>
                <c:pt idx="472">
                  <c:v>206.93426923076925</c:v>
                </c:pt>
                <c:pt idx="473">
                  <c:v>206.02713384615382</c:v>
                </c:pt>
                <c:pt idx="474">
                  <c:v>205.11999846153847</c:v>
                </c:pt>
                <c:pt idx="475">
                  <c:v>204.21286307692307</c:v>
                </c:pt>
                <c:pt idx="476">
                  <c:v>203.30572769230773</c:v>
                </c:pt>
                <c:pt idx="477">
                  <c:v>202.3985923076923</c:v>
                </c:pt>
                <c:pt idx="478">
                  <c:v>201.49145692307695</c:v>
                </c:pt>
                <c:pt idx="479">
                  <c:v>200.58432153846155</c:v>
                </c:pt>
                <c:pt idx="480">
                  <c:v>199.67718615384618</c:v>
                </c:pt>
                <c:pt idx="481">
                  <c:v>198.77005076923075</c:v>
                </c:pt>
                <c:pt idx="482">
                  <c:v>197.86291538461541</c:v>
                </c:pt>
                <c:pt idx="483">
                  <c:v>196.95578</c:v>
                </c:pt>
                <c:pt idx="484">
                  <c:v>196.0486446153846</c:v>
                </c:pt>
                <c:pt idx="485">
                  <c:v>195.14150923076923</c:v>
                </c:pt>
                <c:pt idx="486">
                  <c:v>194.23437384615386</c:v>
                </c:pt>
                <c:pt idx="487">
                  <c:v>193.32723846153849</c:v>
                </c:pt>
                <c:pt idx="488">
                  <c:v>192.42010307692308</c:v>
                </c:pt>
                <c:pt idx="489">
                  <c:v>191.51296769230771</c:v>
                </c:pt>
                <c:pt idx="490">
                  <c:v>190.60583230769231</c:v>
                </c:pt>
                <c:pt idx="491">
                  <c:v>189.69869692307694</c:v>
                </c:pt>
                <c:pt idx="492">
                  <c:v>188.79156153846151</c:v>
                </c:pt>
                <c:pt idx="493">
                  <c:v>187.88442615384614</c:v>
                </c:pt>
                <c:pt idx="494">
                  <c:v>186.97729076923079</c:v>
                </c:pt>
                <c:pt idx="495">
                  <c:v>186.07015538461539</c:v>
                </c:pt>
                <c:pt idx="496">
                  <c:v>185.16302000000002</c:v>
                </c:pt>
                <c:pt idx="497">
                  <c:v>184.25588461538462</c:v>
                </c:pt>
                <c:pt idx="498">
                  <c:v>183.34874923076924</c:v>
                </c:pt>
                <c:pt idx="499">
                  <c:v>182.44161384615387</c:v>
                </c:pt>
                <c:pt idx="500">
                  <c:v>181.53447846153844</c:v>
                </c:pt>
                <c:pt idx="501">
                  <c:v>180.62734307692307</c:v>
                </c:pt>
                <c:pt idx="502">
                  <c:v>179.72020769230772</c:v>
                </c:pt>
                <c:pt idx="503">
                  <c:v>178.81307230769229</c:v>
                </c:pt>
                <c:pt idx="504">
                  <c:v>177.90593692307692</c:v>
                </c:pt>
                <c:pt idx="505">
                  <c:v>176.99880153846155</c:v>
                </c:pt>
                <c:pt idx="506">
                  <c:v>176.09166615384612</c:v>
                </c:pt>
                <c:pt idx="507">
                  <c:v>175.1845307692308</c:v>
                </c:pt>
                <c:pt idx="508">
                  <c:v>174.2773953846154</c:v>
                </c:pt>
                <c:pt idx="509">
                  <c:v>173.37026</c:v>
                </c:pt>
                <c:pt idx="510">
                  <c:v>172.46312461538463</c:v>
                </c:pt>
                <c:pt idx="511">
                  <c:v>171.55598923076923</c:v>
                </c:pt>
                <c:pt idx="512">
                  <c:v>170.64885384615386</c:v>
                </c:pt>
                <c:pt idx="513">
                  <c:v>169.74171846153843</c:v>
                </c:pt>
                <c:pt idx="514">
                  <c:v>168.83458307692305</c:v>
                </c:pt>
                <c:pt idx="515">
                  <c:v>167.92744769230771</c:v>
                </c:pt>
                <c:pt idx="516">
                  <c:v>167.02031230769231</c:v>
                </c:pt>
                <c:pt idx="517">
                  <c:v>166.11317692307691</c:v>
                </c:pt>
                <c:pt idx="518">
                  <c:v>165.20604153846153</c:v>
                </c:pt>
                <c:pt idx="519">
                  <c:v>164.29890615384619</c:v>
                </c:pt>
                <c:pt idx="520">
                  <c:v>163.39177076923079</c:v>
                </c:pt>
                <c:pt idx="521">
                  <c:v>162.48463538461539</c:v>
                </c:pt>
                <c:pt idx="522">
                  <c:v>161.57749999999999</c:v>
                </c:pt>
                <c:pt idx="523">
                  <c:v>161.29141134615386</c:v>
                </c:pt>
                <c:pt idx="524">
                  <c:v>161.00532269230771</c:v>
                </c:pt>
                <c:pt idx="525">
                  <c:v>160.71923403846154</c:v>
                </c:pt>
                <c:pt idx="526">
                  <c:v>160.43314538461541</c:v>
                </c:pt>
                <c:pt idx="527">
                  <c:v>160.14705673076926</c:v>
                </c:pt>
                <c:pt idx="528">
                  <c:v>159.86096807692309</c:v>
                </c:pt>
                <c:pt idx="529">
                  <c:v>159.57487942307694</c:v>
                </c:pt>
                <c:pt idx="530">
                  <c:v>159.28879076923076</c:v>
                </c:pt>
                <c:pt idx="531">
                  <c:v>159.00270211538464</c:v>
                </c:pt>
                <c:pt idx="532">
                  <c:v>158.71661346153846</c:v>
                </c:pt>
                <c:pt idx="533">
                  <c:v>158.43052480769231</c:v>
                </c:pt>
                <c:pt idx="534">
                  <c:v>158.14443615384616</c:v>
                </c:pt>
                <c:pt idx="535">
                  <c:v>157.85834750000001</c:v>
                </c:pt>
                <c:pt idx="536">
                  <c:v>157.57225884615386</c:v>
                </c:pt>
                <c:pt idx="537">
                  <c:v>157.28617019230768</c:v>
                </c:pt>
                <c:pt idx="538">
                  <c:v>157.00008153846153</c:v>
                </c:pt>
                <c:pt idx="539">
                  <c:v>156.71399288461541</c:v>
                </c:pt>
                <c:pt idx="540">
                  <c:v>156.42790423076923</c:v>
                </c:pt>
                <c:pt idx="541">
                  <c:v>156.14181557692308</c:v>
                </c:pt>
                <c:pt idx="542">
                  <c:v>155.85572692307693</c:v>
                </c:pt>
                <c:pt idx="543">
                  <c:v>155.56963826923078</c:v>
                </c:pt>
                <c:pt idx="544">
                  <c:v>155.2835496153846</c:v>
                </c:pt>
                <c:pt idx="545">
                  <c:v>154.99746096153848</c:v>
                </c:pt>
                <c:pt idx="546">
                  <c:v>154.7113723076923</c:v>
                </c:pt>
                <c:pt idx="547">
                  <c:v>154.42528365384618</c:v>
                </c:pt>
                <c:pt idx="548">
                  <c:v>154.139195</c:v>
                </c:pt>
                <c:pt idx="549">
                  <c:v>153.85310634615382</c:v>
                </c:pt>
                <c:pt idx="550">
                  <c:v>153.5670176923077</c:v>
                </c:pt>
                <c:pt idx="551">
                  <c:v>153.28092903846155</c:v>
                </c:pt>
                <c:pt idx="552">
                  <c:v>152.99484038461537</c:v>
                </c:pt>
                <c:pt idx="553">
                  <c:v>152.70875173076919</c:v>
                </c:pt>
                <c:pt idx="554">
                  <c:v>152.42266307692307</c:v>
                </c:pt>
                <c:pt idx="555">
                  <c:v>152.13657442307692</c:v>
                </c:pt>
                <c:pt idx="556">
                  <c:v>151.85048576923077</c:v>
                </c:pt>
                <c:pt idx="557">
                  <c:v>151.56439711538462</c:v>
                </c:pt>
                <c:pt idx="558">
                  <c:v>151.27830846153844</c:v>
                </c:pt>
                <c:pt idx="559">
                  <c:v>150.99221980769232</c:v>
                </c:pt>
                <c:pt idx="560">
                  <c:v>150.70613115384617</c:v>
                </c:pt>
                <c:pt idx="561">
                  <c:v>150.42004249999999</c:v>
                </c:pt>
                <c:pt idx="562">
                  <c:v>150.13395384615387</c:v>
                </c:pt>
                <c:pt idx="563">
                  <c:v>149.84786519230772</c:v>
                </c:pt>
                <c:pt idx="564">
                  <c:v>149.56177653846157</c:v>
                </c:pt>
                <c:pt idx="565">
                  <c:v>149.27568788461539</c:v>
                </c:pt>
                <c:pt idx="566">
                  <c:v>148.98959923076924</c:v>
                </c:pt>
                <c:pt idx="567">
                  <c:v>148.70351057692309</c:v>
                </c:pt>
                <c:pt idx="568">
                  <c:v>148.41742192307692</c:v>
                </c:pt>
                <c:pt idx="569">
                  <c:v>148.13133326923077</c:v>
                </c:pt>
                <c:pt idx="570">
                  <c:v>147.84524461538462</c:v>
                </c:pt>
                <c:pt idx="571">
                  <c:v>147.55915596153847</c:v>
                </c:pt>
                <c:pt idx="572">
                  <c:v>147.27306730769232</c:v>
                </c:pt>
                <c:pt idx="573">
                  <c:v>146.98697865384614</c:v>
                </c:pt>
                <c:pt idx="574">
                  <c:v>146.70089000000002</c:v>
                </c:pt>
                <c:pt idx="575">
                  <c:v>146.76583519230772</c:v>
                </c:pt>
                <c:pt idx="576">
                  <c:v>146.83078038461539</c:v>
                </c:pt>
                <c:pt idx="577">
                  <c:v>146.89572557692307</c:v>
                </c:pt>
                <c:pt idx="578">
                  <c:v>146.96067076923075</c:v>
                </c:pt>
                <c:pt idx="579">
                  <c:v>147.02561596153845</c:v>
                </c:pt>
                <c:pt idx="580">
                  <c:v>147.09056115384615</c:v>
                </c:pt>
                <c:pt idx="581">
                  <c:v>147.15550634615386</c:v>
                </c:pt>
                <c:pt idx="582">
                  <c:v>147.22045153846156</c:v>
                </c:pt>
                <c:pt idx="583">
                  <c:v>147.28539673076924</c:v>
                </c:pt>
                <c:pt idx="584">
                  <c:v>147.35034192307694</c:v>
                </c:pt>
                <c:pt idx="585">
                  <c:v>147.41528711538461</c:v>
                </c:pt>
                <c:pt idx="586">
                  <c:v>147.48023230769232</c:v>
                </c:pt>
                <c:pt idx="587">
                  <c:v>147.54517749999999</c:v>
                </c:pt>
                <c:pt idx="588">
                  <c:v>147.6101226923077</c:v>
                </c:pt>
                <c:pt idx="589">
                  <c:v>147.6750678846154</c:v>
                </c:pt>
                <c:pt idx="590">
                  <c:v>147.74001307692308</c:v>
                </c:pt>
                <c:pt idx="591">
                  <c:v>147.80495826923078</c:v>
                </c:pt>
                <c:pt idx="592">
                  <c:v>147.86990346153846</c:v>
                </c:pt>
                <c:pt idx="593">
                  <c:v>147.93484865384616</c:v>
                </c:pt>
                <c:pt idx="594">
                  <c:v>147.99979384615384</c:v>
                </c:pt>
                <c:pt idx="595">
                  <c:v>148.06473903846154</c:v>
                </c:pt>
                <c:pt idx="596">
                  <c:v>148.12968423076921</c:v>
                </c:pt>
                <c:pt idx="597">
                  <c:v>148.19462942307692</c:v>
                </c:pt>
                <c:pt idx="598">
                  <c:v>148.25957461538462</c:v>
                </c:pt>
                <c:pt idx="599">
                  <c:v>148.32451980769233</c:v>
                </c:pt>
                <c:pt idx="600">
                  <c:v>148.38946500000003</c:v>
                </c:pt>
                <c:pt idx="601">
                  <c:v>148.45441019230773</c:v>
                </c:pt>
                <c:pt idx="602">
                  <c:v>148.51935538461541</c:v>
                </c:pt>
                <c:pt idx="603">
                  <c:v>148.58430057692306</c:v>
                </c:pt>
                <c:pt idx="604">
                  <c:v>148.64924576923076</c:v>
                </c:pt>
                <c:pt idx="605">
                  <c:v>148.71419096153846</c:v>
                </c:pt>
                <c:pt idx="606">
                  <c:v>148.77913615384617</c:v>
                </c:pt>
                <c:pt idx="607">
                  <c:v>148.84408134615384</c:v>
                </c:pt>
                <c:pt idx="608">
                  <c:v>148.90902653846155</c:v>
                </c:pt>
                <c:pt idx="609">
                  <c:v>148.97397173076925</c:v>
                </c:pt>
                <c:pt idx="610">
                  <c:v>149.03891692307693</c:v>
                </c:pt>
                <c:pt idx="611">
                  <c:v>149.10386211538463</c:v>
                </c:pt>
                <c:pt idx="612">
                  <c:v>149.1688073076923</c:v>
                </c:pt>
                <c:pt idx="613">
                  <c:v>149.23375250000001</c:v>
                </c:pt>
                <c:pt idx="614">
                  <c:v>149.29869769230771</c:v>
                </c:pt>
                <c:pt idx="615">
                  <c:v>149.36364288461536</c:v>
                </c:pt>
                <c:pt idx="616">
                  <c:v>149.42858807692309</c:v>
                </c:pt>
                <c:pt idx="617">
                  <c:v>149.49353326923077</c:v>
                </c:pt>
                <c:pt idx="618">
                  <c:v>149.55847846153847</c:v>
                </c:pt>
                <c:pt idx="619">
                  <c:v>149.62342365384617</c:v>
                </c:pt>
                <c:pt idx="620">
                  <c:v>149.68836884615385</c:v>
                </c:pt>
                <c:pt idx="621">
                  <c:v>149.75331403846155</c:v>
                </c:pt>
                <c:pt idx="622">
                  <c:v>149.81825923076923</c:v>
                </c:pt>
                <c:pt idx="623">
                  <c:v>149.8832044230769</c:v>
                </c:pt>
                <c:pt idx="624">
                  <c:v>149.94814961538461</c:v>
                </c:pt>
                <c:pt idx="625">
                  <c:v>150.01309480769231</c:v>
                </c:pt>
                <c:pt idx="626">
                  <c:v>150.07804000000002</c:v>
                </c:pt>
                <c:pt idx="627">
                  <c:v>150.07804000000002</c:v>
                </c:pt>
                <c:pt idx="628">
                  <c:v>150.65274807692307</c:v>
                </c:pt>
                <c:pt idx="629">
                  <c:v>151.22745615384616</c:v>
                </c:pt>
                <c:pt idx="630">
                  <c:v>151.80216423076925</c:v>
                </c:pt>
                <c:pt idx="631">
                  <c:v>152.37687230769234</c:v>
                </c:pt>
                <c:pt idx="632">
                  <c:v>152.9515803846154</c:v>
                </c:pt>
                <c:pt idx="633">
                  <c:v>153.52628846153843</c:v>
                </c:pt>
                <c:pt idx="634">
                  <c:v>154.10099653846157</c:v>
                </c:pt>
                <c:pt idx="635">
                  <c:v>154.67570461538463</c:v>
                </c:pt>
                <c:pt idx="636">
                  <c:v>155.25041269230766</c:v>
                </c:pt>
                <c:pt idx="637">
                  <c:v>155.82512076923078</c:v>
                </c:pt>
                <c:pt idx="638">
                  <c:v>156.39982884615387</c:v>
                </c:pt>
                <c:pt idx="639">
                  <c:v>156.97453692307695</c:v>
                </c:pt>
                <c:pt idx="640">
                  <c:v>157.54924499999998</c:v>
                </c:pt>
                <c:pt idx="641">
                  <c:v>158.12395307692307</c:v>
                </c:pt>
                <c:pt idx="642">
                  <c:v>158.69866115384619</c:v>
                </c:pt>
                <c:pt idx="643">
                  <c:v>159.27336923076925</c:v>
                </c:pt>
                <c:pt idx="644">
                  <c:v>159.84807730769234</c:v>
                </c:pt>
                <c:pt idx="645">
                  <c:v>160.42278538461539</c:v>
                </c:pt>
                <c:pt idx="646">
                  <c:v>160.99749346153845</c:v>
                </c:pt>
                <c:pt idx="647">
                  <c:v>161.57220153846154</c:v>
                </c:pt>
                <c:pt idx="648">
                  <c:v>162.14690961538463</c:v>
                </c:pt>
                <c:pt idx="649">
                  <c:v>162.72161769230769</c:v>
                </c:pt>
                <c:pt idx="650">
                  <c:v>163.29632576923078</c:v>
                </c:pt>
                <c:pt idx="651">
                  <c:v>163.87103384615384</c:v>
                </c:pt>
                <c:pt idx="652">
                  <c:v>164.44574192307695</c:v>
                </c:pt>
                <c:pt idx="653">
                  <c:v>165.02044999999998</c:v>
                </c:pt>
                <c:pt idx="654">
                  <c:v>165.59515807692307</c:v>
                </c:pt>
                <c:pt idx="655">
                  <c:v>166.16986615384616</c:v>
                </c:pt>
                <c:pt idx="656">
                  <c:v>166.74457423076925</c:v>
                </c:pt>
                <c:pt idx="657">
                  <c:v>167.31928230769228</c:v>
                </c:pt>
                <c:pt idx="658">
                  <c:v>167.89399038461536</c:v>
                </c:pt>
                <c:pt idx="659">
                  <c:v>168.46869846153848</c:v>
                </c:pt>
                <c:pt idx="660">
                  <c:v>169.04340653846151</c:v>
                </c:pt>
                <c:pt idx="661">
                  <c:v>169.6181146153846</c:v>
                </c:pt>
                <c:pt idx="662">
                  <c:v>170.19282269230771</c:v>
                </c:pt>
                <c:pt idx="663">
                  <c:v>170.76753076923077</c:v>
                </c:pt>
                <c:pt idx="664">
                  <c:v>171.34223884615386</c:v>
                </c:pt>
                <c:pt idx="665">
                  <c:v>171.91694692307692</c:v>
                </c:pt>
                <c:pt idx="666">
                  <c:v>172.49165500000001</c:v>
                </c:pt>
                <c:pt idx="667">
                  <c:v>173.06636307692307</c:v>
                </c:pt>
                <c:pt idx="668">
                  <c:v>173.64107115384616</c:v>
                </c:pt>
                <c:pt idx="669">
                  <c:v>174.21577923076921</c:v>
                </c:pt>
                <c:pt idx="670">
                  <c:v>174.7904873076923</c:v>
                </c:pt>
                <c:pt idx="671">
                  <c:v>175.36519538461539</c:v>
                </c:pt>
                <c:pt idx="672">
                  <c:v>175.93990346153845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PER!$BN$19</c:f>
              <c:strCache>
                <c:ptCount val="1"/>
                <c:pt idx="0">
                  <c:v>5X</c:v>
                </c:pt>
              </c:strCache>
            </c:strRef>
          </c:tx>
          <c:spPr>
            <a:ln w="19050">
              <a:solidFill>
                <a:schemeClr val="tx1">
                  <a:lumMod val="75000"/>
                  <a:lumOff val="25000"/>
                </a:schemeClr>
              </a:solidFill>
            </a:ln>
          </c:spPr>
          <c:marker>
            <c:symbol val="none"/>
          </c:marker>
          <c:cat>
            <c:numRef>
              <c:f>PER!$AO$20:$AO$5005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PER!$BN$20:$BN$5005</c:f>
              <c:numCache>
                <c:formatCode>0_);[Red]\(0\)</c:formatCode>
                <c:ptCount val="4986"/>
                <c:pt idx="0">
                  <c:v>53.933699999999995</c:v>
                </c:pt>
                <c:pt idx="1">
                  <c:v>53.63114903846153</c:v>
                </c:pt>
                <c:pt idx="2">
                  <c:v>53.328598076923079</c:v>
                </c:pt>
                <c:pt idx="3">
                  <c:v>53.026047115384614</c:v>
                </c:pt>
                <c:pt idx="4">
                  <c:v>52.723496153846149</c:v>
                </c:pt>
                <c:pt idx="5">
                  <c:v>52.420945192307698</c:v>
                </c:pt>
                <c:pt idx="6">
                  <c:v>52.118394230769226</c:v>
                </c:pt>
                <c:pt idx="7">
                  <c:v>51.815843269230768</c:v>
                </c:pt>
                <c:pt idx="8">
                  <c:v>51.513292307692311</c:v>
                </c:pt>
                <c:pt idx="9">
                  <c:v>51.210741346153846</c:v>
                </c:pt>
                <c:pt idx="10">
                  <c:v>50.908190384615381</c:v>
                </c:pt>
                <c:pt idx="11">
                  <c:v>50.605639423076923</c:v>
                </c:pt>
                <c:pt idx="12">
                  <c:v>50.303088461538465</c:v>
                </c:pt>
                <c:pt idx="13">
                  <c:v>50.0005375</c:v>
                </c:pt>
                <c:pt idx="14">
                  <c:v>49.697986538461542</c:v>
                </c:pt>
                <c:pt idx="15">
                  <c:v>49.395435576923077</c:v>
                </c:pt>
                <c:pt idx="16">
                  <c:v>49.092884615384619</c:v>
                </c:pt>
                <c:pt idx="17">
                  <c:v>48.790333653846162</c:v>
                </c:pt>
                <c:pt idx="18">
                  <c:v>48.487782692307697</c:v>
                </c:pt>
                <c:pt idx="19">
                  <c:v>48.185231730769232</c:v>
                </c:pt>
                <c:pt idx="20">
                  <c:v>47.882680769230781</c:v>
                </c:pt>
                <c:pt idx="21">
                  <c:v>47.580129807692309</c:v>
                </c:pt>
                <c:pt idx="22">
                  <c:v>47.277578846153844</c:v>
                </c:pt>
                <c:pt idx="23">
                  <c:v>46.975027884615379</c:v>
                </c:pt>
                <c:pt idx="24">
                  <c:v>46.672476923076914</c:v>
                </c:pt>
                <c:pt idx="25">
                  <c:v>46.369925961538463</c:v>
                </c:pt>
                <c:pt idx="26">
                  <c:v>46.067374999999998</c:v>
                </c:pt>
                <c:pt idx="27">
                  <c:v>45.764824038461533</c:v>
                </c:pt>
                <c:pt idx="28">
                  <c:v>45.462273076923083</c:v>
                </c:pt>
                <c:pt idx="29">
                  <c:v>45.159722115384611</c:v>
                </c:pt>
                <c:pt idx="30">
                  <c:v>44.857171153846153</c:v>
                </c:pt>
                <c:pt idx="31">
                  <c:v>44.554620192307695</c:v>
                </c:pt>
                <c:pt idx="32">
                  <c:v>44.25206923076923</c:v>
                </c:pt>
                <c:pt idx="33">
                  <c:v>43.949518269230765</c:v>
                </c:pt>
                <c:pt idx="34">
                  <c:v>43.646967307692314</c:v>
                </c:pt>
                <c:pt idx="35">
                  <c:v>43.344416346153849</c:v>
                </c:pt>
                <c:pt idx="36">
                  <c:v>43.041865384615384</c:v>
                </c:pt>
                <c:pt idx="37">
                  <c:v>42.739314423076927</c:v>
                </c:pt>
                <c:pt idx="38">
                  <c:v>42.436763461538462</c:v>
                </c:pt>
                <c:pt idx="39">
                  <c:v>42.134212500000004</c:v>
                </c:pt>
                <c:pt idx="40">
                  <c:v>41.831661538461546</c:v>
                </c:pt>
                <c:pt idx="41">
                  <c:v>41.529110576923081</c:v>
                </c:pt>
                <c:pt idx="42">
                  <c:v>41.226559615384616</c:v>
                </c:pt>
                <c:pt idx="43">
                  <c:v>40.924008653846151</c:v>
                </c:pt>
                <c:pt idx="44">
                  <c:v>40.621457692307693</c:v>
                </c:pt>
                <c:pt idx="45">
                  <c:v>40.318906730769228</c:v>
                </c:pt>
                <c:pt idx="46">
                  <c:v>40.016355769230763</c:v>
                </c:pt>
                <c:pt idx="47">
                  <c:v>39.713804807692306</c:v>
                </c:pt>
                <c:pt idx="48">
                  <c:v>39.411253846153848</c:v>
                </c:pt>
                <c:pt idx="49">
                  <c:v>39.108702884615383</c:v>
                </c:pt>
                <c:pt idx="50">
                  <c:v>38.806151923076918</c:v>
                </c:pt>
                <c:pt idx="51">
                  <c:v>38.50360096153846</c:v>
                </c:pt>
                <c:pt idx="52">
                  <c:v>38.201050000000002</c:v>
                </c:pt>
                <c:pt idx="53">
                  <c:v>38.201050000000002</c:v>
                </c:pt>
                <c:pt idx="54">
                  <c:v>38.227615384615383</c:v>
                </c:pt>
                <c:pt idx="55">
                  <c:v>38.254180769230771</c:v>
                </c:pt>
                <c:pt idx="56">
                  <c:v>38.280746153846152</c:v>
                </c:pt>
                <c:pt idx="57">
                  <c:v>38.307311538461541</c:v>
                </c:pt>
                <c:pt idx="58">
                  <c:v>38.333876923076922</c:v>
                </c:pt>
                <c:pt idx="59">
                  <c:v>38.360442307692303</c:v>
                </c:pt>
                <c:pt idx="60">
                  <c:v>38.387007692307691</c:v>
                </c:pt>
                <c:pt idx="61">
                  <c:v>38.413573076923072</c:v>
                </c:pt>
                <c:pt idx="62">
                  <c:v>38.44013846153846</c:v>
                </c:pt>
                <c:pt idx="63">
                  <c:v>38.466703846153848</c:v>
                </c:pt>
                <c:pt idx="64">
                  <c:v>38.493269230769229</c:v>
                </c:pt>
                <c:pt idx="65">
                  <c:v>38.519834615384617</c:v>
                </c:pt>
                <c:pt idx="66">
                  <c:v>38.546399999999998</c:v>
                </c:pt>
                <c:pt idx="67">
                  <c:v>38.572965384615379</c:v>
                </c:pt>
                <c:pt idx="68">
                  <c:v>38.599530769230768</c:v>
                </c:pt>
                <c:pt idx="69">
                  <c:v>38.626096153846156</c:v>
                </c:pt>
                <c:pt idx="70">
                  <c:v>38.652661538461544</c:v>
                </c:pt>
                <c:pt idx="71">
                  <c:v>38.679226923076925</c:v>
                </c:pt>
                <c:pt idx="72">
                  <c:v>38.705792307692313</c:v>
                </c:pt>
                <c:pt idx="73">
                  <c:v>38.732357692307701</c:v>
                </c:pt>
                <c:pt idx="74">
                  <c:v>38.758923076923075</c:v>
                </c:pt>
                <c:pt idx="75">
                  <c:v>38.785488461538463</c:v>
                </c:pt>
                <c:pt idx="76">
                  <c:v>38.812053846153852</c:v>
                </c:pt>
                <c:pt idx="77">
                  <c:v>38.838619230769233</c:v>
                </c:pt>
                <c:pt idx="78">
                  <c:v>38.865184615384614</c:v>
                </c:pt>
                <c:pt idx="79">
                  <c:v>38.891750000000002</c:v>
                </c:pt>
                <c:pt idx="80">
                  <c:v>38.91831538461539</c:v>
                </c:pt>
                <c:pt idx="81">
                  <c:v>38.944880769230764</c:v>
                </c:pt>
                <c:pt idx="82">
                  <c:v>38.971446153846152</c:v>
                </c:pt>
                <c:pt idx="83">
                  <c:v>38.998011538461533</c:v>
                </c:pt>
                <c:pt idx="84">
                  <c:v>39.024576923076921</c:v>
                </c:pt>
                <c:pt idx="85">
                  <c:v>39.051142307692309</c:v>
                </c:pt>
                <c:pt idx="86">
                  <c:v>39.07770769230769</c:v>
                </c:pt>
                <c:pt idx="87">
                  <c:v>39.104273076923072</c:v>
                </c:pt>
                <c:pt idx="88">
                  <c:v>39.130838461538467</c:v>
                </c:pt>
                <c:pt idx="89">
                  <c:v>39.157403846153841</c:v>
                </c:pt>
                <c:pt idx="90">
                  <c:v>39.183969230769229</c:v>
                </c:pt>
                <c:pt idx="91">
                  <c:v>39.21053461538461</c:v>
                </c:pt>
                <c:pt idx="92">
                  <c:v>39.237099999999998</c:v>
                </c:pt>
                <c:pt idx="93">
                  <c:v>39.263665384615386</c:v>
                </c:pt>
                <c:pt idx="94">
                  <c:v>39.290230769230767</c:v>
                </c:pt>
                <c:pt idx="95">
                  <c:v>39.316796153846155</c:v>
                </c:pt>
                <c:pt idx="96">
                  <c:v>39.343361538461536</c:v>
                </c:pt>
                <c:pt idx="97">
                  <c:v>39.369926923076918</c:v>
                </c:pt>
                <c:pt idx="98">
                  <c:v>39.396492307692306</c:v>
                </c:pt>
                <c:pt idx="99">
                  <c:v>39.423057692307687</c:v>
                </c:pt>
                <c:pt idx="100">
                  <c:v>39.449623076923075</c:v>
                </c:pt>
                <c:pt idx="101">
                  <c:v>39.476188461538463</c:v>
                </c:pt>
                <c:pt idx="102">
                  <c:v>39.502753846153851</c:v>
                </c:pt>
                <c:pt idx="103">
                  <c:v>39.529319230769232</c:v>
                </c:pt>
                <c:pt idx="104">
                  <c:v>39.55588461538462</c:v>
                </c:pt>
                <c:pt idx="105">
                  <c:v>39.582449999999994</c:v>
                </c:pt>
                <c:pt idx="106">
                  <c:v>39.535193269230767</c:v>
                </c:pt>
                <c:pt idx="107">
                  <c:v>39.48793653846154</c:v>
                </c:pt>
                <c:pt idx="108">
                  <c:v>39.440679807692305</c:v>
                </c:pt>
                <c:pt idx="109">
                  <c:v>39.393423076923078</c:v>
                </c:pt>
                <c:pt idx="110">
                  <c:v>39.346166346153851</c:v>
                </c:pt>
                <c:pt idx="111">
                  <c:v>39.298909615384609</c:v>
                </c:pt>
                <c:pt idx="112">
                  <c:v>39.251652884615389</c:v>
                </c:pt>
                <c:pt idx="113">
                  <c:v>39.204396153846162</c:v>
                </c:pt>
                <c:pt idx="114">
                  <c:v>39.15713942307692</c:v>
                </c:pt>
                <c:pt idx="115">
                  <c:v>39.109882692307693</c:v>
                </c:pt>
                <c:pt idx="116">
                  <c:v>39.062625961538465</c:v>
                </c:pt>
                <c:pt idx="117">
                  <c:v>39.015369230769231</c:v>
                </c:pt>
                <c:pt idx="118">
                  <c:v>38.968112500000004</c:v>
                </c:pt>
                <c:pt idx="119">
                  <c:v>38.920855769230769</c:v>
                </c:pt>
                <c:pt idx="120">
                  <c:v>38.873599038461542</c:v>
                </c:pt>
                <c:pt idx="121">
                  <c:v>38.826342307692308</c:v>
                </c:pt>
                <c:pt idx="122">
                  <c:v>38.779085576923087</c:v>
                </c:pt>
                <c:pt idx="123">
                  <c:v>38.731828846153846</c:v>
                </c:pt>
                <c:pt idx="124">
                  <c:v>38.684572115384611</c:v>
                </c:pt>
                <c:pt idx="125">
                  <c:v>38.637315384615384</c:v>
                </c:pt>
                <c:pt idx="126">
                  <c:v>38.59005865384615</c:v>
                </c:pt>
                <c:pt idx="127">
                  <c:v>38.542801923076922</c:v>
                </c:pt>
                <c:pt idx="128">
                  <c:v>38.495545192307688</c:v>
                </c:pt>
                <c:pt idx="129">
                  <c:v>38.448288461538461</c:v>
                </c:pt>
                <c:pt idx="130">
                  <c:v>38.401031730769233</c:v>
                </c:pt>
                <c:pt idx="131">
                  <c:v>38.353774999999999</c:v>
                </c:pt>
                <c:pt idx="132">
                  <c:v>38.306518269230772</c:v>
                </c:pt>
                <c:pt idx="133">
                  <c:v>38.259261538461544</c:v>
                </c:pt>
                <c:pt idx="134">
                  <c:v>38.21200480769231</c:v>
                </c:pt>
                <c:pt idx="135">
                  <c:v>38.164748076923075</c:v>
                </c:pt>
                <c:pt idx="136">
                  <c:v>38.117491346153848</c:v>
                </c:pt>
                <c:pt idx="137">
                  <c:v>38.070234615384621</c:v>
                </c:pt>
                <c:pt idx="138">
                  <c:v>38.022977884615386</c:v>
                </c:pt>
                <c:pt idx="139">
                  <c:v>37.975721153846159</c:v>
                </c:pt>
                <c:pt idx="140">
                  <c:v>37.928464423076917</c:v>
                </c:pt>
                <c:pt idx="141">
                  <c:v>37.881207692307697</c:v>
                </c:pt>
                <c:pt idx="142">
                  <c:v>37.83395096153847</c:v>
                </c:pt>
                <c:pt idx="143">
                  <c:v>37.786694230769221</c:v>
                </c:pt>
                <c:pt idx="144">
                  <c:v>37.739437500000001</c:v>
                </c:pt>
                <c:pt idx="145">
                  <c:v>37.692180769230774</c:v>
                </c:pt>
                <c:pt idx="146">
                  <c:v>37.644924038461539</c:v>
                </c:pt>
                <c:pt idx="147">
                  <c:v>37.597667307692312</c:v>
                </c:pt>
                <c:pt idx="148">
                  <c:v>37.550410576923078</c:v>
                </c:pt>
                <c:pt idx="149">
                  <c:v>37.503153846153843</c:v>
                </c:pt>
                <c:pt idx="150">
                  <c:v>37.455897115384623</c:v>
                </c:pt>
                <c:pt idx="151">
                  <c:v>37.408640384615381</c:v>
                </c:pt>
                <c:pt idx="152">
                  <c:v>37.361383653846154</c:v>
                </c:pt>
                <c:pt idx="153">
                  <c:v>37.314126923076927</c:v>
                </c:pt>
                <c:pt idx="154">
                  <c:v>37.266870192307692</c:v>
                </c:pt>
                <c:pt idx="155">
                  <c:v>37.219613461538465</c:v>
                </c:pt>
                <c:pt idx="156">
                  <c:v>37.172356730769231</c:v>
                </c:pt>
                <c:pt idx="157">
                  <c:v>37.125100000000003</c:v>
                </c:pt>
                <c:pt idx="158">
                  <c:v>36.942492307692305</c:v>
                </c:pt>
                <c:pt idx="159">
                  <c:v>36.759884615384621</c:v>
                </c:pt>
                <c:pt idx="160">
                  <c:v>36.577276923076923</c:v>
                </c:pt>
                <c:pt idx="161">
                  <c:v>36.394669230769232</c:v>
                </c:pt>
                <c:pt idx="162">
                  <c:v>36.212061538461541</c:v>
                </c:pt>
                <c:pt idx="163">
                  <c:v>36.029453846153849</c:v>
                </c:pt>
                <c:pt idx="164">
                  <c:v>35.846846153846158</c:v>
                </c:pt>
                <c:pt idx="165">
                  <c:v>35.664238461538467</c:v>
                </c:pt>
                <c:pt idx="166">
                  <c:v>35.481630769230769</c:v>
                </c:pt>
                <c:pt idx="167">
                  <c:v>35.299023076923085</c:v>
                </c:pt>
                <c:pt idx="168">
                  <c:v>35.116415384615387</c:v>
                </c:pt>
                <c:pt idx="169">
                  <c:v>34.933807692307695</c:v>
                </c:pt>
                <c:pt idx="170">
                  <c:v>34.751199999999997</c:v>
                </c:pt>
                <c:pt idx="171">
                  <c:v>34.568592307692306</c:v>
                </c:pt>
                <c:pt idx="172">
                  <c:v>34.385984615384615</c:v>
                </c:pt>
                <c:pt idx="173">
                  <c:v>34.203376923076924</c:v>
                </c:pt>
                <c:pt idx="174">
                  <c:v>34.020769230769226</c:v>
                </c:pt>
                <c:pt idx="175">
                  <c:v>33.838161538461542</c:v>
                </c:pt>
                <c:pt idx="176">
                  <c:v>33.655553846153843</c:v>
                </c:pt>
                <c:pt idx="177">
                  <c:v>33.472946153846159</c:v>
                </c:pt>
                <c:pt idx="178">
                  <c:v>33.290338461538454</c:v>
                </c:pt>
                <c:pt idx="179">
                  <c:v>33.10773076923077</c:v>
                </c:pt>
                <c:pt idx="180">
                  <c:v>32.925123076923072</c:v>
                </c:pt>
                <c:pt idx="181">
                  <c:v>32.742515384615388</c:v>
                </c:pt>
                <c:pt idx="182">
                  <c:v>32.559907692307696</c:v>
                </c:pt>
                <c:pt idx="183">
                  <c:v>32.377299999999998</c:v>
                </c:pt>
                <c:pt idx="184">
                  <c:v>32.194692307692314</c:v>
                </c:pt>
                <c:pt idx="185">
                  <c:v>32.012084615384616</c:v>
                </c:pt>
                <c:pt idx="186">
                  <c:v>31.829476923076925</c:v>
                </c:pt>
                <c:pt idx="187">
                  <c:v>31.64686923076923</c:v>
                </c:pt>
                <c:pt idx="188">
                  <c:v>31.464261538461543</c:v>
                </c:pt>
                <c:pt idx="189">
                  <c:v>31.281653846153851</c:v>
                </c:pt>
                <c:pt idx="190">
                  <c:v>31.099046153846146</c:v>
                </c:pt>
                <c:pt idx="191">
                  <c:v>30.916438461538458</c:v>
                </c:pt>
                <c:pt idx="192">
                  <c:v>30.733830769230771</c:v>
                </c:pt>
                <c:pt idx="193">
                  <c:v>30.55122307692308</c:v>
                </c:pt>
                <c:pt idx="194">
                  <c:v>30.368615384615385</c:v>
                </c:pt>
                <c:pt idx="195">
                  <c:v>30.18600769230769</c:v>
                </c:pt>
                <c:pt idx="196">
                  <c:v>30.003399999999999</c:v>
                </c:pt>
                <c:pt idx="197">
                  <c:v>29.820792307692312</c:v>
                </c:pt>
                <c:pt idx="198">
                  <c:v>29.638184615384617</c:v>
                </c:pt>
                <c:pt idx="199">
                  <c:v>29.455576923076922</c:v>
                </c:pt>
                <c:pt idx="200">
                  <c:v>29.272969230769228</c:v>
                </c:pt>
                <c:pt idx="201">
                  <c:v>29.09036153846154</c:v>
                </c:pt>
                <c:pt idx="202">
                  <c:v>28.907753846153845</c:v>
                </c:pt>
                <c:pt idx="203">
                  <c:v>28.725146153846147</c:v>
                </c:pt>
                <c:pt idx="204">
                  <c:v>28.542538461538459</c:v>
                </c:pt>
                <c:pt idx="205">
                  <c:v>28.359930769230772</c:v>
                </c:pt>
                <c:pt idx="206">
                  <c:v>28.177323076923077</c:v>
                </c:pt>
                <c:pt idx="207">
                  <c:v>27.994715384615382</c:v>
                </c:pt>
                <c:pt idx="208">
                  <c:v>27.812107692307688</c:v>
                </c:pt>
                <c:pt idx="209">
                  <c:v>27.6295</c:v>
                </c:pt>
                <c:pt idx="210">
                  <c:v>28.025999038461531</c:v>
                </c:pt>
                <c:pt idx="211">
                  <c:v>28.42249807692308</c:v>
                </c:pt>
                <c:pt idx="212">
                  <c:v>28.818997115384612</c:v>
                </c:pt>
                <c:pt idx="213">
                  <c:v>29.21549615384615</c:v>
                </c:pt>
                <c:pt idx="214">
                  <c:v>29.611995192307692</c:v>
                </c:pt>
                <c:pt idx="215">
                  <c:v>30.00849423076923</c:v>
                </c:pt>
                <c:pt idx="216">
                  <c:v>30.404993269230765</c:v>
                </c:pt>
                <c:pt idx="217">
                  <c:v>30.801492307692307</c:v>
                </c:pt>
                <c:pt idx="218">
                  <c:v>31.197991346153838</c:v>
                </c:pt>
                <c:pt idx="219">
                  <c:v>31.594490384615384</c:v>
                </c:pt>
                <c:pt idx="220">
                  <c:v>31.990989423076922</c:v>
                </c:pt>
                <c:pt idx="221">
                  <c:v>32.38748846153846</c:v>
                </c:pt>
                <c:pt idx="222">
                  <c:v>32.783987499999995</c:v>
                </c:pt>
                <c:pt idx="223">
                  <c:v>33.180486538461544</c:v>
                </c:pt>
                <c:pt idx="224">
                  <c:v>33.576985576923079</c:v>
                </c:pt>
                <c:pt idx="225">
                  <c:v>33.973484615384614</c:v>
                </c:pt>
                <c:pt idx="226">
                  <c:v>34.369983653846155</c:v>
                </c:pt>
                <c:pt idx="227">
                  <c:v>34.76648269230769</c:v>
                </c:pt>
                <c:pt idx="228">
                  <c:v>35.162981730769225</c:v>
                </c:pt>
                <c:pt idx="229">
                  <c:v>35.559480769230767</c:v>
                </c:pt>
                <c:pt idx="230">
                  <c:v>35.955979807692302</c:v>
                </c:pt>
                <c:pt idx="231">
                  <c:v>36.352478846153844</c:v>
                </c:pt>
                <c:pt idx="232">
                  <c:v>36.748977884615385</c:v>
                </c:pt>
                <c:pt idx="233">
                  <c:v>37.14547692307692</c:v>
                </c:pt>
                <c:pt idx="234">
                  <c:v>37.541975961538469</c:v>
                </c:pt>
                <c:pt idx="235">
                  <c:v>37.938474999999997</c:v>
                </c:pt>
                <c:pt idx="236">
                  <c:v>38.334974038461546</c:v>
                </c:pt>
                <c:pt idx="237">
                  <c:v>38.731473076923074</c:v>
                </c:pt>
                <c:pt idx="238">
                  <c:v>39.127972115384608</c:v>
                </c:pt>
                <c:pt idx="239">
                  <c:v>39.524471153846157</c:v>
                </c:pt>
                <c:pt idx="240">
                  <c:v>39.920970192307685</c:v>
                </c:pt>
                <c:pt idx="241">
                  <c:v>40.317469230769234</c:v>
                </c:pt>
                <c:pt idx="242">
                  <c:v>40.713968269230769</c:v>
                </c:pt>
                <c:pt idx="243">
                  <c:v>41.110467307692304</c:v>
                </c:pt>
                <c:pt idx="244">
                  <c:v>41.506966346153852</c:v>
                </c:pt>
                <c:pt idx="245">
                  <c:v>41.90346538461538</c:v>
                </c:pt>
                <c:pt idx="246">
                  <c:v>42.299964423076929</c:v>
                </c:pt>
                <c:pt idx="247">
                  <c:v>42.696463461538457</c:v>
                </c:pt>
                <c:pt idx="248">
                  <c:v>43.092962499999999</c:v>
                </c:pt>
                <c:pt idx="249">
                  <c:v>43.489461538461541</c:v>
                </c:pt>
                <c:pt idx="250">
                  <c:v>43.885960576923082</c:v>
                </c:pt>
                <c:pt idx="251">
                  <c:v>44.282459615384617</c:v>
                </c:pt>
                <c:pt idx="252">
                  <c:v>44.678958653846145</c:v>
                </c:pt>
                <c:pt idx="253">
                  <c:v>45.075457692307687</c:v>
                </c:pt>
                <c:pt idx="254">
                  <c:v>45.471956730769236</c:v>
                </c:pt>
                <c:pt idx="255">
                  <c:v>45.868455769230771</c:v>
                </c:pt>
                <c:pt idx="256">
                  <c:v>46.264954807692312</c:v>
                </c:pt>
                <c:pt idx="257">
                  <c:v>46.661453846153854</c:v>
                </c:pt>
                <c:pt idx="258">
                  <c:v>47.057952884615375</c:v>
                </c:pt>
                <c:pt idx="259">
                  <c:v>47.454451923076924</c:v>
                </c:pt>
                <c:pt idx="260">
                  <c:v>47.850950961538459</c:v>
                </c:pt>
                <c:pt idx="261">
                  <c:v>48.247450000000001</c:v>
                </c:pt>
                <c:pt idx="262">
                  <c:v>48.838752884615381</c:v>
                </c:pt>
                <c:pt idx="263">
                  <c:v>49.430055769230762</c:v>
                </c:pt>
                <c:pt idx="264">
                  <c:v>50.02135865384615</c:v>
                </c:pt>
                <c:pt idx="265">
                  <c:v>50.612661538461545</c:v>
                </c:pt>
                <c:pt idx="266">
                  <c:v>51.203964423076918</c:v>
                </c:pt>
                <c:pt idx="267">
                  <c:v>51.795267307692299</c:v>
                </c:pt>
                <c:pt idx="268">
                  <c:v>52.386570192307701</c:v>
                </c:pt>
                <c:pt idx="269">
                  <c:v>52.977873076923075</c:v>
                </c:pt>
                <c:pt idx="270">
                  <c:v>53.569175961538456</c:v>
                </c:pt>
                <c:pt idx="271">
                  <c:v>54.16047884615385</c:v>
                </c:pt>
                <c:pt idx="272">
                  <c:v>54.751781730769231</c:v>
                </c:pt>
                <c:pt idx="273">
                  <c:v>55.343084615384612</c:v>
                </c:pt>
                <c:pt idx="274">
                  <c:v>55.934387500000007</c:v>
                </c:pt>
                <c:pt idx="275">
                  <c:v>56.52569038461538</c:v>
                </c:pt>
                <c:pt idx="276">
                  <c:v>57.116993269230768</c:v>
                </c:pt>
                <c:pt idx="277">
                  <c:v>57.708296153846163</c:v>
                </c:pt>
                <c:pt idx="278">
                  <c:v>58.299599038461544</c:v>
                </c:pt>
                <c:pt idx="279">
                  <c:v>58.890901923076925</c:v>
                </c:pt>
                <c:pt idx="280">
                  <c:v>59.482204807692312</c:v>
                </c:pt>
                <c:pt idx="281">
                  <c:v>60.0735076923077</c:v>
                </c:pt>
                <c:pt idx="282">
                  <c:v>60.664810576923081</c:v>
                </c:pt>
                <c:pt idx="283">
                  <c:v>61.256113461538469</c:v>
                </c:pt>
                <c:pt idx="284">
                  <c:v>61.847416346153842</c:v>
                </c:pt>
                <c:pt idx="285">
                  <c:v>62.438719230769237</c:v>
                </c:pt>
                <c:pt idx="286">
                  <c:v>63.030022115384618</c:v>
                </c:pt>
                <c:pt idx="287">
                  <c:v>63.621324999999999</c:v>
                </c:pt>
                <c:pt idx="288">
                  <c:v>64.212627884615401</c:v>
                </c:pt>
                <c:pt idx="289">
                  <c:v>64.803930769230774</c:v>
                </c:pt>
                <c:pt idx="290">
                  <c:v>65.395233653846148</c:v>
                </c:pt>
                <c:pt idx="291">
                  <c:v>65.986536538461536</c:v>
                </c:pt>
                <c:pt idx="292">
                  <c:v>66.577839423076924</c:v>
                </c:pt>
                <c:pt idx="293">
                  <c:v>67.169142307692326</c:v>
                </c:pt>
                <c:pt idx="294">
                  <c:v>67.760445192307685</c:v>
                </c:pt>
                <c:pt idx="295">
                  <c:v>68.351748076923087</c:v>
                </c:pt>
                <c:pt idx="296">
                  <c:v>68.943050961538475</c:v>
                </c:pt>
                <c:pt idx="297">
                  <c:v>69.534353846153834</c:v>
                </c:pt>
                <c:pt idx="298">
                  <c:v>70.125656730769251</c:v>
                </c:pt>
                <c:pt idx="299">
                  <c:v>70.71695961538461</c:v>
                </c:pt>
                <c:pt idx="300">
                  <c:v>71.308262499999998</c:v>
                </c:pt>
                <c:pt idx="301">
                  <c:v>71.8995653846154</c:v>
                </c:pt>
                <c:pt idx="302">
                  <c:v>72.490868269230759</c:v>
                </c:pt>
                <c:pt idx="303">
                  <c:v>73.082171153846147</c:v>
                </c:pt>
                <c:pt idx="304">
                  <c:v>73.673474038461549</c:v>
                </c:pt>
                <c:pt idx="305">
                  <c:v>74.264776923076923</c:v>
                </c:pt>
                <c:pt idx="306">
                  <c:v>74.856079807692311</c:v>
                </c:pt>
                <c:pt idx="307">
                  <c:v>75.447382692307698</c:v>
                </c:pt>
                <c:pt idx="308">
                  <c:v>76.038685576923072</c:v>
                </c:pt>
                <c:pt idx="309">
                  <c:v>76.629988461538474</c:v>
                </c:pt>
                <c:pt idx="310">
                  <c:v>77.221291346153862</c:v>
                </c:pt>
                <c:pt idx="311">
                  <c:v>77.812594230769236</c:v>
                </c:pt>
                <c:pt idx="312">
                  <c:v>78.403897115384623</c:v>
                </c:pt>
                <c:pt idx="313">
                  <c:v>78.995200000000011</c:v>
                </c:pt>
                <c:pt idx="314">
                  <c:v>78.995200000000011</c:v>
                </c:pt>
                <c:pt idx="315">
                  <c:v>78.762854807692307</c:v>
                </c:pt>
                <c:pt idx="316">
                  <c:v>78.530509615384631</c:v>
                </c:pt>
                <c:pt idx="317">
                  <c:v>78.298164423076926</c:v>
                </c:pt>
                <c:pt idx="318">
                  <c:v>78.06581923076925</c:v>
                </c:pt>
                <c:pt idx="319">
                  <c:v>77.833474038461546</c:v>
                </c:pt>
                <c:pt idx="320">
                  <c:v>77.601128846153856</c:v>
                </c:pt>
                <c:pt idx="321">
                  <c:v>77.368783653846165</c:v>
                </c:pt>
                <c:pt idx="322">
                  <c:v>77.136438461538461</c:v>
                </c:pt>
                <c:pt idx="323">
                  <c:v>76.904093269230771</c:v>
                </c:pt>
                <c:pt idx="324">
                  <c:v>76.671748076923095</c:v>
                </c:pt>
                <c:pt idx="325">
                  <c:v>76.439402884615376</c:v>
                </c:pt>
                <c:pt idx="326">
                  <c:v>76.2070576923077</c:v>
                </c:pt>
                <c:pt idx="327">
                  <c:v>75.97471250000001</c:v>
                </c:pt>
                <c:pt idx="328">
                  <c:v>75.742367307692305</c:v>
                </c:pt>
                <c:pt idx="329">
                  <c:v>75.510022115384615</c:v>
                </c:pt>
                <c:pt idx="330">
                  <c:v>75.277676923076925</c:v>
                </c:pt>
                <c:pt idx="331">
                  <c:v>75.045331730769234</c:v>
                </c:pt>
                <c:pt idx="332">
                  <c:v>74.812986538461544</c:v>
                </c:pt>
                <c:pt idx="333">
                  <c:v>74.58064134615384</c:v>
                </c:pt>
                <c:pt idx="334">
                  <c:v>74.348296153846164</c:v>
                </c:pt>
                <c:pt idx="335">
                  <c:v>74.115950961538459</c:v>
                </c:pt>
                <c:pt idx="336">
                  <c:v>73.883605769230769</c:v>
                </c:pt>
                <c:pt idx="337">
                  <c:v>73.651260576923093</c:v>
                </c:pt>
                <c:pt idx="338">
                  <c:v>73.418915384615374</c:v>
                </c:pt>
                <c:pt idx="339">
                  <c:v>73.186570192307698</c:v>
                </c:pt>
                <c:pt idx="340">
                  <c:v>72.954225000000008</c:v>
                </c:pt>
                <c:pt idx="341">
                  <c:v>72.721879807692318</c:v>
                </c:pt>
                <c:pt idx="342">
                  <c:v>72.489534615384613</c:v>
                </c:pt>
                <c:pt idx="343">
                  <c:v>72.257189423076923</c:v>
                </c:pt>
                <c:pt idx="344">
                  <c:v>72.024844230769233</c:v>
                </c:pt>
                <c:pt idx="345">
                  <c:v>71.792499038461543</c:v>
                </c:pt>
                <c:pt idx="346">
                  <c:v>71.560153846153852</c:v>
                </c:pt>
                <c:pt idx="347">
                  <c:v>71.327808653846148</c:v>
                </c:pt>
                <c:pt idx="348">
                  <c:v>71.095463461538458</c:v>
                </c:pt>
                <c:pt idx="349">
                  <c:v>70.863118269230782</c:v>
                </c:pt>
                <c:pt idx="350">
                  <c:v>70.630773076923077</c:v>
                </c:pt>
                <c:pt idx="351">
                  <c:v>70.398427884615387</c:v>
                </c:pt>
                <c:pt idx="352">
                  <c:v>70.166082692307697</c:v>
                </c:pt>
                <c:pt idx="353">
                  <c:v>69.933737500000007</c:v>
                </c:pt>
                <c:pt idx="354">
                  <c:v>69.701392307692316</c:v>
                </c:pt>
                <c:pt idx="355">
                  <c:v>69.469047115384612</c:v>
                </c:pt>
                <c:pt idx="356">
                  <c:v>69.236701923076922</c:v>
                </c:pt>
                <c:pt idx="357">
                  <c:v>69.004356730769231</c:v>
                </c:pt>
                <c:pt idx="358">
                  <c:v>68.772011538461541</c:v>
                </c:pt>
                <c:pt idx="359">
                  <c:v>68.539666346153837</c:v>
                </c:pt>
                <c:pt idx="360">
                  <c:v>68.307321153846146</c:v>
                </c:pt>
                <c:pt idx="361">
                  <c:v>68.074975961538456</c:v>
                </c:pt>
                <c:pt idx="362">
                  <c:v>67.84263076923078</c:v>
                </c:pt>
                <c:pt idx="363">
                  <c:v>67.610285576923076</c:v>
                </c:pt>
                <c:pt idx="364">
                  <c:v>67.377940384615371</c:v>
                </c:pt>
                <c:pt idx="365">
                  <c:v>67.145595192307681</c:v>
                </c:pt>
                <c:pt idx="366">
                  <c:v>66.913250000000005</c:v>
                </c:pt>
                <c:pt idx="367">
                  <c:v>67.855820192307689</c:v>
                </c:pt>
                <c:pt idx="368">
                  <c:v>68.798390384615374</c:v>
                </c:pt>
                <c:pt idx="369">
                  <c:v>69.740960576923086</c:v>
                </c:pt>
                <c:pt idx="370">
                  <c:v>70.683530769230771</c:v>
                </c:pt>
                <c:pt idx="371">
                  <c:v>71.626100961538455</c:v>
                </c:pt>
                <c:pt idx="372">
                  <c:v>72.568671153846154</c:v>
                </c:pt>
                <c:pt idx="373">
                  <c:v>73.511241346153852</c:v>
                </c:pt>
                <c:pt idx="374">
                  <c:v>74.453811538461537</c:v>
                </c:pt>
                <c:pt idx="375">
                  <c:v>75.396381730769221</c:v>
                </c:pt>
                <c:pt idx="376">
                  <c:v>76.33895192307692</c:v>
                </c:pt>
                <c:pt idx="377">
                  <c:v>77.281522115384604</c:v>
                </c:pt>
                <c:pt idx="378">
                  <c:v>78.224092307692317</c:v>
                </c:pt>
                <c:pt idx="379">
                  <c:v>79.166662500000001</c:v>
                </c:pt>
                <c:pt idx="380">
                  <c:v>80.109232692307685</c:v>
                </c:pt>
                <c:pt idx="381">
                  <c:v>81.051802884615384</c:v>
                </c:pt>
                <c:pt idx="382">
                  <c:v>81.994373076923068</c:v>
                </c:pt>
                <c:pt idx="383">
                  <c:v>82.936943269230781</c:v>
                </c:pt>
                <c:pt idx="384">
                  <c:v>83.879513461538465</c:v>
                </c:pt>
                <c:pt idx="385">
                  <c:v>84.82208365384615</c:v>
                </c:pt>
                <c:pt idx="386">
                  <c:v>85.764653846153848</c:v>
                </c:pt>
                <c:pt idx="387">
                  <c:v>86.707224038461547</c:v>
                </c:pt>
                <c:pt idx="388">
                  <c:v>87.649794230769217</c:v>
                </c:pt>
                <c:pt idx="389">
                  <c:v>88.59236442307693</c:v>
                </c:pt>
                <c:pt idx="390">
                  <c:v>89.534934615384628</c:v>
                </c:pt>
                <c:pt idx="391">
                  <c:v>90.477504807692313</c:v>
                </c:pt>
                <c:pt idx="392">
                  <c:v>91.420074999999997</c:v>
                </c:pt>
                <c:pt idx="393">
                  <c:v>92.362645192307696</c:v>
                </c:pt>
                <c:pt idx="394">
                  <c:v>93.30521538461538</c:v>
                </c:pt>
                <c:pt idx="395">
                  <c:v>94.247785576923079</c:v>
                </c:pt>
                <c:pt idx="396">
                  <c:v>95.190355769230777</c:v>
                </c:pt>
                <c:pt idx="397">
                  <c:v>96.132925961538447</c:v>
                </c:pt>
                <c:pt idx="398">
                  <c:v>97.07549615384616</c:v>
                </c:pt>
                <c:pt idx="399">
                  <c:v>98.018066346153844</c:v>
                </c:pt>
                <c:pt idx="400">
                  <c:v>98.960636538461543</c:v>
                </c:pt>
                <c:pt idx="401">
                  <c:v>99.903206730769227</c:v>
                </c:pt>
                <c:pt idx="402">
                  <c:v>100.84577692307693</c:v>
                </c:pt>
                <c:pt idx="403">
                  <c:v>101.78834711538462</c:v>
                </c:pt>
                <c:pt idx="404">
                  <c:v>102.73091730769229</c:v>
                </c:pt>
                <c:pt idx="405">
                  <c:v>103.67348749999999</c:v>
                </c:pt>
                <c:pt idx="406">
                  <c:v>104.61605769230769</c:v>
                </c:pt>
                <c:pt idx="407">
                  <c:v>105.55862788461539</c:v>
                </c:pt>
                <c:pt idx="408">
                  <c:v>106.50119807692309</c:v>
                </c:pt>
                <c:pt idx="409">
                  <c:v>107.44376826923077</c:v>
                </c:pt>
                <c:pt idx="410">
                  <c:v>108.38633846153847</c:v>
                </c:pt>
                <c:pt idx="411">
                  <c:v>109.32890865384616</c:v>
                </c:pt>
                <c:pt idx="412">
                  <c:v>110.27147884615384</c:v>
                </c:pt>
                <c:pt idx="413">
                  <c:v>111.21404903846154</c:v>
                </c:pt>
                <c:pt idx="414">
                  <c:v>112.15661923076925</c:v>
                </c:pt>
                <c:pt idx="415">
                  <c:v>113.09918942307692</c:v>
                </c:pt>
                <c:pt idx="416">
                  <c:v>114.04175961538462</c:v>
                </c:pt>
                <c:pt idx="417">
                  <c:v>114.98432980769229</c:v>
                </c:pt>
                <c:pt idx="418">
                  <c:v>115.9269</c:v>
                </c:pt>
                <c:pt idx="419">
                  <c:v>116.56496153846153</c:v>
                </c:pt>
                <c:pt idx="420">
                  <c:v>117.2030230769231</c:v>
                </c:pt>
                <c:pt idx="421">
                  <c:v>117.84108461538462</c:v>
                </c:pt>
                <c:pt idx="422">
                  <c:v>118.47914615384616</c:v>
                </c:pt>
                <c:pt idx="423">
                  <c:v>119.1172076923077</c:v>
                </c:pt>
                <c:pt idx="424">
                  <c:v>119.75526923076922</c:v>
                </c:pt>
                <c:pt idx="425">
                  <c:v>120.39333076923079</c:v>
                </c:pt>
                <c:pt idx="426">
                  <c:v>121.03139230769231</c:v>
                </c:pt>
                <c:pt idx="427">
                  <c:v>121.66945384615384</c:v>
                </c:pt>
                <c:pt idx="428">
                  <c:v>122.3075153846154</c:v>
                </c:pt>
                <c:pt idx="429">
                  <c:v>122.94557692307691</c:v>
                </c:pt>
                <c:pt idx="430">
                  <c:v>123.58363846153847</c:v>
                </c:pt>
                <c:pt idx="431">
                  <c:v>124.2217</c:v>
                </c:pt>
                <c:pt idx="432">
                  <c:v>124.85976153846154</c:v>
                </c:pt>
                <c:pt idx="433">
                  <c:v>125.49782307692308</c:v>
                </c:pt>
                <c:pt idx="434">
                  <c:v>126.13588461538463</c:v>
                </c:pt>
                <c:pt idx="435">
                  <c:v>126.77394615384617</c:v>
                </c:pt>
                <c:pt idx="436">
                  <c:v>127.4120076923077</c:v>
                </c:pt>
                <c:pt idx="437">
                  <c:v>128.05006923076922</c:v>
                </c:pt>
                <c:pt idx="438">
                  <c:v>128.68813076923078</c:v>
                </c:pt>
                <c:pt idx="439">
                  <c:v>129.32619230769234</c:v>
                </c:pt>
                <c:pt idx="440">
                  <c:v>129.96425384615384</c:v>
                </c:pt>
                <c:pt idx="441">
                  <c:v>130.60231538461539</c:v>
                </c:pt>
                <c:pt idx="442">
                  <c:v>131.24037692307692</c:v>
                </c:pt>
                <c:pt idx="443">
                  <c:v>131.87843846153848</c:v>
                </c:pt>
                <c:pt idx="444">
                  <c:v>132.51650000000001</c:v>
                </c:pt>
                <c:pt idx="445">
                  <c:v>133.15456153846154</c:v>
                </c:pt>
                <c:pt idx="446">
                  <c:v>133.79262307692306</c:v>
                </c:pt>
                <c:pt idx="447">
                  <c:v>134.43068461538465</c:v>
                </c:pt>
                <c:pt idx="448">
                  <c:v>135.06874615384615</c:v>
                </c:pt>
                <c:pt idx="449">
                  <c:v>135.70680769230768</c:v>
                </c:pt>
                <c:pt idx="450">
                  <c:v>136.34486923076923</c:v>
                </c:pt>
                <c:pt idx="451">
                  <c:v>136.98293076923076</c:v>
                </c:pt>
                <c:pt idx="452">
                  <c:v>137.62099230769232</c:v>
                </c:pt>
                <c:pt idx="453">
                  <c:v>138.25905384615388</c:v>
                </c:pt>
                <c:pt idx="454">
                  <c:v>138.89711538461538</c:v>
                </c:pt>
                <c:pt idx="455">
                  <c:v>139.53517692307693</c:v>
                </c:pt>
                <c:pt idx="456">
                  <c:v>140.17323846153846</c:v>
                </c:pt>
                <c:pt idx="457">
                  <c:v>140.81130000000002</c:v>
                </c:pt>
                <c:pt idx="458">
                  <c:v>141.44936153846155</c:v>
                </c:pt>
                <c:pt idx="459">
                  <c:v>142.08742307692307</c:v>
                </c:pt>
                <c:pt idx="460">
                  <c:v>142.72548461538463</c:v>
                </c:pt>
                <c:pt idx="461">
                  <c:v>143.36354615384613</c:v>
                </c:pt>
                <c:pt idx="462">
                  <c:v>144.00160769230772</c:v>
                </c:pt>
                <c:pt idx="463">
                  <c:v>144.63966923076924</c:v>
                </c:pt>
                <c:pt idx="464">
                  <c:v>145.27773076923077</c:v>
                </c:pt>
                <c:pt idx="465">
                  <c:v>145.91579230769233</c:v>
                </c:pt>
                <c:pt idx="466">
                  <c:v>146.55385384615386</c:v>
                </c:pt>
                <c:pt idx="467">
                  <c:v>147.19191538461538</c:v>
                </c:pt>
                <c:pt idx="468">
                  <c:v>147.82997692307694</c:v>
                </c:pt>
                <c:pt idx="469">
                  <c:v>148.46803846153847</c:v>
                </c:pt>
                <c:pt idx="470">
                  <c:v>149.1061</c:v>
                </c:pt>
                <c:pt idx="471">
                  <c:v>148.45814615384614</c:v>
                </c:pt>
                <c:pt idx="472">
                  <c:v>147.81019230769232</c:v>
                </c:pt>
                <c:pt idx="473">
                  <c:v>147.16223846153846</c:v>
                </c:pt>
                <c:pt idx="474">
                  <c:v>146.51428461538461</c:v>
                </c:pt>
                <c:pt idx="475">
                  <c:v>145.86633076923079</c:v>
                </c:pt>
                <c:pt idx="476">
                  <c:v>145.21837692307693</c:v>
                </c:pt>
                <c:pt idx="477">
                  <c:v>144.57042307692308</c:v>
                </c:pt>
                <c:pt idx="478">
                  <c:v>143.92246923076922</c:v>
                </c:pt>
                <c:pt idx="479">
                  <c:v>143.2745153846154</c:v>
                </c:pt>
                <c:pt idx="480">
                  <c:v>142.62656153846157</c:v>
                </c:pt>
                <c:pt idx="481">
                  <c:v>141.97860769230766</c:v>
                </c:pt>
                <c:pt idx="482">
                  <c:v>141.33065384615384</c:v>
                </c:pt>
                <c:pt idx="483">
                  <c:v>140.68270000000001</c:v>
                </c:pt>
                <c:pt idx="484">
                  <c:v>140.03474615384616</c:v>
                </c:pt>
                <c:pt idx="485">
                  <c:v>139.38679230769233</c:v>
                </c:pt>
                <c:pt idx="486">
                  <c:v>138.73883846153845</c:v>
                </c:pt>
                <c:pt idx="487">
                  <c:v>138.09088461538462</c:v>
                </c:pt>
                <c:pt idx="488">
                  <c:v>137.44293076923077</c:v>
                </c:pt>
                <c:pt idx="489">
                  <c:v>136.79497692307694</c:v>
                </c:pt>
                <c:pt idx="490">
                  <c:v>136.14702307692306</c:v>
                </c:pt>
                <c:pt idx="491">
                  <c:v>135.49906923076924</c:v>
                </c:pt>
                <c:pt idx="492">
                  <c:v>134.85111538461538</c:v>
                </c:pt>
                <c:pt idx="493">
                  <c:v>134.20316153846153</c:v>
                </c:pt>
                <c:pt idx="494">
                  <c:v>133.5552076923077</c:v>
                </c:pt>
                <c:pt idx="495">
                  <c:v>132.90725384615385</c:v>
                </c:pt>
                <c:pt idx="496">
                  <c:v>132.2593</c:v>
                </c:pt>
                <c:pt idx="497">
                  <c:v>131.6113461538462</c:v>
                </c:pt>
                <c:pt idx="498">
                  <c:v>130.96339230769229</c:v>
                </c:pt>
                <c:pt idx="499">
                  <c:v>130.31543846153846</c:v>
                </c:pt>
                <c:pt idx="500">
                  <c:v>129.66748461538461</c:v>
                </c:pt>
                <c:pt idx="501">
                  <c:v>129.01953076923076</c:v>
                </c:pt>
                <c:pt idx="502">
                  <c:v>128.37157692307693</c:v>
                </c:pt>
                <c:pt idx="503">
                  <c:v>127.72362307692308</c:v>
                </c:pt>
                <c:pt idx="504">
                  <c:v>127.07566923076924</c:v>
                </c:pt>
                <c:pt idx="505">
                  <c:v>126.42771538461541</c:v>
                </c:pt>
                <c:pt idx="506">
                  <c:v>125.77976153846153</c:v>
                </c:pt>
                <c:pt idx="507">
                  <c:v>125.1318076923077</c:v>
                </c:pt>
                <c:pt idx="508">
                  <c:v>124.48385384615385</c:v>
                </c:pt>
                <c:pt idx="509">
                  <c:v>123.8359</c:v>
                </c:pt>
                <c:pt idx="510">
                  <c:v>123.18794615384614</c:v>
                </c:pt>
                <c:pt idx="511">
                  <c:v>122.5399923076923</c:v>
                </c:pt>
                <c:pt idx="512">
                  <c:v>121.89203846153846</c:v>
                </c:pt>
                <c:pt idx="513">
                  <c:v>121.24408461538461</c:v>
                </c:pt>
                <c:pt idx="514">
                  <c:v>120.59613076923077</c:v>
                </c:pt>
                <c:pt idx="515">
                  <c:v>119.94817692307694</c:v>
                </c:pt>
                <c:pt idx="516">
                  <c:v>119.30022307692306</c:v>
                </c:pt>
                <c:pt idx="517">
                  <c:v>118.65226923076924</c:v>
                </c:pt>
                <c:pt idx="518">
                  <c:v>118.00431538461538</c:v>
                </c:pt>
                <c:pt idx="519">
                  <c:v>117.35636153846156</c:v>
                </c:pt>
                <c:pt idx="520">
                  <c:v>116.70840769230769</c:v>
                </c:pt>
                <c:pt idx="521">
                  <c:v>116.06045384615385</c:v>
                </c:pt>
                <c:pt idx="522">
                  <c:v>115.41249999999999</c:v>
                </c:pt>
                <c:pt idx="523">
                  <c:v>115.20815096153846</c:v>
                </c:pt>
                <c:pt idx="524">
                  <c:v>115.00380192307695</c:v>
                </c:pt>
                <c:pt idx="525">
                  <c:v>114.79945288461539</c:v>
                </c:pt>
                <c:pt idx="526">
                  <c:v>114.59510384615386</c:v>
                </c:pt>
                <c:pt idx="527">
                  <c:v>114.39075480769232</c:v>
                </c:pt>
                <c:pt idx="528">
                  <c:v>114.18640576923077</c:v>
                </c:pt>
                <c:pt idx="529">
                  <c:v>113.98205673076924</c:v>
                </c:pt>
                <c:pt idx="530">
                  <c:v>113.77770769230769</c:v>
                </c:pt>
                <c:pt idx="531">
                  <c:v>113.57335865384616</c:v>
                </c:pt>
                <c:pt idx="532">
                  <c:v>113.3690096153846</c:v>
                </c:pt>
                <c:pt idx="533">
                  <c:v>113.16466057692307</c:v>
                </c:pt>
                <c:pt idx="534">
                  <c:v>112.96031153846154</c:v>
                </c:pt>
                <c:pt idx="535">
                  <c:v>112.75596250000001</c:v>
                </c:pt>
                <c:pt idx="536">
                  <c:v>112.55161346153848</c:v>
                </c:pt>
                <c:pt idx="537">
                  <c:v>112.34726442307692</c:v>
                </c:pt>
                <c:pt idx="538">
                  <c:v>112.14291538461536</c:v>
                </c:pt>
                <c:pt idx="539">
                  <c:v>111.93856634615385</c:v>
                </c:pt>
                <c:pt idx="540">
                  <c:v>111.7342173076923</c:v>
                </c:pt>
                <c:pt idx="541">
                  <c:v>111.52986826923078</c:v>
                </c:pt>
                <c:pt idx="542">
                  <c:v>111.32551923076925</c:v>
                </c:pt>
                <c:pt idx="543">
                  <c:v>111.12117019230769</c:v>
                </c:pt>
                <c:pt idx="544">
                  <c:v>110.91682115384613</c:v>
                </c:pt>
                <c:pt idx="545">
                  <c:v>110.71247211538461</c:v>
                </c:pt>
                <c:pt idx="546">
                  <c:v>110.50812307692307</c:v>
                </c:pt>
                <c:pt idx="547">
                  <c:v>110.30377403846155</c:v>
                </c:pt>
                <c:pt idx="548">
                  <c:v>110.09942500000001</c:v>
                </c:pt>
                <c:pt idx="549">
                  <c:v>109.89507596153845</c:v>
                </c:pt>
                <c:pt idx="550">
                  <c:v>109.69072692307694</c:v>
                </c:pt>
                <c:pt idx="551">
                  <c:v>109.48637788461539</c:v>
                </c:pt>
                <c:pt idx="552">
                  <c:v>109.28202884615385</c:v>
                </c:pt>
                <c:pt idx="553">
                  <c:v>109.07767980769231</c:v>
                </c:pt>
                <c:pt idx="554">
                  <c:v>108.87333076923079</c:v>
                </c:pt>
                <c:pt idx="555">
                  <c:v>108.66898173076923</c:v>
                </c:pt>
                <c:pt idx="556">
                  <c:v>108.4646326923077</c:v>
                </c:pt>
                <c:pt idx="557">
                  <c:v>108.26028365384616</c:v>
                </c:pt>
                <c:pt idx="558">
                  <c:v>108.05593461538461</c:v>
                </c:pt>
                <c:pt idx="559">
                  <c:v>107.85158557692309</c:v>
                </c:pt>
                <c:pt idx="560">
                  <c:v>107.64723653846156</c:v>
                </c:pt>
                <c:pt idx="561">
                  <c:v>107.4428875</c:v>
                </c:pt>
                <c:pt idx="562">
                  <c:v>107.23853846153847</c:v>
                </c:pt>
                <c:pt idx="563">
                  <c:v>107.03418942307692</c:v>
                </c:pt>
                <c:pt idx="564">
                  <c:v>106.82984038461539</c:v>
                </c:pt>
                <c:pt idx="565">
                  <c:v>106.62549134615385</c:v>
                </c:pt>
                <c:pt idx="566">
                  <c:v>106.42114230769232</c:v>
                </c:pt>
                <c:pt idx="567">
                  <c:v>106.21679326923076</c:v>
                </c:pt>
                <c:pt idx="568">
                  <c:v>106.0124442307692</c:v>
                </c:pt>
                <c:pt idx="569">
                  <c:v>105.80809519230768</c:v>
                </c:pt>
                <c:pt idx="570">
                  <c:v>105.60374615384615</c:v>
                </c:pt>
                <c:pt idx="571">
                  <c:v>105.39939711538462</c:v>
                </c:pt>
                <c:pt idx="572">
                  <c:v>105.19504807692309</c:v>
                </c:pt>
                <c:pt idx="573">
                  <c:v>104.99069903846153</c:v>
                </c:pt>
                <c:pt idx="574">
                  <c:v>104.78635</c:v>
                </c:pt>
                <c:pt idx="575">
                  <c:v>104.83273942307693</c:v>
                </c:pt>
                <c:pt idx="576">
                  <c:v>104.87912884615385</c:v>
                </c:pt>
                <c:pt idx="577">
                  <c:v>104.92551826923079</c:v>
                </c:pt>
                <c:pt idx="578">
                  <c:v>104.9719076923077</c:v>
                </c:pt>
                <c:pt idx="579">
                  <c:v>105.01829711538461</c:v>
                </c:pt>
                <c:pt idx="580">
                  <c:v>105.06468653846154</c:v>
                </c:pt>
                <c:pt idx="581">
                  <c:v>105.11107596153846</c:v>
                </c:pt>
                <c:pt idx="582">
                  <c:v>105.15746538461538</c:v>
                </c:pt>
                <c:pt idx="583">
                  <c:v>105.2038548076923</c:v>
                </c:pt>
                <c:pt idx="584">
                  <c:v>105.25024423076924</c:v>
                </c:pt>
                <c:pt idx="585">
                  <c:v>105.29663365384616</c:v>
                </c:pt>
                <c:pt idx="586">
                  <c:v>105.3430230769231</c:v>
                </c:pt>
                <c:pt idx="587">
                  <c:v>105.38941250000001</c:v>
                </c:pt>
                <c:pt idx="588">
                  <c:v>105.43580192307692</c:v>
                </c:pt>
                <c:pt idx="589">
                  <c:v>105.48219134615385</c:v>
                </c:pt>
                <c:pt idx="590">
                  <c:v>105.52858076923077</c:v>
                </c:pt>
                <c:pt idx="591">
                  <c:v>105.57497019230769</c:v>
                </c:pt>
                <c:pt idx="592">
                  <c:v>105.62135961538461</c:v>
                </c:pt>
                <c:pt idx="593">
                  <c:v>105.66774903846154</c:v>
                </c:pt>
                <c:pt idx="594">
                  <c:v>105.71413846153845</c:v>
                </c:pt>
                <c:pt idx="595">
                  <c:v>105.76052788461539</c:v>
                </c:pt>
                <c:pt idx="596">
                  <c:v>105.80691730769232</c:v>
                </c:pt>
                <c:pt idx="597">
                  <c:v>105.85330673076923</c:v>
                </c:pt>
                <c:pt idx="598">
                  <c:v>105.89969615384616</c:v>
                </c:pt>
                <c:pt idx="599">
                  <c:v>105.94608557692308</c:v>
                </c:pt>
                <c:pt idx="600">
                  <c:v>105.992475</c:v>
                </c:pt>
                <c:pt idx="601">
                  <c:v>106.03886442307694</c:v>
                </c:pt>
                <c:pt idx="602">
                  <c:v>106.08525384615385</c:v>
                </c:pt>
                <c:pt idx="603">
                  <c:v>106.13164326923078</c:v>
                </c:pt>
                <c:pt idx="604">
                  <c:v>106.17803269230768</c:v>
                </c:pt>
                <c:pt idx="605">
                  <c:v>106.22442211538463</c:v>
                </c:pt>
                <c:pt idx="606">
                  <c:v>106.27081153846156</c:v>
                </c:pt>
                <c:pt idx="607">
                  <c:v>106.31720096153846</c:v>
                </c:pt>
                <c:pt idx="608">
                  <c:v>106.36359038461538</c:v>
                </c:pt>
                <c:pt idx="609">
                  <c:v>106.40997980769232</c:v>
                </c:pt>
                <c:pt idx="610">
                  <c:v>106.45636923076923</c:v>
                </c:pt>
                <c:pt idx="611">
                  <c:v>106.50275865384616</c:v>
                </c:pt>
                <c:pt idx="612">
                  <c:v>106.54914807692309</c:v>
                </c:pt>
                <c:pt idx="613">
                  <c:v>106.59553750000001</c:v>
                </c:pt>
                <c:pt idx="614">
                  <c:v>106.64192692307694</c:v>
                </c:pt>
                <c:pt idx="615">
                  <c:v>106.68831634615385</c:v>
                </c:pt>
                <c:pt idx="616">
                  <c:v>106.73470576923079</c:v>
                </c:pt>
                <c:pt idx="617">
                  <c:v>106.78109519230769</c:v>
                </c:pt>
                <c:pt idx="618">
                  <c:v>106.82748461538462</c:v>
                </c:pt>
                <c:pt idx="619">
                  <c:v>106.87387403846154</c:v>
                </c:pt>
                <c:pt idx="620">
                  <c:v>106.92026346153844</c:v>
                </c:pt>
                <c:pt idx="621">
                  <c:v>106.9666528846154</c:v>
                </c:pt>
                <c:pt idx="622">
                  <c:v>107.01304230769232</c:v>
                </c:pt>
                <c:pt idx="623">
                  <c:v>107.05943173076922</c:v>
                </c:pt>
                <c:pt idx="624">
                  <c:v>107.10582115384616</c:v>
                </c:pt>
                <c:pt idx="625">
                  <c:v>107.15221057692308</c:v>
                </c:pt>
                <c:pt idx="626">
                  <c:v>107.1986</c:v>
                </c:pt>
                <c:pt idx="627">
                  <c:v>107.1986</c:v>
                </c:pt>
                <c:pt idx="628">
                  <c:v>107.60910576923078</c:v>
                </c:pt>
                <c:pt idx="629">
                  <c:v>108.01961153846155</c:v>
                </c:pt>
                <c:pt idx="630">
                  <c:v>108.4301173076923</c:v>
                </c:pt>
                <c:pt idx="631">
                  <c:v>108.84062307692309</c:v>
                </c:pt>
                <c:pt idx="632">
                  <c:v>109.25112884615386</c:v>
                </c:pt>
                <c:pt idx="633">
                  <c:v>109.66163461538461</c:v>
                </c:pt>
                <c:pt idx="634">
                  <c:v>110.07214038461539</c:v>
                </c:pt>
                <c:pt idx="635">
                  <c:v>110.48264615384616</c:v>
                </c:pt>
                <c:pt idx="636">
                  <c:v>110.89315192307691</c:v>
                </c:pt>
                <c:pt idx="637">
                  <c:v>111.3036576923077</c:v>
                </c:pt>
                <c:pt idx="638">
                  <c:v>111.71416346153846</c:v>
                </c:pt>
                <c:pt idx="639">
                  <c:v>112.12466923076924</c:v>
                </c:pt>
                <c:pt idx="640">
                  <c:v>112.53517500000001</c:v>
                </c:pt>
                <c:pt idx="641">
                  <c:v>112.94568076923076</c:v>
                </c:pt>
                <c:pt idx="642">
                  <c:v>113.35618653846156</c:v>
                </c:pt>
                <c:pt idx="643">
                  <c:v>113.76669230769231</c:v>
                </c:pt>
                <c:pt idx="644">
                  <c:v>114.17719807692309</c:v>
                </c:pt>
                <c:pt idx="645">
                  <c:v>114.58770384615386</c:v>
                </c:pt>
                <c:pt idx="646">
                  <c:v>114.99820961538462</c:v>
                </c:pt>
                <c:pt idx="647">
                  <c:v>115.40871538461538</c:v>
                </c:pt>
                <c:pt idx="648">
                  <c:v>115.81922115384616</c:v>
                </c:pt>
                <c:pt idx="649">
                  <c:v>116.22972692307692</c:v>
                </c:pt>
                <c:pt idx="650">
                  <c:v>116.64023269230769</c:v>
                </c:pt>
                <c:pt idx="651">
                  <c:v>117.05073846153844</c:v>
                </c:pt>
                <c:pt idx="652">
                  <c:v>117.46124423076924</c:v>
                </c:pt>
                <c:pt idx="653">
                  <c:v>117.87175000000001</c:v>
                </c:pt>
                <c:pt idx="654">
                  <c:v>118.28225576923077</c:v>
                </c:pt>
                <c:pt idx="655">
                  <c:v>118.69276153846153</c:v>
                </c:pt>
                <c:pt idx="656">
                  <c:v>119.10326730769231</c:v>
                </c:pt>
                <c:pt idx="657">
                  <c:v>119.51377307692307</c:v>
                </c:pt>
                <c:pt idx="658">
                  <c:v>119.92427884615384</c:v>
                </c:pt>
                <c:pt idx="659">
                  <c:v>120.33478461538463</c:v>
                </c:pt>
                <c:pt idx="660">
                  <c:v>120.74529038461536</c:v>
                </c:pt>
                <c:pt idx="661">
                  <c:v>121.15579615384615</c:v>
                </c:pt>
                <c:pt idx="662">
                  <c:v>121.56630192307695</c:v>
                </c:pt>
                <c:pt idx="663">
                  <c:v>121.97680769230769</c:v>
                </c:pt>
                <c:pt idx="664">
                  <c:v>122.38731346153847</c:v>
                </c:pt>
                <c:pt idx="665">
                  <c:v>122.79781923076924</c:v>
                </c:pt>
                <c:pt idx="666">
                  <c:v>123.20832500000002</c:v>
                </c:pt>
                <c:pt idx="667">
                  <c:v>123.61883076923077</c:v>
                </c:pt>
                <c:pt idx="668">
                  <c:v>124.02933653846154</c:v>
                </c:pt>
                <c:pt idx="669">
                  <c:v>124.4398423076923</c:v>
                </c:pt>
                <c:pt idx="670">
                  <c:v>124.85034807692308</c:v>
                </c:pt>
                <c:pt idx="671">
                  <c:v>125.26085384615384</c:v>
                </c:pt>
                <c:pt idx="672">
                  <c:v>125.6713596153846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094912"/>
        <c:axId val="339104896"/>
      </c:lineChart>
      <c:dateAx>
        <c:axId val="339094912"/>
        <c:scaling>
          <c:orientation val="minMax"/>
        </c:scaling>
        <c:delete val="0"/>
        <c:axPos val="b"/>
        <c:numFmt formatCode="[$-409]mmm&quot;-&quot;yy;@" sourceLinked="0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ko-KR"/>
          </a:p>
        </c:txPr>
        <c:crossAx val="339104896"/>
        <c:crosses val="autoZero"/>
        <c:auto val="1"/>
        <c:lblOffset val="100"/>
        <c:baseTimeUnit val="days"/>
        <c:majorUnit val="7"/>
        <c:majorTimeUnit val="months"/>
      </c:dateAx>
      <c:valAx>
        <c:axId val="339104896"/>
        <c:scaling>
          <c:orientation val="minMax"/>
        </c:scaling>
        <c:delete val="0"/>
        <c:axPos val="l"/>
        <c:numFmt formatCode="#,##0_ ;[Red]\-#,##0\ " sourceLinked="0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ko-KR"/>
          </a:p>
        </c:txPr>
        <c:crossAx val="339094912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5654809027777778"/>
          <c:y val="0.31094594301580253"/>
          <c:w val="0.14345190972222222"/>
          <c:h val="0.55913332247327008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 Narrow" panose="020B060602020203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9.5091863517060365E-2"/>
          <c:y val="5.1400554097404488E-2"/>
          <c:w val="0.77584978014111872"/>
          <c:h val="0.89719889180519097"/>
        </c:manualLayout>
      </c:layout>
      <c:lineChart>
        <c:grouping val="standard"/>
        <c:varyColors val="0"/>
        <c:ser>
          <c:idx val="0"/>
          <c:order val="0"/>
          <c:tx>
            <c:strRef>
              <c:f>PER!$AL$19</c:f>
              <c:strCache>
                <c:ptCount val="1"/>
                <c:pt idx="0">
                  <c:v>삼성전자 Trailing NP Growth</c:v>
                </c:pt>
              </c:strCache>
            </c:strRef>
          </c:tx>
          <c:marker>
            <c:symbol val="none"/>
          </c:marker>
          <c:cat>
            <c:numRef>
              <c:f>PER!$AG$20:$AG$5005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PER!$AL$20:$AL$5005</c:f>
              <c:numCache>
                <c:formatCode>General</c:formatCode>
                <c:ptCount val="4986"/>
                <c:pt idx="52">
                  <c:v>81.015942272193314</c:v>
                </c:pt>
                <c:pt idx="53">
                  <c:v>78.238980928054531</c:v>
                </c:pt>
                <c:pt idx="54">
                  <c:v>74.561177788874858</c:v>
                </c:pt>
                <c:pt idx="55">
                  <c:v>70.992857680633989</c:v>
                </c:pt>
                <c:pt idx="56">
                  <c:v>67.529203567567023</c:v>
                </c:pt>
                <c:pt idx="57">
                  <c:v>64.165676916061869</c:v>
                </c:pt>
                <c:pt idx="58">
                  <c:v>60.897997854055234</c:v>
                </c:pt>
                <c:pt idx="59">
                  <c:v>57.722127002744372</c:v>
                </c:pt>
                <c:pt idx="60">
                  <c:v>54.634248818445009</c:v>
                </c:pt>
                <c:pt idx="61">
                  <c:v>51.6307563001521</c:v>
                </c:pt>
                <c:pt idx="62">
                  <c:v>48.708236933937997</c:v>
                </c:pt>
                <c:pt idx="63">
                  <c:v>45.863459759033411</c:v>
                </c:pt>
                <c:pt idx="64">
                  <c:v>43.093363452528962</c:v>
                </c:pt>
                <c:pt idx="65">
                  <c:v>40.395045340317679</c:v>
                </c:pt>
                <c:pt idx="66">
                  <c:v>37.765751251349975</c:v>
                </c:pt>
                <c:pt idx="67">
                  <c:v>35.202866140652979</c:v>
                </c:pt>
                <c:pt idx="68">
                  <c:v>32.703905414001277</c:v>
                </c:pt>
                <c:pt idx="69">
                  <c:v>30.266506893741131</c:v>
                </c:pt>
                <c:pt idx="70">
                  <c:v>27.888423371158687</c:v>
                </c:pt>
                <c:pt idx="71">
                  <c:v>25.567515696034704</c:v>
                </c:pt>
                <c:pt idx="72">
                  <c:v>23.301746358718045</c:v>
                </c:pt>
                <c:pt idx="73">
                  <c:v>21.089173524246331</c:v>
                </c:pt>
                <c:pt idx="74">
                  <c:v>18.927945481797327</c:v>
                </c:pt>
                <c:pt idx="75">
                  <c:v>16.816295476125532</c:v>
                </c:pt>
                <c:pt idx="76">
                  <c:v>14.752536890661428</c:v>
                </c:pt>
                <c:pt idx="77">
                  <c:v>12.735058754672647</c:v>
                </c:pt>
                <c:pt idx="78">
                  <c:v>10.762321549333675</c:v>
                </c:pt>
                <c:pt idx="79">
                  <c:v>8.8328532897572476</c:v>
                </c:pt>
                <c:pt idx="80">
                  <c:v>6.945245862033822</c:v>
                </c:pt>
                <c:pt idx="81">
                  <c:v>5.0981515961212809</c:v>
                </c:pt>
                <c:pt idx="82">
                  <c:v>3.2902800570573598</c:v>
                </c:pt>
                <c:pt idx="83">
                  <c:v>1.5203950384388154</c:v>
                </c:pt>
                <c:pt idx="84">
                  <c:v>-0.21268825655369472</c:v>
                </c:pt>
                <c:pt idx="85">
                  <c:v>-1.9101058600919929</c:v>
                </c:pt>
                <c:pt idx="86">
                  <c:v>-3.5729475230076857</c:v>
                </c:pt>
                <c:pt idx="87">
                  <c:v>-5.2022590478760229</c:v>
                </c:pt>
                <c:pt idx="88">
                  <c:v>-6.7990444823732288</c:v>
                </c:pt>
                <c:pt idx="89">
                  <c:v>-8.3642681825735643</c:v>
                </c:pt>
                <c:pt idx="90">
                  <c:v>-9.8988567550954301</c:v>
                </c:pt>
                <c:pt idx="91">
                  <c:v>-11.403700886315626</c:v>
                </c:pt>
                <c:pt idx="92">
                  <c:v>-12.879657066239126</c:v>
                </c:pt>
                <c:pt idx="93">
                  <c:v>-14.327549214035429</c:v>
                </c:pt>
                <c:pt idx="94">
                  <c:v>-15.748170211723366</c:v>
                </c:pt>
                <c:pt idx="95">
                  <c:v>-17.14228335200335</c:v>
                </c:pt>
                <c:pt idx="96">
                  <c:v>-18.51062370579205</c:v>
                </c:pt>
                <c:pt idx="97">
                  <c:v>-19.853899414607369</c:v>
                </c:pt>
                <c:pt idx="98">
                  <c:v>-21.172792912577798</c:v>
                </c:pt>
                <c:pt idx="99">
                  <c:v>-22.467962082507398</c:v>
                </c:pt>
                <c:pt idx="100">
                  <c:v>-23.740041350110509</c:v>
                </c:pt>
                <c:pt idx="101">
                  <c:v>-24.989642720240557</c:v>
                </c:pt>
                <c:pt idx="102">
                  <c:v>-26.217356758668863</c:v>
                </c:pt>
                <c:pt idx="103">
                  <c:v>-27.423753522722183</c:v>
                </c:pt>
                <c:pt idx="104">
                  <c:v>-28.609383443860782</c:v>
                </c:pt>
                <c:pt idx="105">
                  <c:v>-29.170351746681579</c:v>
                </c:pt>
                <c:pt idx="106">
                  <c:v>-28.721244892216504</c:v>
                </c:pt>
                <c:pt idx="107">
                  <c:v>-28.267042171160085</c:v>
                </c:pt>
                <c:pt idx="108">
                  <c:v>-27.807656356983777</c:v>
                </c:pt>
                <c:pt idx="109">
                  <c:v>-27.342998220979997</c:v>
                </c:pt>
                <c:pt idx="110">
                  <c:v>-26.872976474483579</c:v>
                </c:pt>
                <c:pt idx="111">
                  <c:v>-26.397497709080632</c:v>
                </c:pt>
                <c:pt idx="112">
                  <c:v>-25.916466334723097</c:v>
                </c:pt>
                <c:pt idx="113">
                  <c:v>-25.429784515661979</c:v>
                </c:pt>
                <c:pt idx="114">
                  <c:v>-24.937352104109923</c:v>
                </c:pt>
                <c:pt idx="115">
                  <c:v>-24.439066571538138</c:v>
                </c:pt>
                <c:pt idx="116">
                  <c:v>-23.934822937508958</c:v>
                </c:pt>
                <c:pt idx="117">
                  <c:v>-23.424513695939918</c:v>
                </c:pt>
                <c:pt idx="118">
                  <c:v>-22.908028738691055</c:v>
                </c:pt>
                <c:pt idx="119">
                  <c:v>-22.385255276361026</c:v>
                </c:pt>
                <c:pt idx="120">
                  <c:v>-21.856077756172311</c:v>
                </c:pt>
                <c:pt idx="121">
                  <c:v>-21.32037777682023</c:v>
                </c:pt>
                <c:pt idx="122">
                  <c:v>-20.778034000153756</c:v>
                </c:pt>
                <c:pt idx="123">
                  <c:v>-20.228922059549738</c:v>
                </c:pt>
                <c:pt idx="124">
                  <c:v>-19.672914464835323</c:v>
                </c:pt>
                <c:pt idx="125">
                  <c:v>-19.109880503605893</c:v>
                </c:pt>
                <c:pt idx="126">
                  <c:v>-18.539686138777832</c:v>
                </c:pt>
                <c:pt idx="127">
                  <c:v>-17.962193902207911</c:v>
                </c:pt>
                <c:pt idx="128">
                  <c:v>-17.377262784201474</c:v>
                </c:pt>
                <c:pt idx="129">
                  <c:v>-16.784748118723236</c:v>
                </c:pt>
                <c:pt idx="130">
                  <c:v>-16.184501464114177</c:v>
                </c:pt>
                <c:pt idx="131">
                  <c:v>-15.576370479108048</c:v>
                </c:pt>
                <c:pt idx="132">
                  <c:v>-14.96019879393009</c:v>
                </c:pt>
                <c:pt idx="133">
                  <c:v>-14.335825876248553</c:v>
                </c:pt>
                <c:pt idx="134">
                  <c:v>-13.703086891737737</c:v>
                </c:pt>
                <c:pt idx="135">
                  <c:v>-13.061812558998698</c:v>
                </c:pt>
                <c:pt idx="136">
                  <c:v>-12.411828998568208</c:v>
                </c:pt>
                <c:pt idx="137">
                  <c:v>-11.75295757573439</c:v>
                </c:pt>
                <c:pt idx="138">
                  <c:v>-11.0850147368597</c:v>
                </c:pt>
                <c:pt idx="139">
                  <c:v>-10.407811838896396</c:v>
                </c:pt>
                <c:pt idx="140">
                  <c:v>-9.7211549717620578</c:v>
                </c:pt>
                <c:pt idx="141">
                  <c:v>-9.0248447732239168</c:v>
                </c:pt>
                <c:pt idx="142">
                  <c:v>-8.3186762359201296</c:v>
                </c:pt>
                <c:pt idx="143">
                  <c:v>-7.6024385061265516</c:v>
                </c:pt>
                <c:pt idx="144">
                  <c:v>-6.8759146738532344</c:v>
                </c:pt>
                <c:pt idx="145">
                  <c:v>-6.1388815538322428</c:v>
                </c:pt>
                <c:pt idx="146">
                  <c:v>-5.3911094569321527</c:v>
                </c:pt>
                <c:pt idx="147">
                  <c:v>-4.6323619515070806</c:v>
                </c:pt>
                <c:pt idx="148">
                  <c:v>-3.862395614160008</c:v>
                </c:pt>
                <c:pt idx="149">
                  <c:v>-3.0809597693678192</c:v>
                </c:pt>
                <c:pt idx="150">
                  <c:v>-2.2877962173835087</c:v>
                </c:pt>
                <c:pt idx="151">
                  <c:v>-1.4826389497948123</c:v>
                </c:pt>
                <c:pt idx="152">
                  <c:v>-0.66521385208113681</c:v>
                </c:pt>
                <c:pt idx="153">
                  <c:v>0.16476160752989522</c:v>
                </c:pt>
                <c:pt idx="154">
                  <c:v>1.0075787036482708</c:v>
                </c:pt>
                <c:pt idx="155">
                  <c:v>1.8635377945378284</c:v>
                </c:pt>
                <c:pt idx="156">
                  <c:v>2.732948679000935</c:v>
                </c:pt>
                <c:pt idx="157">
                  <c:v>3.6161309702220201</c:v>
                </c:pt>
                <c:pt idx="158">
                  <c:v>3.4205060175990454</c:v>
                </c:pt>
                <c:pt idx="159">
                  <c:v>3.2251527661079082</c:v>
                </c:pt>
                <c:pt idx="160">
                  <c:v>3.0300706500978603</c:v>
                </c:pt>
                <c:pt idx="161">
                  <c:v>2.8352591054870979</c:v>
                </c:pt>
                <c:pt idx="162">
                  <c:v>2.6407175697575447</c:v>
                </c:pt>
                <c:pt idx="163">
                  <c:v>2.4464454819492998</c:v>
                </c:pt>
                <c:pt idx="164">
                  <c:v>2.2524422826553314</c:v>
                </c:pt>
                <c:pt idx="165">
                  <c:v>2.0587074140160366</c:v>
                </c:pt>
                <c:pt idx="166">
                  <c:v>1.86524031971389</c:v>
                </c:pt>
                <c:pt idx="167">
                  <c:v>1.6720404449682258</c:v>
                </c:pt>
                <c:pt idx="168">
                  <c:v>1.4791072365298641</c:v>
                </c:pt>
                <c:pt idx="169">
                  <c:v>1.2864401426757599</c:v>
                </c:pt>
                <c:pt idx="170">
                  <c:v>1.0940386132038293</c:v>
                </c:pt>
                <c:pt idx="171">
                  <c:v>0.90190209942775379</c:v>
                </c:pt>
                <c:pt idx="172">
                  <c:v>0.71003005417165088</c:v>
                </c:pt>
                <c:pt idx="173">
                  <c:v>0.51842193176494522</c:v>
                </c:pt>
                <c:pt idx="174">
                  <c:v>0.32707718803719477</c:v>
                </c:pt>
                <c:pt idx="175">
                  <c:v>0.1359952803129616</c:v>
                </c:pt>
                <c:pt idx="176">
                  <c:v>-5.482433259343944E-2</c:v>
                </c:pt>
                <c:pt idx="177">
                  <c:v>-0.24538219038284792</c:v>
                </c:pt>
                <c:pt idx="178">
                  <c:v>-0.43567883127657581</c:v>
                </c:pt>
                <c:pt idx="179">
                  <c:v>-0.62571479202124802</c:v>
                </c:pt>
                <c:pt idx="180">
                  <c:v>-0.8154906078940316</c:v>
                </c:pt>
                <c:pt idx="181">
                  <c:v>-1.0050068127075429</c:v>
                </c:pt>
                <c:pt idx="182">
                  <c:v>-1.1942639388149212</c:v>
                </c:pt>
                <c:pt idx="183">
                  <c:v>-1.3832625171148138</c:v>
                </c:pt>
                <c:pt idx="184">
                  <c:v>-1.5720030770562499</c:v>
                </c:pt>
                <c:pt idx="185">
                  <c:v>-1.7604861466437249</c:v>
                </c:pt>
                <c:pt idx="186">
                  <c:v>-1.9487122524420197</c:v>
                </c:pt>
                <c:pt idx="187">
                  <c:v>-2.136681919581096</c:v>
                </c:pt>
                <c:pt idx="188">
                  <c:v>-2.3243956717610814</c:v>
                </c:pt>
                <c:pt idx="189">
                  <c:v>-2.5118540312570325</c:v>
                </c:pt>
                <c:pt idx="190">
                  <c:v>-2.6990575189238308</c:v>
                </c:pt>
                <c:pt idx="191">
                  <c:v>-2.8860066542009788</c:v>
                </c:pt>
                <c:pt idx="192">
                  <c:v>-3.0727019551174517</c:v>
                </c:pt>
                <c:pt idx="193">
                  <c:v>-3.2591439382963716</c:v>
                </c:pt>
                <c:pt idx="194">
                  <c:v>-3.4453331189599479</c:v>
                </c:pt>
                <c:pt idx="195">
                  <c:v>-3.6312700109340734</c:v>
                </c:pt>
                <c:pt idx="196">
                  <c:v>-3.8169551266530877</c:v>
                </c:pt>
                <c:pt idx="197">
                  <c:v>-4.0023889771645393</c:v>
                </c:pt>
                <c:pt idx="198">
                  <c:v>-4.1875720721337935</c:v>
                </c:pt>
                <c:pt idx="199">
                  <c:v>-4.3725049198487964</c:v>
                </c:pt>
                <c:pt idx="200">
                  <c:v>-4.5571880272246013</c:v>
                </c:pt>
                <c:pt idx="201">
                  <c:v>-4.7416218998081465</c:v>
                </c:pt>
                <c:pt idx="202">
                  <c:v>-4.9258070417827042</c:v>
                </c:pt>
                <c:pt idx="203">
                  <c:v>-5.1097439559726565</c:v>
                </c:pt>
                <c:pt idx="204">
                  <c:v>-5.2934331438479143</c:v>
                </c:pt>
                <c:pt idx="205">
                  <c:v>-5.4768751055285669</c:v>
                </c:pt>
                <c:pt idx="206">
                  <c:v>-5.6600703397893586</c:v>
                </c:pt>
                <c:pt idx="207">
                  <c:v>-5.8430193440642704</c:v>
                </c:pt>
                <c:pt idx="208">
                  <c:v>-6.0257226144510341</c:v>
                </c:pt>
                <c:pt idx="209">
                  <c:v>-6.2081806457154549</c:v>
                </c:pt>
                <c:pt idx="210">
                  <c:v>-6.5579569673086535</c:v>
                </c:pt>
                <c:pt idx="211">
                  <c:v>-6.9085704704265112</c:v>
                </c:pt>
                <c:pt idx="212">
                  <c:v>-7.2600241643322789</c:v>
                </c:pt>
                <c:pt idx="213">
                  <c:v>-7.6123210727288448</c:v>
                </c:pt>
                <c:pt idx="214">
                  <c:v>-7.9654642338456654</c:v>
                </c:pt>
                <c:pt idx="215">
                  <c:v>-8.3194567005259739</c:v>
                </c:pt>
                <c:pt idx="216">
                  <c:v>-8.6743015403148434</c:v>
                </c:pt>
                <c:pt idx="217">
                  <c:v>-9.0300018355476848</c:v>
                </c:pt>
                <c:pt idx="218">
                  <c:v>-9.3865606834395603</c:v>
                </c:pt>
                <c:pt idx="219">
                  <c:v>-9.7439811961751222</c:v>
                </c:pt>
                <c:pt idx="220">
                  <c:v>-10.102266500999102</c:v>
                </c:pt>
                <c:pt idx="221">
                  <c:v>-10.461419740307464</c:v>
                </c:pt>
                <c:pt idx="222">
                  <c:v>-10.821444071739428</c:v>
                </c:pt>
                <c:pt idx="223">
                  <c:v>-11.18234266826985</c:v>
                </c:pt>
                <c:pt idx="224">
                  <c:v>-11.544118718302565</c:v>
                </c:pt>
                <c:pt idx="225">
                  <c:v>-11.90677542576417</c:v>
                </c:pt>
                <c:pt idx="226">
                  <c:v>-12.270316010198712</c:v>
                </c:pt>
                <c:pt idx="227">
                  <c:v>-12.634743706862828</c:v>
                </c:pt>
                <c:pt idx="228">
                  <c:v>-13.000061766821924</c:v>
                </c:pt>
                <c:pt idx="229">
                  <c:v>-13.366273457046606</c:v>
                </c:pt>
                <c:pt idx="230">
                  <c:v>-13.733382060510257</c:v>
                </c:pt>
                <c:pt idx="231">
                  <c:v>-14.101390876287034</c:v>
                </c:pt>
                <c:pt idx="232">
                  <c:v>-14.470303219650759</c:v>
                </c:pt>
                <c:pt idx="233">
                  <c:v>-14.840122422174428</c:v>
                </c:pt>
                <c:pt idx="234">
                  <c:v>-15.21085183183053</c:v>
                </c:pt>
                <c:pt idx="235">
                  <c:v>-15.582494813092062</c:v>
                </c:pt>
                <c:pt idx="236">
                  <c:v>-15.955054747034293</c:v>
                </c:pt>
                <c:pt idx="237">
                  <c:v>-16.32853503143734</c:v>
                </c:pt>
                <c:pt idx="238">
                  <c:v>-16.702939080889433</c:v>
                </c:pt>
                <c:pt idx="239">
                  <c:v>-17.078270326890976</c:v>
                </c:pt>
                <c:pt idx="240">
                  <c:v>-17.454532217959382</c:v>
                </c:pt>
                <c:pt idx="241">
                  <c:v>-17.831728219734767</c:v>
                </c:pt>
                <c:pt idx="242">
                  <c:v>-18.209861815086171</c:v>
                </c:pt>
                <c:pt idx="243">
                  <c:v>-18.588936504218921</c:v>
                </c:pt>
                <c:pt idx="244">
                  <c:v>-18.968955804782595</c:v>
                </c:pt>
                <c:pt idx="245">
                  <c:v>-19.349923251979817</c:v>
                </c:pt>
                <c:pt idx="246">
                  <c:v>-19.731842398675859</c:v>
                </c:pt>
                <c:pt idx="247">
                  <c:v>-20.11471681550908</c:v>
                </c:pt>
                <c:pt idx="248">
                  <c:v>-20.498550091002301</c:v>
                </c:pt>
                <c:pt idx="249">
                  <c:v>-20.883345831674738</c:v>
                </c:pt>
                <c:pt idx="250">
                  <c:v>-21.269107662155186</c:v>
                </c:pt>
                <c:pt idx="251">
                  <c:v>-21.655839225295637</c:v>
                </c:pt>
                <c:pt idx="252">
                  <c:v>-22.043544182286045</c:v>
                </c:pt>
                <c:pt idx="253">
                  <c:v>-22.432226212769802</c:v>
                </c:pt>
                <c:pt idx="254">
                  <c:v>-22.821889014960238</c:v>
                </c:pt>
                <c:pt idx="255">
                  <c:v>-23.212536305757837</c:v>
                </c:pt>
                <c:pt idx="256">
                  <c:v>-23.604171820868423</c:v>
                </c:pt>
                <c:pt idx="257">
                  <c:v>-23.996799314922292</c:v>
                </c:pt>
                <c:pt idx="258">
                  <c:v>-24.390422561594139</c:v>
                </c:pt>
                <c:pt idx="259">
                  <c:v>-24.785045353724023</c:v>
                </c:pt>
                <c:pt idx="260">
                  <c:v>-25.180671503439122</c:v>
                </c:pt>
                <c:pt idx="261">
                  <c:v>-25.577304842276526</c:v>
                </c:pt>
                <c:pt idx="262">
                  <c:v>-24.136144348263556</c:v>
                </c:pt>
                <c:pt idx="263">
                  <c:v>-22.680665692220934</c:v>
                </c:pt>
                <c:pt idx="264">
                  <c:v>-21.210654429000275</c:v>
                </c:pt>
                <c:pt idx="265">
                  <c:v>-19.725891809599339</c:v>
                </c:pt>
                <c:pt idx="266">
                  <c:v>-18.226154672646267</c:v>
                </c:pt>
                <c:pt idx="267">
                  <c:v>-16.711215332583674</c:v>
                </c:pt>
                <c:pt idx="268">
                  <c:v>-15.180841464435257</c:v>
                </c:pt>
                <c:pt idx="269">
                  <c:v>-13.6347959850322</c:v>
                </c:pt>
                <c:pt idx="270">
                  <c:v>-12.072836930572105</c:v>
                </c:pt>
                <c:pt idx="271">
                  <c:v>-10.494717330377213</c:v>
                </c:pt>
                <c:pt idx="272">
                  <c:v>-8.9001850767140738</c:v>
                </c:pt>
                <c:pt idx="273">
                  <c:v>-7.2889827905302411</c:v>
                </c:pt>
                <c:pt idx="274">
                  <c:v>-5.6608476829577263</c:v>
                </c:pt>
                <c:pt idx="275">
                  <c:v>-4.0155114124270641</c:v>
                </c:pt>
                <c:pt idx="276">
                  <c:v>-2.352699937228464</c:v>
                </c:pt>
                <c:pt idx="277">
                  <c:v>-0.67213336334985829</c:v>
                </c:pt>
                <c:pt idx="278">
                  <c:v>1.0264742125850823</c:v>
                </c:pt>
                <c:pt idx="279">
                  <c:v>2.7434148654648105</c:v>
                </c:pt>
                <c:pt idx="280">
                  <c:v>4.4789870091163309</c:v>
                </c:pt>
                <c:pt idx="281">
                  <c:v>6.2334955692116667</c:v>
                </c:pt>
                <c:pt idx="282">
                  <c:v>8.0072521618653969</c:v>
                </c:pt>
                <c:pt idx="283">
                  <c:v>9.8005752781420874</c:v>
                </c:pt>
                <c:pt idx="284">
                  <c:v>11.613790474704144</c:v>
                </c:pt>
                <c:pt idx="285">
                  <c:v>13.44723057083861</c:v>
                </c:pt>
                <c:pt idx="286">
                  <c:v>15.301235852114491</c:v>
                </c:pt>
                <c:pt idx="287">
                  <c:v>17.176154280931378</c:v>
                </c:pt>
                <c:pt idx="288">
                  <c:v>19.072341714233822</c:v>
                </c:pt>
                <c:pt idx="289">
                  <c:v>20.990162128676882</c:v>
                </c:pt>
                <c:pt idx="290">
                  <c:v>22.929987853542634</c:v>
                </c:pt>
                <c:pt idx="291">
                  <c:v>24.892199811720349</c:v>
                </c:pt>
                <c:pt idx="292">
                  <c:v>26.877187769078148</c:v>
                </c:pt>
                <c:pt idx="293">
                  <c:v>28.885350592568983</c:v>
                </c:pt>
                <c:pt idx="294">
                  <c:v>30.917096517429687</c:v>
                </c:pt>
                <c:pt idx="295">
                  <c:v>32.972843423849454</c:v>
                </c:pt>
                <c:pt idx="296">
                  <c:v>35.053019123501585</c:v>
                </c:pt>
                <c:pt idx="297">
                  <c:v>37.158061656350647</c:v>
                </c:pt>
                <c:pt idx="298">
                  <c:v>39.288419598168154</c:v>
                </c:pt>
                <c:pt idx="299">
                  <c:v>41.444552379209831</c:v>
                </c:pt>
                <c:pt idx="300">
                  <c:v>43.62693061453038</c:v>
                </c:pt>
                <c:pt idx="301">
                  <c:v>45.836036446433994</c:v>
                </c:pt>
                <c:pt idx="302">
                  <c:v>48.072363899584843</c:v>
                </c:pt>
                <c:pt idx="303">
                  <c:v>50.3364192493259</c:v>
                </c:pt>
                <c:pt idx="304">
                  <c:v>52.628721403783921</c:v>
                </c:pt>
                <c:pt idx="305">
                  <c:v>54.949802300365413</c:v>
                </c:pt>
                <c:pt idx="306">
                  <c:v>57.300207317280872</c:v>
                </c:pt>
                <c:pt idx="307">
                  <c:v>59.680495700765015</c:v>
                </c:pt>
                <c:pt idx="308">
                  <c:v>62.091241008696898</c:v>
                </c:pt>
                <c:pt idx="309">
                  <c:v>64.533031571358435</c:v>
                </c:pt>
                <c:pt idx="310">
                  <c:v>67.006470970109049</c:v>
                </c:pt>
                <c:pt idx="311">
                  <c:v>69.512178534794899</c:v>
                </c:pt>
                <c:pt idx="312">
                  <c:v>72.050789860752417</c:v>
                </c:pt>
                <c:pt idx="313">
                  <c:v>74.622957346314635</c:v>
                </c:pt>
                <c:pt idx="314">
                  <c:v>72.152471474032097</c:v>
                </c:pt>
                <c:pt idx="315">
                  <c:v>71.83131740368998</c:v>
                </c:pt>
                <c:pt idx="316">
                  <c:v>71.519000370915847</c:v>
                </c:pt>
                <c:pt idx="317">
                  <c:v>71.215160579297446</c:v>
                </c:pt>
                <c:pt idx="318">
                  <c:v>70.919457502847337</c:v>
                </c:pt>
                <c:pt idx="319">
                  <c:v>70.631568612912616</c:v>
                </c:pt>
                <c:pt idx="320">
                  <c:v>70.351188204695504</c:v>
                </c:pt>
                <c:pt idx="321">
                  <c:v>70.078026314409385</c:v>
                </c:pt>
                <c:pt idx="322">
                  <c:v>69.811807719006609</c:v>
                </c:pt>
                <c:pt idx="323">
                  <c:v>69.552271011224875</c:v>
                </c:pt>
                <c:pt idx="324">
                  <c:v>69.299167743417172</c:v>
                </c:pt>
                <c:pt idx="325">
                  <c:v>69.052261634270721</c:v>
                </c:pt>
                <c:pt idx="326">
                  <c:v>68.811327833091156</c:v>
                </c:pt>
                <c:pt idx="327">
                  <c:v>68.57615223683662</c:v>
                </c:pt>
                <c:pt idx="328">
                  <c:v>68.346530855541076</c:v>
                </c:pt>
                <c:pt idx="329">
                  <c:v>68.122269222173941</c:v>
                </c:pt>
                <c:pt idx="330">
                  <c:v>67.903181843347625</c:v>
                </c:pt>
                <c:pt idx="331">
                  <c:v>67.689091687611835</c:v>
                </c:pt>
                <c:pt idx="332">
                  <c:v>67.479829708368229</c:v>
                </c:pt>
                <c:pt idx="333">
                  <c:v>67.275234398702509</c:v>
                </c:pt>
                <c:pt idx="334">
                  <c:v>67.07515137567124</c:v>
                </c:pt>
                <c:pt idx="335">
                  <c:v>66.879432991793152</c:v>
                </c:pt>
                <c:pt idx="336">
                  <c:v>66.687937971691895</c:v>
                </c:pt>
                <c:pt idx="337">
                  <c:v>66.500531072009593</c:v>
                </c:pt>
                <c:pt idx="338">
                  <c:v>66.317082762871465</c:v>
                </c:pt>
                <c:pt idx="339">
                  <c:v>66.137468929324712</c:v>
                </c:pt>
                <c:pt idx="340">
                  <c:v>65.961570591305517</c:v>
                </c:pt>
                <c:pt idx="341">
                  <c:v>65.789273640806755</c:v>
                </c:pt>
                <c:pt idx="342">
                  <c:v>65.620468595025145</c:v>
                </c:pt>
                <c:pt idx="343">
                  <c:v>65.455050364367736</c:v>
                </c:pt>
                <c:pt idx="344">
                  <c:v>65.292918034282607</c:v>
                </c:pt>
                <c:pt idx="345">
                  <c:v>65.133974659963201</c:v>
                </c:pt>
                <c:pt idx="346">
                  <c:v>64.978127073048839</c:v>
                </c:pt>
                <c:pt idx="347">
                  <c:v>64.825285699510445</c:v>
                </c:pt>
                <c:pt idx="348">
                  <c:v>64.675364387975193</c:v>
                </c:pt>
                <c:pt idx="349">
                  <c:v>64.528280247796687</c:v>
                </c:pt>
                <c:pt idx="350">
                  <c:v>64.38395349623292</c:v>
                </c:pt>
                <c:pt idx="351">
                  <c:v>64.242307314139396</c:v>
                </c:pt>
                <c:pt idx="352">
                  <c:v>64.103267709628014</c:v>
                </c:pt>
                <c:pt idx="353">
                  <c:v>63.966763389185367</c:v>
                </c:pt>
                <c:pt idx="354">
                  <c:v>63.832725635776441</c:v>
                </c:pt>
                <c:pt idx="355">
                  <c:v>63.701088193497689</c:v>
                </c:pt>
                <c:pt idx="356">
                  <c:v>63.571787158371798</c:v>
                </c:pt>
                <c:pt idx="357">
                  <c:v>63.444760874905583</c:v>
                </c:pt>
                <c:pt idx="358">
                  <c:v>63.319949838060573</c:v>
                </c:pt>
                <c:pt idx="359">
                  <c:v>63.197296600307325</c:v>
                </c:pt>
                <c:pt idx="360">
                  <c:v>63.076745683459137</c:v>
                </c:pt>
                <c:pt idx="361">
                  <c:v>62.958243495001362</c:v>
                </c:pt>
                <c:pt idx="362">
                  <c:v>62.841738248650138</c:v>
                </c:pt>
                <c:pt idx="363">
                  <c:v>62.727179888893467</c:v>
                </c:pt>
                <c:pt idx="364">
                  <c:v>62.614520019285067</c:v>
                </c:pt>
                <c:pt idx="365">
                  <c:v>62.503711834272323</c:v>
                </c:pt>
                <c:pt idx="366">
                  <c:v>63.729274811414925</c:v>
                </c:pt>
                <c:pt idx="367">
                  <c:v>61.271224500294878</c:v>
                </c:pt>
                <c:pt idx="368">
                  <c:v>58.871982629378941</c:v>
                </c:pt>
                <c:pt idx="369">
                  <c:v>56.529463673527317</c:v>
                </c:pt>
                <c:pt idx="370">
                  <c:v>54.241679567563381</c:v>
                </c:pt>
                <c:pt idx="371">
                  <c:v>52.006734078939921</c:v>
                </c:pt>
                <c:pt idx="372">
                  <c:v>49.82281756586093</c:v>
                </c:pt>
                <c:pt idx="373">
                  <c:v>47.688202090402896</c:v>
                </c:pt>
                <c:pt idx="374">
                  <c:v>45.601236858900521</c:v>
                </c:pt>
                <c:pt idx="375">
                  <c:v>43.560343964309411</c:v>
                </c:pt>
                <c:pt idx="376">
                  <c:v>41.564014407468349</c:v>
                </c:pt>
                <c:pt idx="377">
                  <c:v>39.610804376176503</c:v>
                </c:pt>
                <c:pt idx="378">
                  <c:v>37.699331762803823</c:v>
                </c:pt>
                <c:pt idx="379">
                  <c:v>35.828272902782743</c:v>
                </c:pt>
                <c:pt idx="380">
                  <c:v>33.996359517808081</c:v>
                </c:pt>
                <c:pt idx="381">
                  <c:v>32.20237584890917</c:v>
                </c:pt>
                <c:pt idx="382">
                  <c:v>30.445155965776681</c:v>
                </c:pt>
                <c:pt idx="383">
                  <c:v>28.723581239830075</c:v>
                </c:pt>
                <c:pt idx="384">
                  <c:v>27.036577969517218</c:v>
                </c:pt>
                <c:pt idx="385">
                  <c:v>25.383115147253243</c:v>
                </c:pt>
                <c:pt idx="386">
                  <c:v>23.762202358239072</c:v>
                </c:pt>
                <c:pt idx="387">
                  <c:v>22.17288780216218</c:v>
                </c:pt>
                <c:pt idx="388">
                  <c:v>20.614256429475986</c:v>
                </c:pt>
                <c:pt idx="389">
                  <c:v>19.085428184589471</c:v>
                </c:pt>
                <c:pt idx="390">
                  <c:v>17.585556348880395</c:v>
                </c:pt>
                <c:pt idx="391">
                  <c:v>16.113825976976813</c:v>
                </c:pt>
                <c:pt idx="392">
                  <c:v>14.669452420238049</c:v>
                </c:pt>
                <c:pt idx="393">
                  <c:v>13.251679931815463</c:v>
                </c:pt>
                <c:pt idx="394">
                  <c:v>11.859780348081927</c:v>
                </c:pt>
                <c:pt idx="395">
                  <c:v>10.49305184159579</c:v>
                </c:pt>
                <c:pt idx="396">
                  <c:v>9.1508177411132152</c:v>
                </c:pt>
                <c:pt idx="397">
                  <c:v>7.8324254144797933</c:v>
                </c:pt>
                <c:pt idx="398">
                  <c:v>6.5372452105267875</c:v>
                </c:pt>
                <c:pt idx="399">
                  <c:v>5.2646694563680985</c:v>
                </c:pt>
                <c:pt idx="400">
                  <c:v>4.014111506742446</c:v>
                </c:pt>
                <c:pt idx="401">
                  <c:v>2.785004842276928</c:v>
                </c:pt>
                <c:pt idx="402">
                  <c:v>1.5768022137590876</c:v>
                </c:pt>
                <c:pt idx="403">
                  <c:v>0.38897482970232655</c:v>
                </c:pt>
                <c:pt idx="404">
                  <c:v>-0.77898841532926255</c:v>
                </c:pt>
                <c:pt idx="405">
                  <c:v>-1.9275816740030649</c:v>
                </c:pt>
                <c:pt idx="406">
                  <c:v>-3.0572828433166555</c:v>
                </c:pt>
                <c:pt idx="407">
                  <c:v>-4.1685542275795573</c:v>
                </c:pt>
                <c:pt idx="408">
                  <c:v>-5.2618431692103007</c:v>
                </c:pt>
                <c:pt idx="409">
                  <c:v>-6.3375826491564364</c:v>
                </c:pt>
                <c:pt idx="410">
                  <c:v>-7.3961918586313953</c:v>
                </c:pt>
                <c:pt idx="411">
                  <c:v>-8.4380767437535305</c:v>
                </c:pt>
                <c:pt idx="412">
                  <c:v>-9.4636305245741958</c:v>
                </c:pt>
                <c:pt idx="413">
                  <c:v>-10.473234189889158</c:v>
                </c:pt>
                <c:pt idx="414">
                  <c:v>-11.467256969140982</c:v>
                </c:pt>
                <c:pt idx="415">
                  <c:v>-12.446056782640769</c:v>
                </c:pt>
                <c:pt idx="416">
                  <c:v>-13.409980671262222</c:v>
                </c:pt>
                <c:pt idx="417">
                  <c:v>-14.359365206691743</c:v>
                </c:pt>
                <c:pt idx="418">
                  <c:v>-15.294536883253674</c:v>
                </c:pt>
                <c:pt idx="419">
                  <c:v>-13.847942208310348</c:v>
                </c:pt>
                <c:pt idx="420">
                  <c:v>-12.39278756553831</c:v>
                </c:pt>
                <c:pt idx="421">
                  <c:v>-10.928996751336062</c:v>
                </c:pt>
                <c:pt idx="422">
                  <c:v>-9.4564926548913792</c:v>
                </c:pt>
                <c:pt idx="423">
                  <c:v>-7.9751972446401425</c:v>
                </c:pt>
                <c:pt idx="424">
                  <c:v>-6.4850315544824895</c:v>
                </c:pt>
                <c:pt idx="425">
                  <c:v>-4.9859156697502964</c:v>
                </c:pt>
                <c:pt idx="426">
                  <c:v>-3.47776871292097</c:v>
                </c:pt>
                <c:pt idx="427">
                  <c:v>-1.9605088290726491</c:v>
                </c:pt>
                <c:pt idx="428">
                  <c:v>-0.43405317107453323</c:v>
                </c:pt>
                <c:pt idx="429">
                  <c:v>1.1016821154927081</c:v>
                </c:pt>
                <c:pt idx="430">
                  <c:v>2.6467819076922749</c:v>
                </c:pt>
                <c:pt idx="431">
                  <c:v>4.2013321208685062</c:v>
                </c:pt>
                <c:pt idx="432">
                  <c:v>5.7654197245718963</c:v>
                </c:pt>
                <c:pt idx="433">
                  <c:v>7.3391327587780886</c:v>
                </c:pt>
                <c:pt idx="434">
                  <c:v>8.9225603504072826</c:v>
                </c:pt>
                <c:pt idx="435">
                  <c:v>10.515792730150464</c:v>
                </c:pt>
                <c:pt idx="436">
                  <c:v>12.118921249609249</c:v>
                </c:pt>
                <c:pt idx="437">
                  <c:v>13.732038398755964</c:v>
                </c:pt>
                <c:pt idx="438">
                  <c:v>15.355237823721257</c:v>
                </c:pt>
                <c:pt idx="439">
                  <c:v>16.988614344916343</c:v>
                </c:pt>
                <c:pt idx="440">
                  <c:v>18.632263975496798</c:v>
                </c:pt>
                <c:pt idx="441">
                  <c:v>20.286283940176418</c:v>
                </c:pt>
                <c:pt idx="442">
                  <c:v>21.950772694397891</c:v>
                </c:pt>
                <c:pt idx="443">
                  <c:v>23.625829943868549</c:v>
                </c:pt>
                <c:pt idx="444">
                  <c:v>25.311556664470068</c:v>
                </c:pt>
                <c:pt idx="445">
                  <c:v>27.008055122549024</c:v>
                </c:pt>
                <c:pt idx="446">
                  <c:v>28.715428895598127</c:v>
                </c:pt>
                <c:pt idx="447">
                  <c:v>30.433782893336534</c:v>
                </c:pt>
                <c:pt idx="448">
                  <c:v>32.163223379197767</c:v>
                </c:pt>
                <c:pt idx="449">
                  <c:v>33.903857992235345</c:v>
                </c:pt>
                <c:pt idx="450">
                  <c:v>35.655795769454855</c:v>
                </c:pt>
                <c:pt idx="451">
                  <c:v>37.419147168582612</c:v>
                </c:pt>
                <c:pt idx="452">
                  <c:v>39.194024091280767</c:v>
                </c:pt>
                <c:pt idx="453">
                  <c:v>40.980539906819004</c:v>
                </c:pt>
                <c:pt idx="454">
                  <c:v>42.778809476213794</c:v>
                </c:pt>
                <c:pt idx="455">
                  <c:v>44.588949176845283</c:v>
                </c:pt>
                <c:pt idx="456">
                  <c:v>46.4110769275633</c:v>
                </c:pt>
                <c:pt idx="457">
                  <c:v>48.245312214294266</c:v>
                </c:pt>
                <c:pt idx="458">
                  <c:v>50.091776116159693</c:v>
                </c:pt>
                <c:pt idx="459">
                  <c:v>51.950591332119146</c:v>
                </c:pt>
                <c:pt idx="460">
                  <c:v>53.821882208149674</c:v>
                </c:pt>
                <c:pt idx="461">
                  <c:v>55.705774764974095</c:v>
                </c:pt>
                <c:pt idx="462">
                  <c:v>57.602396726351635</c:v>
                </c:pt>
                <c:pt idx="463">
                  <c:v>59.511877547943783</c:v>
                </c:pt>
                <c:pt idx="464">
                  <c:v>61.434348446769427</c:v>
                </c:pt>
                <c:pt idx="465">
                  <c:v>63.369942431263063</c:v>
                </c:pt>
                <c:pt idx="466">
                  <c:v>65.318794331950585</c:v>
                </c:pt>
                <c:pt idx="467">
                  <c:v>67.281040832757924</c:v>
                </c:pt>
                <c:pt idx="468">
                  <c:v>69.256820502967088</c:v>
                </c:pt>
                <c:pt idx="469">
                  <c:v>71.246273829835843</c:v>
                </c:pt>
                <c:pt idx="470">
                  <c:v>73.249543251897052</c:v>
                </c:pt>
                <c:pt idx="471">
                  <c:v>71.783291703068457</c:v>
                </c:pt>
                <c:pt idx="472">
                  <c:v>70.357216821066658</c:v>
                </c:pt>
                <c:pt idx="473">
                  <c:v>68.969689606451496</c:v>
                </c:pt>
                <c:pt idx="474">
                  <c:v>67.619167951102526</c:v>
                </c:pt>
                <c:pt idx="475">
                  <c:v>66.304190920947718</c:v>
                </c:pt>
                <c:pt idx="476">
                  <c:v>65.023373484250698</c:v>
                </c:pt>
                <c:pt idx="477">
                  <c:v>63.775401645465244</c:v>
                </c:pt>
                <c:pt idx="478">
                  <c:v>62.55902794871637</c:v>
                </c:pt>
                <c:pt idx="479">
                  <c:v>61.373067318561539</c:v>
                </c:pt>
                <c:pt idx="480">
                  <c:v>60.216393208880817</c:v>
                </c:pt>
                <c:pt idx="481">
                  <c:v>59.087934033589448</c:v>
                </c:pt>
                <c:pt idx="482">
                  <c:v>57.986669855401615</c:v>
                </c:pt>
                <c:pt idx="483">
                  <c:v>56.911629311138377</c:v>
                </c:pt>
                <c:pt idx="484">
                  <c:v>55.861886754098087</c:v>
                </c:pt>
                <c:pt idx="485">
                  <c:v>54.836559595818791</c:v>
                </c:pt>
                <c:pt idx="486">
                  <c:v>53.834805831188135</c:v>
                </c:pt>
                <c:pt idx="487">
                  <c:v>52.855821732314446</c:v>
                </c:pt>
                <c:pt idx="488">
                  <c:v>51.898839697884448</c:v>
                </c:pt>
                <c:pt idx="489">
                  <c:v>50.963126245912434</c:v>
                </c:pt>
                <c:pt idx="490">
                  <c:v>50.047980138850455</c:v>
                </c:pt>
                <c:pt idx="491">
                  <c:v>49.152730630986284</c:v>
                </c:pt>
                <c:pt idx="492">
                  <c:v>48.276735828924799</c:v>
                </c:pt>
                <c:pt idx="493">
                  <c:v>47.41938115673041</c:v>
                </c:pt>
                <c:pt idx="494">
                  <c:v>46.580077918017636</c:v>
                </c:pt>
                <c:pt idx="495">
                  <c:v>45.758261947920452</c:v>
                </c:pt>
                <c:pt idx="496">
                  <c:v>44.953392348453036</c:v>
                </c:pt>
                <c:pt idx="497">
                  <c:v>44.164950301305517</c:v>
                </c:pt>
                <c:pt idx="498">
                  <c:v>43.39243795259857</c:v>
                </c:pt>
                <c:pt idx="499">
                  <c:v>42.635377364558977</c:v>
                </c:pt>
                <c:pt idx="500">
                  <c:v>41.893309529478231</c:v>
                </c:pt>
                <c:pt idx="501">
                  <c:v>41.165793441679121</c:v>
                </c:pt>
                <c:pt idx="502">
                  <c:v>40.452405223547451</c:v>
                </c:pt>
                <c:pt idx="503">
                  <c:v>39.752737301990116</c:v>
                </c:pt>
                <c:pt idx="504">
                  <c:v>39.066397631956647</c:v>
                </c:pt>
                <c:pt idx="505">
                  <c:v>38.393008963916863</c:v>
                </c:pt>
                <c:pt idx="506">
                  <c:v>37.732208152417982</c:v>
                </c:pt>
                <c:pt idx="507">
                  <c:v>37.083645503058918</c:v>
                </c:pt>
                <c:pt idx="508">
                  <c:v>36.4469841554141</c:v>
                </c:pt>
                <c:pt idx="509">
                  <c:v>35.821899499618958</c:v>
                </c:pt>
                <c:pt idx="510">
                  <c:v>35.208078624494156</c:v>
                </c:pt>
                <c:pt idx="511">
                  <c:v>34.605219795237204</c:v>
                </c:pt>
                <c:pt idx="512">
                  <c:v>34.013031958849595</c:v>
                </c:pt>
                <c:pt idx="513">
                  <c:v>33.431234275596331</c:v>
                </c:pt>
                <c:pt idx="514">
                  <c:v>32.859555674913324</c:v>
                </c:pt>
                <c:pt idx="515">
                  <c:v>32.297734434286653</c:v>
                </c:pt>
                <c:pt idx="516">
                  <c:v>31.74551777972998</c:v>
                </c:pt>
                <c:pt idx="517">
                  <c:v>31.202661506577954</c:v>
                </c:pt>
                <c:pt idx="518">
                  <c:v>30.668929619401375</c:v>
                </c:pt>
                <c:pt idx="519">
                  <c:v>30.144093989927502</c:v>
                </c:pt>
                <c:pt idx="520">
                  <c:v>29.627934031924717</c:v>
                </c:pt>
                <c:pt idx="521">
                  <c:v>29.120236392077615</c:v>
                </c:pt>
                <c:pt idx="522">
                  <c:v>28.620794655942671</c:v>
                </c:pt>
                <c:pt idx="523">
                  <c:v>27.360867446313364</c:v>
                </c:pt>
                <c:pt idx="524">
                  <c:v>26.114658502179623</c:v>
                </c:pt>
                <c:pt idx="525">
                  <c:v>24.881944987059157</c:v>
                </c:pt>
                <c:pt idx="526">
                  <c:v>23.662508864753807</c:v>
                </c:pt>
                <c:pt idx="527">
                  <c:v>22.456136770783687</c:v>
                </c:pt>
                <c:pt idx="528">
                  <c:v>21.26261988793172</c:v>
                </c:pt>
                <c:pt idx="529">
                  <c:v>20.081753825745373</c:v>
                </c:pt>
                <c:pt idx="530">
                  <c:v>18.91333850385033</c:v>
                </c:pt>
                <c:pt idx="531">
                  <c:v>17.75717803893513</c:v>
                </c:pt>
                <c:pt idx="532">
                  <c:v>16.613080635273867</c:v>
                </c:pt>
                <c:pt idx="533">
                  <c:v>15.4808584786577</c:v>
                </c:pt>
                <c:pt idx="534">
                  <c:v>14.360327633611947</c:v>
                </c:pt>
                <c:pt idx="535">
                  <c:v>13.251307943781153</c:v>
                </c:pt>
                <c:pt idx="536">
                  <c:v>12.153622935368302</c:v>
                </c:pt>
                <c:pt idx="537">
                  <c:v>11.067099723519579</c:v>
                </c:pt>
                <c:pt idx="538">
                  <c:v>9.9915689215507086</c:v>
                </c:pt>
                <c:pt idx="539">
                  <c:v>8.9268645529143811</c:v>
                </c:pt>
                <c:pt idx="540">
                  <c:v>7.8728239658126586</c:v>
                </c:pt>
                <c:pt idx="541">
                  <c:v>6.8292877503625782</c:v>
                </c:pt>
                <c:pt idx="542">
                  <c:v>5.7960996582256064</c:v>
                </c:pt>
                <c:pt idx="543">
                  <c:v>4.773106524616777</c:v>
                </c:pt>
                <c:pt idx="544">
                  <c:v>3.7601581926107075</c:v>
                </c:pt>
                <c:pt idx="545">
                  <c:v>2.7571074396666617</c:v>
                </c:pt>
                <c:pt idx="546">
                  <c:v>1.7638099062970092</c:v>
                </c:pt>
                <c:pt idx="547">
                  <c:v>0.78012402680627257</c:v>
                </c:pt>
                <c:pt idx="548">
                  <c:v>-0.19408903796886978</c:v>
                </c:pt>
                <c:pt idx="549">
                  <c:v>-1.1589654659856508</c:v>
                </c:pt>
                <c:pt idx="550">
                  <c:v>-2.1146388374522984</c:v>
                </c:pt>
                <c:pt idx="551">
                  <c:v>-3.0612401964775882</c:v>
                </c:pt>
                <c:pt idx="552">
                  <c:v>-3.998898110973359</c:v>
                </c:pt>
                <c:pt idx="553">
                  <c:v>-4.9277387308669152</c:v>
                </c:pt>
                <c:pt idx="554">
                  <c:v>-5.8478858446790349</c:v>
                </c:pt>
                <c:pt idx="555">
                  <c:v>-6.7594609345207113</c:v>
                </c:pt>
                <c:pt idx="556">
                  <c:v>-7.6625832295598499</c:v>
                </c:pt>
                <c:pt idx="557">
                  <c:v>-8.5573697580077717</c:v>
                </c:pt>
                <c:pt idx="558">
                  <c:v>-9.4439353976726093</c:v>
                </c:pt>
                <c:pt idx="559">
                  <c:v>-10.322392925125644</c:v>
                </c:pt>
                <c:pt idx="560">
                  <c:v>-11.192853063525066</c:v>
                </c:pt>
                <c:pt idx="561">
                  <c:v>-12.055424529139358</c:v>
                </c:pt>
                <c:pt idx="562">
                  <c:v>-12.910214076611382</c:v>
                </c:pt>
                <c:pt idx="563">
                  <c:v>-13.75732654300319</c:v>
                </c:pt>
                <c:pt idx="564">
                  <c:v>-14.596864890659123</c:v>
                </c:pt>
                <c:pt idx="565">
                  <c:v>-15.428930248924456</c:v>
                </c:pt>
                <c:pt idx="566">
                  <c:v>-16.253621954754895</c:v>
                </c:pt>
                <c:pt idx="567">
                  <c:v>-17.071037592251127</c:v>
                </c:pt>
                <c:pt idx="568">
                  <c:v>-17.881273031151757</c:v>
                </c:pt>
                <c:pt idx="569">
                  <c:v>-18.684422464315965</c:v>
                </c:pt>
                <c:pt idx="570">
                  <c:v>-19.480578444227458</c:v>
                </c:pt>
                <c:pt idx="571">
                  <c:v>-20.269831918548608</c:v>
                </c:pt>
                <c:pt idx="572">
                  <c:v>-21.052272264754045</c:v>
                </c:pt>
                <c:pt idx="573">
                  <c:v>-21.827987323871056</c:v>
                </c:pt>
                <c:pt idx="574">
                  <c:v>-22.597063433353838</c:v>
                </c:pt>
                <c:pt idx="575">
                  <c:v>-22.396881581594684</c:v>
                </c:pt>
                <c:pt idx="576">
                  <c:v>-22.194944660056493</c:v>
                </c:pt>
                <c:pt idx="577">
                  <c:v>-21.991229486075824</c:v>
                </c:pt>
                <c:pt idx="578">
                  <c:v>-21.785712466891518</c:v>
                </c:pt>
                <c:pt idx="579">
                  <c:v>-21.578369590536074</c:v>
                </c:pt>
                <c:pt idx="580">
                  <c:v>-21.369176416483427</c:v>
                </c:pt>
                <c:pt idx="581">
                  <c:v>-21.158108066044989</c:v>
                </c:pt>
                <c:pt idx="582">
                  <c:v>-20.945139212506568</c:v>
                </c:pt>
                <c:pt idx="583">
                  <c:v>-20.730244070997227</c:v>
                </c:pt>
                <c:pt idx="584">
                  <c:v>-20.513396388082437</c:v>
                </c:pt>
                <c:pt idx="585">
                  <c:v>-20.294569431071928</c:v>
                </c:pt>
                <c:pt idx="586">
                  <c:v>-20.073735977033678</c:v>
                </c:pt>
                <c:pt idx="587">
                  <c:v>-19.850868301504022</c:v>
                </c:pt>
                <c:pt idx="588">
                  <c:v>-19.625938166884616</c:v>
                </c:pt>
                <c:pt idx="589">
                  <c:v>-19.398916810515608</c:v>
                </c:pt>
                <c:pt idx="590">
                  <c:v>-19.16977493241453</c:v>
                </c:pt>
                <c:pt idx="591">
                  <c:v>-18.938482682670244</c:v>
                </c:pt>
                <c:pt idx="592">
                  <c:v>-18.705009648480122</c:v>
                </c:pt>
                <c:pt idx="593">
                  <c:v>-18.469324840818778</c:v>
                </c:pt>
                <c:pt idx="594">
                  <c:v>-18.231396680726309</c:v>
                </c:pt>
                <c:pt idx="595">
                  <c:v>-17.991192985203032</c:v>
                </c:pt>
                <c:pt idx="596">
                  <c:v>-17.748680952697406</c:v>
                </c:pt>
                <c:pt idx="597">
                  <c:v>-17.503827148173901</c:v>
                </c:pt>
                <c:pt idx="598">
                  <c:v>-17.256597487745928</c:v>
                </c:pt>
                <c:pt idx="599">
                  <c:v>-17.00695722285921</c:v>
                </c:pt>
                <c:pt idx="600">
                  <c:v>-16.754870924010635</c:v>
                </c:pt>
                <c:pt idx="601">
                  <c:v>-16.500302463985605</c:v>
                </c:pt>
                <c:pt idx="602">
                  <c:v>-16.243215000598219</c:v>
                </c:pt>
                <c:pt idx="603">
                  <c:v>-15.983570958916427</c:v>
                </c:pt>
                <c:pt idx="604">
                  <c:v>-15.72133201295407</c:v>
                </c:pt>
                <c:pt idx="605">
                  <c:v>-15.456459066811545</c:v>
                </c:pt>
                <c:pt idx="606">
                  <c:v>-15.188912235244977</c:v>
                </c:pt>
                <c:pt idx="607">
                  <c:v>-14.918650823644386</c:v>
                </c:pt>
                <c:pt idx="608">
                  <c:v>-14.645633307398853</c:v>
                </c:pt>
                <c:pt idx="609">
                  <c:v>-14.369817310627431</c:v>
                </c:pt>
                <c:pt idx="610">
                  <c:v>-14.091159584252544</c:v>
                </c:pt>
                <c:pt idx="611">
                  <c:v>-13.809615983392288</c:v>
                </c:pt>
                <c:pt idx="612">
                  <c:v>-13.525141444046396</c:v>
                </c:pt>
                <c:pt idx="613">
                  <c:v>-13.237689959050646</c:v>
                </c:pt>
                <c:pt idx="614">
                  <c:v>-12.947214553272035</c:v>
                </c:pt>
                <c:pt idx="615">
                  <c:v>-12.653667258017286</c:v>
                </c:pt>
                <c:pt idx="616">
                  <c:v>-12.356999084625009</c:v>
                </c:pt>
                <c:pt idx="617">
                  <c:v>-12.057159997210952</c:v>
                </c:pt>
                <c:pt idx="618">
                  <c:v>-11.754098884534937</c:v>
                </c:pt>
                <c:pt idx="619">
                  <c:v>-11.447763530955656</c:v>
                </c:pt>
                <c:pt idx="620">
                  <c:v>-11.138100586439037</c:v>
                </c:pt>
                <c:pt idx="621">
                  <c:v>-10.825055535584116</c:v>
                </c:pt>
                <c:pt idx="622">
                  <c:v>-10.508572665628069</c:v>
                </c:pt>
                <c:pt idx="623">
                  <c:v>-10.188595033391723</c:v>
                </c:pt>
                <c:pt idx="624">
                  <c:v>-9.8650644311236384</c:v>
                </c:pt>
                <c:pt idx="625">
                  <c:v>-9.5379213512003282</c:v>
                </c:pt>
                <c:pt idx="626">
                  <c:v>-9.2071049496371682</c:v>
                </c:pt>
                <c:pt idx="627">
                  <c:v>-9.0460621705644062</c:v>
                </c:pt>
                <c:pt idx="628">
                  <c:v>-8.8441097858687918</c:v>
                </c:pt>
                <c:pt idx="629">
                  <c:v>-8.6414384295301687</c:v>
                </c:pt>
                <c:pt idx="630">
                  <c:v>-8.4380442552804631</c:v>
                </c:pt>
                <c:pt idx="631">
                  <c:v>-8.2339233893675257</c:v>
                </c:pt>
                <c:pt idx="632">
                  <c:v>-8.0290719303090956</c:v>
                </c:pt>
                <c:pt idx="633">
                  <c:v>-7.8234859486444712</c:v>
                </c:pt>
                <c:pt idx="634">
                  <c:v>-7.6171614866829991</c:v>
                </c:pt>
                <c:pt idx="635">
                  <c:v>-7.4100945582503126</c:v>
                </c:pt>
                <c:pt idx="636">
                  <c:v>-7.2022811484314664</c:v>
                </c:pt>
                <c:pt idx="637">
                  <c:v>-6.9937172133115233</c:v>
                </c:pt>
                <c:pt idx="638">
                  <c:v>-6.7843986797132665</c:v>
                </c:pt>
                <c:pt idx="639">
                  <c:v>-6.5743214449319414</c:v>
                </c:pt>
                <c:pt idx="640">
                  <c:v>-6.3634813764673055</c:v>
                </c:pt>
                <c:pt idx="641">
                  <c:v>-6.1518743117525698</c:v>
                </c:pt>
                <c:pt idx="642">
                  <c:v>-5.9394960578805218</c:v>
                </c:pt>
                <c:pt idx="643">
                  <c:v>-5.7263423913266216</c:v>
                </c:pt>
                <c:pt idx="644">
                  <c:v>-5.5124090576688323</c:v>
                </c:pt>
                <c:pt idx="645">
                  <c:v>-5.2976917713048355</c:v>
                </c:pt>
                <c:pt idx="646">
                  <c:v>-5.0821862151656187</c:v>
                </c:pt>
                <c:pt idx="647">
                  <c:v>-4.865888040426281</c:v>
                </c:pt>
                <c:pt idx="648">
                  <c:v>-4.6487928662134692</c:v>
                </c:pt>
                <c:pt idx="649">
                  <c:v>-4.430896279309648</c:v>
                </c:pt>
                <c:pt idx="650">
                  <c:v>-4.212193833853906</c:v>
                </c:pt>
                <c:pt idx="651">
                  <c:v>-3.9926810510397925</c:v>
                </c:pt>
                <c:pt idx="652">
                  <c:v>-3.7723534188093377</c:v>
                </c:pt>
                <c:pt idx="653">
                  <c:v>-3.5512063915441483</c:v>
                </c:pt>
                <c:pt idx="654">
                  <c:v>-3.3292353897526272</c:v>
                </c:pt>
                <c:pt idx="655">
                  <c:v>-3.1064357997539149</c:v>
                </c:pt>
                <c:pt idx="656">
                  <c:v>-2.8828029733581895</c:v>
                </c:pt>
                <c:pt idx="657">
                  <c:v>-2.6583322275435139</c:v>
                </c:pt>
                <c:pt idx="658">
                  <c:v>-2.4330188441288869</c:v>
                </c:pt>
                <c:pt idx="659">
                  <c:v>-2.2068580694436069</c:v>
                </c:pt>
                <c:pt idx="660">
                  <c:v>-1.9798451139931172</c:v>
                </c:pt>
                <c:pt idx="661">
                  <c:v>-1.7519751521207105</c:v>
                </c:pt>
                <c:pt idx="662">
                  <c:v>-1.5232433216656904</c:v>
                </c:pt>
                <c:pt idx="663">
                  <c:v>-1.2936447236176596</c:v>
                </c:pt>
                <c:pt idx="664">
                  <c:v>-1.0631744217664885</c:v>
                </c:pt>
                <c:pt idx="665">
                  <c:v>-0.83182744234876482</c:v>
                </c:pt>
                <c:pt idx="666">
                  <c:v>-0.59959877368999104</c:v>
                </c:pt>
                <c:pt idx="667">
                  <c:v>-0.36648336584256258</c:v>
                </c:pt>
                <c:pt idx="668">
                  <c:v>-0.1324761302198274</c:v>
                </c:pt>
                <c:pt idx="669">
                  <c:v>0.10242806077429556</c:v>
                </c:pt>
                <c:pt idx="670">
                  <c:v>0.33823437411961699</c:v>
                </c:pt>
                <c:pt idx="671">
                  <c:v>0.57494801655884054</c:v>
                </c:pt>
                <c:pt idx="672">
                  <c:v>0.81257423498053427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PER!$AX$19</c:f>
              <c:strCache>
                <c:ptCount val="1"/>
                <c:pt idx="0">
                  <c:v>섹터 Trailing NP Growth</c:v>
                </c:pt>
              </c:strCache>
            </c:strRef>
          </c:tx>
          <c:marker>
            <c:symbol val="none"/>
          </c:marker>
          <c:cat>
            <c:numRef>
              <c:f>PER!$AG$20:$AG$5005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PER!$AX$20:$AX$5005</c:f>
              <c:numCache>
                <c:formatCode>General</c:formatCode>
                <c:ptCount val="4986"/>
                <c:pt idx="52">
                  <c:v>203.02761526259232</c:v>
                </c:pt>
                <c:pt idx="53">
                  <c:v>191.64085612190553</c:v>
                </c:pt>
                <c:pt idx="54">
                  <c:v>179.70943945994011</c:v>
                </c:pt>
                <c:pt idx="55">
                  <c:v>168.61202952016831</c:v>
                </c:pt>
                <c:pt idx="56">
                  <c:v>158.26413364546886</c:v>
                </c:pt>
                <c:pt idx="57">
                  <c:v>148.59229954015566</c:v>
                </c:pt>
                <c:pt idx="58">
                  <c:v>139.53236905590197</c:v>
                </c:pt>
                <c:pt idx="59">
                  <c:v>131.0280532457472</c:v>
                </c:pt>
                <c:pt idx="60">
                  <c:v>123.02976177978802</c:v>
                </c:pt>
                <c:pt idx="61">
                  <c:v>115.4936352803516</c:v>
                </c:pt>
                <c:pt idx="62">
                  <c:v>108.38074069051298</c:v>
                </c:pt>
                <c:pt idx="63">
                  <c:v>101.65639850517256</c:v>
                </c:pt>
                <c:pt idx="64">
                  <c:v>95.289617323827216</c:v>
                </c:pt>
                <c:pt idx="65">
                  <c:v>89.25261626874186</c:v>
                </c:pt>
                <c:pt idx="66">
                  <c:v>83.52041974157305</c:v>
                </c:pt>
                <c:pt idx="67">
                  <c:v>78.07051205006826</c:v>
                </c:pt>
                <c:pt idx="68">
                  <c:v>72.882541833523319</c:v>
                </c:pt>
                <c:pt idx="69">
                  <c:v>67.938068106460008</c:v>
                </c:pt>
                <c:pt idx="70">
                  <c:v>63.220341240581931</c:v>
                </c:pt>
                <c:pt idx="71">
                  <c:v>58.714113402931353</c:v>
                </c:pt>
                <c:pt idx="72">
                  <c:v>54.405473929678649</c:v>
                </c:pt>
                <c:pt idx="73">
                  <c:v>50.281705890836271</c:v>
                </c:pt>
                <c:pt idx="74">
                  <c:v>46.331160730387012</c:v>
                </c:pt>
                <c:pt idx="75">
                  <c:v>42.543148379031258</c:v>
                </c:pt>
                <c:pt idx="76">
                  <c:v>38.907840656456294</c:v>
                </c:pt>
                <c:pt idx="77">
                  <c:v>35.416186125103266</c:v>
                </c:pt>
                <c:pt idx="78">
                  <c:v>32.059834842303324</c:v>
                </c:pt>
                <c:pt idx="79">
                  <c:v>28.831071693817133</c:v>
                </c:pt>
                <c:pt idx="80">
                  <c:v>25.722757188328458</c:v>
                </c:pt>
                <c:pt idx="81">
                  <c:v>22.728274756574372</c:v>
                </c:pt>
                <c:pt idx="82">
                  <c:v>19.841483736364228</c:v>
                </c:pt>
                <c:pt idx="83">
                  <c:v>17.056677340437698</c:v>
                </c:pt>
                <c:pt idx="84">
                  <c:v>14.368545001737809</c:v>
                </c:pt>
                <c:pt idx="85">
                  <c:v>11.772138573308988</c:v>
                </c:pt>
                <c:pt idx="86">
                  <c:v>9.2628419301888254</c:v>
                </c:pt>
                <c:pt idx="87">
                  <c:v>6.8363435804044803</c:v>
                </c:pt>
                <c:pt idx="88">
                  <c:v>4.4886119431966076</c:v>
                </c:pt>
                <c:pt idx="89">
                  <c:v>2.2158729962784784</c:v>
                </c:pt>
                <c:pt idx="90">
                  <c:v>1.4590031436978457E-2</c:v>
                </c:pt>
                <c:pt idx="91">
                  <c:v>-2.1185547099390245</c:v>
                </c:pt>
                <c:pt idx="92">
                  <c:v>-4.1866767219671637</c:v>
                </c:pt>
                <c:pt idx="93">
                  <c:v>-6.1927044164945988</c:v>
                </c:pt>
                <c:pt idx="94">
                  <c:v>-8.1393929580308555</c:v>
                </c:pt>
                <c:pt idx="95">
                  <c:v>-10.029336888844897</c:v>
                </c:pt>
                <c:pt idx="96">
                  <c:v>-11.864981665883922</c:v>
                </c:pt>
                <c:pt idx="97">
                  <c:v>-13.648634217387546</c:v>
                </c:pt>
                <c:pt idx="98">
                  <c:v>-15.382472615021703</c:v>
                </c:pt>
                <c:pt idx="99">
                  <c:v>-17.068554946797441</c:v>
                </c:pt>
                <c:pt idx="100">
                  <c:v>-18.708827466774856</c:v>
                </c:pt>
                <c:pt idx="101">
                  <c:v>-20.305132089402477</c:v>
                </c:pt>
                <c:pt idx="102">
                  <c:v>-21.859213289164703</c:v>
                </c:pt>
                <c:pt idx="103">
                  <c:v>-23.37272445987324</c:v>
                </c:pt>
                <c:pt idx="104">
                  <c:v>-24.847233782338705</c:v>
                </c:pt>
                <c:pt idx="105">
                  <c:v>-25.334434444737497</c:v>
                </c:pt>
                <c:pt idx="106">
                  <c:v>-24.922981476472252</c:v>
                </c:pt>
                <c:pt idx="107">
                  <c:v>-24.507479854901892</c:v>
                </c:pt>
                <c:pt idx="108">
                  <c:v>-24.087869527094362</c:v>
                </c:pt>
                <c:pt idx="109">
                  <c:v>-23.664089246544151</c:v>
                </c:pt>
                <c:pt idx="110">
                  <c:v>-23.236076543370764</c:v>
                </c:pt>
                <c:pt idx="111">
                  <c:v>-22.803767693619836</c:v>
                </c:pt>
                <c:pt idx="112">
                  <c:v>-22.367097687635329</c:v>
                </c:pt>
                <c:pt idx="113">
                  <c:v>-21.926000197469431</c:v>
                </c:pt>
                <c:pt idx="114">
                  <c:v>-21.48040754329633</c:v>
                </c:pt>
                <c:pt idx="115">
                  <c:v>-21.030250658793783</c:v>
                </c:pt>
                <c:pt idx="116">
                  <c:v>-20.575459055455436</c:v>
                </c:pt>
                <c:pt idx="117">
                  <c:v>-20.115960785795107</c:v>
                </c:pt>
                <c:pt idx="118">
                  <c:v>-19.651682405402859</c:v>
                </c:pt>
                <c:pt idx="119">
                  <c:v>-19.182548933810484</c:v>
                </c:pt>
                <c:pt idx="120">
                  <c:v>-18.708483814123056</c:v>
                </c:pt>
                <c:pt idx="121">
                  <c:v>-18.229408871370477</c:v>
                </c:pt>
                <c:pt idx="122">
                  <c:v>-17.745244269531611</c:v>
                </c:pt>
                <c:pt idx="123">
                  <c:v>-17.255908467181669</c:v>
                </c:pt>
                <c:pt idx="124">
                  <c:v>-16.761318171710325</c:v>
                </c:pt>
                <c:pt idx="125">
                  <c:v>-16.261388292057578</c:v>
                </c:pt>
                <c:pt idx="126">
                  <c:v>-15.756031889910094</c:v>
                </c:pt>
                <c:pt idx="127">
                  <c:v>-15.245160129299917</c:v>
                </c:pt>
                <c:pt idx="128">
                  <c:v>-14.728682224543865</c:v>
                </c:pt>
                <c:pt idx="129">
                  <c:v>-14.206505386459323</c:v>
                </c:pt>
                <c:pt idx="130">
                  <c:v>-13.678534766790262</c:v>
                </c:pt>
                <c:pt idx="131">
                  <c:v>-13.1446734007726</c:v>
                </c:pt>
                <c:pt idx="132">
                  <c:v>-12.604822147766615</c:v>
                </c:pt>
                <c:pt idx="133">
                  <c:v>-12.058879629879671</c:v>
                </c:pt>
                <c:pt idx="134">
                  <c:v>-11.506742168499484</c:v>
                </c:pt>
                <c:pt idx="135">
                  <c:v>-10.948303718654806</c:v>
                </c:pt>
                <c:pt idx="136">
                  <c:v>-10.383455801115693</c:v>
                </c:pt>
                <c:pt idx="137">
                  <c:v>-9.8120874321424907</c:v>
                </c:pt>
                <c:pt idx="138">
                  <c:v>-9.2340850507877335</c:v>
                </c:pt>
                <c:pt idx="139">
                  <c:v>-8.6493324436511152</c:v>
                </c:pt>
                <c:pt idx="140">
                  <c:v>-8.0577106669826861</c:v>
                </c:pt>
                <c:pt idx="141">
                  <c:v>-7.4590979660244745</c:v>
                </c:pt>
                <c:pt idx="142">
                  <c:v>-6.8533696914761304</c:v>
                </c:pt>
                <c:pt idx="143">
                  <c:v>-6.2403982129636155</c:v>
                </c:pt>
                <c:pt idx="144">
                  <c:v>-5.6200528293851137</c:v>
                </c:pt>
                <c:pt idx="145">
                  <c:v>-4.9921996760018956</c:v>
                </c:pt>
                <c:pt idx="146">
                  <c:v>-4.3567016281352728</c:v>
                </c:pt>
                <c:pt idx="147">
                  <c:v>-3.7134182013240591</c:v>
                </c:pt>
                <c:pt idx="148">
                  <c:v>-3.0622054477901894</c:v>
                </c:pt>
                <c:pt idx="149">
                  <c:v>-2.4029158490517677</c:v>
                </c:pt>
                <c:pt idx="150">
                  <c:v>-1.7353982045157035</c:v>
                </c:pt>
                <c:pt idx="151">
                  <c:v>-1.0594975158728204</c:v>
                </c:pt>
                <c:pt idx="152">
                  <c:v>-0.37505486711003622</c:v>
                </c:pt>
                <c:pt idx="153">
                  <c:v>0.31809270005551671</c:v>
                </c:pt>
                <c:pt idx="154">
                  <c:v>1.020112315525612</c:v>
                </c:pt>
                <c:pt idx="155">
                  <c:v>1.7311754151690062</c:v>
                </c:pt>
                <c:pt idx="156">
                  <c:v>2.4514578803950471</c:v>
                </c:pt>
                <c:pt idx="157">
                  <c:v>3.1811401831917996</c:v>
                </c:pt>
                <c:pt idx="158">
                  <c:v>2.7718876423369121</c:v>
                </c:pt>
                <c:pt idx="159">
                  <c:v>2.363135216392509</c:v>
                </c:pt>
                <c:pt idx="160">
                  <c:v>1.9548819891924252</c:v>
                </c:pt>
                <c:pt idx="161">
                  <c:v>1.5471270468071063</c:v>
                </c:pt>
                <c:pt idx="162">
                  <c:v>1.1398694775364371</c:v>
                </c:pt>
                <c:pt idx="163">
                  <c:v>0.73310837190312395</c:v>
                </c:pt>
                <c:pt idx="164">
                  <c:v>0.32684282264605624</c:v>
                </c:pt>
                <c:pt idx="165">
                  <c:v>-7.8928075286877064E-2</c:v>
                </c:pt>
                <c:pt idx="166">
                  <c:v>-0.48420522474490468</c:v>
                </c:pt>
                <c:pt idx="167">
                  <c:v>-0.88898952638167827</c:v>
                </c:pt>
                <c:pt idx="168">
                  <c:v>-1.293281878661412</c:v>
                </c:pt>
                <c:pt idx="169">
                  <c:v>-1.6970831778659323</c:v>
                </c:pt>
                <c:pt idx="170">
                  <c:v>-2.1003943181010731</c:v>
                </c:pt>
                <c:pt idx="171">
                  <c:v>-2.5032161913033923</c:v>
                </c:pt>
                <c:pt idx="172">
                  <c:v>-2.9055496872466113</c:v>
                </c:pt>
                <c:pt idx="173">
                  <c:v>-3.3073956935483428</c:v>
                </c:pt>
                <c:pt idx="174">
                  <c:v>-3.708755095676497</c:v>
                </c:pt>
                <c:pt idx="175">
                  <c:v>-4.1096287769557645</c:v>
                </c:pt>
                <c:pt idx="176">
                  <c:v>-4.5100176185742686</c:v>
                </c:pt>
                <c:pt idx="177">
                  <c:v>-4.909922499589781</c:v>
                </c:pt>
                <c:pt idx="178">
                  <c:v>-5.3093442969363025</c:v>
                </c:pt>
                <c:pt idx="179">
                  <c:v>-5.7082838854305091</c:v>
                </c:pt>
                <c:pt idx="180">
                  <c:v>-6.10674213777801</c:v>
                </c:pt>
                <c:pt idx="181">
                  <c:v>-6.5047199245798382</c:v>
                </c:pt>
                <c:pt idx="182">
                  <c:v>-6.902218114338643</c:v>
                </c:pt>
                <c:pt idx="183">
                  <c:v>-7.2992375734651898</c:v>
                </c:pt>
                <c:pt idx="184">
                  <c:v>-7.6957791662844777</c:v>
                </c:pt>
                <c:pt idx="185">
                  <c:v>-8.091843755042138</c:v>
                </c:pt>
                <c:pt idx="186">
                  <c:v>-8.4874321999106819</c:v>
                </c:pt>
                <c:pt idx="187">
                  <c:v>-8.8825453589956194</c:v>
                </c:pt>
                <c:pt idx="188">
                  <c:v>-9.2771840883417056</c:v>
                </c:pt>
                <c:pt idx="189">
                  <c:v>-9.6713492419392537</c:v>
                </c:pt>
                <c:pt idx="190">
                  <c:v>-10.065041671730079</c:v>
                </c:pt>
                <c:pt idx="191">
                  <c:v>-10.458262227613845</c:v>
                </c:pt>
                <c:pt idx="192">
                  <c:v>-10.851011757453966</c:v>
                </c:pt>
                <c:pt idx="193">
                  <c:v>-11.243291107083952</c:v>
                </c:pt>
                <c:pt idx="194">
                  <c:v>-11.635101120313251</c:v>
                </c:pt>
                <c:pt idx="195">
                  <c:v>-12.026442638933387</c:v>
                </c:pt>
                <c:pt idx="196">
                  <c:v>-12.417316502724074</c:v>
                </c:pt>
                <c:pt idx="197">
                  <c:v>-12.807723549459082</c:v>
                </c:pt>
                <c:pt idx="198">
                  <c:v>-13.197664614912263</c:v>
                </c:pt>
                <c:pt idx="199">
                  <c:v>-13.587140532863629</c:v>
                </c:pt>
                <c:pt idx="200">
                  <c:v>-13.976152135105091</c:v>
                </c:pt>
                <c:pt idx="201">
                  <c:v>-14.364700251446571</c:v>
                </c:pt>
                <c:pt idx="202">
                  <c:v>-14.752785709721817</c:v>
                </c:pt>
                <c:pt idx="203">
                  <c:v>-15.140409335794224</c:v>
                </c:pt>
                <c:pt idx="204">
                  <c:v>-15.527571953562823</c:v>
                </c:pt>
                <c:pt idx="205">
                  <c:v>-15.91427438496803</c:v>
                </c:pt>
                <c:pt idx="206">
                  <c:v>-16.300517449997464</c:v>
                </c:pt>
                <c:pt idx="207">
                  <c:v>-16.686301966691797</c:v>
                </c:pt>
                <c:pt idx="208">
                  <c:v>-17.07162875115047</c:v>
                </c:pt>
                <c:pt idx="209">
                  <c:v>-17.456498617537484</c:v>
                </c:pt>
                <c:pt idx="210">
                  <c:v>-18.678226999418946</c:v>
                </c:pt>
                <c:pt idx="211">
                  <c:v>-19.908213557705945</c:v>
                </c:pt>
                <c:pt idx="212">
                  <c:v>-21.146542307079486</c:v>
                </c:pt>
                <c:pt idx="213">
                  <c:v>-22.393298405731322</c:v>
                </c:pt>
                <c:pt idx="214">
                  <c:v>-23.648568174885433</c:v>
                </c:pt>
                <c:pt idx="215">
                  <c:v>-24.912439118720954</c:v>
                </c:pt>
                <c:pt idx="216">
                  <c:v>-26.184999944706043</c:v>
                </c:pt>
                <c:pt idx="217">
                  <c:v>-27.466340584352533</c:v>
                </c:pt>
                <c:pt idx="218">
                  <c:v>-28.756552214401854</c:v>
                </c:pt>
                <c:pt idx="219">
                  <c:v>-30.055727278452117</c:v>
                </c:pt>
                <c:pt idx="220">
                  <c:v>-31.363959509038008</c:v>
                </c:pt>
                <c:pt idx="221">
                  <c:v>-32.681343950173726</c:v>
                </c:pt>
                <c:pt idx="222">
                  <c:v>-34.007976980370771</c:v>
                </c:pt>
                <c:pt idx="223">
                  <c:v>-35.343956336142398</c:v>
                </c:pt>
                <c:pt idx="224">
                  <c:v>-36.689381136006425</c:v>
                </c:pt>
                <c:pt idx="225">
                  <c:v>-38.044351904998862</c:v>
                </c:pt>
                <c:pt idx="226">
                  <c:v>-39.40897059971158</c:v>
                </c:pt>
                <c:pt idx="227">
                  <c:v>-40.783340633866281</c:v>
                </c:pt>
                <c:pt idx="228">
                  <c:v>-42.167566904438871</c:v>
                </c:pt>
                <c:pt idx="229">
                  <c:v>-43.561755818347962</c:v>
                </c:pt>
                <c:pt idx="230">
                  <c:v>-44.966015319721599</c:v>
                </c:pt>
                <c:pt idx="231">
                  <c:v>-46.380454917757085</c:v>
                </c:pt>
                <c:pt idx="232">
                  <c:v>-47.805185715188728</c:v>
                </c:pt>
                <c:pt idx="233">
                  <c:v>-49.240320437379538</c:v>
                </c:pt>
                <c:pt idx="234">
                  <c:v>-50.685973462052303</c:v>
                </c:pt>
                <c:pt idx="235">
                  <c:v>-52.142260849676944</c:v>
                </c:pt>
                <c:pt idx="236">
                  <c:v>-53.609300374530775</c:v>
                </c:pt>
                <c:pt idx="237">
                  <c:v>-55.087211556449546</c:v>
                </c:pt>
                <c:pt idx="238">
                  <c:v>-56.576115693286731</c:v>
                </c:pt>
                <c:pt idx="239">
                  <c:v>-58.076135894099991</c:v>
                </c:pt>
                <c:pt idx="240">
                  <c:v>-59.587397113083696</c:v>
                </c:pt>
                <c:pt idx="241">
                  <c:v>-61.110026184267106</c:v>
                </c:pt>
                <c:pt idx="242">
                  <c:v>-62.644151856998661</c:v>
                </c:pt>
                <c:pt idx="243">
                  <c:v>-64.18990483223692</c:v>
                </c:pt>
                <c:pt idx="244">
                  <c:v>-65.747417799669961</c:v>
                </c:pt>
                <c:pt idx="245">
                  <c:v>-67.316825475685022</c:v>
                </c:pt>
                <c:pt idx="246">
                  <c:v>-68.8982646422117</c:v>
                </c:pt>
                <c:pt idx="247">
                  <c:v>-70.491874186461544</c:v>
                </c:pt>
                <c:pt idx="248">
                  <c:v>-72.09779514158906</c:v>
                </c:pt>
                <c:pt idx="249">
                  <c:v>-73.716170728298451</c:v>
                </c:pt>
                <c:pt idx="250">
                  <c:v>-75.347146397422321</c:v>
                </c:pt>
                <c:pt idx="251">
                  <c:v>-76.990869873498752</c:v>
                </c:pt>
                <c:pt idx="252">
                  <c:v>-78.647491199374088</c:v>
                </c:pt>
                <c:pt idx="253">
                  <c:v>-80.317162781860006</c:v>
                </c:pt>
                <c:pt idx="254">
                  <c:v>-82.000039438473692</c:v>
                </c:pt>
                <c:pt idx="255">
                  <c:v>-83.696278445291412</c:v>
                </c:pt>
                <c:pt idx="256">
                  <c:v>-85.406039585946687</c:v>
                </c:pt>
                <c:pt idx="257">
                  <c:v>-87.129485201804712</c:v>
                </c:pt>
                <c:pt idx="258">
                  <c:v>-88.866780243346611</c:v>
                </c:pt>
                <c:pt idx="259">
                  <c:v>-90.61809232279731</c:v>
                </c:pt>
                <c:pt idx="260">
                  <c:v>-92.383591768032403</c:v>
                </c:pt>
                <c:pt idx="261">
                  <c:v>-94.16345167780058</c:v>
                </c:pt>
                <c:pt idx="262">
                  <c:v>-91.887451324762438</c:v>
                </c:pt>
                <c:pt idx="263">
                  <c:v>-89.525924224416897</c:v>
                </c:pt>
                <c:pt idx="264">
                  <c:v>-87.07395722296134</c:v>
                </c:pt>
                <c:pt idx="265">
                  <c:v>-84.526253499734324</c:v>
                </c:pt>
                <c:pt idx="266">
                  <c:v>-81.877094370980004</c:v>
                </c:pt>
                <c:pt idx="267">
                  <c:v>-79.120296437723184</c:v>
                </c:pt>
                <c:pt idx="268">
                  <c:v>-76.249163401912895</c:v>
                </c:pt>
                <c:pt idx="269">
                  <c:v>-73.25643176049897</c:v>
                </c:pt>
                <c:pt idx="270">
                  <c:v>-70.134209450319446</c:v>
                </c:pt>
                <c:pt idx="271">
                  <c:v>-66.873906352668627</c:v>
                </c:pt>
                <c:pt idx="272">
                  <c:v>-63.466155369029067</c:v>
                </c:pt>
                <c:pt idx="273">
                  <c:v>-59.900722540964104</c:v>
                </c:pt>
                <c:pt idx="274">
                  <c:v>-56.16640439784706</c:v>
                </c:pt>
                <c:pt idx="275">
                  <c:v>-52.25091036361642</c:v>
                </c:pt>
                <c:pt idx="276">
                  <c:v>-48.140727622390777</c:v>
                </c:pt>
                <c:pt idx="277">
                  <c:v>-43.820965312443562</c:v>
                </c:pt>
                <c:pt idx="278">
                  <c:v>-39.275174262832557</c:v>
                </c:pt>
                <c:pt idx="279">
                  <c:v>-34.485137673354373</c:v>
                </c:pt>
                <c:pt idx="280">
                  <c:v>-29.430627122717002</c:v>
                </c:pt>
                <c:pt idx="281">
                  <c:v>-24.089117014500118</c:v>
                </c:pt>
                <c:pt idx="282">
                  <c:v>-18.435448959765822</c:v>
                </c:pt>
                <c:pt idx="283">
                  <c:v>-12.441435548141278</c:v>
                </c:pt>
                <c:pt idx="284">
                  <c:v>-6.0753903404100029</c:v>
                </c:pt>
                <c:pt idx="285">
                  <c:v>0.69843245799605658</c:v>
                </c:pt>
                <c:pt idx="286">
                  <c:v>7.9205095614756527</c:v>
                </c:pt>
                <c:pt idx="287">
                  <c:v>15.636858052244706</c:v>
                </c:pt>
                <c:pt idx="288">
                  <c:v>23.900016910189571</c:v>
                </c:pt>
                <c:pt idx="289">
                  <c:v>32.770244872743227</c:v>
                </c:pt>
                <c:pt idx="290">
                  <c:v>42.316992371914687</c:v>
                </c:pt>
                <c:pt idx="291">
                  <c:v>52.620723611215766</c:v>
                </c:pt>
                <c:pt idx="292">
                  <c:v>63.775189965935652</c:v>
                </c:pt>
                <c:pt idx="293">
                  <c:v>75.890290746314591</c:v>
                </c:pt>
                <c:pt idx="294">
                  <c:v>89.095706335420346</c:v>
                </c:pt>
                <c:pt idx="295">
                  <c:v>103.54555845323374</c:v>
                </c:pt>
                <c:pt idx="296">
                  <c:v>119.42445307477239</c:v>
                </c:pt>
                <c:pt idx="297">
                  <c:v>136.95540948847361</c:v>
                </c:pt>
                <c:pt idx="298">
                  <c:v>156.41040001285168</c:v>
                </c:pt>
                <c:pt idx="299">
                  <c:v>178.12456142211198</c:v>
                </c:pt>
                <c:pt idx="300">
                  <c:v>202.51566236019016</c:v>
                </c:pt>
                <c:pt idx="301">
                  <c:v>230.11124358735952</c:v>
                </c:pt>
                <c:pt idx="302">
                  <c:v>261.58720729216367</c:v>
                </c:pt>
                <c:pt idx="303">
                  <c:v>297.82391632503493</c:v>
                </c:pt>
                <c:pt idx="304">
                  <c:v>339.98983102315765</c:v>
                </c:pt>
                <c:pt idx="305">
                  <c:v>389.6698591592438</c:v>
                </c:pt>
                <c:pt idx="306">
                  <c:v>449.06903508198093</c:v>
                </c:pt>
                <c:pt idx="307">
                  <c:v>521.34870003482717</c:v>
                </c:pt>
                <c:pt idx="308">
                  <c:v>611.20797633515667</c:v>
                </c:pt>
                <c:pt idx="309">
                  <c:v>725.94825207795566</c:v>
                </c:pt>
                <c:pt idx="310">
                  <c:v>877.56398443390322</c:v>
                </c:pt>
                <c:pt idx="311">
                  <c:v>1087.2352875842266</c:v>
                </c:pt>
                <c:pt idx="312">
                  <c:v>1396.2033608133208</c:v>
                </c:pt>
                <c:pt idx="313">
                  <c:v>1896.8910457785385</c:v>
                </c:pt>
                <c:pt idx="314">
                  <c:v>1363.1524383095948</c:v>
                </c:pt>
                <c:pt idx="315">
                  <c:v>1077.7507070142558</c:v>
                </c:pt>
                <c:pt idx="316">
                  <c:v>891.76909084253873</c:v>
                </c:pt>
                <c:pt idx="317">
                  <c:v>760.96402860145997</c:v>
                </c:pt>
                <c:pt idx="318">
                  <c:v>663.95292704057192</c:v>
                </c:pt>
                <c:pt idx="319">
                  <c:v>589.13779037223992</c:v>
                </c:pt>
                <c:pt idx="320">
                  <c:v>529.6830109039746</c:v>
                </c:pt>
                <c:pt idx="321">
                  <c:v>481.29851641992792</c:v>
                </c:pt>
                <c:pt idx="322">
                  <c:v>441.15576352594371</c:v>
                </c:pt>
                <c:pt idx="323">
                  <c:v>407.31419898304387</c:v>
                </c:pt>
                <c:pt idx="324">
                  <c:v>378.39815040770691</c:v>
                </c:pt>
                <c:pt idx="325">
                  <c:v>353.40522858599462</c:v>
                </c:pt>
                <c:pt idx="326">
                  <c:v>331.58775959405284</c:v>
                </c:pt>
                <c:pt idx="327">
                  <c:v>312.37671099608428</c:v>
                </c:pt>
                <c:pt idx="328">
                  <c:v>295.33134570033167</c:v>
                </c:pt>
                <c:pt idx="329">
                  <c:v>280.1049940361749</c:v>
                </c:pt>
                <c:pt idx="330">
                  <c:v>266.4212287555078</c:v>
                </c:pt>
                <c:pt idx="331">
                  <c:v>254.05693207080961</c:v>
                </c:pt>
                <c:pt idx="332">
                  <c:v>242.83003571838333</c:v>
                </c:pt>
                <c:pt idx="333">
                  <c:v>232.59049564454526</c:v>
                </c:pt>
                <c:pt idx="334">
                  <c:v>223.21354760396471</c:v>
                </c:pt>
                <c:pt idx="335">
                  <c:v>214.59459833756651</c:v>
                </c:pt>
                <c:pt idx="336">
                  <c:v>206.64530755663117</c:v>
                </c:pt>
                <c:pt idx="337">
                  <c:v>199.29054901919923</c:v>
                </c:pt>
                <c:pt idx="338">
                  <c:v>192.46602887644312</c:v>
                </c:pt>
                <c:pt idx="339">
                  <c:v>186.11640120977202</c:v>
                </c:pt>
                <c:pt idx="340">
                  <c:v>180.19376373850037</c:v>
                </c:pt>
                <c:pt idx="341">
                  <c:v>174.65644713077685</c:v>
                </c:pt>
                <c:pt idx="342">
                  <c:v>169.46803316865689</c:v>
                </c:pt>
                <c:pt idx="343">
                  <c:v>164.59655283897598</c:v>
                </c:pt>
                <c:pt idx="344">
                  <c:v>160.01382702248637</c:v>
                </c:pt>
                <c:pt idx="345">
                  <c:v>155.69492104925752</c:v>
                </c:pt>
                <c:pt idx="346">
                  <c:v>151.61769081943811</c:v>
                </c:pt>
                <c:pt idx="347">
                  <c:v>147.76240304424201</c:v>
                </c:pt>
                <c:pt idx="348">
                  <c:v>144.1114158598518</c:v>
                </c:pt>
                <c:pt idx="349">
                  <c:v>140.64890890572411</c:v>
                </c:pt>
                <c:pt idx="350">
                  <c:v>137.36065415468235</c:v>
                </c:pt>
                <c:pt idx="351">
                  <c:v>134.23382049300119</c:v>
                </c:pt>
                <c:pt idx="352">
                  <c:v>131.2568063906248</c:v>
                </c:pt>
                <c:pt idx="353">
                  <c:v>128.41909606103181</c:v>
                </c:pt>
                <c:pt idx="354">
                  <c:v>125.71113535165833</c:v>
                </c:pt>
                <c:pt idx="355">
                  <c:v>123.12422427793712</c:v>
                </c:pt>
                <c:pt idx="356">
                  <c:v>120.65042365390481</c:v>
                </c:pt>
                <c:pt idx="357">
                  <c:v>118.28247370827035</c:v>
                </c:pt>
                <c:pt idx="358">
                  <c:v>116.01372292859415</c:v>
                </c:pt>
                <c:pt idx="359">
                  <c:v>113.83806566466488</c:v>
                </c:pt>
                <c:pt idx="360">
                  <c:v>111.7498872584092</c:v>
                </c:pt>
                <c:pt idx="361">
                  <c:v>109.74401566201486</c:v>
                </c:pt>
                <c:pt idx="362">
                  <c:v>107.81567866648585</c:v>
                </c:pt>
                <c:pt idx="363">
                  <c:v>105.96046599599754</c:v>
                </c:pt>
                <c:pt idx="364">
                  <c:v>104.17429563426114</c:v>
                </c:pt>
                <c:pt idx="365">
                  <c:v>102.45338384173479</c:v>
                </c:pt>
                <c:pt idx="366">
                  <c:v>104.46227372098451</c:v>
                </c:pt>
                <c:pt idx="367">
                  <c:v>99.308527982393031</c:v>
                </c:pt>
                <c:pt idx="368">
                  <c:v>94.353850281564348</c:v>
                </c:pt>
                <c:pt idx="369">
                  <c:v>89.586925377690349</c:v>
                </c:pt>
                <c:pt idx="370">
                  <c:v>84.997279644440283</c:v>
                </c:pt>
                <c:pt idx="371">
                  <c:v>80.575204250511405</c:v>
                </c:pt>
                <c:pt idx="372">
                  <c:v>76.311686603483778</c:v>
                </c:pt>
                <c:pt idx="373">
                  <c:v>72.198349038234085</c:v>
                </c:pt>
                <c:pt idx="374">
                  <c:v>68.227393872215771</c:v>
                </c:pt>
                <c:pt idx="375">
                  <c:v>64.391554069371765</c:v>
                </c:pt>
                <c:pt idx="376">
                  <c:v>60.684048855916743</c:v>
                </c:pt>
                <c:pt idx="377">
                  <c:v>57.098543717673579</c:v>
                </c:pt>
                <c:pt idx="378">
                  <c:v>53.629114282499948</c:v>
                </c:pt>
                <c:pt idx="379">
                  <c:v>50.270213654607446</c:v>
                </c:pt>
                <c:pt idx="380">
                  <c:v>47.016642821912647</c:v>
                </c:pt>
                <c:pt idx="381">
                  <c:v>43.863523804347416</c:v>
                </c:pt>
                <c:pt idx="382">
                  <c:v>40.806275251443139</c:v>
                </c:pt>
                <c:pt idx="383">
                  <c:v>37.840590232446594</c:v>
                </c:pt>
                <c:pt idx="384">
                  <c:v>34.962415992529053</c:v>
                </c:pt>
                <c:pt idx="385">
                  <c:v>32.167935474987885</c:v>
                </c:pt>
                <c:pt idx="386">
                  <c:v>29.453550432281816</c:v>
                </c:pt>
                <c:pt idx="387">
                  <c:v>26.815865968763887</c:v>
                </c:pt>
                <c:pt idx="388">
                  <c:v>24.25167637549146</c:v>
                </c:pt>
                <c:pt idx="389">
                  <c:v>21.757952132837222</c:v>
                </c:pt>
                <c:pt idx="390">
                  <c:v>19.331827970103799</c:v>
                </c:pt>
                <c:pt idx="391">
                  <c:v>16.970591883194764</c:v>
                </c:pt>
                <c:pt idx="392">
                  <c:v>14.671675021844145</c:v>
                </c:pt>
                <c:pt idx="393">
                  <c:v>12.432642367124224</c:v>
                </c:pt>
                <c:pt idx="394">
                  <c:v>10.251184128108504</c:v>
                </c:pt>
                <c:pt idx="395">
                  <c:v>8.1251077937878335</c:v>
                </c:pt>
                <c:pt idx="396">
                  <c:v>6.0523307827460071</c:v>
                </c:pt>
                <c:pt idx="397">
                  <c:v>4.0308736387953736</c:v>
                </c:pt>
                <c:pt idx="398">
                  <c:v>2.0588537258398487</c:v>
                </c:pt>
                <c:pt idx="399">
                  <c:v>0.13447937974897517</c:v>
                </c:pt>
                <c:pt idx="400">
                  <c:v>-1.7439555209410651</c:v>
                </c:pt>
                <c:pt idx="401">
                  <c:v>-3.5780766000819475</c:v>
                </c:pt>
                <c:pt idx="402">
                  <c:v>-5.3694336760789945</c:v>
                </c:pt>
                <c:pt idx="403">
                  <c:v>-7.1195051296343852</c:v>
                </c:pt>
                <c:pt idx="404">
                  <c:v>-8.8297019729388975</c:v>
                </c:pt>
                <c:pt idx="405">
                  <c:v>-10.501371643852575</c:v>
                </c:pt>
                <c:pt idx="406">
                  <c:v>-12.135801546516378</c:v>
                </c:pt>
                <c:pt idx="407">
                  <c:v>-13.734222357948223</c:v>
                </c:pt>
                <c:pt idx="408">
                  <c:v>-15.29781111847125</c:v>
                </c:pt>
                <c:pt idx="409">
                  <c:v>-16.827694122284409</c:v>
                </c:pt>
                <c:pt idx="410">
                  <c:v>-18.324949623092969</c:v>
                </c:pt>
                <c:pt idx="411">
                  <c:v>-19.790610368458296</c:v>
                </c:pt>
                <c:pt idx="412">
                  <c:v>-21.225665975384857</c:v>
                </c:pt>
                <c:pt idx="413">
                  <c:v>-22.631065158627774</c:v>
                </c:pt>
                <c:pt idx="414">
                  <c:v>-24.007717822264464</c:v>
                </c:pt>
                <c:pt idx="415">
                  <c:v>-25.356497024220769</c:v>
                </c:pt>
                <c:pt idx="416">
                  <c:v>-26.678240822663714</c:v>
                </c:pt>
                <c:pt idx="417">
                  <c:v>-27.973754012467111</c:v>
                </c:pt>
                <c:pt idx="418">
                  <c:v>-29.243809759309837</c:v>
                </c:pt>
                <c:pt idx="419">
                  <c:v>-27.849119107977671</c:v>
                </c:pt>
                <c:pt idx="420">
                  <c:v>-26.438563059438501</c:v>
                </c:pt>
                <c:pt idx="421">
                  <c:v>-25.011869348267656</c:v>
                </c:pt>
                <c:pt idx="422">
                  <c:v>-23.568759443418308</c:v>
                </c:pt>
                <c:pt idx="423">
                  <c:v>-22.108948366940606</c:v>
                </c:pt>
                <c:pt idx="424">
                  <c:v>-20.63214450637021</c:v>
                </c:pt>
                <c:pt idx="425">
                  <c:v>-19.13804942052726</c:v>
                </c:pt>
                <c:pt idx="426">
                  <c:v>-17.626357638453307</c:v>
                </c:pt>
                <c:pt idx="427">
                  <c:v>-16.096756451202353</c:v>
                </c:pt>
                <c:pt idx="428">
                  <c:v>-14.548925696187553</c:v>
                </c:pt>
                <c:pt idx="429">
                  <c:v>-12.982537533771444</c:v>
                </c:pt>
                <c:pt idx="430">
                  <c:v>-11.397256215771968</c:v>
                </c:pt>
                <c:pt idx="431">
                  <c:v>-9.7927378455412768</c:v>
                </c:pt>
                <c:pt idx="432">
                  <c:v>-8.1686301292569485</c:v>
                </c:pt>
                <c:pt idx="433">
                  <c:v>-6.5245721180478995</c:v>
                </c:pt>
                <c:pt idx="434">
                  <c:v>-4.86019394055851</c:v>
                </c:pt>
                <c:pt idx="435">
                  <c:v>-3.1751165255347713</c:v>
                </c:pt>
                <c:pt idx="436">
                  <c:v>-1.4689513139954036</c:v>
                </c:pt>
                <c:pt idx="437">
                  <c:v>0.25870003947106035</c:v>
                </c:pt>
                <c:pt idx="438">
                  <c:v>2.0082459767657879</c:v>
                </c:pt>
                <c:pt idx="439">
                  <c:v>3.7801053582023902</c:v>
                </c:pt>
                <c:pt idx="440">
                  <c:v>5.5747077968258285</c:v>
                </c:pt>
                <c:pt idx="441">
                  <c:v>7.3924940056885768</c:v>
                </c:pt>
                <c:pt idx="442">
                  <c:v>9.2339161586726171</c:v>
                </c:pt>
                <c:pt idx="443">
                  <c:v>11.099438265479101</c:v>
                </c:pt>
                <c:pt idx="444">
                  <c:v>12.98953656143771</c:v>
                </c:pt>
                <c:pt idx="445">
                  <c:v>14.904699912824281</c:v>
                </c:pt>
                <c:pt idx="446">
                  <c:v>16.845430238411208</c:v>
                </c:pt>
                <c:pt idx="447">
                  <c:v>18.812242948013804</c:v>
                </c:pt>
                <c:pt idx="448">
                  <c:v>20.805667398838203</c:v>
                </c:pt>
                <c:pt idx="449">
                  <c:v>22.826247370478626</c:v>
                </c:pt>
                <c:pt idx="450">
                  <c:v>24.874541559460141</c:v>
                </c:pt>
                <c:pt idx="451">
                  <c:v>26.951124094271407</c:v>
                </c:pt>
                <c:pt idx="452">
                  <c:v>29.056585071884133</c:v>
                </c:pt>
                <c:pt idx="453">
                  <c:v>31.191531116813632</c:v>
                </c:pt>
                <c:pt idx="454">
                  <c:v>33.356585963831932</c:v>
                </c:pt>
                <c:pt idx="455">
                  <c:v>35.552391065509894</c:v>
                </c:pt>
                <c:pt idx="456">
                  <c:v>37.77960622583101</c:v>
                </c:pt>
                <c:pt idx="457">
                  <c:v>40.038910261192214</c:v>
                </c:pt>
                <c:pt idx="458">
                  <c:v>42.331001690181935</c:v>
                </c:pt>
                <c:pt idx="459">
                  <c:v>44.656599453608251</c:v>
                </c:pt>
                <c:pt idx="460">
                  <c:v>47.016443666336457</c:v>
                </c:pt>
                <c:pt idx="461">
                  <c:v>49.411296402587098</c:v>
                </c:pt>
                <c:pt idx="462">
                  <c:v>51.841942516445137</c:v>
                </c:pt>
                <c:pt idx="463">
                  <c:v>54.309190499435921</c:v>
                </c:pt>
                <c:pt idx="464">
                  <c:v>56.813873377137078</c:v>
                </c:pt>
                <c:pt idx="465">
                  <c:v>59.356849646913545</c:v>
                </c:pt>
                <c:pt idx="466">
                  <c:v>61.939004258994942</c:v>
                </c:pt>
                <c:pt idx="467">
                  <c:v>64.56124964324998</c:v>
                </c:pt>
                <c:pt idx="468">
                  <c:v>67.224526784159536</c:v>
                </c:pt>
                <c:pt idx="469">
                  <c:v>69.929806346650693</c:v>
                </c:pt>
                <c:pt idx="470">
                  <c:v>72.678089855620257</c:v>
                </c:pt>
                <c:pt idx="471">
                  <c:v>71.659975143998395</c:v>
                </c:pt>
                <c:pt idx="472">
                  <c:v>70.669546008419388</c:v>
                </c:pt>
                <c:pt idx="473">
                  <c:v>69.705688317068933</c:v>
                </c:pt>
                <c:pt idx="474">
                  <c:v>68.767346927179759</c:v>
                </c:pt>
                <c:pt idx="475">
                  <c:v>67.853521831975044</c:v>
                </c:pt>
                <c:pt idx="476">
                  <c:v>66.963264605727346</c:v>
                </c:pt>
                <c:pt idx="477">
                  <c:v>66.095675120365271</c:v>
                </c:pt>
                <c:pt idx="478">
                  <c:v>65.249898509732688</c:v>
                </c:pt>
                <c:pt idx="479">
                  <c:v>64.425122359978189</c:v>
                </c:pt>
                <c:pt idx="480">
                  <c:v>63.620574106664861</c:v>
                </c:pt>
                <c:pt idx="481">
                  <c:v>62.835518621069575</c:v>
                </c:pt>
                <c:pt idx="482">
                  <c:v>62.069255969821782</c:v>
                </c:pt>
                <c:pt idx="483">
                  <c:v>61.321119333530284</c:v>
                </c:pt>
                <c:pt idx="484">
                  <c:v>60.590473071388161</c:v>
                </c:pt>
                <c:pt idx="485">
                  <c:v>59.876710919950263</c:v>
                </c:pt>
                <c:pt idx="486">
                  <c:v>59.179254315354427</c:v>
                </c:pt>
                <c:pt idx="487">
                  <c:v>58.497550829228629</c:v>
                </c:pt>
                <c:pt idx="488">
                  <c:v>57.831072709396402</c:v>
                </c:pt>
                <c:pt idx="489">
                  <c:v>57.179315517279925</c:v>
                </c:pt>
                <c:pt idx="490">
                  <c:v>56.541796854605899</c:v>
                </c:pt>
                <c:pt idx="491">
                  <c:v>55.918055172660772</c:v>
                </c:pt>
                <c:pt idx="492">
                  <c:v>55.307648657917731</c:v>
                </c:pt>
                <c:pt idx="493">
                  <c:v>54.710154188381232</c:v>
                </c:pt>
                <c:pt idx="494">
                  <c:v>54.125166355468309</c:v>
                </c:pt>
                <c:pt idx="495">
                  <c:v>53.552296546675279</c:v>
                </c:pt>
                <c:pt idx="496">
                  <c:v>52.99117208466744</c:v>
                </c:pt>
                <c:pt idx="497">
                  <c:v>52.441435418784479</c:v>
                </c:pt>
                <c:pt idx="498">
                  <c:v>51.902743365275541</c:v>
                </c:pt>
                <c:pt idx="499">
                  <c:v>51.374766392871528</c:v>
                </c:pt>
                <c:pt idx="500">
                  <c:v>50.857187950569546</c:v>
                </c:pt>
                <c:pt idx="501">
                  <c:v>50.349703834747864</c:v>
                </c:pt>
                <c:pt idx="502">
                  <c:v>49.852021592953008</c:v>
                </c:pt>
                <c:pt idx="503">
                  <c:v>49.363859961902826</c:v>
                </c:pt>
                <c:pt idx="504">
                  <c:v>48.884948337437329</c:v>
                </c:pt>
                <c:pt idx="505">
                  <c:v>48.415026274317597</c:v>
                </c:pt>
                <c:pt idx="506">
                  <c:v>47.953843013930374</c:v>
                </c:pt>
                <c:pt idx="507">
                  <c:v>47.50115703809881</c:v>
                </c:pt>
                <c:pt idx="508">
                  <c:v>47.056735647331081</c:v>
                </c:pt>
                <c:pt idx="509">
                  <c:v>46.620354561959523</c:v>
                </c:pt>
                <c:pt idx="510">
                  <c:v>46.191797544733745</c:v>
                </c:pt>
                <c:pt idx="511">
                  <c:v>45.770856043533726</c:v>
                </c:pt>
                <c:pt idx="512">
                  <c:v>45.357328852961864</c:v>
                </c:pt>
                <c:pt idx="513">
                  <c:v>44.951021793660971</c:v>
                </c:pt>
                <c:pt idx="514">
                  <c:v>44.551747408284093</c:v>
                </c:pt>
                <c:pt idx="515">
                  <c:v>44.159324673116096</c:v>
                </c:pt>
                <c:pt idx="516">
                  <c:v>43.773578724414477</c:v>
                </c:pt>
                <c:pt idx="517">
                  <c:v>43.394340598601232</c:v>
                </c:pt>
                <c:pt idx="518">
                  <c:v>43.021446985494059</c:v>
                </c:pt>
                <c:pt idx="519">
                  <c:v>42.654739993819454</c:v>
                </c:pt>
                <c:pt idx="520">
                  <c:v>42.294066928301334</c:v>
                </c:pt>
                <c:pt idx="521">
                  <c:v>41.939280077663319</c:v>
                </c:pt>
                <c:pt idx="522">
                  <c:v>41.590236512926147</c:v>
                </c:pt>
                <c:pt idx="523">
                  <c:v>40.042657525597882</c:v>
                </c:pt>
                <c:pt idx="524">
                  <c:v>38.519444231031329</c:v>
                </c:pt>
                <c:pt idx="525">
                  <c:v>37.020025689191826</c:v>
                </c:pt>
                <c:pt idx="526">
                  <c:v>35.543848659585223</c:v>
                </c:pt>
                <c:pt idx="527">
                  <c:v>34.090376920660304</c:v>
                </c:pt>
                <c:pt idx="528">
                  <c:v>32.659090620376219</c:v>
                </c:pt>
                <c:pt idx="529">
                  <c:v>31.249485656282982</c:v>
                </c:pt>
                <c:pt idx="530">
                  <c:v>29.861073083562228</c:v>
                </c:pt>
                <c:pt idx="531">
                  <c:v>28.493378549567971</c:v>
                </c:pt>
                <c:pt idx="532">
                  <c:v>27.145941753492874</c:v>
                </c:pt>
                <c:pt idx="533">
                  <c:v>25.818315929868273</c:v>
                </c:pt>
                <c:pt idx="534">
                  <c:v>24.510067354679354</c:v>
                </c:pt>
                <c:pt idx="535">
                  <c:v>23.220774872949178</c:v>
                </c:pt>
                <c:pt idx="536">
                  <c:v>21.950029446710538</c:v>
                </c:pt>
                <c:pt idx="537">
                  <c:v>20.697433722346116</c:v>
                </c:pt>
                <c:pt idx="538">
                  <c:v>19.462601616336308</c:v>
                </c:pt>
                <c:pt idx="539">
                  <c:v>18.24515791850645</c:v>
                </c:pt>
                <c:pt idx="540">
                  <c:v>17.044737911918297</c:v>
                </c:pt>
                <c:pt idx="541">
                  <c:v>15.860987008595441</c:v>
                </c:pt>
                <c:pt idx="542">
                  <c:v>14.693560400319704</c:v>
                </c:pt>
                <c:pt idx="543">
                  <c:v>13.542122723774973</c:v>
                </c:pt>
                <c:pt idx="544">
                  <c:v>12.406347739356406</c:v>
                </c:pt>
                <c:pt idx="545">
                  <c:v>11.285918022997699</c:v>
                </c:pt>
                <c:pt idx="546">
                  <c:v>10.180524670406331</c:v>
                </c:pt>
                <c:pt idx="547">
                  <c:v>9.0898670131262413</c:v>
                </c:pt>
                <c:pt idx="548">
                  <c:v>8.0136523458812512</c:v>
                </c:pt>
                <c:pt idx="549">
                  <c:v>6.951595664678778</c:v>
                </c:pt>
                <c:pt idx="550">
                  <c:v>5.9034194151823538</c:v>
                </c:pt>
                <c:pt idx="551">
                  <c:v>4.8688532508854632</c:v>
                </c:pt>
                <c:pt idx="552">
                  <c:v>3.8476338006451227</c:v>
                </c:pt>
                <c:pt idx="553">
                  <c:v>2.839504445154617</c:v>
                </c:pt>
                <c:pt idx="554">
                  <c:v>1.8442151019568476</c:v>
                </c:pt>
                <c:pt idx="555">
                  <c:v>0.8615220186205752</c:v>
                </c:pt>
                <c:pt idx="556">
                  <c:v>-0.10881242628031362</c:v>
                </c:pt>
                <c:pt idx="557">
                  <c:v>-1.0670199147256088</c:v>
                </c:pt>
                <c:pt idx="558">
                  <c:v>-2.0133263736699547</c:v>
                </c:pt>
                <c:pt idx="559">
                  <c:v>-2.9479521526349917</c:v>
                </c:pt>
                <c:pt idx="560">
                  <c:v>-3.8711121947653915</c:v>
                </c:pt>
                <c:pt idx="561">
                  <c:v>-4.7830162016279765</c:v>
                </c:pt>
                <c:pt idx="562">
                  <c:v>-5.6838687920192088</c:v>
                </c:pt>
                <c:pt idx="563">
                  <c:v>-6.5738696550335369</c:v>
                </c:pt>
                <c:pt idx="564">
                  <c:v>-7.4532136976333652</c:v>
                </c:pt>
                <c:pt idx="565">
                  <c:v>-8.3220911869496099</c:v>
                </c:pt>
                <c:pt idx="566">
                  <c:v>-9.1806878875308922</c:v>
                </c:pt>
                <c:pt idx="567">
                  <c:v>-10.029185193749679</c:v>
                </c:pt>
                <c:pt idx="568">
                  <c:v>-10.867760257563253</c:v>
                </c:pt>
                <c:pt idx="569">
                  <c:v>-11.696586111818574</c:v>
                </c:pt>
                <c:pt idx="570">
                  <c:v>-12.515831789281751</c:v>
                </c:pt>
                <c:pt idx="571">
                  <c:v>-13.325662437563334</c:v>
                </c:pt>
                <c:pt idx="572">
                  <c:v>-14.126239430104226</c:v>
                </c:pt>
                <c:pt idx="573">
                  <c:v>-14.917720473378493</c:v>
                </c:pt>
                <c:pt idx="574">
                  <c:v>-15.700259710462861</c:v>
                </c:pt>
                <c:pt idx="575">
                  <c:v>-15.537489962618123</c:v>
                </c:pt>
                <c:pt idx="576">
                  <c:v>-15.373731348321741</c:v>
                </c:pt>
                <c:pt idx="577">
                  <c:v>-15.208974828704836</c:v>
                </c:pt>
                <c:pt idx="578">
                  <c:v>-15.043211254400557</c:v>
                </c:pt>
                <c:pt idx="579">
                  <c:v>-14.876431363850241</c:v>
                </c:pt>
                <c:pt idx="580">
                  <c:v>-14.708625781578643</c:v>
                </c:pt>
                <c:pt idx="581">
                  <c:v>-14.539785016436957</c:v>
                </c:pt>
                <c:pt idx="582">
                  <c:v>-14.369899459813407</c:v>
                </c:pt>
                <c:pt idx="583">
                  <c:v>-14.198959383810394</c:v>
                </c:pt>
                <c:pt idx="584">
                  <c:v>-14.026954939387648</c:v>
                </c:pt>
                <c:pt idx="585">
                  <c:v>-13.853876154470656</c:v>
                </c:pt>
                <c:pt idx="586">
                  <c:v>-13.679712932023369</c:v>
                </c:pt>
                <c:pt idx="587">
                  <c:v>-13.504455048084729</c:v>
                </c:pt>
                <c:pt idx="588">
                  <c:v>-13.328092149767933</c:v>
                </c:pt>
                <c:pt idx="589">
                  <c:v>-13.150613753221851</c:v>
                </c:pt>
                <c:pt idx="590">
                  <c:v>-12.972009241553506</c:v>
                </c:pt>
                <c:pt idx="591">
                  <c:v>-12.792267862711038</c:v>
                </c:pt>
                <c:pt idx="592">
                  <c:v>-12.611378727325995</c:v>
                </c:pt>
                <c:pt idx="593">
                  <c:v>-12.429330806514105</c:v>
                </c:pt>
                <c:pt idx="594">
                  <c:v>-12.246112929633835</c:v>
                </c:pt>
                <c:pt idx="595">
                  <c:v>-12.061713782001515</c:v>
                </c:pt>
                <c:pt idx="596">
                  <c:v>-11.876121902561998</c:v>
                </c:pt>
                <c:pt idx="597">
                  <c:v>-11.689325681514106</c:v>
                </c:pt>
                <c:pt idx="598">
                  <c:v>-11.501313357889774</c:v>
                </c:pt>
                <c:pt idx="599">
                  <c:v>-11.312073017085488</c:v>
                </c:pt>
                <c:pt idx="600">
                  <c:v>-11.121592588345507</c:v>
                </c:pt>
                <c:pt idx="601">
                  <c:v>-10.929859842195199</c:v>
                </c:pt>
                <c:pt idx="602">
                  <c:v>-10.736862387823754</c:v>
                </c:pt>
                <c:pt idx="603">
                  <c:v>-10.542587670414804</c:v>
                </c:pt>
                <c:pt idx="604">
                  <c:v>-10.34702296842398</c:v>
                </c:pt>
                <c:pt idx="605">
                  <c:v>-10.150155390801984</c:v>
                </c:pt>
                <c:pt idx="606">
                  <c:v>-9.9519718741620018</c:v>
                </c:pt>
                <c:pt idx="607">
                  <c:v>-9.7524591798901383</c:v>
                </c:pt>
                <c:pt idx="608">
                  <c:v>-9.5516038911974128</c:v>
                </c:pt>
                <c:pt idx="609">
                  <c:v>-9.3493924101122552</c:v>
                </c:pt>
                <c:pt idx="610">
                  <c:v>-9.1458109544116812</c:v>
                </c:pt>
                <c:pt idx="611">
                  <c:v>-8.9408455544898615</c:v>
                </c:pt>
                <c:pt idx="612">
                  <c:v>-8.7344820501629066</c:v>
                </c:pt>
                <c:pt idx="613">
                  <c:v>-8.5267060874075984</c:v>
                </c:pt>
                <c:pt idx="614">
                  <c:v>-8.3175031150332543</c:v>
                </c:pt>
                <c:pt idx="615">
                  <c:v>-8.1068583812847983</c:v>
                </c:pt>
                <c:pt idx="616">
                  <c:v>-7.8947569303750242</c:v>
                </c:pt>
                <c:pt idx="617">
                  <c:v>-7.6811835989450632</c:v>
                </c:pt>
                <c:pt idx="618">
                  <c:v>-7.4661230124506535</c:v>
                </c:pt>
                <c:pt idx="619">
                  <c:v>-7.2495595814727647</c:v>
                </c:pt>
                <c:pt idx="620">
                  <c:v>-7.0314774979504886</c:v>
                </c:pt>
                <c:pt idx="621">
                  <c:v>-6.811860731334618</c:v>
                </c:pt>
                <c:pt idx="622">
                  <c:v>-6.5906930246594992</c:v>
                </c:pt>
                <c:pt idx="623">
                  <c:v>-6.367957890531506</c:v>
                </c:pt>
                <c:pt idx="624">
                  <c:v>-6.1436386070318205</c:v>
                </c:pt>
                <c:pt idx="625">
                  <c:v>-5.9177182135316748</c:v>
                </c:pt>
                <c:pt idx="626">
                  <c:v>-5.6901795064173921</c:v>
                </c:pt>
                <c:pt idx="627">
                  <c:v>-5.5868664915276529</c:v>
                </c:pt>
                <c:pt idx="628">
                  <c:v>-5.5833959094965131</c:v>
                </c:pt>
                <c:pt idx="629">
                  <c:v>-5.579917706973891</c:v>
                </c:pt>
                <c:pt idx="630">
                  <c:v>-5.5764318588333968</c:v>
                </c:pt>
                <c:pt idx="631">
                  <c:v>-5.5729383398378634</c:v>
                </c:pt>
                <c:pt idx="632">
                  <c:v>-5.5694371246390766</c:v>
                </c:pt>
                <c:pt idx="633">
                  <c:v>-5.5659281877769251</c:v>
                </c:pt>
                <c:pt idx="634">
                  <c:v>-5.5624115036788879</c:v>
                </c:pt>
                <c:pt idx="635">
                  <c:v>-5.5588870466594216</c:v>
                </c:pt>
                <c:pt idx="636">
                  <c:v>-5.5553547909193091</c:v>
                </c:pt>
                <c:pt idx="637">
                  <c:v>-5.5518147105450115</c:v>
                </c:pt>
                <c:pt idx="638">
                  <c:v>-5.5482667795080598</c:v>
                </c:pt>
                <c:pt idx="639">
                  <c:v>-5.5447109716644345</c:v>
                </c:pt>
                <c:pt idx="640">
                  <c:v>-5.5411472607538652</c:v>
                </c:pt>
                <c:pt idx="641">
                  <c:v>-5.5375756203992932</c:v>
                </c:pt>
                <c:pt idx="642">
                  <c:v>-5.5339960241060693</c:v>
                </c:pt>
                <c:pt idx="643">
                  <c:v>-5.5304084452613811</c:v>
                </c:pt>
                <c:pt idx="644">
                  <c:v>-5.5268128571336455</c:v>
                </c:pt>
                <c:pt idx="645">
                  <c:v>-5.5232092328717179</c:v>
                </c:pt>
                <c:pt idx="646">
                  <c:v>-5.5195975455044399</c:v>
                </c:pt>
                <c:pt idx="647">
                  <c:v>-5.5159777679395834</c:v>
                </c:pt>
                <c:pt idx="648">
                  <c:v>-5.5123498729636395</c:v>
                </c:pt>
                <c:pt idx="649">
                  <c:v>-5.5087138332407743</c:v>
                </c:pt>
                <c:pt idx="650">
                  <c:v>-5.5050696213123302</c:v>
                </c:pt>
                <c:pt idx="651">
                  <c:v>-5.5014172095960712</c:v>
                </c:pt>
                <c:pt idx="652">
                  <c:v>-5.4977565703854587</c:v>
                </c:pt>
                <c:pt idx="653">
                  <c:v>-5.4940876758490687</c:v>
                </c:pt>
                <c:pt idx="654">
                  <c:v>-5.4904104980297408</c:v>
                </c:pt>
                <c:pt idx="655">
                  <c:v>-5.4867250088439512</c:v>
                </c:pt>
                <c:pt idx="656">
                  <c:v>-5.4830311800810776</c:v>
                </c:pt>
                <c:pt idx="657">
                  <c:v>-5.4793289834027092</c:v>
                </c:pt>
                <c:pt idx="658">
                  <c:v>-5.4756183903418743</c:v>
                </c:pt>
                <c:pt idx="659">
                  <c:v>-5.471899372302258</c:v>
                </c:pt>
                <c:pt idx="660">
                  <c:v>-5.46817190055775</c:v>
                </c:pt>
                <c:pt idx="661">
                  <c:v>-5.4644359462512559</c:v>
                </c:pt>
                <c:pt idx="662">
                  <c:v>-5.4606914803943196</c:v>
                </c:pt>
                <c:pt idx="663">
                  <c:v>-5.4569384738662574</c:v>
                </c:pt>
                <c:pt idx="664">
                  <c:v>-5.4531768974133037</c:v>
                </c:pt>
                <c:pt idx="665">
                  <c:v>-5.4494067216480424</c:v>
                </c:pt>
                <c:pt idx="666">
                  <c:v>-5.4456279170484905</c:v>
                </c:pt>
                <c:pt idx="667">
                  <c:v>-5.4418404539573251</c:v>
                </c:pt>
                <c:pt idx="668">
                  <c:v>-5.4380443025812681</c:v>
                </c:pt>
                <c:pt idx="669">
                  <c:v>-5.4342394329900845</c:v>
                </c:pt>
                <c:pt idx="670">
                  <c:v>-5.4304258151160241</c:v>
                </c:pt>
                <c:pt idx="671">
                  <c:v>-5.4266034187527961</c:v>
                </c:pt>
                <c:pt idx="672">
                  <c:v>-5.4227722135549383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39130240"/>
        <c:axId val="339131776"/>
      </c:lineChart>
      <c:dateAx>
        <c:axId val="33913024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low"/>
        <c:crossAx val="339131776"/>
        <c:crosses val="autoZero"/>
        <c:auto val="1"/>
        <c:lblOffset val="100"/>
        <c:baseTimeUnit val="days"/>
        <c:majorUnit val="1"/>
        <c:majorTimeUnit val="years"/>
      </c:dateAx>
      <c:valAx>
        <c:axId val="339131776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39130240"/>
        <c:crosses val="autoZero"/>
        <c:crossBetween val="between"/>
      </c:valAx>
    </c:plotArea>
    <c:legend>
      <c:legendPos val="t"/>
      <c:layout/>
      <c:overlay val="0"/>
    </c:legend>
    <c:plotVisOnly val="1"/>
    <c:dispBlanksAs val="gap"/>
    <c:showDLblsOverMax val="0"/>
  </c:chart>
  <c:txPr>
    <a:bodyPr/>
    <a:lstStyle/>
    <a:p>
      <a:pPr>
        <a:defRPr sz="800">
          <a:latin typeface="Arial Narrow" panose="020B060602020203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PER!$BE$19</c:f>
              <c:strCache>
                <c:ptCount val="1"/>
                <c:pt idx="0">
                  <c:v>삼성전자 Forward NP Growth</c:v>
                </c:pt>
              </c:strCache>
            </c:strRef>
          </c:tx>
          <c:marker>
            <c:symbol val="none"/>
          </c:marker>
          <c:cat>
            <c:numRef>
              <c:f>PER!$BH$20:$BH$5005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PER!$BE$20:$BE$5005</c:f>
              <c:numCache>
                <c:formatCode>General</c:formatCode>
                <c:ptCount val="4986"/>
                <c:pt idx="52">
                  <c:v>-29.170351746681579</c:v>
                </c:pt>
                <c:pt idx="53">
                  <c:v>-28.770778391109708</c:v>
                </c:pt>
                <c:pt idx="54">
                  <c:v>-28.316856690148683</c:v>
                </c:pt>
                <c:pt idx="55">
                  <c:v>-27.85775510290307</c:v>
                </c:pt>
                <c:pt idx="56">
                  <c:v>-27.393384455872074</c:v>
                </c:pt>
                <c:pt idx="57">
                  <c:v>-26.923653516871738</c:v>
                </c:pt>
                <c:pt idx="58">
                  <c:v>-26.448468935281035</c:v>
                </c:pt>
                <c:pt idx="59">
                  <c:v>-25.967735180194474</c:v>
                </c:pt>
                <c:pt idx="60">
                  <c:v>-25.481354476395033</c:v>
                </c:pt>
                <c:pt idx="61">
                  <c:v>-24.989226738057944</c:v>
                </c:pt>
                <c:pt idx="62">
                  <c:v>-24.491249500089886</c:v>
                </c:pt>
                <c:pt idx="63">
                  <c:v>-23.987317847005674</c:v>
                </c:pt>
                <c:pt idx="64">
                  <c:v>-23.477324339238081</c:v>
                </c:pt>
                <c:pt idx="65">
                  <c:v>-22.961158936772197</c:v>
                </c:pt>
                <c:pt idx="66">
                  <c:v>-22.438708919990681</c:v>
                </c:pt>
                <c:pt idx="67">
                  <c:v>-21.909858807609773</c:v>
                </c:pt>
                <c:pt idx="68">
                  <c:v>-21.37449027158096</c:v>
                </c:pt>
                <c:pt idx="69">
                  <c:v>-20.832482048826385</c:v>
                </c:pt>
                <c:pt idx="70">
                  <c:v>-20.283709849669897</c:v>
                </c:pt>
                <c:pt idx="71">
                  <c:v>-19.7280462628182</c:v>
                </c:pt>
                <c:pt idx="72">
                  <c:v>-19.165360656739793</c:v>
                </c:pt>
                <c:pt idx="73">
                  <c:v>-18.595519077281264</c:v>
                </c:pt>
                <c:pt idx="74">
                  <c:v>-18.018384141352417</c:v>
                </c:pt>
                <c:pt idx="75">
                  <c:v>-17.433814926502787</c:v>
                </c:pt>
                <c:pt idx="76">
                  <c:v>-16.841666856203496</c:v>
                </c:pt>
                <c:pt idx="77">
                  <c:v>-16.241791580638008</c:v>
                </c:pt>
                <c:pt idx="78">
                  <c:v>-15.634036852795251</c:v>
                </c:pt>
                <c:pt idx="79">
                  <c:v>-15.018246399648094</c:v>
                </c:pt>
                <c:pt idx="80">
                  <c:v>-14.394259788187869</c:v>
                </c:pt>
                <c:pt idx="81">
                  <c:v>-13.761912286073674</c:v>
                </c:pt>
                <c:pt idx="82">
                  <c:v>-13.121034716642733</c:v>
                </c:pt>
                <c:pt idx="83">
                  <c:v>-12.471453308012936</c:v>
                </c:pt>
                <c:pt idx="84">
                  <c:v>-11.812989535995621</c:v>
                </c:pt>
                <c:pt idx="85">
                  <c:v>-11.14545996051981</c:v>
                </c:pt>
                <c:pt idx="86">
                  <c:v>-10.468676055253301</c:v>
                </c:pt>
                <c:pt idx="87">
                  <c:v>-9.7824440300879107</c:v>
                </c:pt>
                <c:pt idx="88">
                  <c:v>-9.0865646461383509</c:v>
                </c:pt>
                <c:pt idx="89">
                  <c:v>-8.3808330228831061</c:v>
                </c:pt>
                <c:pt idx="90">
                  <c:v>-7.6650384370554381</c:v>
                </c:pt>
                <c:pt idx="91">
                  <c:v>-6.9389641128700053</c:v>
                </c:pt>
                <c:pt idx="92">
                  <c:v>-6.2023870031459483</c:v>
                </c:pt>
                <c:pt idx="93">
                  <c:v>-5.455077560862942</c:v>
                </c:pt>
                <c:pt idx="94">
                  <c:v>-4.6967995006579777</c:v>
                </c:pt>
                <c:pt idx="95">
                  <c:v>-3.9273095497426302</c:v>
                </c:pt>
                <c:pt idx="96">
                  <c:v>-3.1463571876894636</c:v>
                </c:pt>
                <c:pt idx="97">
                  <c:v>-2.353684374502385</c:v>
                </c:pt>
                <c:pt idx="98">
                  <c:v>-1.5490252663514226</c:v>
                </c:pt>
                <c:pt idx="99">
                  <c:v>-0.73210591831358585</c:v>
                </c:pt>
                <c:pt idx="100">
                  <c:v>9.7356026578099275E-2</c:v>
                </c:pt>
                <c:pt idx="101">
                  <c:v>0.93965166271887668</c:v>
                </c:pt>
                <c:pt idx="102">
                  <c:v>1.7950811625377261</c:v>
                </c:pt>
                <c:pt idx="103">
                  <c:v>2.6639541331611172</c:v>
                </c:pt>
                <c:pt idx="104">
                  <c:v>3.5465899900254394</c:v>
                </c:pt>
                <c:pt idx="105">
                  <c:v>3.6161309702220201</c:v>
                </c:pt>
                <c:pt idx="106">
                  <c:v>3.4205060175990454</c:v>
                </c:pt>
                <c:pt idx="107">
                  <c:v>3.2251527661079082</c:v>
                </c:pt>
                <c:pt idx="108">
                  <c:v>3.0300706500978603</c:v>
                </c:pt>
                <c:pt idx="109">
                  <c:v>2.8352591054870979</c:v>
                </c:pt>
                <c:pt idx="110">
                  <c:v>2.6407175697575447</c:v>
                </c:pt>
                <c:pt idx="111">
                  <c:v>2.4464454819492998</c:v>
                </c:pt>
                <c:pt idx="112">
                  <c:v>2.2524422826553314</c:v>
                </c:pt>
                <c:pt idx="113">
                  <c:v>2.0587074140160366</c:v>
                </c:pt>
                <c:pt idx="114">
                  <c:v>1.86524031971389</c:v>
                </c:pt>
                <c:pt idx="115">
                  <c:v>1.6720404449682258</c:v>
                </c:pt>
                <c:pt idx="116">
                  <c:v>1.4791072365298641</c:v>
                </c:pt>
                <c:pt idx="117">
                  <c:v>1.2864401426757599</c:v>
                </c:pt>
                <c:pt idx="118">
                  <c:v>1.0940386132038293</c:v>
                </c:pt>
                <c:pt idx="119">
                  <c:v>0.90190209942775379</c:v>
                </c:pt>
                <c:pt idx="120">
                  <c:v>0.71003005417165088</c:v>
                </c:pt>
                <c:pt idx="121">
                  <c:v>0.51842193176494522</c:v>
                </c:pt>
                <c:pt idx="122">
                  <c:v>0.32707718803719477</c:v>
                </c:pt>
                <c:pt idx="123">
                  <c:v>0.1359952803129616</c:v>
                </c:pt>
                <c:pt idx="124">
                  <c:v>-5.482433259343944E-2</c:v>
                </c:pt>
                <c:pt idx="125">
                  <c:v>-0.24538219038284792</c:v>
                </c:pt>
                <c:pt idx="126">
                  <c:v>-0.43567883127657581</c:v>
                </c:pt>
                <c:pt idx="127">
                  <c:v>-0.62571479202124802</c:v>
                </c:pt>
                <c:pt idx="128">
                  <c:v>-0.8154906078940316</c:v>
                </c:pt>
                <c:pt idx="129">
                  <c:v>-1.0050068127075429</c:v>
                </c:pt>
                <c:pt idx="130">
                  <c:v>-1.1942639388149212</c:v>
                </c:pt>
                <c:pt idx="131">
                  <c:v>-1.3832625171148138</c:v>
                </c:pt>
                <c:pt idx="132">
                  <c:v>-1.5720030770562499</c:v>
                </c:pt>
                <c:pt idx="133">
                  <c:v>-1.7604861466437249</c:v>
                </c:pt>
                <c:pt idx="134">
                  <c:v>-1.9487122524420197</c:v>
                </c:pt>
                <c:pt idx="135">
                  <c:v>-2.136681919581096</c:v>
                </c:pt>
                <c:pt idx="136">
                  <c:v>-2.3243956717610814</c:v>
                </c:pt>
                <c:pt idx="137">
                  <c:v>-2.5118540312570325</c:v>
                </c:pt>
                <c:pt idx="138">
                  <c:v>-2.6990575189238308</c:v>
                </c:pt>
                <c:pt idx="139">
                  <c:v>-2.8860066542009788</c:v>
                </c:pt>
                <c:pt idx="140">
                  <c:v>-3.0727019551174517</c:v>
                </c:pt>
                <c:pt idx="141">
                  <c:v>-3.2591439382963716</c:v>
                </c:pt>
                <c:pt idx="142">
                  <c:v>-3.4453331189599479</c:v>
                </c:pt>
                <c:pt idx="143">
                  <c:v>-3.6312700109340734</c:v>
                </c:pt>
                <c:pt idx="144">
                  <c:v>-3.8169551266530877</c:v>
                </c:pt>
                <c:pt idx="145">
                  <c:v>-4.0023889771645393</c:v>
                </c:pt>
                <c:pt idx="146">
                  <c:v>-4.1875720721337935</c:v>
                </c:pt>
                <c:pt idx="147">
                  <c:v>-4.3725049198487964</c:v>
                </c:pt>
                <c:pt idx="148">
                  <c:v>-4.5571880272246013</c:v>
                </c:pt>
                <c:pt idx="149">
                  <c:v>-4.7416218998081465</c:v>
                </c:pt>
                <c:pt idx="150">
                  <c:v>-4.9258070417827042</c:v>
                </c:pt>
                <c:pt idx="151">
                  <c:v>-5.1097439559726565</c:v>
                </c:pt>
                <c:pt idx="152">
                  <c:v>-5.2934331438479143</c:v>
                </c:pt>
                <c:pt idx="153">
                  <c:v>-5.4768751055285669</c:v>
                </c:pt>
                <c:pt idx="154">
                  <c:v>-5.6600703397893586</c:v>
                </c:pt>
                <c:pt idx="155">
                  <c:v>-5.8430193440642704</c:v>
                </c:pt>
                <c:pt idx="156">
                  <c:v>-6.0257226144510341</c:v>
                </c:pt>
                <c:pt idx="157">
                  <c:v>-6.2081806457154549</c:v>
                </c:pt>
                <c:pt idx="158">
                  <c:v>-6.5579569673086535</c:v>
                </c:pt>
                <c:pt idx="159">
                  <c:v>-6.9085704704265112</c:v>
                </c:pt>
                <c:pt idx="160">
                  <c:v>-7.2600241643322789</c:v>
                </c:pt>
                <c:pt idx="161">
                  <c:v>-7.6123210727288448</c:v>
                </c:pt>
                <c:pt idx="162">
                  <c:v>-7.9654642338456654</c:v>
                </c:pt>
                <c:pt idx="163">
                  <c:v>-8.3194567005259739</c:v>
                </c:pt>
                <c:pt idx="164">
                  <c:v>-8.6743015403148434</c:v>
                </c:pt>
                <c:pt idx="165">
                  <c:v>-9.0300018355476848</c:v>
                </c:pt>
                <c:pt idx="166">
                  <c:v>-9.3865606834395603</c:v>
                </c:pt>
                <c:pt idx="167">
                  <c:v>-9.7439811961751222</c:v>
                </c:pt>
                <c:pt idx="168">
                  <c:v>-10.102266500999102</c:v>
                </c:pt>
                <c:pt idx="169">
                  <c:v>-10.461419740307464</c:v>
                </c:pt>
                <c:pt idx="170">
                  <c:v>-10.821444071739428</c:v>
                </c:pt>
                <c:pt idx="171">
                  <c:v>-11.18234266826985</c:v>
                </c:pt>
                <c:pt idx="172">
                  <c:v>-11.544118718302565</c:v>
                </c:pt>
                <c:pt idx="173">
                  <c:v>-11.90677542576417</c:v>
                </c:pt>
                <c:pt idx="174">
                  <c:v>-12.270316010198712</c:v>
                </c:pt>
                <c:pt idx="175">
                  <c:v>-12.634743706862828</c:v>
                </c:pt>
                <c:pt idx="176">
                  <c:v>-13.000061766821924</c:v>
                </c:pt>
                <c:pt idx="177">
                  <c:v>-13.366273457046606</c:v>
                </c:pt>
                <c:pt idx="178">
                  <c:v>-13.733382060510257</c:v>
                </c:pt>
                <c:pt idx="179">
                  <c:v>-14.101390876287034</c:v>
                </c:pt>
                <c:pt idx="180">
                  <c:v>-14.470303219650759</c:v>
                </c:pt>
                <c:pt idx="181">
                  <c:v>-14.840122422174428</c:v>
                </c:pt>
                <c:pt idx="182">
                  <c:v>-15.21085183183053</c:v>
                </c:pt>
                <c:pt idx="183">
                  <c:v>-15.582494813092062</c:v>
                </c:pt>
                <c:pt idx="184">
                  <c:v>-15.955054747034293</c:v>
                </c:pt>
                <c:pt idx="185">
                  <c:v>-16.32853503143734</c:v>
                </c:pt>
                <c:pt idx="186">
                  <c:v>-16.702939080889433</c:v>
                </c:pt>
                <c:pt idx="187">
                  <c:v>-17.078270326890976</c:v>
                </c:pt>
                <c:pt idx="188">
                  <c:v>-17.454532217959382</c:v>
                </c:pt>
                <c:pt idx="189">
                  <c:v>-17.831728219734767</c:v>
                </c:pt>
                <c:pt idx="190">
                  <c:v>-18.209861815086171</c:v>
                </c:pt>
                <c:pt idx="191">
                  <c:v>-18.588936504218921</c:v>
                </c:pt>
                <c:pt idx="192">
                  <c:v>-18.968955804782595</c:v>
                </c:pt>
                <c:pt idx="193">
                  <c:v>-19.349923251979817</c:v>
                </c:pt>
                <c:pt idx="194">
                  <c:v>-19.731842398675859</c:v>
                </c:pt>
                <c:pt idx="195">
                  <c:v>-20.11471681550908</c:v>
                </c:pt>
                <c:pt idx="196">
                  <c:v>-20.498550091002301</c:v>
                </c:pt>
                <c:pt idx="197">
                  <c:v>-20.883345831674738</c:v>
                </c:pt>
                <c:pt idx="198">
                  <c:v>-21.269107662155186</c:v>
                </c:pt>
                <c:pt idx="199">
                  <c:v>-21.655839225295637</c:v>
                </c:pt>
                <c:pt idx="200">
                  <c:v>-22.043544182286045</c:v>
                </c:pt>
                <c:pt idx="201">
                  <c:v>-22.432226212769802</c:v>
                </c:pt>
                <c:pt idx="202">
                  <c:v>-22.821889014960238</c:v>
                </c:pt>
                <c:pt idx="203">
                  <c:v>-23.212536305757837</c:v>
                </c:pt>
                <c:pt idx="204">
                  <c:v>-23.604171820868423</c:v>
                </c:pt>
                <c:pt idx="205">
                  <c:v>-23.996799314922292</c:v>
                </c:pt>
                <c:pt idx="206">
                  <c:v>-24.390422561594139</c:v>
                </c:pt>
                <c:pt idx="207">
                  <c:v>-24.785045353724023</c:v>
                </c:pt>
                <c:pt idx="208">
                  <c:v>-25.180671503439122</c:v>
                </c:pt>
                <c:pt idx="209">
                  <c:v>-25.577304842276526</c:v>
                </c:pt>
                <c:pt idx="210">
                  <c:v>-24.136144348263556</c:v>
                </c:pt>
                <c:pt idx="211">
                  <c:v>-22.680665692220934</c:v>
                </c:pt>
                <c:pt idx="212">
                  <c:v>-21.210654429000275</c:v>
                </c:pt>
                <c:pt idx="213">
                  <c:v>-19.725891809599339</c:v>
                </c:pt>
                <c:pt idx="214">
                  <c:v>-18.226154672646267</c:v>
                </c:pt>
                <c:pt idx="215">
                  <c:v>-16.711215332583674</c:v>
                </c:pt>
                <c:pt idx="216">
                  <c:v>-15.180841464435257</c:v>
                </c:pt>
                <c:pt idx="217">
                  <c:v>-13.6347959850322</c:v>
                </c:pt>
                <c:pt idx="218">
                  <c:v>-12.072836930572105</c:v>
                </c:pt>
                <c:pt idx="219">
                  <c:v>-10.494717330377213</c:v>
                </c:pt>
                <c:pt idx="220">
                  <c:v>-8.9001850767140738</c:v>
                </c:pt>
                <c:pt idx="221">
                  <c:v>-7.2889827905302411</c:v>
                </c:pt>
                <c:pt idx="222">
                  <c:v>-5.6608476829577263</c:v>
                </c:pt>
                <c:pt idx="223">
                  <c:v>-4.0155114124270641</c:v>
                </c:pt>
                <c:pt idx="224">
                  <c:v>-2.352699937228464</c:v>
                </c:pt>
                <c:pt idx="225">
                  <c:v>-0.67213336334985829</c:v>
                </c:pt>
                <c:pt idx="226">
                  <c:v>1.0264742125850823</c:v>
                </c:pt>
                <c:pt idx="227">
                  <c:v>2.7434148654648105</c:v>
                </c:pt>
                <c:pt idx="228">
                  <c:v>4.4789870091163309</c:v>
                </c:pt>
                <c:pt idx="229">
                  <c:v>6.2334955692116667</c:v>
                </c:pt>
                <c:pt idx="230">
                  <c:v>8.0072521618653969</c:v>
                </c:pt>
                <c:pt idx="231">
                  <c:v>9.8005752781420874</c:v>
                </c:pt>
                <c:pt idx="232">
                  <c:v>11.613790474704144</c:v>
                </c:pt>
                <c:pt idx="233">
                  <c:v>13.44723057083861</c:v>
                </c:pt>
                <c:pt idx="234">
                  <c:v>15.301235852114491</c:v>
                </c:pt>
                <c:pt idx="235">
                  <c:v>17.176154280931378</c:v>
                </c:pt>
                <c:pt idx="236">
                  <c:v>19.072341714233822</c:v>
                </c:pt>
                <c:pt idx="237">
                  <c:v>20.990162128676882</c:v>
                </c:pt>
                <c:pt idx="238">
                  <c:v>22.929987853542634</c:v>
                </c:pt>
                <c:pt idx="239">
                  <c:v>24.892199811720349</c:v>
                </c:pt>
                <c:pt idx="240">
                  <c:v>26.877187769078148</c:v>
                </c:pt>
                <c:pt idx="241">
                  <c:v>28.885350592568983</c:v>
                </c:pt>
                <c:pt idx="242">
                  <c:v>30.917096517429687</c:v>
                </c:pt>
                <c:pt idx="243">
                  <c:v>32.972843423849454</c:v>
                </c:pt>
                <c:pt idx="244">
                  <c:v>35.053019123501585</c:v>
                </c:pt>
                <c:pt idx="245">
                  <c:v>37.158061656350647</c:v>
                </c:pt>
                <c:pt idx="246">
                  <c:v>39.288419598168154</c:v>
                </c:pt>
                <c:pt idx="247">
                  <c:v>41.444552379209831</c:v>
                </c:pt>
                <c:pt idx="248">
                  <c:v>43.62693061453038</c:v>
                </c:pt>
                <c:pt idx="249">
                  <c:v>45.836036446433994</c:v>
                </c:pt>
                <c:pt idx="250">
                  <c:v>48.072363899584843</c:v>
                </c:pt>
                <c:pt idx="251">
                  <c:v>50.3364192493259</c:v>
                </c:pt>
                <c:pt idx="252">
                  <c:v>52.628721403783921</c:v>
                </c:pt>
                <c:pt idx="253">
                  <c:v>54.949802300365413</c:v>
                </c:pt>
                <c:pt idx="254">
                  <c:v>57.300207317280872</c:v>
                </c:pt>
                <c:pt idx="255">
                  <c:v>59.680495700765015</c:v>
                </c:pt>
                <c:pt idx="256">
                  <c:v>62.091241008696898</c:v>
                </c:pt>
                <c:pt idx="257">
                  <c:v>64.533031571358435</c:v>
                </c:pt>
                <c:pt idx="258">
                  <c:v>67.006470970109049</c:v>
                </c:pt>
                <c:pt idx="259">
                  <c:v>69.512178534794899</c:v>
                </c:pt>
                <c:pt idx="260">
                  <c:v>72.050789860752417</c:v>
                </c:pt>
                <c:pt idx="261">
                  <c:v>74.622957346314635</c:v>
                </c:pt>
                <c:pt idx="262">
                  <c:v>74.262308428653782</c:v>
                </c:pt>
                <c:pt idx="263">
                  <c:v>73.911721747513241</c:v>
                </c:pt>
                <c:pt idx="264">
                  <c:v>73.57078198652151</c:v>
                </c:pt>
                <c:pt idx="265">
                  <c:v>73.239096375224506</c:v>
                </c:pt>
                <c:pt idx="266">
                  <c:v>72.916293179657757</c:v>
                </c:pt>
                <c:pt idx="267">
                  <c:v>72.602020312581999</c:v>
                </c:pt>
                <c:pt idx="268">
                  <c:v>72.295944052458779</c:v>
                </c:pt>
                <c:pt idx="269">
                  <c:v>71.997747861367372</c:v>
                </c:pt>
                <c:pt idx="270">
                  <c:v>71.707131293061877</c:v>
                </c:pt>
                <c:pt idx="271">
                  <c:v>71.423808983248364</c:v>
                </c:pt>
                <c:pt idx="272">
                  <c:v>71.147509714950104</c:v>
                </c:pt>
                <c:pt idx="273">
                  <c:v>70.877975552525214</c:v>
                </c:pt>
                <c:pt idx="274">
                  <c:v>70.614961038525337</c:v>
                </c:pt>
                <c:pt idx="275">
                  <c:v>70.358232448137812</c:v>
                </c:pt>
                <c:pt idx="276">
                  <c:v>70.10756709645301</c:v>
                </c:pt>
                <c:pt idx="277">
                  <c:v>69.862752694239177</c:v>
                </c:pt>
                <c:pt idx="278">
                  <c:v>69.623586748309577</c:v>
                </c:pt>
                <c:pt idx="279">
                  <c:v>69.389876002920815</c:v>
                </c:pt>
                <c:pt idx="280">
                  <c:v>69.161435918964315</c:v>
                </c:pt>
                <c:pt idx="281">
                  <c:v>68.938090188000317</c:v>
                </c:pt>
                <c:pt idx="282">
                  <c:v>68.719670278446017</c:v>
                </c:pt>
                <c:pt idx="283">
                  <c:v>68.506015011461756</c:v>
                </c:pt>
                <c:pt idx="284">
                  <c:v>68.296970164293143</c:v>
                </c:pt>
                <c:pt idx="285">
                  <c:v>68.092388099016944</c:v>
                </c:pt>
                <c:pt idx="286">
                  <c:v>67.89212741481299</c:v>
                </c:pt>
                <c:pt idx="287">
                  <c:v>67.69605262204135</c:v>
                </c:pt>
                <c:pt idx="288">
                  <c:v>67.504033836545091</c:v>
                </c:pt>
                <c:pt idx="289">
                  <c:v>67.315946492730092</c:v>
                </c:pt>
                <c:pt idx="290">
                  <c:v>67.131671074089709</c:v>
                </c:pt>
                <c:pt idx="291">
                  <c:v>66.951092859949227</c:v>
                </c:pt>
                <c:pt idx="292">
                  <c:v>66.774101687302448</c:v>
                </c:pt>
                <c:pt idx="293">
                  <c:v>66.600591726701424</c:v>
                </c:pt>
                <c:pt idx="294">
                  <c:v>66.430461271241541</c:v>
                </c:pt>
                <c:pt idx="295">
                  <c:v>66.263612537757695</c:v>
                </c:pt>
                <c:pt idx="296">
                  <c:v>66.099951479414571</c:v>
                </c:pt>
                <c:pt idx="297">
                  <c:v>65.939387608937423</c:v>
                </c:pt>
                <c:pt idx="298">
                  <c:v>65.78183383178424</c:v>
                </c:pt>
                <c:pt idx="299">
                  <c:v>65.627206288613067</c:v>
                </c:pt>
                <c:pt idx="300">
                  <c:v>65.475424206446704</c:v>
                </c:pt>
                <c:pt idx="301">
                  <c:v>65.326409757978539</c:v>
                </c:pt>
                <c:pt idx="302">
                  <c:v>65.180087928505429</c:v>
                </c:pt>
                <c:pt idx="303">
                  <c:v>65.03638639000971</c:v>
                </c:pt>
                <c:pt idx="304">
                  <c:v>64.895235381945099</c:v>
                </c:pt>
                <c:pt idx="305">
                  <c:v>64.756567598315272</c:v>
                </c:pt>
                <c:pt idx="306">
                  <c:v>64.620318080659828</c:v>
                </c:pt>
                <c:pt idx="307">
                  <c:v>64.486424116590598</c:v>
                </c:pt>
                <c:pt idx="308">
                  <c:v>64.354825143545582</c:v>
                </c:pt>
                <c:pt idx="309">
                  <c:v>64.225462657449597</c:v>
                </c:pt>
                <c:pt idx="310">
                  <c:v>64.098280125992787</c:v>
                </c:pt>
                <c:pt idx="311">
                  <c:v>63.973222906256488</c:v>
                </c:pt>
                <c:pt idx="312">
                  <c:v>63.850238166434671</c:v>
                </c:pt>
                <c:pt idx="313">
                  <c:v>63.729274811414925</c:v>
                </c:pt>
                <c:pt idx="314">
                  <c:v>61.746963905141314</c:v>
                </c:pt>
                <c:pt idx="315">
                  <c:v>59.342031041608955</c:v>
                </c:pt>
                <c:pt idx="316">
                  <c:v>56.99395563968033</c:v>
                </c:pt>
                <c:pt idx="317">
                  <c:v>54.700744918495595</c:v>
                </c:pt>
                <c:pt idx="318">
                  <c:v>52.46049814765135</c:v>
                </c:pt>
                <c:pt idx="319">
                  <c:v>50.271401392887903</c:v>
                </c:pt>
                <c:pt idx="320">
                  <c:v>48.131722617619623</c:v>
                </c:pt>
                <c:pt idx="321">
                  <c:v>46.039807112504974</c:v>
                </c:pt>
                <c:pt idx="322">
                  <c:v>43.994073227709919</c:v>
                </c:pt>
                <c:pt idx="323">
                  <c:v>41.993008384732967</c:v>
                </c:pt>
                <c:pt idx="324">
                  <c:v>40.035165346656363</c:v>
                </c:pt>
                <c:pt idx="325">
                  <c:v>38.119158727495808</c:v>
                </c:pt>
                <c:pt idx="326">
                  <c:v>36.243661722956546</c:v>
                </c:pt>
                <c:pt idx="327">
                  <c:v>34.407403046382015</c:v>
                </c:pt>
                <c:pt idx="328">
                  <c:v>32.60916405502585</c:v>
                </c:pt>
                <c:pt idx="329">
                  <c:v>30.847776052996512</c:v>
                </c:pt>
                <c:pt idx="330">
                  <c:v>29.122117758330646</c:v>
                </c:pt>
                <c:pt idx="331">
                  <c:v>27.431112922660226</c:v>
                </c:pt>
                <c:pt idx="332">
                  <c:v>25.773728092854142</c:v>
                </c:pt>
                <c:pt idx="333">
                  <c:v>24.148970504853253</c:v>
                </c:pt>
                <c:pt idx="334">
                  <c:v>22.555886100678425</c:v>
                </c:pt>
                <c:pt idx="335">
                  <c:v>20.993557660288786</c:v>
                </c:pt>
                <c:pt idx="336">
                  <c:v>19.461103040604911</c:v>
                </c:pt>
                <c:pt idx="337">
                  <c:v>17.957673514591256</c:v>
                </c:pt>
                <c:pt idx="338">
                  <c:v>16.482452203828444</c:v>
                </c:pt>
                <c:pt idx="339">
                  <c:v>15.03465259849226</c:v>
                </c:pt>
                <c:pt idx="340">
                  <c:v>13.613517159105392</c:v>
                </c:pt>
                <c:pt idx="341">
                  <c:v>12.218315994839335</c:v>
                </c:pt>
                <c:pt idx="342">
                  <c:v>10.848345613520438</c:v>
                </c:pt>
                <c:pt idx="343">
                  <c:v>9.5029277388432476</c:v>
                </c:pt>
                <c:pt idx="344">
                  <c:v>8.1814081906122826</c:v>
                </c:pt>
                <c:pt idx="345">
                  <c:v>6.8831558241287061</c:v>
                </c:pt>
                <c:pt idx="346">
                  <c:v>5.6075615251086175</c:v>
                </c:pt>
                <c:pt idx="347">
                  <c:v>4.3540372567703711</c:v>
                </c:pt>
                <c:pt idx="348">
                  <c:v>3.1220151559593123</c:v>
                </c:pt>
                <c:pt idx="349">
                  <c:v>1.9109466753899129</c:v>
                </c:pt>
                <c:pt idx="350">
                  <c:v>0.72030176928412626</c:v>
                </c:pt>
                <c:pt idx="351">
                  <c:v>-0.45043188013407232</c:v>
                </c:pt>
                <c:pt idx="352">
                  <c:v>-1.601749597660318</c:v>
                </c:pt>
                <c:pt idx="353">
                  <c:v>-2.7341304138620459</c:v>
                </c:pt>
                <c:pt idx="354">
                  <c:v>-3.8480377296328583</c:v>
                </c:pt>
                <c:pt idx="355">
                  <c:v>-4.9439199484858083</c:v>
                </c:pt>
                <c:pt idx="356">
                  <c:v>-6.0222110783975991</c:v>
                </c:pt>
                <c:pt idx="357">
                  <c:v>-7.0833313049016748</c:v>
                </c:pt>
                <c:pt idx="358">
                  <c:v>-8.1276875370189572</c:v>
                </c:pt>
                <c:pt idx="359">
                  <c:v>-9.1556739275173378</c:v>
                </c:pt>
                <c:pt idx="360">
                  <c:v>-10.167672368896541</c:v>
                </c:pt>
                <c:pt idx="361">
                  <c:v>-11.164052966409987</c:v>
                </c:pt>
                <c:pt idx="362">
                  <c:v>-12.14517448935435</c:v>
                </c:pt>
                <c:pt idx="363">
                  <c:v>-13.111384801783011</c:v>
                </c:pt>
                <c:pt idx="364">
                  <c:v>-14.063021273729138</c:v>
                </c:pt>
                <c:pt idx="365">
                  <c:v>-15.000411173960348</c:v>
                </c:pt>
                <c:pt idx="366">
                  <c:v>-15.294536883253674</c:v>
                </c:pt>
                <c:pt idx="367">
                  <c:v>-13.847942208310348</c:v>
                </c:pt>
                <c:pt idx="368">
                  <c:v>-12.39278756553831</c:v>
                </c:pt>
                <c:pt idx="369">
                  <c:v>-10.928996751336062</c:v>
                </c:pt>
                <c:pt idx="370">
                  <c:v>-9.4564926548913792</c:v>
                </c:pt>
                <c:pt idx="371">
                  <c:v>-7.9751972446401425</c:v>
                </c:pt>
                <c:pt idx="372">
                  <c:v>-6.4850315544824895</c:v>
                </c:pt>
                <c:pt idx="373">
                  <c:v>-4.9859156697502964</c:v>
                </c:pt>
                <c:pt idx="374">
                  <c:v>-3.47776871292097</c:v>
                </c:pt>
                <c:pt idx="375">
                  <c:v>-1.9605088290726491</c:v>
                </c:pt>
                <c:pt idx="376">
                  <c:v>-0.43405317107453323</c:v>
                </c:pt>
                <c:pt idx="377">
                  <c:v>1.1016821154927081</c:v>
                </c:pt>
                <c:pt idx="378">
                  <c:v>2.6467819076922749</c:v>
                </c:pt>
                <c:pt idx="379">
                  <c:v>4.2013321208685062</c:v>
                </c:pt>
                <c:pt idx="380">
                  <c:v>5.7654197245718963</c:v>
                </c:pt>
                <c:pt idx="381">
                  <c:v>7.3391327587780886</c:v>
                </c:pt>
                <c:pt idx="382">
                  <c:v>8.9225603504072826</c:v>
                </c:pt>
                <c:pt idx="383">
                  <c:v>10.515792730150464</c:v>
                </c:pt>
                <c:pt idx="384">
                  <c:v>12.118921249609249</c:v>
                </c:pt>
                <c:pt idx="385">
                  <c:v>13.732038398755964</c:v>
                </c:pt>
                <c:pt idx="386">
                  <c:v>15.355237823721257</c:v>
                </c:pt>
                <c:pt idx="387">
                  <c:v>16.988614344916343</c:v>
                </c:pt>
                <c:pt idx="388">
                  <c:v>18.632263975496798</c:v>
                </c:pt>
                <c:pt idx="389">
                  <c:v>20.286283940176418</c:v>
                </c:pt>
                <c:pt idx="390">
                  <c:v>21.950772694397891</c:v>
                </c:pt>
                <c:pt idx="391">
                  <c:v>23.625829943868549</c:v>
                </c:pt>
                <c:pt idx="392">
                  <c:v>25.311556664470068</c:v>
                </c:pt>
                <c:pt idx="393">
                  <c:v>27.008055122549024</c:v>
                </c:pt>
                <c:pt idx="394">
                  <c:v>28.715428895598127</c:v>
                </c:pt>
                <c:pt idx="395">
                  <c:v>30.433782893336534</c:v>
                </c:pt>
                <c:pt idx="396">
                  <c:v>32.163223379197767</c:v>
                </c:pt>
                <c:pt idx="397">
                  <c:v>33.903857992235345</c:v>
                </c:pt>
                <c:pt idx="398">
                  <c:v>35.655795769454855</c:v>
                </c:pt>
                <c:pt idx="399">
                  <c:v>37.419147168582612</c:v>
                </c:pt>
                <c:pt idx="400">
                  <c:v>39.194024091280767</c:v>
                </c:pt>
                <c:pt idx="401">
                  <c:v>40.980539906819004</c:v>
                </c:pt>
                <c:pt idx="402">
                  <c:v>42.778809476213794</c:v>
                </c:pt>
                <c:pt idx="403">
                  <c:v>44.588949176845283</c:v>
                </c:pt>
                <c:pt idx="404">
                  <c:v>46.4110769275633</c:v>
                </c:pt>
                <c:pt idx="405">
                  <c:v>48.245312214294266</c:v>
                </c:pt>
                <c:pt idx="406">
                  <c:v>50.091776116159693</c:v>
                </c:pt>
                <c:pt idx="407">
                  <c:v>51.950591332119146</c:v>
                </c:pt>
                <c:pt idx="408">
                  <c:v>53.821882208149674</c:v>
                </c:pt>
                <c:pt idx="409">
                  <c:v>55.705774764974095</c:v>
                </c:pt>
                <c:pt idx="410">
                  <c:v>57.602396726351635</c:v>
                </c:pt>
                <c:pt idx="411">
                  <c:v>59.511877547943783</c:v>
                </c:pt>
                <c:pt idx="412">
                  <c:v>61.434348446769427</c:v>
                </c:pt>
                <c:pt idx="413">
                  <c:v>63.369942431263063</c:v>
                </c:pt>
                <c:pt idx="414">
                  <c:v>65.318794331950585</c:v>
                </c:pt>
                <c:pt idx="415">
                  <c:v>67.281040832757924</c:v>
                </c:pt>
                <c:pt idx="416">
                  <c:v>69.256820502967088</c:v>
                </c:pt>
                <c:pt idx="417">
                  <c:v>71.246273829835843</c:v>
                </c:pt>
                <c:pt idx="418">
                  <c:v>73.249543251897052</c:v>
                </c:pt>
                <c:pt idx="419">
                  <c:v>71.783291703068457</c:v>
                </c:pt>
                <c:pt idx="420">
                  <c:v>70.357216821066658</c:v>
                </c:pt>
                <c:pt idx="421">
                  <c:v>68.969689606451496</c:v>
                </c:pt>
                <c:pt idx="422">
                  <c:v>67.619167951102526</c:v>
                </c:pt>
                <c:pt idx="423">
                  <c:v>66.304190920947718</c:v>
                </c:pt>
                <c:pt idx="424">
                  <c:v>65.023373484250698</c:v>
                </c:pt>
                <c:pt idx="425">
                  <c:v>63.775401645465244</c:v>
                </c:pt>
                <c:pt idx="426">
                  <c:v>62.55902794871637</c:v>
                </c:pt>
                <c:pt idx="427">
                  <c:v>61.373067318561539</c:v>
                </c:pt>
                <c:pt idx="428">
                  <c:v>60.216393208880817</c:v>
                </c:pt>
                <c:pt idx="429">
                  <c:v>59.087934033589448</c:v>
                </c:pt>
                <c:pt idx="430">
                  <c:v>57.986669855401615</c:v>
                </c:pt>
                <c:pt idx="431">
                  <c:v>56.911629311138377</c:v>
                </c:pt>
                <c:pt idx="432">
                  <c:v>55.861886754098087</c:v>
                </c:pt>
                <c:pt idx="433">
                  <c:v>54.836559595818791</c:v>
                </c:pt>
                <c:pt idx="434">
                  <c:v>53.834805831188135</c:v>
                </c:pt>
                <c:pt idx="435">
                  <c:v>52.855821732314446</c:v>
                </c:pt>
                <c:pt idx="436">
                  <c:v>51.898839697884448</c:v>
                </c:pt>
                <c:pt idx="437">
                  <c:v>50.963126245912434</c:v>
                </c:pt>
                <c:pt idx="438">
                  <c:v>50.047980138850455</c:v>
                </c:pt>
                <c:pt idx="439">
                  <c:v>49.152730630986284</c:v>
                </c:pt>
                <c:pt idx="440">
                  <c:v>48.276735828924799</c:v>
                </c:pt>
                <c:pt idx="441">
                  <c:v>47.41938115673041</c:v>
                </c:pt>
                <c:pt idx="442">
                  <c:v>46.580077918017636</c:v>
                </c:pt>
                <c:pt idx="443">
                  <c:v>45.758261947920452</c:v>
                </c:pt>
                <c:pt idx="444">
                  <c:v>44.953392348453036</c:v>
                </c:pt>
                <c:pt idx="445">
                  <c:v>44.164950301305517</c:v>
                </c:pt>
                <c:pt idx="446">
                  <c:v>43.39243795259857</c:v>
                </c:pt>
                <c:pt idx="447">
                  <c:v>42.635377364558977</c:v>
                </c:pt>
                <c:pt idx="448">
                  <c:v>41.893309529478231</c:v>
                </c:pt>
                <c:pt idx="449">
                  <c:v>41.165793441679121</c:v>
                </c:pt>
                <c:pt idx="450">
                  <c:v>40.452405223547451</c:v>
                </c:pt>
                <c:pt idx="451">
                  <c:v>39.752737301990116</c:v>
                </c:pt>
                <c:pt idx="452">
                  <c:v>39.066397631956647</c:v>
                </c:pt>
                <c:pt idx="453">
                  <c:v>38.393008963916863</c:v>
                </c:pt>
                <c:pt idx="454">
                  <c:v>37.732208152417982</c:v>
                </c:pt>
                <c:pt idx="455">
                  <c:v>37.083645503058918</c:v>
                </c:pt>
                <c:pt idx="456">
                  <c:v>36.4469841554141</c:v>
                </c:pt>
                <c:pt idx="457">
                  <c:v>35.821899499618958</c:v>
                </c:pt>
                <c:pt idx="458">
                  <c:v>35.208078624494156</c:v>
                </c:pt>
                <c:pt idx="459">
                  <c:v>34.605219795237204</c:v>
                </c:pt>
                <c:pt idx="460">
                  <c:v>34.013031958849595</c:v>
                </c:pt>
                <c:pt idx="461">
                  <c:v>33.431234275596331</c:v>
                </c:pt>
                <c:pt idx="462">
                  <c:v>32.859555674913324</c:v>
                </c:pt>
                <c:pt idx="463">
                  <c:v>32.297734434286653</c:v>
                </c:pt>
                <c:pt idx="464">
                  <c:v>31.74551777972998</c:v>
                </c:pt>
                <c:pt idx="465">
                  <c:v>31.202661506577954</c:v>
                </c:pt>
                <c:pt idx="466">
                  <c:v>30.668929619401375</c:v>
                </c:pt>
                <c:pt idx="467">
                  <c:v>30.144093989927502</c:v>
                </c:pt>
                <c:pt idx="468">
                  <c:v>29.627934031924717</c:v>
                </c:pt>
                <c:pt idx="469">
                  <c:v>29.120236392077615</c:v>
                </c:pt>
                <c:pt idx="470">
                  <c:v>28.620794655942671</c:v>
                </c:pt>
                <c:pt idx="471">
                  <c:v>27.360867446313364</c:v>
                </c:pt>
                <c:pt idx="472">
                  <c:v>26.114658502179623</c:v>
                </c:pt>
                <c:pt idx="473">
                  <c:v>24.881944987059157</c:v>
                </c:pt>
                <c:pt idx="474">
                  <c:v>23.662508864753807</c:v>
                </c:pt>
                <c:pt idx="475">
                  <c:v>22.456136770783687</c:v>
                </c:pt>
                <c:pt idx="476">
                  <c:v>21.26261988793172</c:v>
                </c:pt>
                <c:pt idx="477">
                  <c:v>20.081753825745373</c:v>
                </c:pt>
                <c:pt idx="478">
                  <c:v>18.91333850385033</c:v>
                </c:pt>
                <c:pt idx="479">
                  <c:v>17.75717803893513</c:v>
                </c:pt>
                <c:pt idx="480">
                  <c:v>16.613080635273867</c:v>
                </c:pt>
                <c:pt idx="481">
                  <c:v>15.4808584786577</c:v>
                </c:pt>
                <c:pt idx="482">
                  <c:v>14.360327633611947</c:v>
                </c:pt>
                <c:pt idx="483">
                  <c:v>13.251307943781153</c:v>
                </c:pt>
                <c:pt idx="484">
                  <c:v>12.153622935368302</c:v>
                </c:pt>
                <c:pt idx="485">
                  <c:v>11.067099723519579</c:v>
                </c:pt>
                <c:pt idx="486">
                  <c:v>9.9915689215507086</c:v>
                </c:pt>
                <c:pt idx="487">
                  <c:v>8.9268645529143811</c:v>
                </c:pt>
                <c:pt idx="488">
                  <c:v>7.8728239658126586</c:v>
                </c:pt>
                <c:pt idx="489">
                  <c:v>6.8292877503625782</c:v>
                </c:pt>
                <c:pt idx="490">
                  <c:v>5.7960996582256064</c:v>
                </c:pt>
                <c:pt idx="491">
                  <c:v>4.773106524616777</c:v>
                </c:pt>
                <c:pt idx="492">
                  <c:v>3.7601581926107075</c:v>
                </c:pt>
                <c:pt idx="493">
                  <c:v>2.7571074396666617</c:v>
                </c:pt>
                <c:pt idx="494">
                  <c:v>1.7638099062970092</c:v>
                </c:pt>
                <c:pt idx="495">
                  <c:v>0.78012402680627257</c:v>
                </c:pt>
                <c:pt idx="496">
                  <c:v>-0.19408903796886978</c:v>
                </c:pt>
                <c:pt idx="497">
                  <c:v>-1.1589654659856508</c:v>
                </c:pt>
                <c:pt idx="498">
                  <c:v>-2.1146388374522984</c:v>
                </c:pt>
                <c:pt idx="499">
                  <c:v>-3.0612401964775882</c:v>
                </c:pt>
                <c:pt idx="500">
                  <c:v>-3.998898110973359</c:v>
                </c:pt>
                <c:pt idx="501">
                  <c:v>-4.9277387308669152</c:v>
                </c:pt>
                <c:pt idx="502">
                  <c:v>-5.8478858446790349</c:v>
                </c:pt>
                <c:pt idx="503">
                  <c:v>-6.7594609345207113</c:v>
                </c:pt>
                <c:pt idx="504">
                  <c:v>-7.6625832295598499</c:v>
                </c:pt>
                <c:pt idx="505">
                  <c:v>-8.5573697580077717</c:v>
                </c:pt>
                <c:pt idx="506">
                  <c:v>-9.4439353976726093</c:v>
                </c:pt>
                <c:pt idx="507">
                  <c:v>-10.322392925125644</c:v>
                </c:pt>
                <c:pt idx="508">
                  <c:v>-11.192853063525066</c:v>
                </c:pt>
                <c:pt idx="509">
                  <c:v>-12.055424529139358</c:v>
                </c:pt>
                <c:pt idx="510">
                  <c:v>-12.910214076611382</c:v>
                </c:pt>
                <c:pt idx="511">
                  <c:v>-13.75732654300319</c:v>
                </c:pt>
                <c:pt idx="512">
                  <c:v>-14.596864890659123</c:v>
                </c:pt>
                <c:pt idx="513">
                  <c:v>-15.428930248924456</c:v>
                </c:pt>
                <c:pt idx="514">
                  <c:v>-16.253621954754895</c:v>
                </c:pt>
                <c:pt idx="515">
                  <c:v>-17.071037592251127</c:v>
                </c:pt>
                <c:pt idx="516">
                  <c:v>-17.881273031151757</c:v>
                </c:pt>
                <c:pt idx="517">
                  <c:v>-18.684422464315965</c:v>
                </c:pt>
                <c:pt idx="518">
                  <c:v>-19.480578444227458</c:v>
                </c:pt>
                <c:pt idx="519">
                  <c:v>-20.269831918548608</c:v>
                </c:pt>
                <c:pt idx="520">
                  <c:v>-21.052272264754045</c:v>
                </c:pt>
                <c:pt idx="521">
                  <c:v>-21.827987323871056</c:v>
                </c:pt>
                <c:pt idx="522">
                  <c:v>-22.597063433353838</c:v>
                </c:pt>
                <c:pt idx="523">
                  <c:v>-22.396881581594684</c:v>
                </c:pt>
                <c:pt idx="524">
                  <c:v>-22.194944660056493</c:v>
                </c:pt>
                <c:pt idx="525">
                  <c:v>-21.991229486075824</c:v>
                </c:pt>
                <c:pt idx="526">
                  <c:v>-21.785712466891518</c:v>
                </c:pt>
                <c:pt idx="527">
                  <c:v>-21.578369590536074</c:v>
                </c:pt>
                <c:pt idx="528">
                  <c:v>-21.369176416483427</c:v>
                </c:pt>
                <c:pt idx="529">
                  <c:v>-21.158108066044989</c:v>
                </c:pt>
                <c:pt idx="530">
                  <c:v>-20.945139212506568</c:v>
                </c:pt>
                <c:pt idx="531">
                  <c:v>-20.730244070997227</c:v>
                </c:pt>
                <c:pt idx="532">
                  <c:v>-20.513396388082437</c:v>
                </c:pt>
                <c:pt idx="533">
                  <c:v>-20.294569431071928</c:v>
                </c:pt>
                <c:pt idx="534">
                  <c:v>-20.073735977033678</c:v>
                </c:pt>
                <c:pt idx="535">
                  <c:v>-19.850868301504022</c:v>
                </c:pt>
                <c:pt idx="536">
                  <c:v>-19.625938166884616</c:v>
                </c:pt>
                <c:pt idx="537">
                  <c:v>-19.398916810515608</c:v>
                </c:pt>
                <c:pt idx="538">
                  <c:v>-19.16977493241453</c:v>
                </c:pt>
                <c:pt idx="539">
                  <c:v>-18.938482682670244</c:v>
                </c:pt>
                <c:pt idx="540">
                  <c:v>-18.705009648480122</c:v>
                </c:pt>
                <c:pt idx="541">
                  <c:v>-18.469324840818778</c:v>
                </c:pt>
                <c:pt idx="542">
                  <c:v>-18.231396680726309</c:v>
                </c:pt>
                <c:pt idx="543">
                  <c:v>-17.991192985203032</c:v>
                </c:pt>
                <c:pt idx="544">
                  <c:v>-17.748680952697406</c:v>
                </c:pt>
                <c:pt idx="545">
                  <c:v>-17.503827148173901</c:v>
                </c:pt>
                <c:pt idx="546">
                  <c:v>-17.256597487745928</c:v>
                </c:pt>
                <c:pt idx="547">
                  <c:v>-17.00695722285921</c:v>
                </c:pt>
                <c:pt idx="548">
                  <c:v>-16.754870924010635</c:v>
                </c:pt>
                <c:pt idx="549">
                  <c:v>-16.500302463985605</c:v>
                </c:pt>
                <c:pt idx="550">
                  <c:v>-16.243215000598219</c:v>
                </c:pt>
                <c:pt idx="551">
                  <c:v>-15.983570958916427</c:v>
                </c:pt>
                <c:pt idx="552">
                  <c:v>-15.72133201295407</c:v>
                </c:pt>
                <c:pt idx="553">
                  <c:v>-15.456459066811545</c:v>
                </c:pt>
                <c:pt idx="554">
                  <c:v>-15.188912235244977</c:v>
                </c:pt>
                <c:pt idx="555">
                  <c:v>-14.918650823644386</c:v>
                </c:pt>
                <c:pt idx="556">
                  <c:v>-14.645633307398853</c:v>
                </c:pt>
                <c:pt idx="557">
                  <c:v>-14.369817310627431</c:v>
                </c:pt>
                <c:pt idx="558">
                  <c:v>-14.091159584252544</c:v>
                </c:pt>
                <c:pt idx="559">
                  <c:v>-13.809615983392288</c:v>
                </c:pt>
                <c:pt idx="560">
                  <c:v>-13.525141444046396</c:v>
                </c:pt>
                <c:pt idx="561">
                  <c:v>-13.237689959050646</c:v>
                </c:pt>
                <c:pt idx="562">
                  <c:v>-12.947214553272035</c:v>
                </c:pt>
                <c:pt idx="563">
                  <c:v>-12.653667258017286</c:v>
                </c:pt>
                <c:pt idx="564">
                  <c:v>-12.356999084625009</c:v>
                </c:pt>
                <c:pt idx="565">
                  <c:v>-12.057159997210952</c:v>
                </c:pt>
                <c:pt idx="566">
                  <c:v>-11.754098884534937</c:v>
                </c:pt>
                <c:pt idx="567">
                  <c:v>-11.447763530955656</c:v>
                </c:pt>
                <c:pt idx="568">
                  <c:v>-11.138100586439037</c:v>
                </c:pt>
                <c:pt idx="569">
                  <c:v>-10.825055535584116</c:v>
                </c:pt>
                <c:pt idx="570">
                  <c:v>-10.508572665628069</c:v>
                </c:pt>
                <c:pt idx="571">
                  <c:v>-10.188595033391723</c:v>
                </c:pt>
                <c:pt idx="572">
                  <c:v>-9.8650644311236384</c:v>
                </c:pt>
                <c:pt idx="573">
                  <c:v>-9.5379213512003282</c:v>
                </c:pt>
                <c:pt idx="574">
                  <c:v>-9.2071049496371682</c:v>
                </c:pt>
                <c:pt idx="575">
                  <c:v>-9.0057964231413656</c:v>
                </c:pt>
                <c:pt idx="576">
                  <c:v>-8.8037724906653185</c:v>
                </c:pt>
                <c:pt idx="577">
                  <c:v>-8.6010293318286699</c:v>
                </c:pt>
                <c:pt idx="578">
                  <c:v>-8.3975630990007151</c:v>
                </c:pt>
                <c:pt idx="579">
                  <c:v>-8.1933699170568364</c:v>
                </c:pt>
                <c:pt idx="580">
                  <c:v>-7.9884458831326217</c:v>
                </c:pt>
                <c:pt idx="581">
                  <c:v>-7.782787066375219</c:v>
                </c:pt>
                <c:pt idx="582">
                  <c:v>-7.5763895076918502</c:v>
                </c:pt>
                <c:pt idx="583">
                  <c:v>-7.3692492194959218</c:v>
                </c:pt>
                <c:pt idx="584">
                  <c:v>-7.1613621854500265</c:v>
                </c:pt>
                <c:pt idx="585">
                  <c:v>-6.952724360206652</c:v>
                </c:pt>
                <c:pt idx="586">
                  <c:v>-6.7433316691454586</c:v>
                </c:pt>
                <c:pt idx="587">
                  <c:v>-6.5331800081082196</c:v>
                </c:pt>
                <c:pt idx="588">
                  <c:v>-6.3222652431305981</c:v>
                </c:pt>
                <c:pt idx="589">
                  <c:v>-6.1105832101711055</c:v>
                </c:pt>
                <c:pt idx="590">
                  <c:v>-5.8981297148370748</c:v>
                </c:pt>
                <c:pt idx="591">
                  <c:v>-5.684900532107628</c:v>
                </c:pt>
                <c:pt idx="592">
                  <c:v>-5.4708914060535125</c:v>
                </c:pt>
                <c:pt idx="593">
                  <c:v>-5.2560980495540477</c:v>
                </c:pt>
                <c:pt idx="594">
                  <c:v>-5.0405161440108088</c:v>
                </c:pt>
                <c:pt idx="595">
                  <c:v>-4.8241413390581744</c:v>
                </c:pt>
                <c:pt idx="596">
                  <c:v>-4.6069692522707539</c:v>
                </c:pt>
                <c:pt idx="597">
                  <c:v>-4.3889954688674626</c:v>
                </c:pt>
                <c:pt idx="598">
                  <c:v>-4.1702155414123361</c:v>
                </c:pt>
                <c:pt idx="599">
                  <c:v>-3.9506249895121415</c:v>
                </c:pt>
                <c:pt idx="600">
                  <c:v>-3.7302192995104178</c:v>
                </c:pt>
                <c:pt idx="601">
                  <c:v>-3.5089939241783052</c:v>
                </c:pt>
                <c:pt idx="602">
                  <c:v>-3.2869442824018269</c:v>
                </c:pt>
                <c:pt idx="603">
                  <c:v>-3.0640657588655307</c:v>
                </c:pt>
                <c:pt idx="604">
                  <c:v>-2.8403537037328785</c:v>
                </c:pt>
                <c:pt idx="605">
                  <c:v>-2.615803432322783</c:v>
                </c:pt>
                <c:pt idx="606">
                  <c:v>-2.3904102247827463</c:v>
                </c:pt>
                <c:pt idx="607">
                  <c:v>-2.1641693257579031</c:v>
                </c:pt>
                <c:pt idx="608">
                  <c:v>-1.9370759440568541</c:v>
                </c:pt>
                <c:pt idx="609">
                  <c:v>-1.7091252523132483</c:v>
                </c:pt>
                <c:pt idx="610">
                  <c:v>-1.4803123866439116</c:v>
                </c:pt>
                <c:pt idx="611">
                  <c:v>-1.2506324463027019</c:v>
                </c:pt>
                <c:pt idx="612">
                  <c:v>-1.020080493330755</c:v>
                </c:pt>
                <c:pt idx="613">
                  <c:v>-0.78865155220254612</c:v>
                </c:pt>
                <c:pt idx="614">
                  <c:v>-0.55634060946803121</c:v>
                </c:pt>
                <c:pt idx="615">
                  <c:v>-0.32314261339051464</c:v>
                </c:pt>
                <c:pt idx="616">
                  <c:v>-8.9052473580508718E-2</c:v>
                </c:pt>
                <c:pt idx="617">
                  <c:v>0.14593493937455904</c:v>
                </c:pt>
                <c:pt idx="618">
                  <c:v>0.38182479428519045</c:v>
                </c:pt>
                <c:pt idx="619">
                  <c:v>0.61862229973865812</c:v>
                </c:pt>
                <c:pt idx="620">
                  <c:v>0.85633270448239873</c:v>
                </c:pt>
                <c:pt idx="621">
                  <c:v>1.0949612978118806</c:v>
                </c:pt>
                <c:pt idx="622">
                  <c:v>1.3345134099628231</c:v>
                </c:pt>
                <c:pt idx="623">
                  <c:v>1.5749944125081683</c:v>
                </c:pt>
                <c:pt idx="624">
                  <c:v>1.816409718759604</c:v>
                </c:pt>
                <c:pt idx="625">
                  <c:v>2.0587647841736167</c:v>
                </c:pt>
                <c:pt idx="626">
                  <c:v>2.3020651067624742</c:v>
                </c:pt>
                <c:pt idx="627">
                  <c:v>2.256795529662825</c:v>
                </c:pt>
                <c:pt idx="628">
                  <c:v>2.6029744460229987</c:v>
                </c:pt>
                <c:pt idx="629">
                  <c:v>2.9488472587684056</c:v>
                </c:pt>
                <c:pt idx="630">
                  <c:v>3.2944143737210885</c:v>
                </c:pt>
                <c:pt idx="631">
                  <c:v>3.6396761959859747</c:v>
                </c:pt>
                <c:pt idx="632">
                  <c:v>3.9846331299525417</c:v>
                </c:pt>
                <c:pt idx="633">
                  <c:v>4.3292855792963714</c:v>
                </c:pt>
                <c:pt idx="634">
                  <c:v>4.6736339469808375</c:v>
                </c:pt>
                <c:pt idx="635">
                  <c:v>5.0176786352584157</c:v>
                </c:pt>
                <c:pt idx="636">
                  <c:v>5.3614200456724381</c:v>
                </c:pt>
                <c:pt idx="637">
                  <c:v>5.7048585790587802</c:v>
                </c:pt>
                <c:pt idx="638">
                  <c:v>6.047994635547016</c:v>
                </c:pt>
                <c:pt idx="639">
                  <c:v>6.3908286145624382</c:v>
                </c:pt>
                <c:pt idx="640">
                  <c:v>6.7333609148271911</c:v>
                </c:pt>
                <c:pt idx="641">
                  <c:v>7.0755919343621576</c:v>
                </c:pt>
                <c:pt idx="642">
                  <c:v>7.4175220704883138</c:v>
                </c:pt>
                <c:pt idx="643">
                  <c:v>7.7591517198282611</c:v>
                </c:pt>
                <c:pt idx="644">
                  <c:v>8.1004812783078926</c:v>
                </c:pt>
                <c:pt idx="645">
                  <c:v>8.4415111411577204</c:v>
                </c:pt>
                <c:pt idx="646">
                  <c:v>8.7822417029146393</c:v>
                </c:pt>
                <c:pt idx="647">
                  <c:v>9.122673357423249</c:v>
                </c:pt>
                <c:pt idx="648">
                  <c:v>9.4628064978374837</c:v>
                </c:pt>
                <c:pt idx="649">
                  <c:v>9.8026415166220673</c:v>
                </c:pt>
                <c:pt idx="650">
                  <c:v>10.142178805554058</c:v>
                </c:pt>
                <c:pt idx="651">
                  <c:v>10.481418755724325</c:v>
                </c:pt>
                <c:pt idx="652">
                  <c:v>10.820361757539132</c:v>
                </c:pt>
                <c:pt idx="653">
                  <c:v>11.159008200721443</c:v>
                </c:pt>
                <c:pt idx="654">
                  <c:v>11.497358474312724</c:v>
                </c:pt>
                <c:pt idx="655">
                  <c:v>11.835412966674031</c:v>
                </c:pt>
                <c:pt idx="656">
                  <c:v>12.173172065487915</c:v>
                </c:pt>
                <c:pt idx="657">
                  <c:v>12.510636157759558</c:v>
                </c:pt>
                <c:pt idx="658">
                  <c:v>12.847805629818531</c:v>
                </c:pt>
                <c:pt idx="659">
                  <c:v>13.184680867320054</c:v>
                </c:pt>
                <c:pt idx="660">
                  <c:v>13.52126225524648</c:v>
                </c:pt>
                <c:pt idx="661">
                  <c:v>13.857550177909017</c:v>
                </c:pt>
                <c:pt idx="662">
                  <c:v>14.193545018948917</c:v>
                </c:pt>
                <c:pt idx="663">
                  <c:v>14.529247161338876</c:v>
                </c:pt>
                <c:pt idx="664">
                  <c:v>14.864656987384862</c:v>
                </c:pt>
                <c:pt idx="665">
                  <c:v>15.19977487872719</c:v>
                </c:pt>
                <c:pt idx="666">
                  <c:v>15.534601216342203</c:v>
                </c:pt>
                <c:pt idx="667">
                  <c:v>15.869136380543591</c:v>
                </c:pt>
                <c:pt idx="668">
                  <c:v>16.203380750983818</c:v>
                </c:pt>
                <c:pt idx="669">
                  <c:v>16.537334706655749</c:v>
                </c:pt>
                <c:pt idx="670">
                  <c:v>16.870998625893808</c:v>
                </c:pt>
                <c:pt idx="671">
                  <c:v>17.204372886375594</c:v>
                </c:pt>
                <c:pt idx="672">
                  <c:v>17.537457865123329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PER!$BQ$19</c:f>
              <c:strCache>
                <c:ptCount val="1"/>
                <c:pt idx="0">
                  <c:v>섹터 Forward NP Growth</c:v>
                </c:pt>
              </c:strCache>
            </c:strRef>
          </c:tx>
          <c:marker>
            <c:symbol val="none"/>
          </c:marker>
          <c:cat>
            <c:numRef>
              <c:f>PER!$BH$20:$BH$5005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PER!$BQ$20:$BQ$5005</c:f>
              <c:numCache>
                <c:formatCode>General</c:formatCode>
                <c:ptCount val="4986"/>
                <c:pt idx="52">
                  <c:v>-25.334434444737497</c:v>
                </c:pt>
                <c:pt idx="53">
                  <c:v>-24.968882342504962</c:v>
                </c:pt>
                <c:pt idx="54">
                  <c:v>-24.553606550746622</c:v>
                </c:pt>
                <c:pt idx="55">
                  <c:v>-24.13422428587927</c:v>
                </c:pt>
                <c:pt idx="56">
                  <c:v>-23.71067433468551</c:v>
                </c:pt>
                <c:pt idx="57">
                  <c:v>-23.282894261237942</c:v>
                </c:pt>
                <c:pt idx="58">
                  <c:v>-22.85082037621693</c:v>
                </c:pt>
                <c:pt idx="59">
                  <c:v>-22.414387705299845</c:v>
                </c:pt>
                <c:pt idx="60">
                  <c:v>-21.973529956588912</c:v>
                </c:pt>
                <c:pt idx="61">
                  <c:v>-21.52817948704304</c:v>
                </c:pt>
                <c:pt idx="62">
                  <c:v>-21.07826726787836</c:v>
                </c:pt>
                <c:pt idx="63">
                  <c:v>-20.623722848899728</c:v>
                </c:pt>
                <c:pt idx="64">
                  <c:v>-20.164474321725322</c:v>
                </c:pt>
                <c:pt idx="65">
                  <c:v>-19.700448281862993</c:v>
                </c:pt>
                <c:pt idx="66">
                  <c:v>-19.231569789597323</c:v>
                </c:pt>
                <c:pt idx="67">
                  <c:v>-18.757762329642901</c:v>
                </c:pt>
                <c:pt idx="68">
                  <c:v>-18.278947769518584</c:v>
                </c:pt>
                <c:pt idx="69">
                  <c:v>-17.795046316595041</c:v>
                </c:pt>
                <c:pt idx="70">
                  <c:v>-17.305976473766126</c:v>
                </c:pt>
                <c:pt idx="71">
                  <c:v>-16.811654993692059</c:v>
                </c:pt>
                <c:pt idx="72">
                  <c:v>-16.311996831560716</c:v>
                </c:pt>
                <c:pt idx="73">
                  <c:v>-15.806915096310735</c:v>
                </c:pt>
                <c:pt idx="74">
                  <c:v>-15.296321000257551</c:v>
                </c:pt>
                <c:pt idx="75">
                  <c:v>-14.78012380706094</c:v>
                </c:pt>
                <c:pt idx="76">
                  <c:v>-14.258230777970349</c:v>
                </c:pt>
                <c:pt idx="77">
                  <c:v>-13.730547116280778</c:v>
                </c:pt>
                <c:pt idx="78">
                  <c:v>-13.19697590992962</c:v>
                </c:pt>
                <c:pt idx="79">
                  <c:v>-12.657418072161185</c:v>
                </c:pt>
                <c:pt idx="80">
                  <c:v>-12.111772280182842</c:v>
                </c:pt>
                <c:pt idx="81">
                  <c:v>-11.559934911732894</c:v>
                </c:pt>
                <c:pt idx="82">
                  <c:v>-11.001799979476633</c:v>
                </c:pt>
                <c:pt idx="83">
                  <c:v>-10.437259063143822</c:v>
                </c:pt>
                <c:pt idx="84">
                  <c:v>-9.8662012393157532</c:v>
                </c:pt>
                <c:pt idx="85">
                  <c:v>-9.2885130087665644</c:v>
                </c:pt>
                <c:pt idx="86">
                  <c:v>-8.7040782212593157</c:v>
                </c:pt>
                <c:pt idx="87">
                  <c:v>-8.1127779976912233</c:v>
                </c:pt>
                <c:pt idx="88">
                  <c:v>-7.5144906494794999</c:v>
                </c:pt>
                <c:pt idx="89">
                  <c:v>-6.9090915950720362</c:v>
                </c:pt>
                <c:pt idx="90">
                  <c:v>-6.2964532734633316</c:v>
                </c:pt>
                <c:pt idx="91">
                  <c:v>-5.6764450545891414</c:v>
                </c:pt>
                <c:pt idx="92">
                  <c:v>-5.048933146467693</c:v>
                </c:pt>
                <c:pt idx="93">
                  <c:v>-4.4137804989490936</c:v>
                </c:pt>
                <c:pt idx="94">
                  <c:v>-3.7708467039270888</c:v>
                </c:pt>
                <c:pt idx="95">
                  <c:v>-3.1199878918607982</c:v>
                </c:pt>
                <c:pt idx="96">
                  <c:v>-2.461056624446345</c:v>
                </c:pt>
                <c:pt idx="97">
                  <c:v>-1.7939017832698134</c:v>
                </c:pt>
                <c:pt idx="98">
                  <c:v>-1.1183684542653616</c:v>
                </c:pt>
                <c:pt idx="99">
                  <c:v>-0.43429780779259408</c:v>
                </c:pt>
                <c:pt idx="100">
                  <c:v>0.25847302586174958</c:v>
                </c:pt>
                <c:pt idx="101">
                  <c:v>0.96011108576246063</c:v>
                </c:pt>
                <c:pt idx="102">
                  <c:v>1.6707877146008965</c:v>
                </c:pt>
                <c:pt idx="103">
                  <c:v>2.3906786981929606</c:v>
                </c:pt>
                <c:pt idx="104">
                  <c:v>3.1199644104380919</c:v>
                </c:pt>
                <c:pt idx="105">
                  <c:v>3.1811401831917996</c:v>
                </c:pt>
                <c:pt idx="106">
                  <c:v>2.7718876423369121</c:v>
                </c:pt>
                <c:pt idx="107">
                  <c:v>2.363135216392509</c:v>
                </c:pt>
                <c:pt idx="108">
                  <c:v>1.9548819891924252</c:v>
                </c:pt>
                <c:pt idx="109">
                  <c:v>1.5471270468071063</c:v>
                </c:pt>
                <c:pt idx="110">
                  <c:v>1.1398694775364371</c:v>
                </c:pt>
                <c:pt idx="111">
                  <c:v>0.73310837190312395</c:v>
                </c:pt>
                <c:pt idx="112">
                  <c:v>0.32684282264605624</c:v>
                </c:pt>
                <c:pt idx="113">
                  <c:v>-7.8928075286877064E-2</c:v>
                </c:pt>
                <c:pt idx="114">
                  <c:v>-0.48420522474490468</c:v>
                </c:pt>
                <c:pt idx="115">
                  <c:v>-0.88898952638167827</c:v>
                </c:pt>
                <c:pt idx="116">
                  <c:v>-1.293281878661412</c:v>
                </c:pt>
                <c:pt idx="117">
                  <c:v>-1.6970831778659323</c:v>
                </c:pt>
                <c:pt idx="118">
                  <c:v>-2.1003943181010731</c:v>
                </c:pt>
                <c:pt idx="119">
                  <c:v>-2.5032161913033923</c:v>
                </c:pt>
                <c:pt idx="120">
                  <c:v>-2.9055496872466113</c:v>
                </c:pt>
                <c:pt idx="121">
                  <c:v>-3.3073956935483428</c:v>
                </c:pt>
                <c:pt idx="122">
                  <c:v>-3.708755095676497</c:v>
                </c:pt>
                <c:pt idx="123">
                  <c:v>-4.1096287769557645</c:v>
                </c:pt>
                <c:pt idx="124">
                  <c:v>-4.5100176185742686</c:v>
                </c:pt>
                <c:pt idx="125">
                  <c:v>-4.909922499589781</c:v>
                </c:pt>
                <c:pt idx="126">
                  <c:v>-5.3093442969363025</c:v>
                </c:pt>
                <c:pt idx="127">
                  <c:v>-5.7082838854305091</c:v>
                </c:pt>
                <c:pt idx="128">
                  <c:v>-6.10674213777801</c:v>
                </c:pt>
                <c:pt idx="129">
                  <c:v>-6.5047199245798382</c:v>
                </c:pt>
                <c:pt idx="130">
                  <c:v>-6.902218114338643</c:v>
                </c:pt>
                <c:pt idx="131">
                  <c:v>-7.2992375734651898</c:v>
                </c:pt>
                <c:pt idx="132">
                  <c:v>-7.6957791662844777</c:v>
                </c:pt>
                <c:pt idx="133">
                  <c:v>-8.091843755042138</c:v>
                </c:pt>
                <c:pt idx="134">
                  <c:v>-8.4874321999106819</c:v>
                </c:pt>
                <c:pt idx="135">
                  <c:v>-8.8825453589956194</c:v>
                </c:pt>
                <c:pt idx="136">
                  <c:v>-9.2771840883417056</c:v>
                </c:pt>
                <c:pt idx="137">
                  <c:v>-9.6713492419392537</c:v>
                </c:pt>
                <c:pt idx="138">
                  <c:v>-10.065041671730079</c:v>
                </c:pt>
                <c:pt idx="139">
                  <c:v>-10.458262227613845</c:v>
                </c:pt>
                <c:pt idx="140">
                  <c:v>-10.851011757453966</c:v>
                </c:pt>
                <c:pt idx="141">
                  <c:v>-11.243291107083952</c:v>
                </c:pt>
                <c:pt idx="142">
                  <c:v>-11.635101120313251</c:v>
                </c:pt>
                <c:pt idx="143">
                  <c:v>-12.026442638933387</c:v>
                </c:pt>
                <c:pt idx="144">
                  <c:v>-12.417316502724074</c:v>
                </c:pt>
                <c:pt idx="145">
                  <c:v>-12.807723549459082</c:v>
                </c:pt>
                <c:pt idx="146">
                  <c:v>-13.197664614912263</c:v>
                </c:pt>
                <c:pt idx="147">
                  <c:v>-13.587140532863629</c:v>
                </c:pt>
                <c:pt idx="148">
                  <c:v>-13.976152135105091</c:v>
                </c:pt>
                <c:pt idx="149">
                  <c:v>-14.364700251446571</c:v>
                </c:pt>
                <c:pt idx="150">
                  <c:v>-14.752785709721817</c:v>
                </c:pt>
                <c:pt idx="151">
                  <c:v>-15.140409335794224</c:v>
                </c:pt>
                <c:pt idx="152">
                  <c:v>-15.527571953562823</c:v>
                </c:pt>
                <c:pt idx="153">
                  <c:v>-15.91427438496803</c:v>
                </c:pt>
                <c:pt idx="154">
                  <c:v>-16.300517449997464</c:v>
                </c:pt>
                <c:pt idx="155">
                  <c:v>-16.686301966691797</c:v>
                </c:pt>
                <c:pt idx="156">
                  <c:v>-17.07162875115047</c:v>
                </c:pt>
                <c:pt idx="157">
                  <c:v>-17.456498617537484</c:v>
                </c:pt>
                <c:pt idx="158">
                  <c:v>-18.678226999418946</c:v>
                </c:pt>
                <c:pt idx="159">
                  <c:v>-19.908213557705945</c:v>
                </c:pt>
                <c:pt idx="160">
                  <c:v>-21.146542307079486</c:v>
                </c:pt>
                <c:pt idx="161">
                  <c:v>-22.393298405731322</c:v>
                </c:pt>
                <c:pt idx="162">
                  <c:v>-23.648568174885433</c:v>
                </c:pt>
                <c:pt idx="163">
                  <c:v>-24.912439118720954</c:v>
                </c:pt>
                <c:pt idx="164">
                  <c:v>-26.184999944706043</c:v>
                </c:pt>
                <c:pt idx="165">
                  <c:v>-27.466340584352533</c:v>
                </c:pt>
                <c:pt idx="166">
                  <c:v>-28.756552214401854</c:v>
                </c:pt>
                <c:pt idx="167">
                  <c:v>-30.055727278452117</c:v>
                </c:pt>
                <c:pt idx="168">
                  <c:v>-31.363959509038008</c:v>
                </c:pt>
                <c:pt idx="169">
                  <c:v>-32.681343950173726</c:v>
                </c:pt>
                <c:pt idx="170">
                  <c:v>-34.007976980370771</c:v>
                </c:pt>
                <c:pt idx="171">
                  <c:v>-35.343956336142398</c:v>
                </c:pt>
                <c:pt idx="172">
                  <c:v>-36.689381136006425</c:v>
                </c:pt>
                <c:pt idx="173">
                  <c:v>-38.044351904998862</c:v>
                </c:pt>
                <c:pt idx="174">
                  <c:v>-39.40897059971158</c:v>
                </c:pt>
                <c:pt idx="175">
                  <c:v>-40.783340633866281</c:v>
                </c:pt>
                <c:pt idx="176">
                  <c:v>-42.167566904438871</c:v>
                </c:pt>
                <c:pt idx="177">
                  <c:v>-43.561755818347962</c:v>
                </c:pt>
                <c:pt idx="178">
                  <c:v>-44.966015319721599</c:v>
                </c:pt>
                <c:pt idx="179">
                  <c:v>-46.380454917757085</c:v>
                </c:pt>
                <c:pt idx="180">
                  <c:v>-47.805185715188728</c:v>
                </c:pt>
                <c:pt idx="181">
                  <c:v>-49.240320437379538</c:v>
                </c:pt>
                <c:pt idx="182">
                  <c:v>-50.685973462052303</c:v>
                </c:pt>
                <c:pt idx="183">
                  <c:v>-52.142260849676944</c:v>
                </c:pt>
                <c:pt idx="184">
                  <c:v>-53.609300374530775</c:v>
                </c:pt>
                <c:pt idx="185">
                  <c:v>-55.087211556449546</c:v>
                </c:pt>
                <c:pt idx="186">
                  <c:v>-56.576115693286731</c:v>
                </c:pt>
                <c:pt idx="187">
                  <c:v>-58.076135894099991</c:v>
                </c:pt>
                <c:pt idx="188">
                  <c:v>-59.587397113083696</c:v>
                </c:pt>
                <c:pt idx="189">
                  <c:v>-61.110026184267106</c:v>
                </c:pt>
                <c:pt idx="190">
                  <c:v>-62.644151856998661</c:v>
                </c:pt>
                <c:pt idx="191">
                  <c:v>-64.18990483223692</c:v>
                </c:pt>
                <c:pt idx="192">
                  <c:v>-65.747417799669961</c:v>
                </c:pt>
                <c:pt idx="193">
                  <c:v>-67.316825475685022</c:v>
                </c:pt>
                <c:pt idx="194">
                  <c:v>-68.8982646422117</c:v>
                </c:pt>
                <c:pt idx="195">
                  <c:v>-70.491874186461544</c:v>
                </c:pt>
                <c:pt idx="196">
                  <c:v>-72.09779514158906</c:v>
                </c:pt>
                <c:pt idx="197">
                  <c:v>-73.716170728298451</c:v>
                </c:pt>
                <c:pt idx="198">
                  <c:v>-75.347146397422321</c:v>
                </c:pt>
                <c:pt idx="199">
                  <c:v>-76.990869873498752</c:v>
                </c:pt>
                <c:pt idx="200">
                  <c:v>-78.647491199374088</c:v>
                </c:pt>
                <c:pt idx="201">
                  <c:v>-80.317162781860006</c:v>
                </c:pt>
                <c:pt idx="202">
                  <c:v>-82.000039438473692</c:v>
                </c:pt>
                <c:pt idx="203">
                  <c:v>-83.696278445291412</c:v>
                </c:pt>
                <c:pt idx="204">
                  <c:v>-85.406039585946687</c:v>
                </c:pt>
                <c:pt idx="205">
                  <c:v>-87.129485201804712</c:v>
                </c:pt>
                <c:pt idx="206">
                  <c:v>-88.866780243346611</c:v>
                </c:pt>
                <c:pt idx="207">
                  <c:v>-90.61809232279731</c:v>
                </c:pt>
                <c:pt idx="208">
                  <c:v>-92.383591768032403</c:v>
                </c:pt>
                <c:pt idx="209">
                  <c:v>-94.16345167780058</c:v>
                </c:pt>
                <c:pt idx="210">
                  <c:v>-91.887451324762438</c:v>
                </c:pt>
                <c:pt idx="211">
                  <c:v>-89.525924224416897</c:v>
                </c:pt>
                <c:pt idx="212">
                  <c:v>-87.07395722296134</c:v>
                </c:pt>
                <c:pt idx="213">
                  <c:v>-84.526253499734324</c:v>
                </c:pt>
                <c:pt idx="214">
                  <c:v>-81.877094370980004</c:v>
                </c:pt>
                <c:pt idx="215">
                  <c:v>-79.120296437723184</c:v>
                </c:pt>
                <c:pt idx="216">
                  <c:v>-76.249163401912895</c:v>
                </c:pt>
                <c:pt idx="217">
                  <c:v>-73.25643176049897</c:v>
                </c:pt>
                <c:pt idx="218">
                  <c:v>-70.134209450319446</c:v>
                </c:pt>
                <c:pt idx="219">
                  <c:v>-66.873906352668627</c:v>
                </c:pt>
                <c:pt idx="220">
                  <c:v>-63.466155369029067</c:v>
                </c:pt>
                <c:pt idx="221">
                  <c:v>-59.900722540964104</c:v>
                </c:pt>
                <c:pt idx="222">
                  <c:v>-56.16640439784706</c:v>
                </c:pt>
                <c:pt idx="223">
                  <c:v>-52.25091036361642</c:v>
                </c:pt>
                <c:pt idx="224">
                  <c:v>-48.140727622390777</c:v>
                </c:pt>
                <c:pt idx="225">
                  <c:v>-43.820965312443562</c:v>
                </c:pt>
                <c:pt idx="226">
                  <c:v>-39.275174262832557</c:v>
                </c:pt>
                <c:pt idx="227">
                  <c:v>-34.485137673354373</c:v>
                </c:pt>
                <c:pt idx="228">
                  <c:v>-29.430627122717002</c:v>
                </c:pt>
                <c:pt idx="229">
                  <c:v>-24.089117014500118</c:v>
                </c:pt>
                <c:pt idx="230">
                  <c:v>-18.435448959765822</c:v>
                </c:pt>
                <c:pt idx="231">
                  <c:v>-12.441435548141278</c:v>
                </c:pt>
                <c:pt idx="232">
                  <c:v>-6.0753903404100029</c:v>
                </c:pt>
                <c:pt idx="233">
                  <c:v>0.69843245799605658</c:v>
                </c:pt>
                <c:pt idx="234">
                  <c:v>7.9205095614756527</c:v>
                </c:pt>
                <c:pt idx="235">
                  <c:v>15.636858052244706</c:v>
                </c:pt>
                <c:pt idx="236">
                  <c:v>23.900016910189571</c:v>
                </c:pt>
                <c:pt idx="237">
                  <c:v>32.770244872743227</c:v>
                </c:pt>
                <c:pt idx="238">
                  <c:v>42.316992371914687</c:v>
                </c:pt>
                <c:pt idx="239">
                  <c:v>52.620723611215766</c:v>
                </c:pt>
                <c:pt idx="240">
                  <c:v>63.775189965935652</c:v>
                </c:pt>
                <c:pt idx="241">
                  <c:v>75.890290746314591</c:v>
                </c:pt>
                <c:pt idx="242">
                  <c:v>89.095706335420346</c:v>
                </c:pt>
                <c:pt idx="243">
                  <c:v>103.54555845323374</c:v>
                </c:pt>
                <c:pt idx="244">
                  <c:v>119.42445307477239</c:v>
                </c:pt>
                <c:pt idx="245">
                  <c:v>136.95540948847361</c:v>
                </c:pt>
                <c:pt idx="246">
                  <c:v>156.41040001285168</c:v>
                </c:pt>
                <c:pt idx="247">
                  <c:v>178.12456142211198</c:v>
                </c:pt>
                <c:pt idx="248">
                  <c:v>202.51566236019016</c:v>
                </c:pt>
                <c:pt idx="249">
                  <c:v>230.11124358735952</c:v>
                </c:pt>
                <c:pt idx="250">
                  <c:v>261.58720729216367</c:v>
                </c:pt>
                <c:pt idx="251">
                  <c:v>297.82391632503493</c:v>
                </c:pt>
                <c:pt idx="252">
                  <c:v>339.98983102315765</c:v>
                </c:pt>
                <c:pt idx="253">
                  <c:v>389.6698591592438</c:v>
                </c:pt>
                <c:pt idx="254">
                  <c:v>449.06903508198093</c:v>
                </c:pt>
                <c:pt idx="255">
                  <c:v>521.34870003482717</c:v>
                </c:pt>
                <c:pt idx="256">
                  <c:v>611.20797633515667</c:v>
                </c:pt>
                <c:pt idx="257">
                  <c:v>725.94825207795566</c:v>
                </c:pt>
                <c:pt idx="258">
                  <c:v>877.56398443390322</c:v>
                </c:pt>
                <c:pt idx="259">
                  <c:v>1087.2352875842266</c:v>
                </c:pt>
                <c:pt idx="260">
                  <c:v>1396.2033608133208</c:v>
                </c:pt>
                <c:pt idx="261">
                  <c:v>1896.8910457785385</c:v>
                </c:pt>
                <c:pt idx="262">
                  <c:v>1392.5455595607912</c:v>
                </c:pt>
                <c:pt idx="263">
                  <c:v>1100.9444843252411</c:v>
                </c:pt>
                <c:pt idx="264">
                  <c:v>910.92307484192736</c:v>
                </c:pt>
                <c:pt idx="265">
                  <c:v>777.27673491737869</c:v>
                </c:pt>
                <c:pt idx="266">
                  <c:v>678.15841003354433</c:v>
                </c:pt>
                <c:pt idx="267">
                  <c:v>601.71817893415937</c:v>
                </c:pt>
                <c:pt idx="268">
                  <c:v>540.97195450814866</c:v>
                </c:pt>
                <c:pt idx="269">
                  <c:v>491.53647788282865</c:v>
                </c:pt>
                <c:pt idx="270">
                  <c:v>450.5217655554967</c:v>
                </c:pt>
                <c:pt idx="271">
                  <c:v>415.94511262639793</c:v>
                </c:pt>
                <c:pt idx="272">
                  <c:v>386.40096509140579</c:v>
                </c:pt>
                <c:pt idx="273">
                  <c:v>360.86516037357217</c:v>
                </c:pt>
                <c:pt idx="274">
                  <c:v>338.57378397549087</c:v>
                </c:pt>
                <c:pt idx="275">
                  <c:v>318.94544324278161</c:v>
                </c:pt>
                <c:pt idx="276">
                  <c:v>301.52982762803015</c:v>
                </c:pt>
                <c:pt idx="277">
                  <c:v>285.97273728722865</c:v>
                </c:pt>
                <c:pt idx="278">
                  <c:v>271.99174056726031</c:v>
                </c:pt>
                <c:pt idx="279">
                  <c:v>259.35887323521752</c:v>
                </c:pt>
                <c:pt idx="280">
                  <c:v>247.88811223784353</c:v>
                </c:pt>
                <c:pt idx="281">
                  <c:v>237.42615434467692</c:v>
                </c:pt>
                <c:pt idx="282">
                  <c:v>227.8455252481013</c:v>
                </c:pt>
                <c:pt idx="283">
                  <c:v>219.03935977014356</c:v>
                </c:pt>
                <c:pt idx="284">
                  <c:v>210.91739874152583</c:v>
                </c:pt>
                <c:pt idx="285">
                  <c:v>203.40288406819437</c:v>
                </c:pt>
                <c:pt idx="286">
                  <c:v>196.43012534468474</c:v>
                </c:pt>
                <c:pt idx="287">
                  <c:v>189.94257445792891</c:v>
                </c:pt>
                <c:pt idx="288">
                  <c:v>183.89128861949101</c:v>
                </c:pt>
                <c:pt idx="289">
                  <c:v>178.23369337855337</c:v>
                </c:pt>
                <c:pt idx="290">
                  <c:v>172.9325794600968</c:v>
                </c:pt>
                <c:pt idx="291">
                  <c:v>167.95528343713127</c:v>
                </c:pt>
                <c:pt idx="292">
                  <c:v>163.27301409863441</c:v>
                </c:pt>
                <c:pt idx="293">
                  <c:v>158.86029515709609</c:v>
                </c:pt>
                <c:pt idx="294">
                  <c:v>154.69450151035775</c:v>
                </c:pt>
                <c:pt idx="295">
                  <c:v>150.75547123367627</c:v>
                </c:pt>
                <c:pt idx="296">
                  <c:v>147.02517925609291</c:v>
                </c:pt>
                <c:pt idx="297">
                  <c:v>143.48746157564415</c:v>
                </c:pt>
                <c:pt idx="298">
                  <c:v>140.12778111154796</c:v>
                </c:pt>
                <c:pt idx="299">
                  <c:v>136.93302803948123</c:v>
                </c:pt>
                <c:pt idx="300">
                  <c:v>133.89134882715018</c:v>
                </c:pt>
                <c:pt idx="301">
                  <c:v>130.99199926973606</c:v>
                </c:pt>
                <c:pt idx="302">
                  <c:v>128.22521768447723</c:v>
                </c:pt>
                <c:pt idx="303">
                  <c:v>125.58211511038931</c:v>
                </c:pt>
                <c:pt idx="304">
                  <c:v>123.05457991075271</c:v>
                </c:pt>
                <c:pt idx="305">
                  <c:v>120.63519462140269</c:v>
                </c:pt>
                <c:pt idx="306">
                  <c:v>118.31716324929987</c:v>
                </c:pt>
                <c:pt idx="307">
                  <c:v>116.09424752056054</c:v>
                </c:pt>
                <c:pt idx="308">
                  <c:v>113.96071081850856</c:v>
                </c:pt>
                <c:pt idx="309">
                  <c:v>111.9112687508717</c:v>
                </c:pt>
                <c:pt idx="310">
                  <c:v>109.94104544927983</c:v>
                </c:pt>
                <c:pt idx="311">
                  <c:v>108.0455348402527</c:v>
                </c:pt>
                <c:pt idx="312">
                  <c:v>106.2205662401246</c:v>
                </c:pt>
                <c:pt idx="313">
                  <c:v>104.46227372098451</c:v>
                </c:pt>
                <c:pt idx="314">
                  <c:v>100.43574041734135</c:v>
                </c:pt>
                <c:pt idx="315">
                  <c:v>95.459292922371745</c:v>
                </c:pt>
                <c:pt idx="316">
                  <c:v>90.671423169991328</c:v>
                </c:pt>
                <c:pt idx="317">
                  <c:v>86.061611514995093</c:v>
                </c:pt>
                <c:pt idx="318">
                  <c:v>81.620106467552048</c:v>
                </c:pt>
                <c:pt idx="319">
                  <c:v>77.337855835838894</c:v>
                </c:pt>
                <c:pt idx="320">
                  <c:v>73.20644514506327</c:v>
                </c:pt>
                <c:pt idx="321">
                  <c:v>69.218042451329438</c:v>
                </c:pt>
                <c:pt idx="322">
                  <c:v>65.365348788778022</c:v>
                </c:pt>
                <c:pt idx="323">
                  <c:v>61.64155359035388</c:v>
                </c:pt>
                <c:pt idx="324">
                  <c:v>58.040294509379486</c:v>
                </c:pt>
                <c:pt idx="325">
                  <c:v>54.555621143288356</c:v>
                </c:pt>
                <c:pt idx="326">
                  <c:v>51.181962224418328</c:v>
                </c:pt>
                <c:pt idx="327">
                  <c:v>47.914095897338768</c:v>
                </c:pt>
                <c:pt idx="328">
                  <c:v>44.74712274918042</c:v>
                </c:pt>
                <c:pt idx="329">
                  <c:v>41.676441300000548</c:v>
                </c:pt>
                <c:pt idx="330">
                  <c:v>38.697725695313359</c:v>
                </c:pt>
                <c:pt idx="331">
                  <c:v>35.80690537335218</c:v>
                </c:pt>
                <c:pt idx="332">
                  <c:v>33.000146506083581</c:v>
                </c:pt>
                <c:pt idx="333">
                  <c:v>30.273835036036111</c:v>
                </c:pt>
                <c:pt idx="334">
                  <c:v>27.624561151117575</c:v>
                </c:pt>
                <c:pt idx="335">
                  <c:v>25.049105057185695</c:v>
                </c:pt>
                <c:pt idx="336">
                  <c:v>22.54442392355196</c:v>
                </c:pt>
                <c:pt idx="337">
                  <c:v>20.107639890132244</c:v>
                </c:pt>
                <c:pt idx="338">
                  <c:v>17.736029036864267</c:v>
                </c:pt>
                <c:pt idx="339">
                  <c:v>15.427011226503385</c:v>
                </c:pt>
                <c:pt idx="340">
                  <c:v>13.178140741169386</c:v>
                </c:pt>
                <c:pt idx="341">
                  <c:v>10.987097641208599</c:v>
                </c:pt>
                <c:pt idx="342">
                  <c:v>8.8516797821872615</c:v>
                </c:pt>
                <c:pt idx="343">
                  <c:v>6.7697954322719633</c:v>
                </c:pt>
                <c:pt idx="344">
                  <c:v>4.7394564379678927</c:v>
                </c:pt>
                <c:pt idx="345">
                  <c:v>2.7587718912785331</c:v>
                </c:pt>
                <c:pt idx="346">
                  <c:v>0.82594225588454862</c:v>
                </c:pt>
                <c:pt idx="347">
                  <c:v>-1.0607460860108109</c:v>
                </c:pt>
                <c:pt idx="348">
                  <c:v>-2.9029259009026864</c:v>
                </c:pt>
                <c:pt idx="349">
                  <c:v>-4.70215381676703</c:v>
                </c:pt>
                <c:pt idx="350">
                  <c:v>-6.4599147099945959</c:v>
                </c:pt>
                <c:pt idx="351">
                  <c:v>-8.1776257924620168</c:v>
                </c:pt>
                <c:pt idx="352">
                  <c:v>-9.8566404223830553</c:v>
                </c:pt>
                <c:pt idx="353">
                  <c:v>-11.498251660477155</c:v>
                </c:pt>
                <c:pt idx="354">
                  <c:v>-13.103695591093834</c:v>
                </c:pt>
                <c:pt idx="355">
                  <c:v>-14.674154426219665</c:v>
                </c:pt>
                <c:pt idx="356">
                  <c:v>-16.210759408749432</c:v>
                </c:pt>
                <c:pt idx="357">
                  <c:v>-17.714593530004564</c:v>
                </c:pt>
                <c:pt idx="358">
                  <c:v>-19.186694075218359</c:v>
                </c:pt>
                <c:pt idx="359">
                  <c:v>-20.628055009560697</c:v>
                </c:pt>
                <c:pt idx="360">
                  <c:v>-22.039629216236499</c:v>
                </c:pt>
                <c:pt idx="361">
                  <c:v>-23.422330597247043</c:v>
                </c:pt>
                <c:pt idx="362">
                  <c:v>-24.777036046547973</c:v>
                </c:pt>
                <c:pt idx="363">
                  <c:v>-26.104587304554695</c:v>
                </c:pt>
                <c:pt idx="364">
                  <c:v>-27.40579270223753</c:v>
                </c:pt>
                <c:pt idx="365">
                  <c:v>-28.681428802400035</c:v>
                </c:pt>
                <c:pt idx="366">
                  <c:v>-29.243809759309837</c:v>
                </c:pt>
                <c:pt idx="367">
                  <c:v>-27.849119107977671</c:v>
                </c:pt>
                <c:pt idx="368">
                  <c:v>-26.438563059438501</c:v>
                </c:pt>
                <c:pt idx="369">
                  <c:v>-25.011869348267656</c:v>
                </c:pt>
                <c:pt idx="370">
                  <c:v>-23.568759443418308</c:v>
                </c:pt>
                <c:pt idx="371">
                  <c:v>-22.108948366940606</c:v>
                </c:pt>
                <c:pt idx="372">
                  <c:v>-20.63214450637021</c:v>
                </c:pt>
                <c:pt idx="373">
                  <c:v>-19.13804942052726</c:v>
                </c:pt>
                <c:pt idx="374">
                  <c:v>-17.626357638453307</c:v>
                </c:pt>
                <c:pt idx="375">
                  <c:v>-16.096756451202353</c:v>
                </c:pt>
                <c:pt idx="376">
                  <c:v>-14.548925696187553</c:v>
                </c:pt>
                <c:pt idx="377">
                  <c:v>-12.982537533771444</c:v>
                </c:pt>
                <c:pt idx="378">
                  <c:v>-11.397256215771968</c:v>
                </c:pt>
                <c:pt idx="379">
                  <c:v>-9.7927378455412768</c:v>
                </c:pt>
                <c:pt idx="380">
                  <c:v>-8.1686301292569485</c:v>
                </c:pt>
                <c:pt idx="381">
                  <c:v>-6.5245721180478995</c:v>
                </c:pt>
                <c:pt idx="382">
                  <c:v>-4.86019394055851</c:v>
                </c:pt>
                <c:pt idx="383">
                  <c:v>-3.1751165255347713</c:v>
                </c:pt>
                <c:pt idx="384">
                  <c:v>-1.4689513139954036</c:v>
                </c:pt>
                <c:pt idx="385">
                  <c:v>0.25870003947106035</c:v>
                </c:pt>
                <c:pt idx="386">
                  <c:v>2.0082459767657879</c:v>
                </c:pt>
                <c:pt idx="387">
                  <c:v>3.7801053582023902</c:v>
                </c:pt>
                <c:pt idx="388">
                  <c:v>5.5747077968258285</c:v>
                </c:pt>
                <c:pt idx="389">
                  <c:v>7.3924940056885768</c:v>
                </c:pt>
                <c:pt idx="390">
                  <c:v>9.2339161586726171</c:v>
                </c:pt>
                <c:pt idx="391">
                  <c:v>11.099438265479101</c:v>
                </c:pt>
                <c:pt idx="392">
                  <c:v>12.98953656143771</c:v>
                </c:pt>
                <c:pt idx="393">
                  <c:v>14.904699912824281</c:v>
                </c:pt>
                <c:pt idx="394">
                  <c:v>16.845430238411208</c:v>
                </c:pt>
                <c:pt idx="395">
                  <c:v>18.812242948013804</c:v>
                </c:pt>
                <c:pt idx="396">
                  <c:v>20.805667398838203</c:v>
                </c:pt>
                <c:pt idx="397">
                  <c:v>22.826247370478626</c:v>
                </c:pt>
                <c:pt idx="398">
                  <c:v>24.874541559460141</c:v>
                </c:pt>
                <c:pt idx="399">
                  <c:v>26.951124094271407</c:v>
                </c:pt>
                <c:pt idx="400">
                  <c:v>29.056585071884133</c:v>
                </c:pt>
                <c:pt idx="401">
                  <c:v>31.191531116813632</c:v>
                </c:pt>
                <c:pt idx="402">
                  <c:v>33.356585963831932</c:v>
                </c:pt>
                <c:pt idx="403">
                  <c:v>35.552391065509894</c:v>
                </c:pt>
                <c:pt idx="404">
                  <c:v>37.77960622583101</c:v>
                </c:pt>
                <c:pt idx="405">
                  <c:v>40.038910261192214</c:v>
                </c:pt>
                <c:pt idx="406">
                  <c:v>42.331001690181935</c:v>
                </c:pt>
                <c:pt idx="407">
                  <c:v>44.656599453608251</c:v>
                </c:pt>
                <c:pt idx="408">
                  <c:v>47.016443666336457</c:v>
                </c:pt>
                <c:pt idx="409">
                  <c:v>49.411296402587098</c:v>
                </c:pt>
                <c:pt idx="410">
                  <c:v>51.841942516445137</c:v>
                </c:pt>
                <c:pt idx="411">
                  <c:v>54.309190499435921</c:v>
                </c:pt>
                <c:pt idx="412">
                  <c:v>56.813873377137078</c:v>
                </c:pt>
                <c:pt idx="413">
                  <c:v>59.356849646913545</c:v>
                </c:pt>
                <c:pt idx="414">
                  <c:v>61.939004258994942</c:v>
                </c:pt>
                <c:pt idx="415">
                  <c:v>64.56124964324998</c:v>
                </c:pt>
                <c:pt idx="416">
                  <c:v>67.224526784159536</c:v>
                </c:pt>
                <c:pt idx="417">
                  <c:v>69.929806346650693</c:v>
                </c:pt>
                <c:pt idx="418">
                  <c:v>72.678089855620257</c:v>
                </c:pt>
                <c:pt idx="419">
                  <c:v>71.659975143998395</c:v>
                </c:pt>
                <c:pt idx="420">
                  <c:v>70.669546008419388</c:v>
                </c:pt>
                <c:pt idx="421">
                  <c:v>69.705688317068933</c:v>
                </c:pt>
                <c:pt idx="422">
                  <c:v>68.767346927179759</c:v>
                </c:pt>
                <c:pt idx="423">
                  <c:v>67.853521831975044</c:v>
                </c:pt>
                <c:pt idx="424">
                  <c:v>66.963264605727346</c:v>
                </c:pt>
                <c:pt idx="425">
                  <c:v>66.095675120365271</c:v>
                </c:pt>
                <c:pt idx="426">
                  <c:v>65.249898509732688</c:v>
                </c:pt>
                <c:pt idx="427">
                  <c:v>64.425122359978189</c:v>
                </c:pt>
                <c:pt idx="428">
                  <c:v>63.620574106664861</c:v>
                </c:pt>
                <c:pt idx="429">
                  <c:v>62.835518621069575</c:v>
                </c:pt>
                <c:pt idx="430">
                  <c:v>62.069255969821782</c:v>
                </c:pt>
                <c:pt idx="431">
                  <c:v>61.321119333530284</c:v>
                </c:pt>
                <c:pt idx="432">
                  <c:v>60.590473071388161</c:v>
                </c:pt>
                <c:pt idx="433">
                  <c:v>59.876710919950263</c:v>
                </c:pt>
                <c:pt idx="434">
                  <c:v>59.179254315354427</c:v>
                </c:pt>
                <c:pt idx="435">
                  <c:v>58.497550829228629</c:v>
                </c:pt>
                <c:pt idx="436">
                  <c:v>57.831072709396402</c:v>
                </c:pt>
                <c:pt idx="437">
                  <c:v>57.179315517279925</c:v>
                </c:pt>
                <c:pt idx="438">
                  <c:v>56.541796854605899</c:v>
                </c:pt>
                <c:pt idx="439">
                  <c:v>55.918055172660772</c:v>
                </c:pt>
                <c:pt idx="440">
                  <c:v>55.307648657917731</c:v>
                </c:pt>
                <c:pt idx="441">
                  <c:v>54.710154188381232</c:v>
                </c:pt>
                <c:pt idx="442">
                  <c:v>54.125166355468309</c:v>
                </c:pt>
                <c:pt idx="443">
                  <c:v>53.552296546675279</c:v>
                </c:pt>
                <c:pt idx="444">
                  <c:v>52.99117208466744</c:v>
                </c:pt>
                <c:pt idx="445">
                  <c:v>52.441435418784479</c:v>
                </c:pt>
                <c:pt idx="446">
                  <c:v>51.902743365275541</c:v>
                </c:pt>
                <c:pt idx="447">
                  <c:v>51.374766392871528</c:v>
                </c:pt>
                <c:pt idx="448">
                  <c:v>50.857187950569546</c:v>
                </c:pt>
                <c:pt idx="449">
                  <c:v>50.349703834747864</c:v>
                </c:pt>
                <c:pt idx="450">
                  <c:v>49.852021592953008</c:v>
                </c:pt>
                <c:pt idx="451">
                  <c:v>49.363859961902826</c:v>
                </c:pt>
                <c:pt idx="452">
                  <c:v>48.884948337437329</c:v>
                </c:pt>
                <c:pt idx="453">
                  <c:v>48.415026274317597</c:v>
                </c:pt>
                <c:pt idx="454">
                  <c:v>47.953843013930374</c:v>
                </c:pt>
                <c:pt idx="455">
                  <c:v>47.50115703809881</c:v>
                </c:pt>
                <c:pt idx="456">
                  <c:v>47.056735647331081</c:v>
                </c:pt>
                <c:pt idx="457">
                  <c:v>46.620354561959523</c:v>
                </c:pt>
                <c:pt idx="458">
                  <c:v>46.191797544733745</c:v>
                </c:pt>
                <c:pt idx="459">
                  <c:v>45.770856043533726</c:v>
                </c:pt>
                <c:pt idx="460">
                  <c:v>45.357328852961864</c:v>
                </c:pt>
                <c:pt idx="461">
                  <c:v>44.951021793660971</c:v>
                </c:pt>
                <c:pt idx="462">
                  <c:v>44.551747408284093</c:v>
                </c:pt>
                <c:pt idx="463">
                  <c:v>44.159324673116096</c:v>
                </c:pt>
                <c:pt idx="464">
                  <c:v>43.773578724414477</c:v>
                </c:pt>
                <c:pt idx="465">
                  <c:v>43.394340598601232</c:v>
                </c:pt>
                <c:pt idx="466">
                  <c:v>43.021446985494059</c:v>
                </c:pt>
                <c:pt idx="467">
                  <c:v>42.654739993819454</c:v>
                </c:pt>
                <c:pt idx="468">
                  <c:v>42.294066928301334</c:v>
                </c:pt>
                <c:pt idx="469">
                  <c:v>41.939280077663319</c:v>
                </c:pt>
                <c:pt idx="470">
                  <c:v>41.590236512926147</c:v>
                </c:pt>
                <c:pt idx="471">
                  <c:v>40.042657525597882</c:v>
                </c:pt>
                <c:pt idx="472">
                  <c:v>38.519444231031329</c:v>
                </c:pt>
                <c:pt idx="473">
                  <c:v>37.020025689191826</c:v>
                </c:pt>
                <c:pt idx="474">
                  <c:v>35.543848659585223</c:v>
                </c:pt>
                <c:pt idx="475">
                  <c:v>34.090376920660304</c:v>
                </c:pt>
                <c:pt idx="476">
                  <c:v>32.659090620376219</c:v>
                </c:pt>
                <c:pt idx="477">
                  <c:v>31.249485656282982</c:v>
                </c:pt>
                <c:pt idx="478">
                  <c:v>29.861073083562228</c:v>
                </c:pt>
                <c:pt idx="479">
                  <c:v>28.493378549567971</c:v>
                </c:pt>
                <c:pt idx="480">
                  <c:v>27.145941753492874</c:v>
                </c:pt>
                <c:pt idx="481">
                  <c:v>25.818315929868273</c:v>
                </c:pt>
                <c:pt idx="482">
                  <c:v>24.510067354679354</c:v>
                </c:pt>
                <c:pt idx="483">
                  <c:v>23.220774872949178</c:v>
                </c:pt>
                <c:pt idx="484">
                  <c:v>21.950029446710538</c:v>
                </c:pt>
                <c:pt idx="485">
                  <c:v>20.697433722346116</c:v>
                </c:pt>
                <c:pt idx="486">
                  <c:v>19.462601616336308</c:v>
                </c:pt>
                <c:pt idx="487">
                  <c:v>18.24515791850645</c:v>
                </c:pt>
                <c:pt idx="488">
                  <c:v>17.044737911918297</c:v>
                </c:pt>
                <c:pt idx="489">
                  <c:v>15.860987008595441</c:v>
                </c:pt>
                <c:pt idx="490">
                  <c:v>14.693560400319704</c:v>
                </c:pt>
                <c:pt idx="491">
                  <c:v>13.542122723774973</c:v>
                </c:pt>
                <c:pt idx="492">
                  <c:v>12.406347739356406</c:v>
                </c:pt>
                <c:pt idx="493">
                  <c:v>11.285918022997699</c:v>
                </c:pt>
                <c:pt idx="494">
                  <c:v>10.180524670406331</c:v>
                </c:pt>
                <c:pt idx="495">
                  <c:v>9.0898670131262413</c:v>
                </c:pt>
                <c:pt idx="496">
                  <c:v>8.0136523458812512</c:v>
                </c:pt>
                <c:pt idx="497">
                  <c:v>6.951595664678778</c:v>
                </c:pt>
                <c:pt idx="498">
                  <c:v>5.9034194151823538</c:v>
                </c:pt>
                <c:pt idx="499">
                  <c:v>4.8688532508854632</c:v>
                </c:pt>
                <c:pt idx="500">
                  <c:v>3.8476338006451227</c:v>
                </c:pt>
                <c:pt idx="501">
                  <c:v>2.839504445154617</c:v>
                </c:pt>
                <c:pt idx="502">
                  <c:v>1.8442151019568476</c:v>
                </c:pt>
                <c:pt idx="503">
                  <c:v>0.8615220186205752</c:v>
                </c:pt>
                <c:pt idx="504">
                  <c:v>-0.10881242628031362</c:v>
                </c:pt>
                <c:pt idx="505">
                  <c:v>-1.0670199147256088</c:v>
                </c:pt>
                <c:pt idx="506">
                  <c:v>-2.0133263736699547</c:v>
                </c:pt>
                <c:pt idx="507">
                  <c:v>-2.9479521526349917</c:v>
                </c:pt>
                <c:pt idx="508">
                  <c:v>-3.8711121947653915</c:v>
                </c:pt>
                <c:pt idx="509">
                  <c:v>-4.7830162016279765</c:v>
                </c:pt>
                <c:pt idx="510">
                  <c:v>-5.6838687920192088</c:v>
                </c:pt>
                <c:pt idx="511">
                  <c:v>-6.5738696550335369</c:v>
                </c:pt>
                <c:pt idx="512">
                  <c:v>-7.4532136976333652</c:v>
                </c:pt>
                <c:pt idx="513">
                  <c:v>-8.3220911869496099</c:v>
                </c:pt>
                <c:pt idx="514">
                  <c:v>-9.1806878875308922</c:v>
                </c:pt>
                <c:pt idx="515">
                  <c:v>-10.029185193749679</c:v>
                </c:pt>
                <c:pt idx="516">
                  <c:v>-10.867760257563253</c:v>
                </c:pt>
                <c:pt idx="517">
                  <c:v>-11.696586111818574</c:v>
                </c:pt>
                <c:pt idx="518">
                  <c:v>-12.515831789281751</c:v>
                </c:pt>
                <c:pt idx="519">
                  <c:v>-13.325662437563334</c:v>
                </c:pt>
                <c:pt idx="520">
                  <c:v>-14.126239430104226</c:v>
                </c:pt>
                <c:pt idx="521">
                  <c:v>-14.917720473378493</c:v>
                </c:pt>
                <c:pt idx="522">
                  <c:v>-15.700259710462861</c:v>
                </c:pt>
                <c:pt idx="523">
                  <c:v>-15.537489962618123</c:v>
                </c:pt>
                <c:pt idx="524">
                  <c:v>-15.373731348321741</c:v>
                </c:pt>
                <c:pt idx="525">
                  <c:v>-15.208974828704836</c:v>
                </c:pt>
                <c:pt idx="526">
                  <c:v>-15.043211254400557</c:v>
                </c:pt>
                <c:pt idx="527">
                  <c:v>-14.876431363850241</c:v>
                </c:pt>
                <c:pt idx="528">
                  <c:v>-14.708625781578643</c:v>
                </c:pt>
                <c:pt idx="529">
                  <c:v>-14.539785016436957</c:v>
                </c:pt>
                <c:pt idx="530">
                  <c:v>-14.369899459813407</c:v>
                </c:pt>
                <c:pt idx="531">
                  <c:v>-14.198959383810394</c:v>
                </c:pt>
                <c:pt idx="532">
                  <c:v>-14.026954939387648</c:v>
                </c:pt>
                <c:pt idx="533">
                  <c:v>-13.853876154470656</c:v>
                </c:pt>
                <c:pt idx="534">
                  <c:v>-13.679712932023369</c:v>
                </c:pt>
                <c:pt idx="535">
                  <c:v>-13.504455048084729</c:v>
                </c:pt>
                <c:pt idx="536">
                  <c:v>-13.328092149767933</c:v>
                </c:pt>
                <c:pt idx="537">
                  <c:v>-13.150613753221851</c:v>
                </c:pt>
                <c:pt idx="538">
                  <c:v>-12.972009241553506</c:v>
                </c:pt>
                <c:pt idx="539">
                  <c:v>-12.792267862711038</c:v>
                </c:pt>
                <c:pt idx="540">
                  <c:v>-12.611378727325995</c:v>
                </c:pt>
                <c:pt idx="541">
                  <c:v>-12.429330806514105</c:v>
                </c:pt>
                <c:pt idx="542">
                  <c:v>-12.246112929633835</c:v>
                </c:pt>
                <c:pt idx="543">
                  <c:v>-12.061713782001515</c:v>
                </c:pt>
                <c:pt idx="544">
                  <c:v>-11.876121902561998</c:v>
                </c:pt>
                <c:pt idx="545">
                  <c:v>-11.689325681514106</c:v>
                </c:pt>
                <c:pt idx="546">
                  <c:v>-11.501313357889774</c:v>
                </c:pt>
                <c:pt idx="547">
                  <c:v>-11.312073017085488</c:v>
                </c:pt>
                <c:pt idx="548">
                  <c:v>-11.121592588345507</c:v>
                </c:pt>
                <c:pt idx="549">
                  <c:v>-10.929859842195199</c:v>
                </c:pt>
                <c:pt idx="550">
                  <c:v>-10.736862387823754</c:v>
                </c:pt>
                <c:pt idx="551">
                  <c:v>-10.542587670414804</c:v>
                </c:pt>
                <c:pt idx="552">
                  <c:v>-10.34702296842398</c:v>
                </c:pt>
                <c:pt idx="553">
                  <c:v>-10.150155390801984</c:v>
                </c:pt>
                <c:pt idx="554">
                  <c:v>-9.9519718741620018</c:v>
                </c:pt>
                <c:pt idx="555">
                  <c:v>-9.7524591798901383</c:v>
                </c:pt>
                <c:pt idx="556">
                  <c:v>-9.5516038911974128</c:v>
                </c:pt>
                <c:pt idx="557">
                  <c:v>-9.3493924101122552</c:v>
                </c:pt>
                <c:pt idx="558">
                  <c:v>-9.1458109544116812</c:v>
                </c:pt>
                <c:pt idx="559">
                  <c:v>-8.9408455544898615</c:v>
                </c:pt>
                <c:pt idx="560">
                  <c:v>-8.7344820501629066</c:v>
                </c:pt>
                <c:pt idx="561">
                  <c:v>-8.5267060874075984</c:v>
                </c:pt>
                <c:pt idx="562">
                  <c:v>-8.3175031150332543</c:v>
                </c:pt>
                <c:pt idx="563">
                  <c:v>-8.1068583812847983</c:v>
                </c:pt>
                <c:pt idx="564">
                  <c:v>-7.8947569303750242</c:v>
                </c:pt>
                <c:pt idx="565">
                  <c:v>-7.6811835989450632</c:v>
                </c:pt>
                <c:pt idx="566">
                  <c:v>-7.4661230124506535</c:v>
                </c:pt>
                <c:pt idx="567">
                  <c:v>-7.2495595814727647</c:v>
                </c:pt>
                <c:pt idx="568">
                  <c:v>-7.0314774979504886</c:v>
                </c:pt>
                <c:pt idx="569">
                  <c:v>-6.811860731334618</c:v>
                </c:pt>
                <c:pt idx="570">
                  <c:v>-6.5906930246594992</c:v>
                </c:pt>
                <c:pt idx="571">
                  <c:v>-6.367957890531506</c:v>
                </c:pt>
                <c:pt idx="572">
                  <c:v>-6.1436386070318205</c:v>
                </c:pt>
                <c:pt idx="573">
                  <c:v>-5.9177182135316748</c:v>
                </c:pt>
                <c:pt idx="574">
                  <c:v>-5.6901795064173921</c:v>
                </c:pt>
                <c:pt idx="575">
                  <c:v>-5.6868259019743572</c:v>
                </c:pt>
                <c:pt idx="576">
                  <c:v>-5.6834649419675536</c:v>
                </c:pt>
                <c:pt idx="577">
                  <c:v>-5.6800966021706927</c:v>
                </c:pt>
                <c:pt idx="578">
                  <c:v>-5.6767208582508495</c:v>
                </c:pt>
                <c:pt idx="579">
                  <c:v>-5.6733376857681206</c:v>
                </c:pt>
                <c:pt idx="580">
                  <c:v>-5.6699470601748843</c:v>
                </c:pt>
                <c:pt idx="581">
                  <c:v>-5.6665489568152534</c:v>
                </c:pt>
                <c:pt idx="582">
                  <c:v>-5.663143350924404</c:v>
                </c:pt>
                <c:pt idx="583">
                  <c:v>-5.6597302176281232</c:v>
                </c:pt>
                <c:pt idx="584">
                  <c:v>-5.6563095319420835</c:v>
                </c:pt>
                <c:pt idx="585">
                  <c:v>-5.6528812687712264</c:v>
                </c:pt>
                <c:pt idx="586">
                  <c:v>-5.6494454029092918</c:v>
                </c:pt>
                <c:pt idx="587">
                  <c:v>-5.6460019090379561</c:v>
                </c:pt>
                <c:pt idx="588">
                  <c:v>-5.6425507617264836</c:v>
                </c:pt>
                <c:pt idx="589">
                  <c:v>-5.6390919354308959</c:v>
                </c:pt>
                <c:pt idx="590">
                  <c:v>-5.6356254044934602</c:v>
                </c:pt>
                <c:pt idx="591">
                  <c:v>-5.6321511431419395</c:v>
                </c:pt>
                <c:pt idx="592">
                  <c:v>-5.6286691254890719</c:v>
                </c:pt>
                <c:pt idx="593">
                  <c:v>-5.6251793255319038</c:v>
                </c:pt>
                <c:pt idx="594">
                  <c:v>-5.6216817171510947</c:v>
                </c:pt>
                <c:pt idx="595">
                  <c:v>-5.6181762741102315</c:v>
                </c:pt>
                <c:pt idx="596">
                  <c:v>-5.6146629700553286</c:v>
                </c:pt>
                <c:pt idx="597">
                  <c:v>-5.6111417785140061</c:v>
                </c:pt>
                <c:pt idx="598">
                  <c:v>-5.6076126728949021</c:v>
                </c:pt>
                <c:pt idx="599">
                  <c:v>-5.6040756264869813</c:v>
                </c:pt>
                <c:pt idx="600">
                  <c:v>-5.60053061245892</c:v>
                </c:pt>
                <c:pt idx="601">
                  <c:v>-5.5969776038582664</c:v>
                </c:pt>
                <c:pt idx="602">
                  <c:v>-5.5934165736110213</c:v>
                </c:pt>
                <c:pt idx="603">
                  <c:v>-5.5898474945206278</c:v>
                </c:pt>
                <c:pt idx="604">
                  <c:v>-5.5862703392675854</c:v>
                </c:pt>
                <c:pt idx="605">
                  <c:v>-5.5826850804085559</c:v>
                </c:pt>
                <c:pt idx="606">
                  <c:v>-5.5790916903757033</c:v>
                </c:pt>
                <c:pt idx="607">
                  <c:v>-5.5754901414760472</c:v>
                </c:pt>
                <c:pt idx="608">
                  <c:v>-5.571880405890683</c:v>
                </c:pt>
                <c:pt idx="609">
                  <c:v>-5.5682624556741223</c:v>
                </c:pt>
                <c:pt idx="610">
                  <c:v>-5.5646362627534751</c:v>
                </c:pt>
                <c:pt idx="611">
                  <c:v>-5.5610017989278777</c:v>
                </c:pt>
                <c:pt idx="612">
                  <c:v>-5.5573590358675933</c:v>
                </c:pt>
                <c:pt idx="613">
                  <c:v>-5.5537079451134286</c:v>
                </c:pt>
                <c:pt idx="614">
                  <c:v>-5.5500484980758653</c:v>
                </c:pt>
                <c:pt idx="615">
                  <c:v>-5.5463806660343673</c:v>
                </c:pt>
                <c:pt idx="616">
                  <c:v>-5.5427044201366797</c:v>
                </c:pt>
                <c:pt idx="617">
                  <c:v>-5.5390197313979872</c:v>
                </c:pt>
                <c:pt idx="618">
                  <c:v>-5.5353265707002164</c:v>
                </c:pt>
                <c:pt idx="619">
                  <c:v>-5.5316249087911995</c:v>
                </c:pt>
                <c:pt idx="620">
                  <c:v>-5.5279147162839664</c:v>
                </c:pt>
                <c:pt idx="621">
                  <c:v>-5.5241959636559752</c:v>
                </c:pt>
                <c:pt idx="622">
                  <c:v>-5.5204686212482201</c:v>
                </c:pt>
                <c:pt idx="623">
                  <c:v>-5.5167326592645889</c:v>
                </c:pt>
                <c:pt idx="624">
                  <c:v>-5.5129880477710174</c:v>
                </c:pt>
                <c:pt idx="625">
                  <c:v>-5.509234756694581</c:v>
                </c:pt>
                <c:pt idx="626">
                  <c:v>-5.5054727558228826</c:v>
                </c:pt>
                <c:pt idx="627">
                  <c:v>-5.4053211351813069</c:v>
                </c:pt>
                <c:pt idx="628">
                  <c:v>-4.8871822442363211</c:v>
                </c:pt>
                <c:pt idx="629">
                  <c:v>-4.3679427036980467</c:v>
                </c:pt>
                <c:pt idx="630">
                  <c:v>-3.8475990027775131</c:v>
                </c:pt>
                <c:pt idx="631">
                  <c:v>-3.3261476157383285</c:v>
                </c:pt>
                <c:pt idx="632">
                  <c:v>-2.8035850018172881</c:v>
                </c:pt>
                <c:pt idx="633">
                  <c:v>-2.2799076051441935</c:v>
                </c:pt>
                <c:pt idx="634">
                  <c:v>-1.7551118546611066</c:v>
                </c:pt>
                <c:pt idx="635">
                  <c:v>-1.2291941640412696</c:v>
                </c:pt>
                <c:pt idx="636">
                  <c:v>-0.70215093160742592</c:v>
                </c:pt>
                <c:pt idx="637">
                  <c:v>-0.17397854024949755</c:v>
                </c:pt>
                <c:pt idx="638">
                  <c:v>0.35532664265807146</c:v>
                </c:pt>
                <c:pt idx="639">
                  <c:v>0.88576826533968145</c:v>
                </c:pt>
                <c:pt idx="640">
                  <c:v>1.4173499917022214</c:v>
                </c:pt>
                <c:pt idx="641">
                  <c:v>1.9500755014196791</c:v>
                </c:pt>
                <c:pt idx="642">
                  <c:v>2.4839484900178066</c:v>
                </c:pt>
                <c:pt idx="643">
                  <c:v>3.0189726689597629</c:v>
                </c:pt>
                <c:pt idx="644">
                  <c:v>3.5551517657320009</c:v>
                </c:pt>
                <c:pt idx="645">
                  <c:v>4.0924895239308867</c:v>
                </c:pt>
                <c:pt idx="646">
                  <c:v>4.6309897033497416</c:v>
                </c:pt>
                <c:pt idx="647">
                  <c:v>5.1706560800667267</c:v>
                </c:pt>
                <c:pt idx="648">
                  <c:v>5.7114924465328398</c:v>
                </c:pt>
                <c:pt idx="649">
                  <c:v>6.2535026116610215</c:v>
                </c:pt>
                <c:pt idx="650">
                  <c:v>6.7966904009153506</c:v>
                </c:pt>
                <c:pt idx="651">
                  <c:v>7.3410596564011721</c:v>
                </c:pt>
                <c:pt idx="652">
                  <c:v>7.8866142369556913</c:v>
                </c:pt>
                <c:pt idx="653">
                  <c:v>8.4333580182390122</c:v>
                </c:pt>
                <c:pt idx="654">
                  <c:v>8.9812948928261083</c:v>
                </c:pt>
                <c:pt idx="655">
                  <c:v>9.5304287702990376</c:v>
                </c:pt>
                <c:pt idx="656">
                  <c:v>10.080763577340047</c:v>
                </c:pt>
                <c:pt idx="657">
                  <c:v>10.632303257825093</c:v>
                </c:pt>
                <c:pt idx="658">
                  <c:v>11.185051772918086</c:v>
                </c:pt>
                <c:pt idx="659">
                  <c:v>11.739013101165764</c:v>
                </c:pt>
                <c:pt idx="660">
                  <c:v>12.294191238592923</c:v>
                </c:pt>
                <c:pt idx="661">
                  <c:v>12.850590198798905</c:v>
                </c:pt>
                <c:pt idx="662">
                  <c:v>13.408214013053922</c:v>
                </c:pt>
                <c:pt idx="663">
                  <c:v>13.967066730396649</c:v>
                </c:pt>
                <c:pt idx="664">
                  <c:v>14.52715241773217</c:v>
                </c:pt>
                <c:pt idx="665">
                  <c:v>15.088475159930571</c:v>
                </c:pt>
                <c:pt idx="666">
                  <c:v>15.651039059926376</c:v>
                </c:pt>
                <c:pt idx="667">
                  <c:v>16.214848238818334</c:v>
                </c:pt>
                <c:pt idx="668">
                  <c:v>16.779906835970237</c:v>
                </c:pt>
                <c:pt idx="669">
                  <c:v>17.346219009112151</c:v>
                </c:pt>
                <c:pt idx="670">
                  <c:v>17.913788934442287</c:v>
                </c:pt>
                <c:pt idx="671">
                  <c:v>18.482620806729866</c:v>
                </c:pt>
                <c:pt idx="672">
                  <c:v>19.052718839418283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539136"/>
        <c:axId val="344540672"/>
      </c:lineChart>
      <c:dateAx>
        <c:axId val="344539136"/>
        <c:scaling>
          <c:orientation val="minMax"/>
        </c:scaling>
        <c:delete val="0"/>
        <c:axPos val="b"/>
        <c:numFmt formatCode="m/d/yyyy" sourceLinked="1"/>
        <c:majorTickMark val="out"/>
        <c:minorTickMark val="none"/>
        <c:tickLblPos val="nextTo"/>
        <c:crossAx val="344540672"/>
        <c:crosses val="autoZero"/>
        <c:auto val="1"/>
        <c:lblOffset val="100"/>
        <c:baseTimeUnit val="days"/>
      </c:dateAx>
      <c:valAx>
        <c:axId val="344540672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539136"/>
        <c:crosses val="autoZero"/>
        <c:crossBetween val="between"/>
      </c:valAx>
    </c:plotArea>
    <c:legend>
      <c:legendPos val="t"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/>
      <c:lineChart>
        <c:grouping val="standard"/>
        <c:varyColors val="0"/>
        <c:ser>
          <c:idx val="0"/>
          <c:order val="0"/>
          <c:marker>
            <c:symbol val="none"/>
          </c:marker>
          <c:val>
            <c:numRef>
              <c:f>PER!$AK$20:$AK$653</c:f>
              <c:numCache>
                <c:formatCode>General</c:formatCode>
                <c:ptCount val="634"/>
                <c:pt idx="0">
                  <c:v>5959</c:v>
                </c:pt>
                <c:pt idx="1">
                  <c:v>6051.8411538461532</c:v>
                </c:pt>
                <c:pt idx="2">
                  <c:v>6144.6823076923074</c:v>
                </c:pt>
                <c:pt idx="3">
                  <c:v>6237.5234615384616</c:v>
                </c:pt>
                <c:pt idx="4">
                  <c:v>6330.3646153846157</c:v>
                </c:pt>
                <c:pt idx="5">
                  <c:v>6423.205769230769</c:v>
                </c:pt>
                <c:pt idx="6">
                  <c:v>6516.0469230769231</c:v>
                </c:pt>
                <c:pt idx="7">
                  <c:v>6608.8880769230764</c:v>
                </c:pt>
                <c:pt idx="8">
                  <c:v>6701.7292307692314</c:v>
                </c:pt>
                <c:pt idx="9">
                  <c:v>6794.5703846153847</c:v>
                </c:pt>
                <c:pt idx="10">
                  <c:v>6887.4115384615388</c:v>
                </c:pt>
                <c:pt idx="11">
                  <c:v>6980.2526923076921</c:v>
                </c:pt>
                <c:pt idx="12">
                  <c:v>7073.0938461538462</c:v>
                </c:pt>
                <c:pt idx="13">
                  <c:v>7165.9349999999995</c:v>
                </c:pt>
                <c:pt idx="14">
                  <c:v>7258.7761538461527</c:v>
                </c:pt>
                <c:pt idx="15">
                  <c:v>7351.6173076923078</c:v>
                </c:pt>
                <c:pt idx="16">
                  <c:v>7444.4584615384611</c:v>
                </c:pt>
                <c:pt idx="17">
                  <c:v>7537.2996153846161</c:v>
                </c:pt>
                <c:pt idx="18">
                  <c:v>7630.1407692307694</c:v>
                </c:pt>
                <c:pt idx="19">
                  <c:v>7722.9819230769226</c:v>
                </c:pt>
                <c:pt idx="20">
                  <c:v>7815.8230769230777</c:v>
                </c:pt>
                <c:pt idx="21">
                  <c:v>7908.6642307692309</c:v>
                </c:pt>
                <c:pt idx="22">
                  <c:v>8001.5053846153842</c:v>
                </c:pt>
                <c:pt idx="23">
                  <c:v>8094.3465384615374</c:v>
                </c:pt>
                <c:pt idx="24">
                  <c:v>8187.1876923076925</c:v>
                </c:pt>
                <c:pt idx="25">
                  <c:v>8280.0288461538476</c:v>
                </c:pt>
                <c:pt idx="26">
                  <c:v>8372.869999999999</c:v>
                </c:pt>
                <c:pt idx="27">
                  <c:v>8465.711153846154</c:v>
                </c:pt>
                <c:pt idx="28">
                  <c:v>8558.5523076923073</c:v>
                </c:pt>
                <c:pt idx="29">
                  <c:v>8651.3934615384624</c:v>
                </c:pt>
                <c:pt idx="30">
                  <c:v>8744.2346153846156</c:v>
                </c:pt>
                <c:pt idx="31">
                  <c:v>8837.0757692307689</c:v>
                </c:pt>
                <c:pt idx="32">
                  <c:v>8929.9169230769239</c:v>
                </c:pt>
                <c:pt idx="33">
                  <c:v>9022.7580769230772</c:v>
                </c:pt>
                <c:pt idx="34">
                  <c:v>9115.5992307692304</c:v>
                </c:pt>
                <c:pt idx="35">
                  <c:v>9208.4403846153855</c:v>
                </c:pt>
                <c:pt idx="36">
                  <c:v>9301.2815384615387</c:v>
                </c:pt>
                <c:pt idx="37">
                  <c:v>9394.122692307692</c:v>
                </c:pt>
                <c:pt idx="38">
                  <c:v>9486.9638461538452</c:v>
                </c:pt>
                <c:pt idx="39">
                  <c:v>9579.8050000000003</c:v>
                </c:pt>
                <c:pt idx="40">
                  <c:v>9672.6461538461535</c:v>
                </c:pt>
                <c:pt idx="41">
                  <c:v>9765.4873076923068</c:v>
                </c:pt>
                <c:pt idx="42">
                  <c:v>9858.3284615384619</c:v>
                </c:pt>
                <c:pt idx="43">
                  <c:v>9951.1696153846151</c:v>
                </c:pt>
                <c:pt idx="44">
                  <c:v>10044.010769230768</c:v>
                </c:pt>
                <c:pt idx="45">
                  <c:v>10136.851923076923</c:v>
                </c:pt>
                <c:pt idx="46">
                  <c:v>10229.693076923077</c:v>
                </c:pt>
                <c:pt idx="47">
                  <c:v>10322.534230769232</c:v>
                </c:pt>
                <c:pt idx="48">
                  <c:v>10415.375384615385</c:v>
                </c:pt>
                <c:pt idx="49">
                  <c:v>10508.216538461538</c:v>
                </c:pt>
                <c:pt idx="50">
                  <c:v>10601.057692307693</c:v>
                </c:pt>
                <c:pt idx="51">
                  <c:v>10693.898846153847</c:v>
                </c:pt>
                <c:pt idx="52">
                  <c:v>10786.74</c:v>
                </c:pt>
                <c:pt idx="53">
                  <c:v>10786.74</c:v>
                </c:pt>
                <c:pt idx="54">
                  <c:v>10726.229807692307</c:v>
                </c:pt>
                <c:pt idx="55">
                  <c:v>10665.719615384616</c:v>
                </c:pt>
                <c:pt idx="56">
                  <c:v>10605.209423076923</c:v>
                </c:pt>
                <c:pt idx="57">
                  <c:v>10544.699230769231</c:v>
                </c:pt>
                <c:pt idx="58">
                  <c:v>10484.18903846154</c:v>
                </c:pt>
                <c:pt idx="59">
                  <c:v>10423.678846153845</c:v>
                </c:pt>
                <c:pt idx="60">
                  <c:v>10363.168653846154</c:v>
                </c:pt>
                <c:pt idx="61">
                  <c:v>10302.658461538462</c:v>
                </c:pt>
                <c:pt idx="62">
                  <c:v>10242.148269230769</c:v>
                </c:pt>
                <c:pt idx="63">
                  <c:v>10181.638076923076</c:v>
                </c:pt>
                <c:pt idx="64">
                  <c:v>10121.127884615384</c:v>
                </c:pt>
                <c:pt idx="65">
                  <c:v>10060.617692307693</c:v>
                </c:pt>
                <c:pt idx="66">
                  <c:v>10000.1075</c:v>
                </c:pt>
                <c:pt idx="67">
                  <c:v>9939.5973076923074</c:v>
                </c:pt>
                <c:pt idx="68">
                  <c:v>9879.0871153846147</c:v>
                </c:pt>
                <c:pt idx="69">
                  <c:v>9818.5769230769238</c:v>
                </c:pt>
                <c:pt idx="70">
                  <c:v>9758.0667307692311</c:v>
                </c:pt>
                <c:pt idx="71">
                  <c:v>9697.5565384615384</c:v>
                </c:pt>
                <c:pt idx="72">
                  <c:v>9637.0463461538457</c:v>
                </c:pt>
                <c:pt idx="73">
                  <c:v>9576.5361538461548</c:v>
                </c:pt>
                <c:pt idx="74">
                  <c:v>9516.0259615384621</c:v>
                </c:pt>
                <c:pt idx="75">
                  <c:v>9455.5157692307694</c:v>
                </c:pt>
                <c:pt idx="76">
                  <c:v>9395.0055769230767</c:v>
                </c:pt>
                <c:pt idx="77">
                  <c:v>9334.495384615384</c:v>
                </c:pt>
                <c:pt idx="78">
                  <c:v>9273.9851923076931</c:v>
                </c:pt>
                <c:pt idx="79">
                  <c:v>9213.4750000000004</c:v>
                </c:pt>
                <c:pt idx="80">
                  <c:v>9152.9648076923077</c:v>
                </c:pt>
                <c:pt idx="81">
                  <c:v>9092.4546153846168</c:v>
                </c:pt>
                <c:pt idx="82">
                  <c:v>9031.9444230769222</c:v>
                </c:pt>
                <c:pt idx="83">
                  <c:v>8971.4342307692314</c:v>
                </c:pt>
                <c:pt idx="84">
                  <c:v>8910.9240384615387</c:v>
                </c:pt>
                <c:pt idx="85">
                  <c:v>8850.413846153846</c:v>
                </c:pt>
                <c:pt idx="86">
                  <c:v>8789.9036538461532</c:v>
                </c:pt>
                <c:pt idx="87">
                  <c:v>8729.3934615384624</c:v>
                </c:pt>
                <c:pt idx="88">
                  <c:v>8668.8832692307697</c:v>
                </c:pt>
                <c:pt idx="89">
                  <c:v>8608.373076923077</c:v>
                </c:pt>
                <c:pt idx="90">
                  <c:v>8547.8628846153842</c:v>
                </c:pt>
                <c:pt idx="91">
                  <c:v>8487.3526923076915</c:v>
                </c:pt>
                <c:pt idx="92">
                  <c:v>8426.8425000000007</c:v>
                </c:pt>
                <c:pt idx="93">
                  <c:v>8366.3323076923079</c:v>
                </c:pt>
                <c:pt idx="94">
                  <c:v>8305.8221153846152</c:v>
                </c:pt>
                <c:pt idx="95">
                  <c:v>8245.3119230769225</c:v>
                </c:pt>
                <c:pt idx="96">
                  <c:v>8184.8017307692307</c:v>
                </c:pt>
                <c:pt idx="97">
                  <c:v>8124.2915384615389</c:v>
                </c:pt>
                <c:pt idx="98">
                  <c:v>8063.7813461538462</c:v>
                </c:pt>
                <c:pt idx="99">
                  <c:v>8003.2711538461535</c:v>
                </c:pt>
                <c:pt idx="100">
                  <c:v>7942.7609615384617</c:v>
                </c:pt>
                <c:pt idx="101">
                  <c:v>7882.2507692307699</c:v>
                </c:pt>
                <c:pt idx="102">
                  <c:v>7821.7405769230772</c:v>
                </c:pt>
                <c:pt idx="103">
                  <c:v>7761.2303846153845</c:v>
                </c:pt>
                <c:pt idx="104">
                  <c:v>7700.7201923076918</c:v>
                </c:pt>
                <c:pt idx="105">
                  <c:v>7640.21</c:v>
                </c:pt>
                <c:pt idx="106">
                  <c:v>7645.5230769230766</c:v>
                </c:pt>
                <c:pt idx="107">
                  <c:v>7650.836153846154</c:v>
                </c:pt>
                <c:pt idx="108">
                  <c:v>7656.1492307692306</c:v>
                </c:pt>
                <c:pt idx="109">
                  <c:v>7661.4623076923081</c:v>
                </c:pt>
                <c:pt idx="110">
                  <c:v>7666.7753846153846</c:v>
                </c:pt>
                <c:pt idx="111">
                  <c:v>7672.0884615384612</c:v>
                </c:pt>
                <c:pt idx="112">
                  <c:v>7677.4015384615386</c:v>
                </c:pt>
                <c:pt idx="113">
                  <c:v>7682.7146153846152</c:v>
                </c:pt>
                <c:pt idx="114">
                  <c:v>7688.0276923076917</c:v>
                </c:pt>
                <c:pt idx="115">
                  <c:v>7693.3407692307701</c:v>
                </c:pt>
                <c:pt idx="116">
                  <c:v>7698.6538461538457</c:v>
                </c:pt>
                <c:pt idx="117">
                  <c:v>7703.9669230769232</c:v>
                </c:pt>
                <c:pt idx="118">
                  <c:v>7709.2800000000007</c:v>
                </c:pt>
                <c:pt idx="119">
                  <c:v>7714.5930769230763</c:v>
                </c:pt>
                <c:pt idx="120">
                  <c:v>7719.9061538461538</c:v>
                </c:pt>
                <c:pt idx="121">
                  <c:v>7725.2192307692312</c:v>
                </c:pt>
                <c:pt idx="122">
                  <c:v>7730.5323076923087</c:v>
                </c:pt>
                <c:pt idx="123">
                  <c:v>7735.8453846153843</c:v>
                </c:pt>
                <c:pt idx="124">
                  <c:v>7741.1584615384618</c:v>
                </c:pt>
                <c:pt idx="125">
                  <c:v>7746.4715384615392</c:v>
                </c:pt>
                <c:pt idx="126">
                  <c:v>7751.7846153846158</c:v>
                </c:pt>
                <c:pt idx="127">
                  <c:v>7757.0976923076923</c:v>
                </c:pt>
                <c:pt idx="128">
                  <c:v>7762.4107692307698</c:v>
                </c:pt>
                <c:pt idx="129">
                  <c:v>7767.7238461538464</c:v>
                </c:pt>
                <c:pt idx="130">
                  <c:v>7773.0369230769229</c:v>
                </c:pt>
                <c:pt idx="131">
                  <c:v>7778.35</c:v>
                </c:pt>
                <c:pt idx="132">
                  <c:v>7783.6630769230769</c:v>
                </c:pt>
                <c:pt idx="133">
                  <c:v>7788.9761538461535</c:v>
                </c:pt>
                <c:pt idx="134">
                  <c:v>7794.2892307692309</c:v>
                </c:pt>
                <c:pt idx="135">
                  <c:v>7799.6023076923075</c:v>
                </c:pt>
                <c:pt idx="136">
                  <c:v>7804.915384615384</c:v>
                </c:pt>
                <c:pt idx="137">
                  <c:v>7810.2284615384624</c:v>
                </c:pt>
                <c:pt idx="138">
                  <c:v>7815.541538461538</c:v>
                </c:pt>
                <c:pt idx="139">
                  <c:v>7820.8546153846146</c:v>
                </c:pt>
                <c:pt idx="140">
                  <c:v>7826.167692307693</c:v>
                </c:pt>
                <c:pt idx="141">
                  <c:v>7831.4807692307695</c:v>
                </c:pt>
                <c:pt idx="142">
                  <c:v>7836.793846153847</c:v>
                </c:pt>
                <c:pt idx="143">
                  <c:v>7842.1069230769226</c:v>
                </c:pt>
                <c:pt idx="144">
                  <c:v>7847.42</c:v>
                </c:pt>
                <c:pt idx="145">
                  <c:v>7852.7330769230775</c:v>
                </c:pt>
                <c:pt idx="146">
                  <c:v>7858.0461538461532</c:v>
                </c:pt>
                <c:pt idx="147">
                  <c:v>7863.3592307692306</c:v>
                </c:pt>
                <c:pt idx="148">
                  <c:v>7868.6723076923072</c:v>
                </c:pt>
                <c:pt idx="149">
                  <c:v>7873.9853846153846</c:v>
                </c:pt>
                <c:pt idx="150">
                  <c:v>7879.2984615384612</c:v>
                </c:pt>
                <c:pt idx="151">
                  <c:v>7884.6115384615377</c:v>
                </c:pt>
                <c:pt idx="152">
                  <c:v>7889.9246153846152</c:v>
                </c:pt>
                <c:pt idx="153">
                  <c:v>7895.2376923076927</c:v>
                </c:pt>
                <c:pt idx="154">
                  <c:v>7900.5507692307692</c:v>
                </c:pt>
                <c:pt idx="155">
                  <c:v>7905.8638461538458</c:v>
                </c:pt>
                <c:pt idx="156">
                  <c:v>7911.1769230769232</c:v>
                </c:pt>
                <c:pt idx="157">
                  <c:v>7916.49</c:v>
                </c:pt>
                <c:pt idx="158">
                  <c:v>7907.0386538461535</c:v>
                </c:pt>
                <c:pt idx="159">
                  <c:v>7897.5873076923071</c:v>
                </c:pt>
                <c:pt idx="160">
                  <c:v>7888.1359615384617</c:v>
                </c:pt>
                <c:pt idx="161">
                  <c:v>7878.6846153846154</c:v>
                </c:pt>
                <c:pt idx="162">
                  <c:v>7869.2332692307691</c:v>
                </c:pt>
                <c:pt idx="163">
                  <c:v>7859.7819230769219</c:v>
                </c:pt>
                <c:pt idx="164">
                  <c:v>7850.3305769230774</c:v>
                </c:pt>
                <c:pt idx="165">
                  <c:v>7840.8792307692311</c:v>
                </c:pt>
                <c:pt idx="166">
                  <c:v>7831.4278846153838</c:v>
                </c:pt>
                <c:pt idx="167">
                  <c:v>7821.9765384615384</c:v>
                </c:pt>
                <c:pt idx="168">
                  <c:v>7812.5251923076921</c:v>
                </c:pt>
                <c:pt idx="169">
                  <c:v>7803.0738461538467</c:v>
                </c:pt>
                <c:pt idx="170">
                  <c:v>7793.6225000000004</c:v>
                </c:pt>
                <c:pt idx="171">
                  <c:v>7784.1711538461532</c:v>
                </c:pt>
                <c:pt idx="172">
                  <c:v>7774.7198076923087</c:v>
                </c:pt>
                <c:pt idx="173">
                  <c:v>7765.2684615384615</c:v>
                </c:pt>
                <c:pt idx="174">
                  <c:v>7755.817115384616</c:v>
                </c:pt>
                <c:pt idx="175">
                  <c:v>7746.3657692307688</c:v>
                </c:pt>
                <c:pt idx="176">
                  <c:v>7736.9144230769225</c:v>
                </c:pt>
                <c:pt idx="177">
                  <c:v>7727.463076923078</c:v>
                </c:pt>
                <c:pt idx="178">
                  <c:v>7718.0117307692308</c:v>
                </c:pt>
                <c:pt idx="179">
                  <c:v>7708.5603846153845</c:v>
                </c:pt>
                <c:pt idx="180">
                  <c:v>7699.1090384615381</c:v>
                </c:pt>
                <c:pt idx="181">
                  <c:v>7689.6576923076918</c:v>
                </c:pt>
                <c:pt idx="182">
                  <c:v>7680.2063461538464</c:v>
                </c:pt>
                <c:pt idx="183">
                  <c:v>7670.7550000000001</c:v>
                </c:pt>
                <c:pt idx="184">
                  <c:v>7661.3036538461547</c:v>
                </c:pt>
                <c:pt idx="185">
                  <c:v>7651.8523076923084</c:v>
                </c:pt>
                <c:pt idx="186">
                  <c:v>7642.4009615384621</c:v>
                </c:pt>
                <c:pt idx="187">
                  <c:v>7632.9496153846158</c:v>
                </c:pt>
                <c:pt idx="188">
                  <c:v>7623.4982692307694</c:v>
                </c:pt>
                <c:pt idx="189">
                  <c:v>7614.046923076924</c:v>
                </c:pt>
                <c:pt idx="190">
                  <c:v>7604.5955769230768</c:v>
                </c:pt>
                <c:pt idx="191">
                  <c:v>7595.1442307692305</c:v>
                </c:pt>
                <c:pt idx="192">
                  <c:v>7585.6928846153842</c:v>
                </c:pt>
                <c:pt idx="193">
                  <c:v>7576.2415384615388</c:v>
                </c:pt>
                <c:pt idx="194">
                  <c:v>7566.7901923076934</c:v>
                </c:pt>
                <c:pt idx="195">
                  <c:v>7557.3388461538452</c:v>
                </c:pt>
                <c:pt idx="196">
                  <c:v>7547.8875000000007</c:v>
                </c:pt>
                <c:pt idx="197">
                  <c:v>7538.4361538461544</c:v>
                </c:pt>
                <c:pt idx="198">
                  <c:v>7528.9848076923081</c:v>
                </c:pt>
                <c:pt idx="199">
                  <c:v>7519.5334615384618</c:v>
                </c:pt>
                <c:pt idx="200">
                  <c:v>7510.0821153846155</c:v>
                </c:pt>
                <c:pt idx="201">
                  <c:v>7500.6307692307691</c:v>
                </c:pt>
                <c:pt idx="202">
                  <c:v>7491.1794230769237</c:v>
                </c:pt>
                <c:pt idx="203">
                  <c:v>7481.7280769230765</c:v>
                </c:pt>
                <c:pt idx="204">
                  <c:v>7472.2767307692311</c:v>
                </c:pt>
                <c:pt idx="205">
                  <c:v>7462.8253846153848</c:v>
                </c:pt>
                <c:pt idx="206">
                  <c:v>7453.3740384615385</c:v>
                </c:pt>
                <c:pt idx="207">
                  <c:v>7443.9226923076931</c:v>
                </c:pt>
                <c:pt idx="208">
                  <c:v>7434.4713461538458</c:v>
                </c:pt>
                <c:pt idx="209">
                  <c:v>7425.02</c:v>
                </c:pt>
                <c:pt idx="210">
                  <c:v>7388.498461538461</c:v>
                </c:pt>
                <c:pt idx="211">
                  <c:v>7351.9769230769243</c:v>
                </c:pt>
                <c:pt idx="212">
                  <c:v>7315.4553846153849</c:v>
                </c:pt>
                <c:pt idx="213">
                  <c:v>7278.9338461538464</c:v>
                </c:pt>
                <c:pt idx="214">
                  <c:v>7242.4123076923079</c:v>
                </c:pt>
                <c:pt idx="215">
                  <c:v>7205.8907692307694</c:v>
                </c:pt>
                <c:pt idx="216">
                  <c:v>7169.3692307692318</c:v>
                </c:pt>
                <c:pt idx="217">
                  <c:v>7132.8476923076923</c:v>
                </c:pt>
                <c:pt idx="218">
                  <c:v>7096.3261538461538</c:v>
                </c:pt>
                <c:pt idx="219">
                  <c:v>7059.8046153846162</c:v>
                </c:pt>
                <c:pt idx="220">
                  <c:v>7023.2830769230768</c:v>
                </c:pt>
                <c:pt idx="221">
                  <c:v>6986.7615384615392</c:v>
                </c:pt>
                <c:pt idx="222">
                  <c:v>6950.24</c:v>
                </c:pt>
                <c:pt idx="223">
                  <c:v>6913.7184615384613</c:v>
                </c:pt>
                <c:pt idx="224">
                  <c:v>6877.1969230769237</c:v>
                </c:pt>
                <c:pt idx="225">
                  <c:v>6840.6753846153842</c:v>
                </c:pt>
                <c:pt idx="226">
                  <c:v>6804.1538461538457</c:v>
                </c:pt>
                <c:pt idx="227">
                  <c:v>6767.6323076923081</c:v>
                </c:pt>
                <c:pt idx="228">
                  <c:v>6731.1107692307687</c:v>
                </c:pt>
                <c:pt idx="229">
                  <c:v>6694.589230769232</c:v>
                </c:pt>
                <c:pt idx="230">
                  <c:v>6658.0676923076917</c:v>
                </c:pt>
                <c:pt idx="231">
                  <c:v>6621.5461538461541</c:v>
                </c:pt>
                <c:pt idx="232">
                  <c:v>6585.0246153846156</c:v>
                </c:pt>
                <c:pt idx="233">
                  <c:v>6548.5030769230771</c:v>
                </c:pt>
                <c:pt idx="234">
                  <c:v>6511.9815384615395</c:v>
                </c:pt>
                <c:pt idx="235">
                  <c:v>6475.46</c:v>
                </c:pt>
                <c:pt idx="236">
                  <c:v>6438.9384615384624</c:v>
                </c:pt>
                <c:pt idx="237">
                  <c:v>6402.416923076923</c:v>
                </c:pt>
                <c:pt idx="238">
                  <c:v>6365.8953846153845</c:v>
                </c:pt>
                <c:pt idx="239">
                  <c:v>6329.373846153846</c:v>
                </c:pt>
                <c:pt idx="240">
                  <c:v>6292.8523076923084</c:v>
                </c:pt>
                <c:pt idx="241">
                  <c:v>6256.3307692307699</c:v>
                </c:pt>
                <c:pt idx="242">
                  <c:v>6219.8092307692295</c:v>
                </c:pt>
                <c:pt idx="243">
                  <c:v>6183.2876923076919</c:v>
                </c:pt>
                <c:pt idx="244">
                  <c:v>6146.7661538461543</c:v>
                </c:pt>
                <c:pt idx="245">
                  <c:v>6110.2446153846158</c:v>
                </c:pt>
                <c:pt idx="246">
                  <c:v>6073.7230769230773</c:v>
                </c:pt>
                <c:pt idx="247">
                  <c:v>6037.2015384615379</c:v>
                </c:pt>
                <c:pt idx="248">
                  <c:v>6000.6799999999994</c:v>
                </c:pt>
                <c:pt idx="249">
                  <c:v>5964.1584615384618</c:v>
                </c:pt>
                <c:pt idx="250">
                  <c:v>5927.6369230769233</c:v>
                </c:pt>
                <c:pt idx="251">
                  <c:v>5891.1153846153848</c:v>
                </c:pt>
                <c:pt idx="252">
                  <c:v>5854.5938461538453</c:v>
                </c:pt>
                <c:pt idx="253">
                  <c:v>5818.0723076923077</c:v>
                </c:pt>
                <c:pt idx="254">
                  <c:v>5781.5507692307692</c:v>
                </c:pt>
                <c:pt idx="255">
                  <c:v>5745.0292307692298</c:v>
                </c:pt>
                <c:pt idx="256">
                  <c:v>5708.5076923076922</c:v>
                </c:pt>
                <c:pt idx="257">
                  <c:v>5671.9861538461537</c:v>
                </c:pt>
                <c:pt idx="258">
                  <c:v>5635.4646153846152</c:v>
                </c:pt>
                <c:pt idx="259">
                  <c:v>5598.9430769230767</c:v>
                </c:pt>
                <c:pt idx="260">
                  <c:v>5562.4215384615372</c:v>
                </c:pt>
                <c:pt idx="261">
                  <c:v>5525.9</c:v>
                </c:pt>
                <c:pt idx="262">
                  <c:v>5605.1998076923064</c:v>
                </c:pt>
                <c:pt idx="263">
                  <c:v>5684.4996153846159</c:v>
                </c:pt>
                <c:pt idx="264">
                  <c:v>5763.7994230769227</c:v>
                </c:pt>
                <c:pt idx="265">
                  <c:v>5843.0992307692304</c:v>
                </c:pt>
                <c:pt idx="266">
                  <c:v>5922.3990384615381</c:v>
                </c:pt>
                <c:pt idx="267">
                  <c:v>6001.6988461538458</c:v>
                </c:pt>
                <c:pt idx="268">
                  <c:v>6080.9986538461535</c:v>
                </c:pt>
                <c:pt idx="269">
                  <c:v>6160.2984615384612</c:v>
                </c:pt>
                <c:pt idx="270">
                  <c:v>6239.598269230768</c:v>
                </c:pt>
                <c:pt idx="271">
                  <c:v>6318.8980769230766</c:v>
                </c:pt>
                <c:pt idx="272">
                  <c:v>6398.1978846153843</c:v>
                </c:pt>
                <c:pt idx="273">
                  <c:v>6477.497692307692</c:v>
                </c:pt>
                <c:pt idx="274">
                  <c:v>6556.7974999999988</c:v>
                </c:pt>
                <c:pt idx="275">
                  <c:v>6636.0973076923074</c:v>
                </c:pt>
                <c:pt idx="276">
                  <c:v>6715.3971153846151</c:v>
                </c:pt>
                <c:pt idx="277">
                  <c:v>6794.6969230769228</c:v>
                </c:pt>
                <c:pt idx="278">
                  <c:v>6873.9967307692305</c:v>
                </c:pt>
                <c:pt idx="279">
                  <c:v>6953.2965384615381</c:v>
                </c:pt>
                <c:pt idx="280">
                  <c:v>7032.5963461538449</c:v>
                </c:pt>
                <c:pt idx="281">
                  <c:v>7111.8961538461535</c:v>
                </c:pt>
                <c:pt idx="282">
                  <c:v>7191.1959615384612</c:v>
                </c:pt>
                <c:pt idx="283">
                  <c:v>7270.4957692307689</c:v>
                </c:pt>
                <c:pt idx="284">
                  <c:v>7349.7955769230766</c:v>
                </c:pt>
                <c:pt idx="285">
                  <c:v>7429.0953846153843</c:v>
                </c:pt>
                <c:pt idx="286">
                  <c:v>7508.3951923076929</c:v>
                </c:pt>
                <c:pt idx="287">
                  <c:v>7587.6949999999997</c:v>
                </c:pt>
                <c:pt idx="288">
                  <c:v>7666.9948076923083</c:v>
                </c:pt>
                <c:pt idx="289">
                  <c:v>7746.2946153846151</c:v>
                </c:pt>
                <c:pt idx="290">
                  <c:v>7825.5944230769228</c:v>
                </c:pt>
                <c:pt idx="291">
                  <c:v>7904.8942307692305</c:v>
                </c:pt>
                <c:pt idx="292">
                  <c:v>7984.1940384615373</c:v>
                </c:pt>
                <c:pt idx="293">
                  <c:v>8063.4938461538459</c:v>
                </c:pt>
                <c:pt idx="294">
                  <c:v>8142.7936538461536</c:v>
                </c:pt>
                <c:pt idx="295">
                  <c:v>8222.0934615384613</c:v>
                </c:pt>
                <c:pt idx="296">
                  <c:v>8301.3932692307699</c:v>
                </c:pt>
                <c:pt idx="297">
                  <c:v>8380.6930769230767</c:v>
                </c:pt>
                <c:pt idx="298">
                  <c:v>8459.9928846153853</c:v>
                </c:pt>
                <c:pt idx="299">
                  <c:v>8539.2926923076921</c:v>
                </c:pt>
                <c:pt idx="300">
                  <c:v>8618.5925000000007</c:v>
                </c:pt>
                <c:pt idx="301">
                  <c:v>8697.8923076923074</c:v>
                </c:pt>
                <c:pt idx="302">
                  <c:v>8777.192115384616</c:v>
                </c:pt>
                <c:pt idx="303">
                  <c:v>8856.4919230769228</c:v>
                </c:pt>
                <c:pt idx="304">
                  <c:v>8935.7917307692296</c:v>
                </c:pt>
                <c:pt idx="305">
                  <c:v>9015.0915384615382</c:v>
                </c:pt>
                <c:pt idx="306">
                  <c:v>9094.3913461538468</c:v>
                </c:pt>
                <c:pt idx="307">
                  <c:v>9173.6911538461536</c:v>
                </c:pt>
                <c:pt idx="308">
                  <c:v>9252.9909615384622</c:v>
                </c:pt>
                <c:pt idx="309">
                  <c:v>9332.2907692307708</c:v>
                </c:pt>
                <c:pt idx="310">
                  <c:v>9411.5905769230758</c:v>
                </c:pt>
                <c:pt idx="311">
                  <c:v>9490.8903846153844</c:v>
                </c:pt>
                <c:pt idx="312">
                  <c:v>9570.1901923076912</c:v>
                </c:pt>
                <c:pt idx="313">
                  <c:v>9649.49</c:v>
                </c:pt>
                <c:pt idx="314">
                  <c:v>9649.49</c:v>
                </c:pt>
                <c:pt idx="315">
                  <c:v>9767.7505769230756</c:v>
                </c:pt>
                <c:pt idx="316">
                  <c:v>9886.0111538461533</c:v>
                </c:pt>
                <c:pt idx="317">
                  <c:v>10004.271730769231</c:v>
                </c:pt>
                <c:pt idx="318">
                  <c:v>10122.532307692309</c:v>
                </c:pt>
                <c:pt idx="319">
                  <c:v>10240.792884615385</c:v>
                </c:pt>
                <c:pt idx="320">
                  <c:v>10359.05346153846</c:v>
                </c:pt>
                <c:pt idx="321">
                  <c:v>10477.31403846154</c:v>
                </c:pt>
                <c:pt idx="322">
                  <c:v>10595.574615384616</c:v>
                </c:pt>
                <c:pt idx="323">
                  <c:v>10713.835192307692</c:v>
                </c:pt>
                <c:pt idx="324">
                  <c:v>10832.095769230769</c:v>
                </c:pt>
                <c:pt idx="325">
                  <c:v>10950.356346153847</c:v>
                </c:pt>
                <c:pt idx="326">
                  <c:v>11068.616923076923</c:v>
                </c:pt>
                <c:pt idx="327">
                  <c:v>11186.877500000001</c:v>
                </c:pt>
                <c:pt idx="328">
                  <c:v>11305.138076923076</c:v>
                </c:pt>
                <c:pt idx="329">
                  <c:v>11423.398653846154</c:v>
                </c:pt>
                <c:pt idx="330">
                  <c:v>11541.659230769232</c:v>
                </c:pt>
                <c:pt idx="331">
                  <c:v>11659.919807692309</c:v>
                </c:pt>
                <c:pt idx="332">
                  <c:v>11778.180384615385</c:v>
                </c:pt>
                <c:pt idx="333">
                  <c:v>11896.440961538461</c:v>
                </c:pt>
                <c:pt idx="334">
                  <c:v>12014.701538461541</c:v>
                </c:pt>
                <c:pt idx="335">
                  <c:v>12132.962115384616</c:v>
                </c:pt>
                <c:pt idx="336">
                  <c:v>12251.222692307692</c:v>
                </c:pt>
                <c:pt idx="337">
                  <c:v>12369.483269230768</c:v>
                </c:pt>
                <c:pt idx="338">
                  <c:v>12487.743846153848</c:v>
                </c:pt>
                <c:pt idx="339">
                  <c:v>12606.004423076924</c:v>
                </c:pt>
                <c:pt idx="340">
                  <c:v>12724.264999999999</c:v>
                </c:pt>
                <c:pt idx="341">
                  <c:v>12842.525576923079</c:v>
                </c:pt>
                <c:pt idx="342">
                  <c:v>12960.786153846155</c:v>
                </c:pt>
                <c:pt idx="343">
                  <c:v>13079.046730769231</c:v>
                </c:pt>
                <c:pt idx="344">
                  <c:v>13197.307307692306</c:v>
                </c:pt>
                <c:pt idx="345">
                  <c:v>13315.567884615384</c:v>
                </c:pt>
                <c:pt idx="346">
                  <c:v>13433.828461538464</c:v>
                </c:pt>
                <c:pt idx="347">
                  <c:v>13552.089038461538</c:v>
                </c:pt>
                <c:pt idx="348">
                  <c:v>13670.349615384617</c:v>
                </c:pt>
                <c:pt idx="349">
                  <c:v>13788.610192307695</c:v>
                </c:pt>
                <c:pt idx="350">
                  <c:v>13906.870769230769</c:v>
                </c:pt>
                <c:pt idx="351">
                  <c:v>14025.131346153848</c:v>
                </c:pt>
                <c:pt idx="352">
                  <c:v>14143.391923076922</c:v>
                </c:pt>
                <c:pt idx="353">
                  <c:v>14261.6525</c:v>
                </c:pt>
                <c:pt idx="354">
                  <c:v>14379.91307692308</c:v>
                </c:pt>
                <c:pt idx="355">
                  <c:v>14498.173653846154</c:v>
                </c:pt>
                <c:pt idx="356">
                  <c:v>14616.434230769231</c:v>
                </c:pt>
                <c:pt idx="357">
                  <c:v>14734.694807692307</c:v>
                </c:pt>
                <c:pt idx="358">
                  <c:v>14852.955384615385</c:v>
                </c:pt>
                <c:pt idx="359">
                  <c:v>14971.215961538463</c:v>
                </c:pt>
                <c:pt idx="360">
                  <c:v>15089.476538461538</c:v>
                </c:pt>
                <c:pt idx="361">
                  <c:v>15207.737115384616</c:v>
                </c:pt>
                <c:pt idx="362">
                  <c:v>15325.997692307696</c:v>
                </c:pt>
                <c:pt idx="363">
                  <c:v>15444.25826923077</c:v>
                </c:pt>
                <c:pt idx="364">
                  <c:v>15562.518846153847</c:v>
                </c:pt>
                <c:pt idx="365">
                  <c:v>15680.779423076923</c:v>
                </c:pt>
                <c:pt idx="366">
                  <c:v>15799.04</c:v>
                </c:pt>
                <c:pt idx="367">
                  <c:v>15752.57096153846</c:v>
                </c:pt>
                <c:pt idx="368">
                  <c:v>15706.101923076925</c:v>
                </c:pt>
                <c:pt idx="369">
                  <c:v>15659.632884615385</c:v>
                </c:pt>
                <c:pt idx="370">
                  <c:v>15613.16384615385</c:v>
                </c:pt>
                <c:pt idx="371">
                  <c:v>15566.694807692309</c:v>
                </c:pt>
                <c:pt idx="372">
                  <c:v>15520.225769230768</c:v>
                </c:pt>
                <c:pt idx="373">
                  <c:v>15473.756730769233</c:v>
                </c:pt>
                <c:pt idx="374">
                  <c:v>15427.287692307693</c:v>
                </c:pt>
                <c:pt idx="375">
                  <c:v>15380.818653846152</c:v>
                </c:pt>
                <c:pt idx="376">
                  <c:v>15334.349615384617</c:v>
                </c:pt>
                <c:pt idx="377">
                  <c:v>15287.880576923077</c:v>
                </c:pt>
                <c:pt idx="378">
                  <c:v>15241.41153846154</c:v>
                </c:pt>
                <c:pt idx="379">
                  <c:v>15194.942500000001</c:v>
                </c:pt>
                <c:pt idx="380">
                  <c:v>15148.47346153846</c:v>
                </c:pt>
                <c:pt idx="381">
                  <c:v>15102.004423076924</c:v>
                </c:pt>
                <c:pt idx="382">
                  <c:v>15055.535384615385</c:v>
                </c:pt>
                <c:pt idx="383">
                  <c:v>15009.066346153848</c:v>
                </c:pt>
                <c:pt idx="384">
                  <c:v>14962.597307692307</c:v>
                </c:pt>
                <c:pt idx="385">
                  <c:v>14916.128269230769</c:v>
                </c:pt>
                <c:pt idx="386">
                  <c:v>14869.659230769234</c:v>
                </c:pt>
                <c:pt idx="387">
                  <c:v>14823.190192307691</c:v>
                </c:pt>
                <c:pt idx="388">
                  <c:v>14776.721153846152</c:v>
                </c:pt>
                <c:pt idx="389">
                  <c:v>14730.252115384617</c:v>
                </c:pt>
                <c:pt idx="390">
                  <c:v>14683.783076923077</c:v>
                </c:pt>
                <c:pt idx="391">
                  <c:v>14637.31403846154</c:v>
                </c:pt>
                <c:pt idx="392">
                  <c:v>14590.845000000001</c:v>
                </c:pt>
                <c:pt idx="393">
                  <c:v>14544.375961538462</c:v>
                </c:pt>
                <c:pt idx="394">
                  <c:v>14497.906923076924</c:v>
                </c:pt>
                <c:pt idx="395">
                  <c:v>14451.437884615385</c:v>
                </c:pt>
                <c:pt idx="396">
                  <c:v>14404.968846153846</c:v>
                </c:pt>
                <c:pt idx="397">
                  <c:v>14358.499807692308</c:v>
                </c:pt>
                <c:pt idx="398">
                  <c:v>14312.030769230771</c:v>
                </c:pt>
                <c:pt idx="399">
                  <c:v>14265.56173076923</c:v>
                </c:pt>
                <c:pt idx="400">
                  <c:v>14219.092692307691</c:v>
                </c:pt>
                <c:pt idx="401">
                  <c:v>14172.623653846154</c:v>
                </c:pt>
                <c:pt idx="402">
                  <c:v>14126.154615384616</c:v>
                </c:pt>
                <c:pt idx="403">
                  <c:v>14079.685576923077</c:v>
                </c:pt>
                <c:pt idx="404">
                  <c:v>14033.216538461538</c:v>
                </c:pt>
                <c:pt idx="405">
                  <c:v>13986.747499999999</c:v>
                </c:pt>
                <c:pt idx="406">
                  <c:v>13940.278461538463</c:v>
                </c:pt>
                <c:pt idx="407">
                  <c:v>13893.809423076924</c:v>
                </c:pt>
                <c:pt idx="408">
                  <c:v>13847.340384615385</c:v>
                </c:pt>
                <c:pt idx="409">
                  <c:v>13800.871346153845</c:v>
                </c:pt>
                <c:pt idx="410">
                  <c:v>13754.402307692308</c:v>
                </c:pt>
                <c:pt idx="411">
                  <c:v>13707.933269230769</c:v>
                </c:pt>
                <c:pt idx="412">
                  <c:v>13661.46423076923</c:v>
                </c:pt>
                <c:pt idx="413">
                  <c:v>13614.995192307691</c:v>
                </c:pt>
                <c:pt idx="414">
                  <c:v>13568.526153846155</c:v>
                </c:pt>
                <c:pt idx="415">
                  <c:v>13522.057115384616</c:v>
                </c:pt>
                <c:pt idx="416">
                  <c:v>13475.588076923075</c:v>
                </c:pt>
                <c:pt idx="417">
                  <c:v>13429.119038461537</c:v>
                </c:pt>
                <c:pt idx="418">
                  <c:v>13382.65</c:v>
                </c:pt>
                <c:pt idx="419">
                  <c:v>13571.164038461537</c:v>
                </c:pt>
                <c:pt idx="420">
                  <c:v>13759.678076923075</c:v>
                </c:pt>
                <c:pt idx="421">
                  <c:v>13948.192115384616</c:v>
                </c:pt>
                <c:pt idx="422">
                  <c:v>14136.706153846155</c:v>
                </c:pt>
                <c:pt idx="423">
                  <c:v>14325.220192307692</c:v>
                </c:pt>
                <c:pt idx="424">
                  <c:v>14513.734230769231</c:v>
                </c:pt>
                <c:pt idx="425">
                  <c:v>14702.248269230769</c:v>
                </c:pt>
                <c:pt idx="426">
                  <c:v>14890.762307692308</c:v>
                </c:pt>
                <c:pt idx="427">
                  <c:v>15079.276346153845</c:v>
                </c:pt>
                <c:pt idx="428">
                  <c:v>15267.790384615384</c:v>
                </c:pt>
                <c:pt idx="429">
                  <c:v>15456.304423076923</c:v>
                </c:pt>
                <c:pt idx="430">
                  <c:v>15644.818461538463</c:v>
                </c:pt>
                <c:pt idx="431">
                  <c:v>15833.3325</c:v>
                </c:pt>
                <c:pt idx="432">
                  <c:v>16021.846538461537</c:v>
                </c:pt>
                <c:pt idx="433">
                  <c:v>16210.360576923078</c:v>
                </c:pt>
                <c:pt idx="434">
                  <c:v>16398.874615384615</c:v>
                </c:pt>
                <c:pt idx="435">
                  <c:v>16587.388653846156</c:v>
                </c:pt>
                <c:pt idx="436">
                  <c:v>16775.902692307693</c:v>
                </c:pt>
                <c:pt idx="437">
                  <c:v>16964.41673076923</c:v>
                </c:pt>
                <c:pt idx="438">
                  <c:v>17152.93076923077</c:v>
                </c:pt>
                <c:pt idx="439">
                  <c:v>17341.444807692307</c:v>
                </c:pt>
                <c:pt idx="440">
                  <c:v>17529.958846153844</c:v>
                </c:pt>
                <c:pt idx="441">
                  <c:v>17718.472884615385</c:v>
                </c:pt>
                <c:pt idx="442">
                  <c:v>17906.986923076925</c:v>
                </c:pt>
                <c:pt idx="443">
                  <c:v>18095.500961538462</c:v>
                </c:pt>
                <c:pt idx="444">
                  <c:v>18284.014999999999</c:v>
                </c:pt>
                <c:pt idx="445">
                  <c:v>18472.52903846154</c:v>
                </c:pt>
                <c:pt idx="446">
                  <c:v>18661.043076923077</c:v>
                </c:pt>
                <c:pt idx="447">
                  <c:v>18849.557115384618</c:v>
                </c:pt>
                <c:pt idx="448">
                  <c:v>19038.071153846155</c:v>
                </c:pt>
                <c:pt idx="449">
                  <c:v>19226.585192307692</c:v>
                </c:pt>
                <c:pt idx="450">
                  <c:v>19415.099230769232</c:v>
                </c:pt>
                <c:pt idx="451">
                  <c:v>19603.613269230769</c:v>
                </c:pt>
                <c:pt idx="452">
                  <c:v>19792.12730769231</c:v>
                </c:pt>
                <c:pt idx="453">
                  <c:v>19980.641346153847</c:v>
                </c:pt>
                <c:pt idx="454">
                  <c:v>20169.155384615384</c:v>
                </c:pt>
                <c:pt idx="455">
                  <c:v>20357.669423076924</c:v>
                </c:pt>
                <c:pt idx="456">
                  <c:v>20546.183461538458</c:v>
                </c:pt>
                <c:pt idx="457">
                  <c:v>20734.697499999998</c:v>
                </c:pt>
                <c:pt idx="458">
                  <c:v>20923.211538461539</c:v>
                </c:pt>
                <c:pt idx="459">
                  <c:v>21111.725576923076</c:v>
                </c:pt>
                <c:pt idx="460">
                  <c:v>21300.239615384617</c:v>
                </c:pt>
                <c:pt idx="461">
                  <c:v>21488.753653846154</c:v>
                </c:pt>
                <c:pt idx="462">
                  <c:v>21677.267692307694</c:v>
                </c:pt>
                <c:pt idx="463">
                  <c:v>21865.781730769231</c:v>
                </c:pt>
                <c:pt idx="464">
                  <c:v>22054.295769230768</c:v>
                </c:pt>
                <c:pt idx="465">
                  <c:v>22242.809807692309</c:v>
                </c:pt>
                <c:pt idx="466">
                  <c:v>22431.323846153849</c:v>
                </c:pt>
                <c:pt idx="467">
                  <c:v>22619.837884615386</c:v>
                </c:pt>
                <c:pt idx="468">
                  <c:v>22808.351923076923</c:v>
                </c:pt>
                <c:pt idx="469">
                  <c:v>22996.86596153846</c:v>
                </c:pt>
                <c:pt idx="470">
                  <c:v>23185.38</c:v>
                </c:pt>
                <c:pt idx="471">
                  <c:v>23312.992307692308</c:v>
                </c:pt>
                <c:pt idx="472">
                  <c:v>23440.604615384618</c:v>
                </c:pt>
                <c:pt idx="473">
                  <c:v>23568.216923076925</c:v>
                </c:pt>
                <c:pt idx="474">
                  <c:v>23695.829230769232</c:v>
                </c:pt>
                <c:pt idx="475">
                  <c:v>23823.441538461539</c:v>
                </c:pt>
                <c:pt idx="476">
                  <c:v>23951.053846153845</c:v>
                </c:pt>
                <c:pt idx="477">
                  <c:v>24078.666153846156</c:v>
                </c:pt>
                <c:pt idx="478">
                  <c:v>24206.278461538463</c:v>
                </c:pt>
                <c:pt idx="479">
                  <c:v>24333.890769230769</c:v>
                </c:pt>
                <c:pt idx="480">
                  <c:v>24461.50307692308</c:v>
                </c:pt>
                <c:pt idx="481">
                  <c:v>24589.115384615383</c:v>
                </c:pt>
                <c:pt idx="482">
                  <c:v>24716.727692307693</c:v>
                </c:pt>
                <c:pt idx="483">
                  <c:v>24844.34</c:v>
                </c:pt>
                <c:pt idx="484">
                  <c:v>24971.952307692307</c:v>
                </c:pt>
                <c:pt idx="485">
                  <c:v>25099.564615384617</c:v>
                </c:pt>
                <c:pt idx="486">
                  <c:v>25227.176923076924</c:v>
                </c:pt>
                <c:pt idx="487">
                  <c:v>25354.789230769231</c:v>
                </c:pt>
                <c:pt idx="488">
                  <c:v>25482.401538461541</c:v>
                </c:pt>
                <c:pt idx="489">
                  <c:v>25610.013846153844</c:v>
                </c:pt>
                <c:pt idx="490">
                  <c:v>25737.626153846155</c:v>
                </c:pt>
                <c:pt idx="491">
                  <c:v>25865.238461538465</c:v>
                </c:pt>
                <c:pt idx="492">
                  <c:v>25992.850769230768</c:v>
                </c:pt>
                <c:pt idx="493">
                  <c:v>26120.463076923079</c:v>
                </c:pt>
                <c:pt idx="494">
                  <c:v>26248.075384615386</c:v>
                </c:pt>
                <c:pt idx="495">
                  <c:v>26375.687692307696</c:v>
                </c:pt>
                <c:pt idx="496">
                  <c:v>26503.300000000003</c:v>
                </c:pt>
                <c:pt idx="497">
                  <c:v>26630.91230769231</c:v>
                </c:pt>
                <c:pt idx="498">
                  <c:v>26758.524615384616</c:v>
                </c:pt>
                <c:pt idx="499">
                  <c:v>26886.136923076927</c:v>
                </c:pt>
                <c:pt idx="500">
                  <c:v>27013.74923076923</c:v>
                </c:pt>
                <c:pt idx="501">
                  <c:v>27141.36153846154</c:v>
                </c:pt>
                <c:pt idx="502">
                  <c:v>27268.973846153847</c:v>
                </c:pt>
                <c:pt idx="503">
                  <c:v>27396.586153846154</c:v>
                </c:pt>
                <c:pt idx="504">
                  <c:v>27524.198461538464</c:v>
                </c:pt>
                <c:pt idx="505">
                  <c:v>27651.810769230771</c:v>
                </c:pt>
                <c:pt idx="506">
                  <c:v>27779.423076923078</c:v>
                </c:pt>
                <c:pt idx="507">
                  <c:v>27907.035384615388</c:v>
                </c:pt>
                <c:pt idx="508">
                  <c:v>28034.647692307692</c:v>
                </c:pt>
                <c:pt idx="509">
                  <c:v>28162.260000000002</c:v>
                </c:pt>
                <c:pt idx="510">
                  <c:v>28289.872307692309</c:v>
                </c:pt>
                <c:pt idx="511">
                  <c:v>28417.484615384616</c:v>
                </c:pt>
                <c:pt idx="512">
                  <c:v>28545.096923076926</c:v>
                </c:pt>
                <c:pt idx="513">
                  <c:v>28672.709230769229</c:v>
                </c:pt>
                <c:pt idx="514">
                  <c:v>28800.32153846154</c:v>
                </c:pt>
                <c:pt idx="515">
                  <c:v>28927.933846153846</c:v>
                </c:pt>
                <c:pt idx="516">
                  <c:v>29055.546153846157</c:v>
                </c:pt>
                <c:pt idx="517">
                  <c:v>29183.158461538464</c:v>
                </c:pt>
                <c:pt idx="518">
                  <c:v>29310.77076923077</c:v>
                </c:pt>
                <c:pt idx="519">
                  <c:v>29438.383076923077</c:v>
                </c:pt>
                <c:pt idx="520">
                  <c:v>29565.995384615388</c:v>
                </c:pt>
                <c:pt idx="521">
                  <c:v>29693.607692307694</c:v>
                </c:pt>
                <c:pt idx="522">
                  <c:v>29821.22</c:v>
                </c:pt>
                <c:pt idx="523">
                  <c:v>29691.629230769231</c:v>
                </c:pt>
                <c:pt idx="524">
                  <c:v>29562.038461538465</c:v>
                </c:pt>
                <c:pt idx="525">
                  <c:v>29432.447692307691</c:v>
                </c:pt>
                <c:pt idx="526">
                  <c:v>29302.856923076924</c:v>
                </c:pt>
                <c:pt idx="527">
                  <c:v>29173.266153846154</c:v>
                </c:pt>
                <c:pt idx="528">
                  <c:v>29043.675384615388</c:v>
                </c:pt>
                <c:pt idx="529">
                  <c:v>28914.084615384614</c:v>
                </c:pt>
                <c:pt idx="530">
                  <c:v>28784.493846153848</c:v>
                </c:pt>
                <c:pt idx="531">
                  <c:v>28654.903076923078</c:v>
                </c:pt>
                <c:pt idx="532">
                  <c:v>28525.312307692311</c:v>
                </c:pt>
                <c:pt idx="533">
                  <c:v>28395.721538461537</c:v>
                </c:pt>
                <c:pt idx="534">
                  <c:v>28266.130769230771</c:v>
                </c:pt>
                <c:pt idx="535">
                  <c:v>28136.54</c:v>
                </c:pt>
                <c:pt idx="536">
                  <c:v>28006.949230769231</c:v>
                </c:pt>
                <c:pt idx="537">
                  <c:v>27877.358461538464</c:v>
                </c:pt>
                <c:pt idx="538">
                  <c:v>27747.767692307691</c:v>
                </c:pt>
                <c:pt idx="539">
                  <c:v>27618.176923076924</c:v>
                </c:pt>
                <c:pt idx="540">
                  <c:v>27488.586153846154</c:v>
                </c:pt>
                <c:pt idx="541">
                  <c:v>27358.995384615388</c:v>
                </c:pt>
                <c:pt idx="542">
                  <c:v>27229.404615384614</c:v>
                </c:pt>
                <c:pt idx="543">
                  <c:v>27099.813846153847</c:v>
                </c:pt>
                <c:pt idx="544">
                  <c:v>26970.223076923074</c:v>
                </c:pt>
                <c:pt idx="545">
                  <c:v>26840.632307692307</c:v>
                </c:pt>
                <c:pt idx="546">
                  <c:v>26711.041538461541</c:v>
                </c:pt>
                <c:pt idx="547">
                  <c:v>26581.450769230771</c:v>
                </c:pt>
                <c:pt idx="548">
                  <c:v>26451.86</c:v>
                </c:pt>
                <c:pt idx="549">
                  <c:v>26322.269230769234</c:v>
                </c:pt>
                <c:pt idx="550">
                  <c:v>26192.67846153846</c:v>
                </c:pt>
                <c:pt idx="551">
                  <c:v>26063.087692307694</c:v>
                </c:pt>
                <c:pt idx="552">
                  <c:v>25933.49692307692</c:v>
                </c:pt>
                <c:pt idx="553">
                  <c:v>25803.906153846154</c:v>
                </c:pt>
                <c:pt idx="554">
                  <c:v>25674.315384615387</c:v>
                </c:pt>
                <c:pt idx="555">
                  <c:v>25544.724615384614</c:v>
                </c:pt>
                <c:pt idx="556">
                  <c:v>25415.133846153847</c:v>
                </c:pt>
                <c:pt idx="557">
                  <c:v>25285.543076923081</c:v>
                </c:pt>
                <c:pt idx="558">
                  <c:v>25155.952307692307</c:v>
                </c:pt>
                <c:pt idx="559">
                  <c:v>25026.36153846154</c:v>
                </c:pt>
                <c:pt idx="560">
                  <c:v>24896.77076923077</c:v>
                </c:pt>
                <c:pt idx="561">
                  <c:v>24767.18</c:v>
                </c:pt>
                <c:pt idx="562">
                  <c:v>24637.58923076923</c:v>
                </c:pt>
                <c:pt idx="563">
                  <c:v>24507.99846153846</c:v>
                </c:pt>
                <c:pt idx="564">
                  <c:v>24378.407692307694</c:v>
                </c:pt>
                <c:pt idx="565">
                  <c:v>24248.81692307692</c:v>
                </c:pt>
                <c:pt idx="566">
                  <c:v>24119.226153846153</c:v>
                </c:pt>
                <c:pt idx="567">
                  <c:v>23989.635384615387</c:v>
                </c:pt>
                <c:pt idx="568">
                  <c:v>23860.044615384613</c:v>
                </c:pt>
                <c:pt idx="569">
                  <c:v>23730.453846153847</c:v>
                </c:pt>
                <c:pt idx="570">
                  <c:v>23600.863076923077</c:v>
                </c:pt>
                <c:pt idx="571">
                  <c:v>23471.27230769231</c:v>
                </c:pt>
                <c:pt idx="572">
                  <c:v>23341.68153846154</c:v>
                </c:pt>
                <c:pt idx="573">
                  <c:v>23212.09076923077</c:v>
                </c:pt>
                <c:pt idx="574">
                  <c:v>23082.5</c:v>
                </c:pt>
                <c:pt idx="575">
                  <c:v>23041.630192307694</c:v>
                </c:pt>
                <c:pt idx="576">
                  <c:v>23000.760384615387</c:v>
                </c:pt>
                <c:pt idx="577">
                  <c:v>22959.890576923077</c:v>
                </c:pt>
                <c:pt idx="578">
                  <c:v>22919.02076923077</c:v>
                </c:pt>
                <c:pt idx="579">
                  <c:v>22878.150961538464</c:v>
                </c:pt>
                <c:pt idx="580">
                  <c:v>22837.281153846154</c:v>
                </c:pt>
                <c:pt idx="581">
                  <c:v>22796.411346153847</c:v>
                </c:pt>
                <c:pt idx="582">
                  <c:v>22755.541538461537</c:v>
                </c:pt>
                <c:pt idx="583">
                  <c:v>22714.671730769231</c:v>
                </c:pt>
                <c:pt idx="584">
                  <c:v>22673.801923076921</c:v>
                </c:pt>
                <c:pt idx="585">
                  <c:v>22632.932115384614</c:v>
                </c:pt>
                <c:pt idx="586">
                  <c:v>22592.062307692308</c:v>
                </c:pt>
                <c:pt idx="587">
                  <c:v>22551.192500000001</c:v>
                </c:pt>
                <c:pt idx="588">
                  <c:v>22510.322692307695</c:v>
                </c:pt>
                <c:pt idx="589">
                  <c:v>22469.452884615384</c:v>
                </c:pt>
                <c:pt idx="590">
                  <c:v>22428.583076923074</c:v>
                </c:pt>
                <c:pt idx="591">
                  <c:v>22387.713269230771</c:v>
                </c:pt>
                <c:pt idx="592">
                  <c:v>22346.843461538461</c:v>
                </c:pt>
                <c:pt idx="593">
                  <c:v>22305.973653846155</c:v>
                </c:pt>
                <c:pt idx="594">
                  <c:v>22265.103846153848</c:v>
                </c:pt>
                <c:pt idx="595">
                  <c:v>22224.234038461538</c:v>
                </c:pt>
                <c:pt idx="596">
                  <c:v>22183.364230769228</c:v>
                </c:pt>
                <c:pt idx="597">
                  <c:v>22142.494423076925</c:v>
                </c:pt>
                <c:pt idx="598">
                  <c:v>22101.624615384615</c:v>
                </c:pt>
                <c:pt idx="599">
                  <c:v>22060.754807692312</c:v>
                </c:pt>
                <c:pt idx="600">
                  <c:v>22019.885000000002</c:v>
                </c:pt>
                <c:pt idx="601">
                  <c:v>21979.015192307692</c:v>
                </c:pt>
                <c:pt idx="602">
                  <c:v>21938.145384615385</c:v>
                </c:pt>
                <c:pt idx="603">
                  <c:v>21897.275576923079</c:v>
                </c:pt>
                <c:pt idx="604">
                  <c:v>21856.405769230769</c:v>
                </c:pt>
                <c:pt idx="605">
                  <c:v>21815.535961538459</c:v>
                </c:pt>
                <c:pt idx="606">
                  <c:v>21774.666153846156</c:v>
                </c:pt>
                <c:pt idx="607">
                  <c:v>21733.796346153846</c:v>
                </c:pt>
                <c:pt idx="608">
                  <c:v>21692.926538461539</c:v>
                </c:pt>
                <c:pt idx="609">
                  <c:v>21652.056730769233</c:v>
                </c:pt>
                <c:pt idx="610">
                  <c:v>21611.186923076923</c:v>
                </c:pt>
                <c:pt idx="611">
                  <c:v>21570.317115384616</c:v>
                </c:pt>
                <c:pt idx="612">
                  <c:v>21529.44730769231</c:v>
                </c:pt>
                <c:pt idx="613">
                  <c:v>21488.577499999999</c:v>
                </c:pt>
                <c:pt idx="614">
                  <c:v>21447.707692307693</c:v>
                </c:pt>
                <c:pt idx="615">
                  <c:v>21406.837884615386</c:v>
                </c:pt>
                <c:pt idx="616">
                  <c:v>21365.96807692308</c:v>
                </c:pt>
                <c:pt idx="617">
                  <c:v>21325.09826923077</c:v>
                </c:pt>
                <c:pt idx="618">
                  <c:v>21284.228461538463</c:v>
                </c:pt>
                <c:pt idx="619">
                  <c:v>21243.358653846153</c:v>
                </c:pt>
                <c:pt idx="620">
                  <c:v>21202.488846153843</c:v>
                </c:pt>
                <c:pt idx="621">
                  <c:v>21161.619038461537</c:v>
                </c:pt>
                <c:pt idx="622">
                  <c:v>21120.74923076923</c:v>
                </c:pt>
                <c:pt idx="623">
                  <c:v>21079.879423076924</c:v>
                </c:pt>
                <c:pt idx="624">
                  <c:v>21039.009615384617</c:v>
                </c:pt>
                <c:pt idx="625">
                  <c:v>20998.139807692307</c:v>
                </c:pt>
                <c:pt idx="626">
                  <c:v>20957.27</c:v>
                </c:pt>
                <c:pt idx="627">
                  <c:v>20957.27</c:v>
                </c:pt>
                <c:pt idx="628">
                  <c:v>20966.547884615386</c:v>
                </c:pt>
                <c:pt idx="629">
                  <c:v>20975.825769230771</c:v>
                </c:pt>
                <c:pt idx="630">
                  <c:v>20985.103653846156</c:v>
                </c:pt>
                <c:pt idx="631">
                  <c:v>20994.381538461537</c:v>
                </c:pt>
                <c:pt idx="632">
                  <c:v>21003.659423076922</c:v>
                </c:pt>
                <c:pt idx="633">
                  <c:v>21012.937307692308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562688"/>
        <c:axId val="344568576"/>
      </c:lineChart>
      <c:lineChart>
        <c:grouping val="standard"/>
        <c:varyColors val="0"/>
        <c:ser>
          <c:idx val="1"/>
          <c:order val="1"/>
          <c:marker>
            <c:symbol val="none"/>
          </c:marker>
          <c:val>
            <c:numRef>
              <c:f>PER!$AW$20:$AW$653</c:f>
              <c:numCache>
                <c:formatCode>General</c:formatCode>
                <c:ptCount val="634"/>
                <c:pt idx="0">
                  <c:v>4103.8900000000003</c:v>
                </c:pt>
                <c:pt idx="1">
                  <c:v>4264.1213461538464</c:v>
                </c:pt>
                <c:pt idx="2">
                  <c:v>4424.3526923076925</c:v>
                </c:pt>
                <c:pt idx="3">
                  <c:v>4584.5840384615385</c:v>
                </c:pt>
                <c:pt idx="4">
                  <c:v>4744.8153846153855</c:v>
                </c:pt>
                <c:pt idx="5">
                  <c:v>4905.0467307692315</c:v>
                </c:pt>
                <c:pt idx="6">
                  <c:v>5065.2780769230767</c:v>
                </c:pt>
                <c:pt idx="7">
                  <c:v>5225.5094230769237</c:v>
                </c:pt>
                <c:pt idx="8">
                  <c:v>5385.7407692307697</c:v>
                </c:pt>
                <c:pt idx="9">
                  <c:v>5545.9721153846158</c:v>
                </c:pt>
                <c:pt idx="10">
                  <c:v>5706.2034615384619</c:v>
                </c:pt>
                <c:pt idx="11">
                  <c:v>5866.4348076923079</c:v>
                </c:pt>
                <c:pt idx="12">
                  <c:v>6026.666153846154</c:v>
                </c:pt>
                <c:pt idx="13">
                  <c:v>6186.8975000000009</c:v>
                </c:pt>
                <c:pt idx="14">
                  <c:v>6347.1288461538461</c:v>
                </c:pt>
                <c:pt idx="15">
                  <c:v>6507.3601923076922</c:v>
                </c:pt>
                <c:pt idx="16">
                  <c:v>6667.5915384615391</c:v>
                </c:pt>
                <c:pt idx="17">
                  <c:v>6827.8228846153852</c:v>
                </c:pt>
                <c:pt idx="18">
                  <c:v>6988.0542307692313</c:v>
                </c:pt>
                <c:pt idx="19">
                  <c:v>7148.2855769230764</c:v>
                </c:pt>
                <c:pt idx="20">
                  <c:v>7308.5169230769243</c:v>
                </c:pt>
                <c:pt idx="21">
                  <c:v>7468.7482692307694</c:v>
                </c:pt>
                <c:pt idx="22">
                  <c:v>7628.9796153846155</c:v>
                </c:pt>
                <c:pt idx="23">
                  <c:v>7789.2109615384616</c:v>
                </c:pt>
                <c:pt idx="24">
                  <c:v>7949.4423076923085</c:v>
                </c:pt>
                <c:pt idx="25">
                  <c:v>8109.6736538461537</c:v>
                </c:pt>
                <c:pt idx="26">
                  <c:v>8269.9050000000007</c:v>
                </c:pt>
                <c:pt idx="27">
                  <c:v>8430.1363461538476</c:v>
                </c:pt>
                <c:pt idx="28">
                  <c:v>8590.3676923076928</c:v>
                </c:pt>
                <c:pt idx="29">
                  <c:v>8750.5990384615379</c:v>
                </c:pt>
                <c:pt idx="30">
                  <c:v>8910.8303846153831</c:v>
                </c:pt>
                <c:pt idx="31">
                  <c:v>9071.0617307692301</c:v>
                </c:pt>
                <c:pt idx="32">
                  <c:v>9231.293076923077</c:v>
                </c:pt>
                <c:pt idx="33">
                  <c:v>9391.5244230769222</c:v>
                </c:pt>
                <c:pt idx="34">
                  <c:v>9551.7557692307691</c:v>
                </c:pt>
                <c:pt idx="35">
                  <c:v>9711.9871153846161</c:v>
                </c:pt>
                <c:pt idx="36">
                  <c:v>9872.2184615384631</c:v>
                </c:pt>
                <c:pt idx="37">
                  <c:v>10032.449807692308</c:v>
                </c:pt>
                <c:pt idx="38">
                  <c:v>10192.681153846153</c:v>
                </c:pt>
                <c:pt idx="39">
                  <c:v>10352.9125</c:v>
                </c:pt>
                <c:pt idx="40">
                  <c:v>10513.143846153847</c:v>
                </c:pt>
                <c:pt idx="41">
                  <c:v>10673.375192307692</c:v>
                </c:pt>
                <c:pt idx="42">
                  <c:v>10833.606538461539</c:v>
                </c:pt>
                <c:pt idx="43">
                  <c:v>10993.837884615383</c:v>
                </c:pt>
                <c:pt idx="44">
                  <c:v>11154.069230769232</c:v>
                </c:pt>
                <c:pt idx="45">
                  <c:v>11314.300576923077</c:v>
                </c:pt>
                <c:pt idx="46">
                  <c:v>11474.531923076924</c:v>
                </c:pt>
                <c:pt idx="47">
                  <c:v>11634.763269230769</c:v>
                </c:pt>
                <c:pt idx="48">
                  <c:v>11794.994615384616</c:v>
                </c:pt>
                <c:pt idx="49">
                  <c:v>11955.225961538461</c:v>
                </c:pt>
                <c:pt idx="50">
                  <c:v>12115.457307692308</c:v>
                </c:pt>
                <c:pt idx="51">
                  <c:v>12275.688653846153</c:v>
                </c:pt>
                <c:pt idx="52">
                  <c:v>12435.92</c:v>
                </c:pt>
                <c:pt idx="53">
                  <c:v>12435.92</c:v>
                </c:pt>
                <c:pt idx="54">
                  <c:v>12375.332115384615</c:v>
                </c:pt>
                <c:pt idx="55">
                  <c:v>12314.744230769231</c:v>
                </c:pt>
                <c:pt idx="56">
                  <c:v>12254.156346153846</c:v>
                </c:pt>
                <c:pt idx="57">
                  <c:v>12193.568461538462</c:v>
                </c:pt>
                <c:pt idx="58">
                  <c:v>12132.980576923077</c:v>
                </c:pt>
                <c:pt idx="59">
                  <c:v>12072.392692307692</c:v>
                </c:pt>
                <c:pt idx="60">
                  <c:v>12011.804807692308</c:v>
                </c:pt>
                <c:pt idx="61">
                  <c:v>11951.216923076923</c:v>
                </c:pt>
                <c:pt idx="62">
                  <c:v>11890.629038461537</c:v>
                </c:pt>
                <c:pt idx="63">
                  <c:v>11830.041153846154</c:v>
                </c:pt>
                <c:pt idx="64">
                  <c:v>11769.453269230769</c:v>
                </c:pt>
                <c:pt idx="65">
                  <c:v>11708.865384615385</c:v>
                </c:pt>
                <c:pt idx="66">
                  <c:v>11648.2775</c:v>
                </c:pt>
                <c:pt idx="67">
                  <c:v>11587.689615384614</c:v>
                </c:pt>
                <c:pt idx="68">
                  <c:v>11527.101730769231</c:v>
                </c:pt>
                <c:pt idx="69">
                  <c:v>11466.513846153848</c:v>
                </c:pt>
                <c:pt idx="70">
                  <c:v>11405.925961538462</c:v>
                </c:pt>
                <c:pt idx="71">
                  <c:v>11345.338076923077</c:v>
                </c:pt>
                <c:pt idx="72">
                  <c:v>11284.750192307692</c:v>
                </c:pt>
                <c:pt idx="73">
                  <c:v>11224.16230769231</c:v>
                </c:pt>
                <c:pt idx="74">
                  <c:v>11163.574423076923</c:v>
                </c:pt>
                <c:pt idx="75">
                  <c:v>11102.986538461537</c:v>
                </c:pt>
                <c:pt idx="76">
                  <c:v>11042.398653846154</c:v>
                </c:pt>
                <c:pt idx="77">
                  <c:v>10981.810769230769</c:v>
                </c:pt>
                <c:pt idx="78">
                  <c:v>10921.222884615385</c:v>
                </c:pt>
                <c:pt idx="79">
                  <c:v>10860.635</c:v>
                </c:pt>
                <c:pt idx="80">
                  <c:v>10800.047115384616</c:v>
                </c:pt>
                <c:pt idx="81">
                  <c:v>10739.459230769231</c:v>
                </c:pt>
                <c:pt idx="82">
                  <c:v>10678.871346153846</c:v>
                </c:pt>
                <c:pt idx="83">
                  <c:v>10618.283461538462</c:v>
                </c:pt>
                <c:pt idx="84">
                  <c:v>10557.695576923077</c:v>
                </c:pt>
                <c:pt idx="85">
                  <c:v>10497.107692307694</c:v>
                </c:pt>
                <c:pt idx="86">
                  <c:v>10436.519807692308</c:v>
                </c:pt>
                <c:pt idx="87">
                  <c:v>10375.931923076923</c:v>
                </c:pt>
                <c:pt idx="88">
                  <c:v>10315.344038461539</c:v>
                </c:pt>
                <c:pt idx="89">
                  <c:v>10254.756153846154</c:v>
                </c:pt>
                <c:pt idx="90">
                  <c:v>10194.16826923077</c:v>
                </c:pt>
                <c:pt idx="91">
                  <c:v>10133.580384615385</c:v>
                </c:pt>
                <c:pt idx="92">
                  <c:v>10072.9925</c:v>
                </c:pt>
                <c:pt idx="93">
                  <c:v>10012.404615384616</c:v>
                </c:pt>
                <c:pt idx="94">
                  <c:v>9951.8167307692311</c:v>
                </c:pt>
                <c:pt idx="95">
                  <c:v>9891.2288461538465</c:v>
                </c:pt>
                <c:pt idx="96">
                  <c:v>9830.6409615384619</c:v>
                </c:pt>
                <c:pt idx="97">
                  <c:v>9770.0530769230772</c:v>
                </c:pt>
                <c:pt idx="98">
                  <c:v>9709.4651923076926</c:v>
                </c:pt>
                <c:pt idx="99">
                  <c:v>9648.877307692308</c:v>
                </c:pt>
                <c:pt idx="100">
                  <c:v>9588.2894230769234</c:v>
                </c:pt>
                <c:pt idx="101">
                  <c:v>9527.7015384615388</c:v>
                </c:pt>
                <c:pt idx="102">
                  <c:v>9467.1136538461542</c:v>
                </c:pt>
                <c:pt idx="103">
                  <c:v>9406.5257692307696</c:v>
                </c:pt>
                <c:pt idx="104">
                  <c:v>9345.937884615385</c:v>
                </c:pt>
                <c:pt idx="105">
                  <c:v>9285.35</c:v>
                </c:pt>
                <c:pt idx="106">
                  <c:v>9291.0303846153856</c:v>
                </c:pt>
                <c:pt idx="107">
                  <c:v>9296.7107692307691</c:v>
                </c:pt>
                <c:pt idx="108">
                  <c:v>9302.3911538461543</c:v>
                </c:pt>
                <c:pt idx="109">
                  <c:v>9308.0715384615396</c:v>
                </c:pt>
                <c:pt idx="110">
                  <c:v>9313.751923076923</c:v>
                </c:pt>
                <c:pt idx="111">
                  <c:v>9319.4323076923083</c:v>
                </c:pt>
                <c:pt idx="112">
                  <c:v>9325.1126923076918</c:v>
                </c:pt>
                <c:pt idx="113">
                  <c:v>9330.793076923077</c:v>
                </c:pt>
                <c:pt idx="114">
                  <c:v>9336.4734615384605</c:v>
                </c:pt>
                <c:pt idx="115">
                  <c:v>9342.1538461538476</c:v>
                </c:pt>
                <c:pt idx="116">
                  <c:v>9347.834230769231</c:v>
                </c:pt>
                <c:pt idx="117">
                  <c:v>9353.5146153846163</c:v>
                </c:pt>
                <c:pt idx="118">
                  <c:v>9359.1949999999997</c:v>
                </c:pt>
                <c:pt idx="119">
                  <c:v>9364.875384615385</c:v>
                </c:pt>
                <c:pt idx="120">
                  <c:v>9370.5557692307702</c:v>
                </c:pt>
                <c:pt idx="121">
                  <c:v>9376.2361538461537</c:v>
                </c:pt>
                <c:pt idx="122">
                  <c:v>9381.9165384615389</c:v>
                </c:pt>
                <c:pt idx="123">
                  <c:v>9387.5969230769224</c:v>
                </c:pt>
                <c:pt idx="124">
                  <c:v>9393.2773076923077</c:v>
                </c:pt>
                <c:pt idx="125">
                  <c:v>9398.9576923076929</c:v>
                </c:pt>
                <c:pt idx="126">
                  <c:v>9404.6380769230764</c:v>
                </c:pt>
                <c:pt idx="127">
                  <c:v>9410.3184615384616</c:v>
                </c:pt>
                <c:pt idx="128">
                  <c:v>9415.9988461538451</c:v>
                </c:pt>
                <c:pt idx="129">
                  <c:v>9421.6792307692303</c:v>
                </c:pt>
                <c:pt idx="130">
                  <c:v>9427.3596153846156</c:v>
                </c:pt>
                <c:pt idx="131">
                  <c:v>9433.0400000000009</c:v>
                </c:pt>
                <c:pt idx="132">
                  <c:v>9438.7203846153861</c:v>
                </c:pt>
                <c:pt idx="133">
                  <c:v>9444.4007692307678</c:v>
                </c:pt>
                <c:pt idx="134">
                  <c:v>9450.081153846153</c:v>
                </c:pt>
                <c:pt idx="135">
                  <c:v>9455.7615384615383</c:v>
                </c:pt>
                <c:pt idx="136">
                  <c:v>9461.4419230769236</c:v>
                </c:pt>
                <c:pt idx="137">
                  <c:v>9467.1223076923088</c:v>
                </c:pt>
                <c:pt idx="138">
                  <c:v>9472.8026923076923</c:v>
                </c:pt>
                <c:pt idx="139">
                  <c:v>9478.4830769230775</c:v>
                </c:pt>
                <c:pt idx="140">
                  <c:v>9484.163461538461</c:v>
                </c:pt>
                <c:pt idx="141">
                  <c:v>9489.8438461538462</c:v>
                </c:pt>
                <c:pt idx="142">
                  <c:v>9495.5242307692315</c:v>
                </c:pt>
                <c:pt idx="143">
                  <c:v>9501.204615384615</c:v>
                </c:pt>
                <c:pt idx="144">
                  <c:v>9506.8850000000002</c:v>
                </c:pt>
                <c:pt idx="145">
                  <c:v>9512.5653846153855</c:v>
                </c:pt>
                <c:pt idx="146">
                  <c:v>9518.2457692307689</c:v>
                </c:pt>
                <c:pt idx="147">
                  <c:v>9523.9261538461542</c:v>
                </c:pt>
                <c:pt idx="148">
                  <c:v>9529.6065384615376</c:v>
                </c:pt>
                <c:pt idx="149">
                  <c:v>9535.2869230769229</c:v>
                </c:pt>
                <c:pt idx="150">
                  <c:v>9540.9673076923082</c:v>
                </c:pt>
                <c:pt idx="151">
                  <c:v>9546.6476923076916</c:v>
                </c:pt>
                <c:pt idx="152">
                  <c:v>9552.3280769230769</c:v>
                </c:pt>
                <c:pt idx="153">
                  <c:v>9558.0084615384621</c:v>
                </c:pt>
                <c:pt idx="154">
                  <c:v>9563.6888461538456</c:v>
                </c:pt>
                <c:pt idx="155">
                  <c:v>9569.3692307692309</c:v>
                </c:pt>
                <c:pt idx="156">
                  <c:v>9575.0496153846143</c:v>
                </c:pt>
                <c:pt idx="157">
                  <c:v>9580.73</c:v>
                </c:pt>
                <c:pt idx="158">
                  <c:v>9548.5673076923067</c:v>
                </c:pt>
                <c:pt idx="159">
                  <c:v>9516.4046153846157</c:v>
                </c:pt>
                <c:pt idx="160">
                  <c:v>9484.2419230769228</c:v>
                </c:pt>
                <c:pt idx="161">
                  <c:v>9452.0792307692318</c:v>
                </c:pt>
                <c:pt idx="162">
                  <c:v>9419.9165384615389</c:v>
                </c:pt>
                <c:pt idx="163">
                  <c:v>9387.7538461538461</c:v>
                </c:pt>
                <c:pt idx="164">
                  <c:v>9355.5911538461551</c:v>
                </c:pt>
                <c:pt idx="165">
                  <c:v>9323.4284615384604</c:v>
                </c:pt>
                <c:pt idx="166">
                  <c:v>9291.2657692307694</c:v>
                </c:pt>
                <c:pt idx="167">
                  <c:v>9259.1030769230765</c:v>
                </c:pt>
                <c:pt idx="168">
                  <c:v>9226.9403846153837</c:v>
                </c:pt>
                <c:pt idx="169">
                  <c:v>9194.7776923076926</c:v>
                </c:pt>
                <c:pt idx="170">
                  <c:v>9162.6149999999998</c:v>
                </c:pt>
                <c:pt idx="171">
                  <c:v>9130.4523076923069</c:v>
                </c:pt>
                <c:pt idx="172">
                  <c:v>9098.2896153846159</c:v>
                </c:pt>
                <c:pt idx="173">
                  <c:v>9066.126923076923</c:v>
                </c:pt>
                <c:pt idx="174">
                  <c:v>9033.9642307692302</c:v>
                </c:pt>
                <c:pt idx="175">
                  <c:v>9001.8015384615392</c:v>
                </c:pt>
                <c:pt idx="176">
                  <c:v>8969.6388461538463</c:v>
                </c:pt>
                <c:pt idx="177">
                  <c:v>8937.4761538461535</c:v>
                </c:pt>
                <c:pt idx="178">
                  <c:v>8905.3134615384606</c:v>
                </c:pt>
                <c:pt idx="179">
                  <c:v>8873.1507692307696</c:v>
                </c:pt>
                <c:pt idx="180">
                  <c:v>8840.9880769230767</c:v>
                </c:pt>
                <c:pt idx="181">
                  <c:v>8808.8253846153839</c:v>
                </c:pt>
                <c:pt idx="182">
                  <c:v>8776.6626923076929</c:v>
                </c:pt>
                <c:pt idx="183">
                  <c:v>8744.5</c:v>
                </c:pt>
                <c:pt idx="184">
                  <c:v>8712.337307692309</c:v>
                </c:pt>
                <c:pt idx="185">
                  <c:v>8680.1746153846161</c:v>
                </c:pt>
                <c:pt idx="186">
                  <c:v>8648.0119230769233</c:v>
                </c:pt>
                <c:pt idx="187">
                  <c:v>8615.8492307692304</c:v>
                </c:pt>
                <c:pt idx="188">
                  <c:v>8583.6865384615394</c:v>
                </c:pt>
                <c:pt idx="189">
                  <c:v>8551.5238461538465</c:v>
                </c:pt>
                <c:pt idx="190">
                  <c:v>8519.3611538461537</c:v>
                </c:pt>
                <c:pt idx="191">
                  <c:v>8487.1984615384608</c:v>
                </c:pt>
                <c:pt idx="192">
                  <c:v>8455.0357692307698</c:v>
                </c:pt>
                <c:pt idx="193">
                  <c:v>8422.873076923077</c:v>
                </c:pt>
                <c:pt idx="194">
                  <c:v>8390.7103846153841</c:v>
                </c:pt>
                <c:pt idx="195">
                  <c:v>8358.5476923076931</c:v>
                </c:pt>
                <c:pt idx="196">
                  <c:v>8326.3850000000002</c:v>
                </c:pt>
                <c:pt idx="197">
                  <c:v>8294.2223076923074</c:v>
                </c:pt>
                <c:pt idx="198">
                  <c:v>8262.0596153846163</c:v>
                </c:pt>
                <c:pt idx="199">
                  <c:v>8229.8969230769235</c:v>
                </c:pt>
                <c:pt idx="200">
                  <c:v>8197.7342307692306</c:v>
                </c:pt>
                <c:pt idx="201">
                  <c:v>8165.5715384615396</c:v>
                </c:pt>
                <c:pt idx="202">
                  <c:v>8133.4088461538468</c:v>
                </c:pt>
                <c:pt idx="203">
                  <c:v>8101.2461538461539</c:v>
                </c:pt>
                <c:pt idx="204">
                  <c:v>8069.083461538462</c:v>
                </c:pt>
                <c:pt idx="205">
                  <c:v>8036.92076923077</c:v>
                </c:pt>
                <c:pt idx="206">
                  <c:v>8004.7580769230772</c:v>
                </c:pt>
                <c:pt idx="207">
                  <c:v>7972.5953846153852</c:v>
                </c:pt>
                <c:pt idx="208">
                  <c:v>7940.4326923076924</c:v>
                </c:pt>
                <c:pt idx="209">
                  <c:v>7908.27</c:v>
                </c:pt>
                <c:pt idx="210">
                  <c:v>7765.0642307692315</c:v>
                </c:pt>
                <c:pt idx="211">
                  <c:v>7621.8584615384616</c:v>
                </c:pt>
                <c:pt idx="212">
                  <c:v>7478.6526923076926</c:v>
                </c:pt>
                <c:pt idx="213">
                  <c:v>7335.4469230769237</c:v>
                </c:pt>
                <c:pt idx="214">
                  <c:v>7192.2411538461538</c:v>
                </c:pt>
                <c:pt idx="215">
                  <c:v>7049.0353846153848</c:v>
                </c:pt>
                <c:pt idx="216">
                  <c:v>6905.8296153846159</c:v>
                </c:pt>
                <c:pt idx="217">
                  <c:v>6762.6238461538469</c:v>
                </c:pt>
                <c:pt idx="218">
                  <c:v>6619.418076923077</c:v>
                </c:pt>
                <c:pt idx="219">
                  <c:v>6476.2123076923081</c:v>
                </c:pt>
                <c:pt idx="220">
                  <c:v>6333.0065384615391</c:v>
                </c:pt>
                <c:pt idx="221">
                  <c:v>6189.8007692307692</c:v>
                </c:pt>
                <c:pt idx="222">
                  <c:v>6046.5950000000003</c:v>
                </c:pt>
                <c:pt idx="223">
                  <c:v>5903.3892307692313</c:v>
                </c:pt>
                <c:pt idx="224">
                  <c:v>5760.1834615384614</c:v>
                </c:pt>
                <c:pt idx="225">
                  <c:v>5616.9776923076925</c:v>
                </c:pt>
                <c:pt idx="226">
                  <c:v>5473.7719230769244</c:v>
                </c:pt>
                <c:pt idx="227">
                  <c:v>5330.5661538461536</c:v>
                </c:pt>
                <c:pt idx="228">
                  <c:v>5187.3603846153846</c:v>
                </c:pt>
                <c:pt idx="229">
                  <c:v>5044.1546153846157</c:v>
                </c:pt>
                <c:pt idx="230">
                  <c:v>4900.9488461538467</c:v>
                </c:pt>
                <c:pt idx="231">
                  <c:v>4757.7430769230768</c:v>
                </c:pt>
                <c:pt idx="232">
                  <c:v>4614.5373076923079</c:v>
                </c:pt>
                <c:pt idx="233">
                  <c:v>4471.3315384615389</c:v>
                </c:pt>
                <c:pt idx="234">
                  <c:v>4328.1257692307699</c:v>
                </c:pt>
                <c:pt idx="235">
                  <c:v>4184.92</c:v>
                </c:pt>
                <c:pt idx="236">
                  <c:v>4041.7142307692311</c:v>
                </c:pt>
                <c:pt idx="237">
                  <c:v>3898.5084615384621</c:v>
                </c:pt>
                <c:pt idx="238">
                  <c:v>3755.3026923076923</c:v>
                </c:pt>
                <c:pt idx="239">
                  <c:v>3612.0969230769233</c:v>
                </c:pt>
                <c:pt idx="240">
                  <c:v>3468.8911538461543</c:v>
                </c:pt>
                <c:pt idx="241">
                  <c:v>3325.6853846153849</c:v>
                </c:pt>
                <c:pt idx="242">
                  <c:v>3182.4796153846155</c:v>
                </c:pt>
                <c:pt idx="243">
                  <c:v>3039.2738461538461</c:v>
                </c:pt>
                <c:pt idx="244">
                  <c:v>2896.0680769230767</c:v>
                </c:pt>
                <c:pt idx="245">
                  <c:v>2752.8623076923081</c:v>
                </c:pt>
                <c:pt idx="246">
                  <c:v>2609.6565384615383</c:v>
                </c:pt>
                <c:pt idx="247">
                  <c:v>2466.4507692307693</c:v>
                </c:pt>
                <c:pt idx="248">
                  <c:v>2323.2449999999999</c:v>
                </c:pt>
                <c:pt idx="249">
                  <c:v>2180.0392307692309</c:v>
                </c:pt>
                <c:pt idx="250">
                  <c:v>2036.8334615384617</c:v>
                </c:pt>
                <c:pt idx="251">
                  <c:v>1893.6276923076925</c:v>
                </c:pt>
                <c:pt idx="252">
                  <c:v>1750.4219230769231</c:v>
                </c:pt>
                <c:pt idx="253">
                  <c:v>1607.2161538461539</c:v>
                </c:pt>
                <c:pt idx="254">
                  <c:v>1464.0103846153847</c:v>
                </c:pt>
                <c:pt idx="255">
                  <c:v>1320.8046153846155</c:v>
                </c:pt>
                <c:pt idx="256">
                  <c:v>1177.5988461538461</c:v>
                </c:pt>
                <c:pt idx="257">
                  <c:v>1034.3930769230769</c:v>
                </c:pt>
                <c:pt idx="258">
                  <c:v>891.18730769230774</c:v>
                </c:pt>
                <c:pt idx="259">
                  <c:v>747.98153846153855</c:v>
                </c:pt>
                <c:pt idx="260">
                  <c:v>604.77576923076924</c:v>
                </c:pt>
                <c:pt idx="261">
                  <c:v>461.57</c:v>
                </c:pt>
                <c:pt idx="262">
                  <c:v>629.94461538461542</c:v>
                </c:pt>
                <c:pt idx="263">
                  <c:v>798.31923076923067</c:v>
                </c:pt>
                <c:pt idx="264">
                  <c:v>966.69384615384615</c:v>
                </c:pt>
                <c:pt idx="265">
                  <c:v>1135.0684615384616</c:v>
                </c:pt>
                <c:pt idx="266">
                  <c:v>1303.4430769230769</c:v>
                </c:pt>
                <c:pt idx="267">
                  <c:v>1471.8176923076921</c:v>
                </c:pt>
                <c:pt idx="268">
                  <c:v>1640.1923076923076</c:v>
                </c:pt>
                <c:pt idx="269">
                  <c:v>1808.5669230769229</c:v>
                </c:pt>
                <c:pt idx="270">
                  <c:v>1976.9415384615384</c:v>
                </c:pt>
                <c:pt idx="271">
                  <c:v>2145.3161538461536</c:v>
                </c:pt>
                <c:pt idx="272">
                  <c:v>2313.6907692307691</c:v>
                </c:pt>
                <c:pt idx="273">
                  <c:v>2482.0653846153846</c:v>
                </c:pt>
                <c:pt idx="274">
                  <c:v>2650.4399999999996</c:v>
                </c:pt>
                <c:pt idx="275">
                  <c:v>2818.8146153846151</c:v>
                </c:pt>
                <c:pt idx="276">
                  <c:v>2987.1892307692301</c:v>
                </c:pt>
                <c:pt idx="277">
                  <c:v>3155.563846153846</c:v>
                </c:pt>
                <c:pt idx="278">
                  <c:v>3323.9384615384615</c:v>
                </c:pt>
                <c:pt idx="279">
                  <c:v>3492.3130769230766</c:v>
                </c:pt>
                <c:pt idx="280">
                  <c:v>3660.687692307692</c:v>
                </c:pt>
                <c:pt idx="281">
                  <c:v>3829.0623076923075</c:v>
                </c:pt>
                <c:pt idx="282">
                  <c:v>3997.4369230769225</c:v>
                </c:pt>
                <c:pt idx="283">
                  <c:v>4165.8115384615385</c:v>
                </c:pt>
                <c:pt idx="284">
                  <c:v>4334.1861538461535</c:v>
                </c:pt>
                <c:pt idx="285">
                  <c:v>4502.5607692307685</c:v>
                </c:pt>
                <c:pt idx="286">
                  <c:v>4670.9353846153845</c:v>
                </c:pt>
                <c:pt idx="287">
                  <c:v>4839.3099999999995</c:v>
                </c:pt>
                <c:pt idx="288">
                  <c:v>5007.6846153846154</c:v>
                </c:pt>
                <c:pt idx="289">
                  <c:v>5176.0592307692305</c:v>
                </c:pt>
                <c:pt idx="290">
                  <c:v>5344.4338461538455</c:v>
                </c:pt>
                <c:pt idx="291">
                  <c:v>5512.8084615384605</c:v>
                </c:pt>
                <c:pt idx="292">
                  <c:v>5681.1830769230764</c:v>
                </c:pt>
                <c:pt idx="293">
                  <c:v>5849.5576923076915</c:v>
                </c:pt>
                <c:pt idx="294">
                  <c:v>6017.9323076923074</c:v>
                </c:pt>
                <c:pt idx="295">
                  <c:v>6186.3069230769224</c:v>
                </c:pt>
                <c:pt idx="296">
                  <c:v>6354.6815384615393</c:v>
                </c:pt>
                <c:pt idx="297">
                  <c:v>6523.0561538461534</c:v>
                </c:pt>
                <c:pt idx="298">
                  <c:v>6691.4307692307684</c:v>
                </c:pt>
                <c:pt idx="299">
                  <c:v>6859.8053846153844</c:v>
                </c:pt>
                <c:pt idx="300">
                  <c:v>7028.1799999999994</c:v>
                </c:pt>
                <c:pt idx="301">
                  <c:v>7196.5546153846144</c:v>
                </c:pt>
                <c:pt idx="302">
                  <c:v>7364.9292307692303</c:v>
                </c:pt>
                <c:pt idx="303">
                  <c:v>7533.3038461538454</c:v>
                </c:pt>
                <c:pt idx="304">
                  <c:v>7701.6784615384604</c:v>
                </c:pt>
                <c:pt idx="305">
                  <c:v>7870.0530769230763</c:v>
                </c:pt>
                <c:pt idx="306">
                  <c:v>8038.4276923076914</c:v>
                </c:pt>
                <c:pt idx="307">
                  <c:v>8206.8023076923073</c:v>
                </c:pt>
                <c:pt idx="308">
                  <c:v>8375.1769230769241</c:v>
                </c:pt>
                <c:pt idx="309">
                  <c:v>8543.5515384615373</c:v>
                </c:pt>
                <c:pt idx="310">
                  <c:v>8711.9261538461524</c:v>
                </c:pt>
                <c:pt idx="311">
                  <c:v>8880.3007692307692</c:v>
                </c:pt>
                <c:pt idx="312">
                  <c:v>9048.6753846153824</c:v>
                </c:pt>
                <c:pt idx="313">
                  <c:v>9217.0499999999993</c:v>
                </c:pt>
                <c:pt idx="314">
                  <c:v>9217.0499999999993</c:v>
                </c:pt>
                <c:pt idx="315">
                  <c:v>9402.2103846153823</c:v>
                </c:pt>
                <c:pt idx="316">
                  <c:v>9587.3707692307689</c:v>
                </c:pt>
                <c:pt idx="317">
                  <c:v>9772.5311538461519</c:v>
                </c:pt>
                <c:pt idx="318">
                  <c:v>9957.6915384615386</c:v>
                </c:pt>
                <c:pt idx="319">
                  <c:v>10142.851923076923</c:v>
                </c:pt>
                <c:pt idx="320">
                  <c:v>10328.012307692306</c:v>
                </c:pt>
                <c:pt idx="321">
                  <c:v>10513.172692307691</c:v>
                </c:pt>
                <c:pt idx="322">
                  <c:v>10698.333076923076</c:v>
                </c:pt>
                <c:pt idx="323">
                  <c:v>10883.493461538459</c:v>
                </c:pt>
                <c:pt idx="324">
                  <c:v>11068.653846153846</c:v>
                </c:pt>
                <c:pt idx="325">
                  <c:v>11253.814230769231</c:v>
                </c:pt>
                <c:pt idx="326">
                  <c:v>11438.974615384614</c:v>
                </c:pt>
                <c:pt idx="327">
                  <c:v>11624.134999999998</c:v>
                </c:pt>
                <c:pt idx="328">
                  <c:v>11809.295384615383</c:v>
                </c:pt>
                <c:pt idx="329">
                  <c:v>11994.455769230768</c:v>
                </c:pt>
                <c:pt idx="330">
                  <c:v>12179.616153846153</c:v>
                </c:pt>
                <c:pt idx="331">
                  <c:v>12364.776538461538</c:v>
                </c:pt>
                <c:pt idx="332">
                  <c:v>12549.936923076923</c:v>
                </c:pt>
                <c:pt idx="333">
                  <c:v>12735.097307692307</c:v>
                </c:pt>
                <c:pt idx="334">
                  <c:v>12920.257692307692</c:v>
                </c:pt>
                <c:pt idx="335">
                  <c:v>13105.418076923077</c:v>
                </c:pt>
                <c:pt idx="336">
                  <c:v>13290.57846153846</c:v>
                </c:pt>
                <c:pt idx="337">
                  <c:v>13475.738846153847</c:v>
                </c:pt>
                <c:pt idx="338">
                  <c:v>13660.89923076923</c:v>
                </c:pt>
                <c:pt idx="339">
                  <c:v>13846.059615384616</c:v>
                </c:pt>
                <c:pt idx="340">
                  <c:v>14031.22</c:v>
                </c:pt>
                <c:pt idx="341">
                  <c:v>14216.380384615386</c:v>
                </c:pt>
                <c:pt idx="342">
                  <c:v>14401.540769230769</c:v>
                </c:pt>
                <c:pt idx="343">
                  <c:v>14586.701153846152</c:v>
                </c:pt>
                <c:pt idx="344">
                  <c:v>14771.861538461537</c:v>
                </c:pt>
                <c:pt idx="345">
                  <c:v>14957.021923076922</c:v>
                </c:pt>
                <c:pt idx="346">
                  <c:v>15142.182307692308</c:v>
                </c:pt>
                <c:pt idx="347">
                  <c:v>15327.342692307691</c:v>
                </c:pt>
                <c:pt idx="348">
                  <c:v>15512.503076923076</c:v>
                </c:pt>
                <c:pt idx="349">
                  <c:v>15697.663461538461</c:v>
                </c:pt>
                <c:pt idx="350">
                  <c:v>15882.823846153846</c:v>
                </c:pt>
                <c:pt idx="351">
                  <c:v>16067.984230769229</c:v>
                </c:pt>
                <c:pt idx="352">
                  <c:v>16253.144615384614</c:v>
                </c:pt>
                <c:pt idx="353">
                  <c:v>16438.305</c:v>
                </c:pt>
                <c:pt idx="354">
                  <c:v>16623.465384615385</c:v>
                </c:pt>
                <c:pt idx="355">
                  <c:v>16808.62576923077</c:v>
                </c:pt>
                <c:pt idx="356">
                  <c:v>16993.786153846151</c:v>
                </c:pt>
                <c:pt idx="357">
                  <c:v>17178.946538461536</c:v>
                </c:pt>
                <c:pt idx="358">
                  <c:v>17364.106923076921</c:v>
                </c:pt>
                <c:pt idx="359">
                  <c:v>17549.267307692309</c:v>
                </c:pt>
                <c:pt idx="360">
                  <c:v>17734.42769230769</c:v>
                </c:pt>
                <c:pt idx="361">
                  <c:v>17919.588076923079</c:v>
                </c:pt>
                <c:pt idx="362">
                  <c:v>18104.74846153846</c:v>
                </c:pt>
                <c:pt idx="363">
                  <c:v>18289.908846153845</c:v>
                </c:pt>
                <c:pt idx="364">
                  <c:v>18475.06923076923</c:v>
                </c:pt>
                <c:pt idx="365">
                  <c:v>18660.229615384615</c:v>
                </c:pt>
                <c:pt idx="366">
                  <c:v>18845.39</c:v>
                </c:pt>
                <c:pt idx="367">
                  <c:v>18739.407115384613</c:v>
                </c:pt>
                <c:pt idx="368">
                  <c:v>18633.424230769233</c:v>
                </c:pt>
                <c:pt idx="369">
                  <c:v>18527.441346153846</c:v>
                </c:pt>
                <c:pt idx="370">
                  <c:v>18421.458461538459</c:v>
                </c:pt>
                <c:pt idx="371">
                  <c:v>18315.47557692308</c:v>
                </c:pt>
                <c:pt idx="372">
                  <c:v>18209.492692307693</c:v>
                </c:pt>
                <c:pt idx="373">
                  <c:v>18103.50980769231</c:v>
                </c:pt>
                <c:pt idx="374">
                  <c:v>17997.526923076923</c:v>
                </c:pt>
                <c:pt idx="375">
                  <c:v>17891.544038461536</c:v>
                </c:pt>
                <c:pt idx="376">
                  <c:v>17785.561153846153</c:v>
                </c:pt>
                <c:pt idx="377">
                  <c:v>17679.578269230769</c:v>
                </c:pt>
                <c:pt idx="378">
                  <c:v>17573.595384615386</c:v>
                </c:pt>
                <c:pt idx="379">
                  <c:v>17467.612499999999</c:v>
                </c:pt>
                <c:pt idx="380">
                  <c:v>17361.629615384612</c:v>
                </c:pt>
                <c:pt idx="381">
                  <c:v>17255.646730769229</c:v>
                </c:pt>
                <c:pt idx="382">
                  <c:v>17149.663846153846</c:v>
                </c:pt>
                <c:pt idx="383">
                  <c:v>17043.680961538463</c:v>
                </c:pt>
                <c:pt idx="384">
                  <c:v>16937.698076923076</c:v>
                </c:pt>
                <c:pt idx="385">
                  <c:v>16831.715192307689</c:v>
                </c:pt>
                <c:pt idx="386">
                  <c:v>16725.732307692309</c:v>
                </c:pt>
                <c:pt idx="387">
                  <c:v>16619.749423076923</c:v>
                </c:pt>
                <c:pt idx="388">
                  <c:v>16513.766538461539</c:v>
                </c:pt>
                <c:pt idx="389">
                  <c:v>16407.783653846152</c:v>
                </c:pt>
                <c:pt idx="390">
                  <c:v>16301.800769230769</c:v>
                </c:pt>
                <c:pt idx="391">
                  <c:v>16195.817884615386</c:v>
                </c:pt>
                <c:pt idx="392">
                  <c:v>16089.834999999999</c:v>
                </c:pt>
                <c:pt idx="393">
                  <c:v>15983.852115384616</c:v>
                </c:pt>
                <c:pt idx="394">
                  <c:v>15877.869230769229</c:v>
                </c:pt>
                <c:pt idx="395">
                  <c:v>15771.886346153846</c:v>
                </c:pt>
                <c:pt idx="396">
                  <c:v>15665.903461538461</c:v>
                </c:pt>
                <c:pt idx="397">
                  <c:v>15559.920576923076</c:v>
                </c:pt>
                <c:pt idx="398">
                  <c:v>15453.937692307694</c:v>
                </c:pt>
                <c:pt idx="399">
                  <c:v>15347.954807692307</c:v>
                </c:pt>
                <c:pt idx="400">
                  <c:v>15241.971923076924</c:v>
                </c:pt>
                <c:pt idx="401">
                  <c:v>15135.989038461539</c:v>
                </c:pt>
                <c:pt idx="402">
                  <c:v>15030.006153846156</c:v>
                </c:pt>
                <c:pt idx="403">
                  <c:v>14924.023269230769</c:v>
                </c:pt>
                <c:pt idx="404">
                  <c:v>14818.040384615386</c:v>
                </c:pt>
                <c:pt idx="405">
                  <c:v>14712.057500000001</c:v>
                </c:pt>
                <c:pt idx="406">
                  <c:v>14606.074615384616</c:v>
                </c:pt>
                <c:pt idx="407">
                  <c:v>14500.091730769231</c:v>
                </c:pt>
                <c:pt idx="408">
                  <c:v>14394.108846153847</c:v>
                </c:pt>
                <c:pt idx="409">
                  <c:v>14288.125961538462</c:v>
                </c:pt>
                <c:pt idx="410">
                  <c:v>14182.143076923077</c:v>
                </c:pt>
                <c:pt idx="411">
                  <c:v>14076.160192307694</c:v>
                </c:pt>
                <c:pt idx="412">
                  <c:v>13970.177307692307</c:v>
                </c:pt>
                <c:pt idx="413">
                  <c:v>13864.194423076924</c:v>
                </c:pt>
                <c:pt idx="414">
                  <c:v>13758.211538461541</c:v>
                </c:pt>
                <c:pt idx="415">
                  <c:v>13652.228653846154</c:v>
                </c:pt>
                <c:pt idx="416">
                  <c:v>13546.245769230771</c:v>
                </c:pt>
                <c:pt idx="417">
                  <c:v>13440.262884615384</c:v>
                </c:pt>
                <c:pt idx="418">
                  <c:v>13334.28</c:v>
                </c:pt>
                <c:pt idx="419">
                  <c:v>13520.647307692308</c:v>
                </c:pt>
                <c:pt idx="420">
                  <c:v>13707.014615384616</c:v>
                </c:pt>
                <c:pt idx="421">
                  <c:v>13893.381923076924</c:v>
                </c:pt>
                <c:pt idx="422">
                  <c:v>14079.749230769232</c:v>
                </c:pt>
                <c:pt idx="423">
                  <c:v>14266.11653846154</c:v>
                </c:pt>
                <c:pt idx="424">
                  <c:v>14452.483846153846</c:v>
                </c:pt>
                <c:pt idx="425">
                  <c:v>14638.851153846155</c:v>
                </c:pt>
                <c:pt idx="426">
                  <c:v>14825.218461538463</c:v>
                </c:pt>
                <c:pt idx="427">
                  <c:v>15011.585769230769</c:v>
                </c:pt>
                <c:pt idx="428">
                  <c:v>15197.953076923079</c:v>
                </c:pt>
                <c:pt idx="429">
                  <c:v>15384.320384615385</c:v>
                </c:pt>
                <c:pt idx="430">
                  <c:v>15570.687692307694</c:v>
                </c:pt>
                <c:pt idx="431">
                  <c:v>15757.055</c:v>
                </c:pt>
                <c:pt idx="432">
                  <c:v>15943.422307692308</c:v>
                </c:pt>
                <c:pt idx="433">
                  <c:v>16129.789615384616</c:v>
                </c:pt>
                <c:pt idx="434">
                  <c:v>16316.156923076924</c:v>
                </c:pt>
                <c:pt idx="435">
                  <c:v>16502.524230769232</c:v>
                </c:pt>
                <c:pt idx="436">
                  <c:v>16688.891538461539</c:v>
                </c:pt>
                <c:pt idx="437">
                  <c:v>16875.258846153847</c:v>
                </c:pt>
                <c:pt idx="438">
                  <c:v>17061.626153846155</c:v>
                </c:pt>
                <c:pt idx="439">
                  <c:v>17247.993461538463</c:v>
                </c:pt>
                <c:pt idx="440">
                  <c:v>17434.360769230771</c:v>
                </c:pt>
                <c:pt idx="441">
                  <c:v>17620.728076923078</c:v>
                </c:pt>
                <c:pt idx="442">
                  <c:v>17807.095384615386</c:v>
                </c:pt>
                <c:pt idx="443">
                  <c:v>17993.462692307694</c:v>
                </c:pt>
                <c:pt idx="444">
                  <c:v>18179.830000000002</c:v>
                </c:pt>
                <c:pt idx="445">
                  <c:v>18366.19730769231</c:v>
                </c:pt>
                <c:pt idx="446">
                  <c:v>18552.564615384617</c:v>
                </c:pt>
                <c:pt idx="447">
                  <c:v>18738.931923076925</c:v>
                </c:pt>
                <c:pt idx="448">
                  <c:v>18925.299230769233</c:v>
                </c:pt>
                <c:pt idx="449">
                  <c:v>19111.666538461541</c:v>
                </c:pt>
                <c:pt idx="450">
                  <c:v>19298.033846153849</c:v>
                </c:pt>
                <c:pt idx="451">
                  <c:v>19484.401153846156</c:v>
                </c:pt>
                <c:pt idx="452">
                  <c:v>19670.768461538464</c:v>
                </c:pt>
                <c:pt idx="453">
                  <c:v>19857.135769230772</c:v>
                </c:pt>
                <c:pt idx="454">
                  <c:v>20043.50307692308</c:v>
                </c:pt>
                <c:pt idx="455">
                  <c:v>20229.870384615388</c:v>
                </c:pt>
                <c:pt idx="456">
                  <c:v>20416.237692307692</c:v>
                </c:pt>
                <c:pt idx="457">
                  <c:v>20602.605</c:v>
                </c:pt>
                <c:pt idx="458">
                  <c:v>20788.972307692311</c:v>
                </c:pt>
                <c:pt idx="459">
                  <c:v>20975.339615384619</c:v>
                </c:pt>
                <c:pt idx="460">
                  <c:v>21161.706923076923</c:v>
                </c:pt>
                <c:pt idx="461">
                  <c:v>21348.074230769231</c:v>
                </c:pt>
                <c:pt idx="462">
                  <c:v>21534.441538461542</c:v>
                </c:pt>
                <c:pt idx="463">
                  <c:v>21720.808846153846</c:v>
                </c:pt>
                <c:pt idx="464">
                  <c:v>21907.176153846154</c:v>
                </c:pt>
                <c:pt idx="465">
                  <c:v>22093.543461538466</c:v>
                </c:pt>
                <c:pt idx="466">
                  <c:v>22279.91076923077</c:v>
                </c:pt>
                <c:pt idx="467">
                  <c:v>22466.278076923078</c:v>
                </c:pt>
                <c:pt idx="468">
                  <c:v>22652.645384615389</c:v>
                </c:pt>
                <c:pt idx="469">
                  <c:v>22839.01269230769</c:v>
                </c:pt>
                <c:pt idx="470">
                  <c:v>23025.38</c:v>
                </c:pt>
                <c:pt idx="471">
                  <c:v>23209.539807692305</c:v>
                </c:pt>
                <c:pt idx="472">
                  <c:v>23393.699615384619</c:v>
                </c:pt>
                <c:pt idx="473">
                  <c:v>23577.859423076923</c:v>
                </c:pt>
                <c:pt idx="474">
                  <c:v>23762.019230769234</c:v>
                </c:pt>
                <c:pt idx="475">
                  <c:v>23946.179038461541</c:v>
                </c:pt>
                <c:pt idx="476">
                  <c:v>24130.338846153845</c:v>
                </c:pt>
                <c:pt idx="477">
                  <c:v>24314.498653846153</c:v>
                </c:pt>
                <c:pt idx="478">
                  <c:v>24498.658461538464</c:v>
                </c:pt>
                <c:pt idx="479">
                  <c:v>24682.818269230767</c:v>
                </c:pt>
                <c:pt idx="480">
                  <c:v>24866.978076923078</c:v>
                </c:pt>
                <c:pt idx="481">
                  <c:v>25051.137884615386</c:v>
                </c:pt>
                <c:pt idx="482">
                  <c:v>25235.297692307693</c:v>
                </c:pt>
                <c:pt idx="483">
                  <c:v>25419.4575</c:v>
                </c:pt>
                <c:pt idx="484">
                  <c:v>25603.617307692308</c:v>
                </c:pt>
                <c:pt idx="485">
                  <c:v>25787.777115384619</c:v>
                </c:pt>
                <c:pt idx="486">
                  <c:v>25971.936923076923</c:v>
                </c:pt>
                <c:pt idx="487">
                  <c:v>26156.096730769234</c:v>
                </c:pt>
                <c:pt idx="488">
                  <c:v>26340.256538461537</c:v>
                </c:pt>
                <c:pt idx="489">
                  <c:v>26524.416346153848</c:v>
                </c:pt>
                <c:pt idx="490">
                  <c:v>26708.576153846156</c:v>
                </c:pt>
                <c:pt idx="491">
                  <c:v>26892.735961538463</c:v>
                </c:pt>
                <c:pt idx="492">
                  <c:v>27076.895769230767</c:v>
                </c:pt>
                <c:pt idx="493">
                  <c:v>27261.055576923078</c:v>
                </c:pt>
                <c:pt idx="494">
                  <c:v>27445.215384615385</c:v>
                </c:pt>
                <c:pt idx="495">
                  <c:v>27629.375192307692</c:v>
                </c:pt>
                <c:pt idx="496">
                  <c:v>27813.535</c:v>
                </c:pt>
                <c:pt idx="497">
                  <c:v>27997.694807692307</c:v>
                </c:pt>
                <c:pt idx="498">
                  <c:v>28181.854615384615</c:v>
                </c:pt>
                <c:pt idx="499">
                  <c:v>28366.014423076922</c:v>
                </c:pt>
                <c:pt idx="500">
                  <c:v>28550.174230769233</c:v>
                </c:pt>
                <c:pt idx="501">
                  <c:v>28734.334038461537</c:v>
                </c:pt>
                <c:pt idx="502">
                  <c:v>28918.493846153848</c:v>
                </c:pt>
                <c:pt idx="503">
                  <c:v>29102.653653846151</c:v>
                </c:pt>
                <c:pt idx="504">
                  <c:v>29286.813461538459</c:v>
                </c:pt>
                <c:pt idx="505">
                  <c:v>29470.97326923077</c:v>
                </c:pt>
                <c:pt idx="506">
                  <c:v>29655.133076923077</c:v>
                </c:pt>
                <c:pt idx="507">
                  <c:v>29839.292884615385</c:v>
                </c:pt>
                <c:pt idx="508">
                  <c:v>30023.452692307692</c:v>
                </c:pt>
                <c:pt idx="509">
                  <c:v>30207.612499999999</c:v>
                </c:pt>
                <c:pt idx="510">
                  <c:v>30391.772307692307</c:v>
                </c:pt>
                <c:pt idx="511">
                  <c:v>30575.932115384614</c:v>
                </c:pt>
                <c:pt idx="512">
                  <c:v>30760.091923076921</c:v>
                </c:pt>
                <c:pt idx="513">
                  <c:v>30944.251730769229</c:v>
                </c:pt>
                <c:pt idx="514">
                  <c:v>31128.411538461536</c:v>
                </c:pt>
                <c:pt idx="515">
                  <c:v>31312.571346153847</c:v>
                </c:pt>
                <c:pt idx="516">
                  <c:v>31496.731153846154</c:v>
                </c:pt>
                <c:pt idx="517">
                  <c:v>31680.890961538462</c:v>
                </c:pt>
                <c:pt idx="518">
                  <c:v>31865.050769230769</c:v>
                </c:pt>
                <c:pt idx="519">
                  <c:v>32049.210576923077</c:v>
                </c:pt>
                <c:pt idx="520">
                  <c:v>32233.370384615384</c:v>
                </c:pt>
                <c:pt idx="521">
                  <c:v>32417.530192307688</c:v>
                </c:pt>
                <c:pt idx="522">
                  <c:v>32601.69</c:v>
                </c:pt>
                <c:pt idx="523">
                  <c:v>32503.256346153841</c:v>
                </c:pt>
                <c:pt idx="524">
                  <c:v>32404.822692307691</c:v>
                </c:pt>
                <c:pt idx="525">
                  <c:v>32306.389038461537</c:v>
                </c:pt>
                <c:pt idx="526">
                  <c:v>32207.955384615387</c:v>
                </c:pt>
                <c:pt idx="527">
                  <c:v>32109.521730769229</c:v>
                </c:pt>
                <c:pt idx="528">
                  <c:v>32011.088076923075</c:v>
                </c:pt>
                <c:pt idx="529">
                  <c:v>31912.654423076925</c:v>
                </c:pt>
                <c:pt idx="530">
                  <c:v>31814.220769230767</c:v>
                </c:pt>
                <c:pt idx="531">
                  <c:v>31715.787115384614</c:v>
                </c:pt>
                <c:pt idx="532">
                  <c:v>31617.35346153846</c:v>
                </c:pt>
                <c:pt idx="533">
                  <c:v>31518.919807692306</c:v>
                </c:pt>
                <c:pt idx="534">
                  <c:v>31420.486153846156</c:v>
                </c:pt>
                <c:pt idx="535">
                  <c:v>31322.052499999998</c:v>
                </c:pt>
                <c:pt idx="536">
                  <c:v>31223.618846153844</c:v>
                </c:pt>
                <c:pt idx="537">
                  <c:v>31125.18519230769</c:v>
                </c:pt>
                <c:pt idx="538">
                  <c:v>31026.75153846154</c:v>
                </c:pt>
                <c:pt idx="539">
                  <c:v>30928.317884615382</c:v>
                </c:pt>
                <c:pt idx="540">
                  <c:v>30829.884230769228</c:v>
                </c:pt>
                <c:pt idx="541">
                  <c:v>30731.450576923075</c:v>
                </c:pt>
                <c:pt idx="542">
                  <c:v>30633.016923076924</c:v>
                </c:pt>
                <c:pt idx="543">
                  <c:v>30534.583269230767</c:v>
                </c:pt>
                <c:pt idx="544">
                  <c:v>30436.149615384616</c:v>
                </c:pt>
                <c:pt idx="545">
                  <c:v>30337.715961538459</c:v>
                </c:pt>
                <c:pt idx="546">
                  <c:v>30239.282307692309</c:v>
                </c:pt>
                <c:pt idx="547">
                  <c:v>30140.848653846151</c:v>
                </c:pt>
                <c:pt idx="548">
                  <c:v>30042.415000000001</c:v>
                </c:pt>
                <c:pt idx="549">
                  <c:v>29943.981346153843</c:v>
                </c:pt>
                <c:pt idx="550">
                  <c:v>29845.547692307693</c:v>
                </c:pt>
                <c:pt idx="551">
                  <c:v>29747.114038461539</c:v>
                </c:pt>
                <c:pt idx="552">
                  <c:v>29648.680384615382</c:v>
                </c:pt>
                <c:pt idx="553">
                  <c:v>29550.246730769228</c:v>
                </c:pt>
                <c:pt idx="554">
                  <c:v>29451.813076923077</c:v>
                </c:pt>
                <c:pt idx="555">
                  <c:v>29353.37942307692</c:v>
                </c:pt>
                <c:pt idx="556">
                  <c:v>29254.94576923077</c:v>
                </c:pt>
                <c:pt idx="557">
                  <c:v>29156.512115384616</c:v>
                </c:pt>
                <c:pt idx="558">
                  <c:v>29058.078461538462</c:v>
                </c:pt>
                <c:pt idx="559">
                  <c:v>28959.644807692304</c:v>
                </c:pt>
                <c:pt idx="560">
                  <c:v>28861.21115384615</c:v>
                </c:pt>
                <c:pt idx="561">
                  <c:v>28762.7775</c:v>
                </c:pt>
                <c:pt idx="562">
                  <c:v>28664.343846153846</c:v>
                </c:pt>
                <c:pt idx="563">
                  <c:v>28565.910192307692</c:v>
                </c:pt>
                <c:pt idx="564">
                  <c:v>28467.476538461538</c:v>
                </c:pt>
                <c:pt idx="565">
                  <c:v>28369.042884615381</c:v>
                </c:pt>
                <c:pt idx="566">
                  <c:v>28270.609230769231</c:v>
                </c:pt>
                <c:pt idx="567">
                  <c:v>28172.17557692308</c:v>
                </c:pt>
                <c:pt idx="568">
                  <c:v>28073.741923076919</c:v>
                </c:pt>
                <c:pt idx="569">
                  <c:v>27975.308269230769</c:v>
                </c:pt>
                <c:pt idx="570">
                  <c:v>27876.874615384615</c:v>
                </c:pt>
                <c:pt idx="571">
                  <c:v>27778.440961538461</c:v>
                </c:pt>
                <c:pt idx="572">
                  <c:v>27680.007307692307</c:v>
                </c:pt>
                <c:pt idx="573">
                  <c:v>27581.57365384615</c:v>
                </c:pt>
                <c:pt idx="574">
                  <c:v>27483.14</c:v>
                </c:pt>
                <c:pt idx="575">
                  <c:v>27453.06615384615</c:v>
                </c:pt>
                <c:pt idx="576">
                  <c:v>27422.992307692308</c:v>
                </c:pt>
                <c:pt idx="577">
                  <c:v>27392.918461538462</c:v>
                </c:pt>
                <c:pt idx="578">
                  <c:v>27362.844615384616</c:v>
                </c:pt>
                <c:pt idx="579">
                  <c:v>27332.770769230767</c:v>
                </c:pt>
                <c:pt idx="580">
                  <c:v>27302.696923076921</c:v>
                </c:pt>
                <c:pt idx="581">
                  <c:v>27272.623076923079</c:v>
                </c:pt>
                <c:pt idx="582">
                  <c:v>27242.549230769229</c:v>
                </c:pt>
                <c:pt idx="583">
                  <c:v>27212.475384615384</c:v>
                </c:pt>
                <c:pt idx="584">
                  <c:v>27182.401538461538</c:v>
                </c:pt>
                <c:pt idx="585">
                  <c:v>27152.327692307692</c:v>
                </c:pt>
                <c:pt idx="586">
                  <c:v>27122.25384615385</c:v>
                </c:pt>
                <c:pt idx="587">
                  <c:v>27092.18</c:v>
                </c:pt>
                <c:pt idx="588">
                  <c:v>27062.106153846151</c:v>
                </c:pt>
                <c:pt idx="589">
                  <c:v>27032.032307692305</c:v>
                </c:pt>
                <c:pt idx="590">
                  <c:v>27001.958461538463</c:v>
                </c:pt>
                <c:pt idx="591">
                  <c:v>26971.884615384617</c:v>
                </c:pt>
                <c:pt idx="592">
                  <c:v>26941.810769230768</c:v>
                </c:pt>
                <c:pt idx="593">
                  <c:v>26911.736923076918</c:v>
                </c:pt>
                <c:pt idx="594">
                  <c:v>26881.66307692308</c:v>
                </c:pt>
                <c:pt idx="595">
                  <c:v>26851.58923076923</c:v>
                </c:pt>
                <c:pt idx="596">
                  <c:v>26821.515384615384</c:v>
                </c:pt>
                <c:pt idx="597">
                  <c:v>26791.441538461539</c:v>
                </c:pt>
                <c:pt idx="598">
                  <c:v>26761.367692307693</c:v>
                </c:pt>
                <c:pt idx="599">
                  <c:v>26731.293846153847</c:v>
                </c:pt>
                <c:pt idx="600">
                  <c:v>26701.22</c:v>
                </c:pt>
                <c:pt idx="601">
                  <c:v>26671.146153846152</c:v>
                </c:pt>
                <c:pt idx="602">
                  <c:v>26641.07230769231</c:v>
                </c:pt>
                <c:pt idx="603">
                  <c:v>26610.99846153846</c:v>
                </c:pt>
                <c:pt idx="604">
                  <c:v>26580.924615384614</c:v>
                </c:pt>
                <c:pt idx="605">
                  <c:v>26550.850769230768</c:v>
                </c:pt>
                <c:pt idx="606">
                  <c:v>26520.776923076926</c:v>
                </c:pt>
                <c:pt idx="607">
                  <c:v>26490.703076923073</c:v>
                </c:pt>
                <c:pt idx="608">
                  <c:v>26460.629230769231</c:v>
                </c:pt>
                <c:pt idx="609">
                  <c:v>26430.555384615385</c:v>
                </c:pt>
                <c:pt idx="610">
                  <c:v>26400.481538461536</c:v>
                </c:pt>
                <c:pt idx="611">
                  <c:v>26370.407692307694</c:v>
                </c:pt>
                <c:pt idx="612">
                  <c:v>26340.333846153844</c:v>
                </c:pt>
                <c:pt idx="613">
                  <c:v>26310.26</c:v>
                </c:pt>
                <c:pt idx="614">
                  <c:v>26280.186153846156</c:v>
                </c:pt>
                <c:pt idx="615">
                  <c:v>26250.112307692307</c:v>
                </c:pt>
                <c:pt idx="616">
                  <c:v>26220.038461538461</c:v>
                </c:pt>
                <c:pt idx="617">
                  <c:v>26189.964615384612</c:v>
                </c:pt>
                <c:pt idx="618">
                  <c:v>26159.890769230769</c:v>
                </c:pt>
                <c:pt idx="619">
                  <c:v>26129.816923076924</c:v>
                </c:pt>
                <c:pt idx="620">
                  <c:v>26099.743076923074</c:v>
                </c:pt>
                <c:pt idx="621">
                  <c:v>26069.669230769232</c:v>
                </c:pt>
                <c:pt idx="622">
                  <c:v>26039.595384615386</c:v>
                </c:pt>
                <c:pt idx="623">
                  <c:v>26009.521538461537</c:v>
                </c:pt>
                <c:pt idx="624">
                  <c:v>25979.447692307695</c:v>
                </c:pt>
                <c:pt idx="625">
                  <c:v>25949.373846153841</c:v>
                </c:pt>
                <c:pt idx="626">
                  <c:v>25919.3</c:v>
                </c:pt>
                <c:pt idx="627">
                  <c:v>25919.3</c:v>
                </c:pt>
                <c:pt idx="628">
                  <c:v>25891.858076923072</c:v>
                </c:pt>
                <c:pt idx="629">
                  <c:v>25864.416153846156</c:v>
                </c:pt>
                <c:pt idx="630">
                  <c:v>25836.974230769229</c:v>
                </c:pt>
                <c:pt idx="631">
                  <c:v>25809.532307692309</c:v>
                </c:pt>
                <c:pt idx="632">
                  <c:v>25782.090384615385</c:v>
                </c:pt>
                <c:pt idx="633">
                  <c:v>25754.648461538462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4576000"/>
        <c:axId val="344570112"/>
      </c:lineChart>
      <c:catAx>
        <c:axId val="344562688"/>
        <c:scaling>
          <c:orientation val="minMax"/>
        </c:scaling>
        <c:delete val="0"/>
        <c:axPos val="b"/>
        <c:majorTickMark val="out"/>
        <c:minorTickMark val="none"/>
        <c:tickLblPos val="nextTo"/>
        <c:crossAx val="344568576"/>
        <c:crosses val="autoZero"/>
        <c:auto val="1"/>
        <c:lblAlgn val="ctr"/>
        <c:lblOffset val="100"/>
        <c:noMultiLvlLbl val="0"/>
      </c:catAx>
      <c:valAx>
        <c:axId val="344568576"/>
        <c:scaling>
          <c:orientation val="minMax"/>
        </c:scaling>
        <c:delete val="0"/>
        <c:axPos val="l"/>
        <c:majorGridlines/>
        <c:numFmt formatCode="General" sourceLinked="1"/>
        <c:majorTickMark val="out"/>
        <c:minorTickMark val="none"/>
        <c:tickLblPos val="nextTo"/>
        <c:crossAx val="344562688"/>
        <c:crosses val="autoZero"/>
        <c:crossBetween val="between"/>
      </c:valAx>
      <c:valAx>
        <c:axId val="344570112"/>
        <c:scaling>
          <c:orientation val="minMax"/>
        </c:scaling>
        <c:delete val="0"/>
        <c:axPos val="r"/>
        <c:numFmt formatCode="General" sourceLinked="1"/>
        <c:majorTickMark val="out"/>
        <c:minorTickMark val="none"/>
        <c:tickLblPos val="nextTo"/>
        <c:crossAx val="344576000"/>
        <c:crosses val="max"/>
        <c:crossBetween val="between"/>
      </c:valAx>
      <c:catAx>
        <c:axId val="344576000"/>
        <c:scaling>
          <c:orientation val="minMax"/>
        </c:scaling>
        <c:delete val="1"/>
        <c:axPos val="b"/>
        <c:majorTickMark val="out"/>
        <c:minorTickMark val="none"/>
        <c:tickLblPos val="nextTo"/>
        <c:crossAx val="344570112"/>
        <c:crosses val="autoZero"/>
        <c:auto val="1"/>
        <c:lblAlgn val="ctr"/>
        <c:lblOffset val="100"/>
        <c:noMultiLvlLbl val="0"/>
      </c:catAx>
    </c:plotArea>
    <c:legend>
      <c:legendPos val="r"/>
      <c:layout/>
      <c:overlay val="0"/>
    </c:legend>
    <c:plotVisOnly val="1"/>
    <c:dispBlanksAs val="gap"/>
    <c:showDLblsOverMax val="0"/>
  </c:chart>
  <c:printSettings>
    <c:headerFooter/>
    <c:pageMargins b="0.75" l="0.7" r="0.7" t="0.75" header="0.3" footer="0.3"/>
    <c:pageSetup/>
  </c:printSettings>
</c:chartSpace>
</file>

<file path=xl/charts/chart1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273263888888885E-2"/>
          <c:y val="0.10031472222222222"/>
          <c:w val="0.80050763888888887"/>
          <c:h val="0.82909611111111114"/>
        </c:manualLayout>
      </c:layout>
      <c:lineChart>
        <c:grouping val="standard"/>
        <c:varyColors val="0"/>
        <c:ser>
          <c:idx val="0"/>
          <c:order val="0"/>
          <c:tx>
            <c:strRef>
              <c:f>PBR!$AM$19</c:f>
              <c:strCache>
                <c:ptCount val="1"/>
                <c:pt idx="0">
                  <c:v>삼성전자</c:v>
                </c:pt>
              </c:strCache>
            </c:strRef>
          </c:tx>
          <c:spPr>
            <a:ln w="1905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PBR!$AM$20:$AM$5005</c:f>
              <c:numCache>
                <c:formatCode>0_);[Red]\(0\)</c:formatCode>
                <c:ptCount val="4986"/>
                <c:pt idx="0">
                  <c:v>67.73308999999999</c:v>
                </c:pt>
                <c:pt idx="1">
                  <c:v>76.63342999999999</c:v>
                </c:pt>
                <c:pt idx="2">
                  <c:v>76.471210000000013</c:v>
                </c:pt>
                <c:pt idx="3">
                  <c:v>79.49378999999999</c:v>
                </c:pt>
                <c:pt idx="4">
                  <c:v>79.22666000000001</c:v>
                </c:pt>
                <c:pt idx="5">
                  <c:v>79.738919999999993</c:v>
                </c:pt>
                <c:pt idx="6">
                  <c:v>82.782509999999988</c:v>
                </c:pt>
                <c:pt idx="7">
                  <c:v>81.887570000000011</c:v>
                </c:pt>
                <c:pt idx="8">
                  <c:v>81.290940000000006</c:v>
                </c:pt>
                <c:pt idx="9">
                  <c:v>84.124929999999992</c:v>
                </c:pt>
                <c:pt idx="10">
                  <c:v>78.158619999999999</c:v>
                </c:pt>
                <c:pt idx="11">
                  <c:v>82.782509999999988</c:v>
                </c:pt>
                <c:pt idx="12">
                  <c:v>81.290940000000006</c:v>
                </c:pt>
                <c:pt idx="13">
                  <c:v>84.274090000000001</c:v>
                </c:pt>
                <c:pt idx="14">
                  <c:v>88.748820000000009</c:v>
                </c:pt>
                <c:pt idx="15">
                  <c:v>88.59966</c:v>
                </c:pt>
                <c:pt idx="16">
                  <c:v>95.013440000000003</c:v>
                </c:pt>
                <c:pt idx="17">
                  <c:v>83.080830000000006</c:v>
                </c:pt>
                <c:pt idx="18">
                  <c:v>80.545149999999992</c:v>
                </c:pt>
                <c:pt idx="19">
                  <c:v>73.311000000000007</c:v>
                </c:pt>
                <c:pt idx="20">
                  <c:v>73.341039999999992</c:v>
                </c:pt>
                <c:pt idx="21">
                  <c:v>75.970789999999994</c:v>
                </c:pt>
                <c:pt idx="22">
                  <c:v>70.27297999999999</c:v>
                </c:pt>
                <c:pt idx="23">
                  <c:v>63.771639999999998</c:v>
                </c:pt>
                <c:pt idx="24">
                  <c:v>63.625540000000001</c:v>
                </c:pt>
                <c:pt idx="25">
                  <c:v>70.419080000000008</c:v>
                </c:pt>
                <c:pt idx="26">
                  <c:v>64.867370000000008</c:v>
                </c:pt>
                <c:pt idx="27">
                  <c:v>61.945419999999999</c:v>
                </c:pt>
                <c:pt idx="28">
                  <c:v>61.799320000000002</c:v>
                </c:pt>
                <c:pt idx="29">
                  <c:v>61.068829999999998</c:v>
                </c:pt>
                <c:pt idx="30">
                  <c:v>60.922730000000001</c:v>
                </c:pt>
                <c:pt idx="31">
                  <c:v>61.287980000000005</c:v>
                </c:pt>
                <c:pt idx="32">
                  <c:v>63.990780000000001</c:v>
                </c:pt>
                <c:pt idx="33">
                  <c:v>63.406390000000002</c:v>
                </c:pt>
                <c:pt idx="34">
                  <c:v>67.536749999999998</c:v>
                </c:pt>
                <c:pt idx="35">
                  <c:v>64.29616</c:v>
                </c:pt>
                <c:pt idx="36">
                  <c:v>67.389449999999997</c:v>
                </c:pt>
                <c:pt idx="37">
                  <c:v>69.157039999999995</c:v>
                </c:pt>
                <c:pt idx="38">
                  <c:v>67.610399999999998</c:v>
                </c:pt>
                <c:pt idx="39">
                  <c:v>67.904990000000012</c:v>
                </c:pt>
                <c:pt idx="40">
                  <c:v>70.188130000000001</c:v>
                </c:pt>
                <c:pt idx="41">
                  <c:v>64.369810000000001</c:v>
                </c:pt>
                <c:pt idx="42">
                  <c:v>64.443460000000002</c:v>
                </c:pt>
                <c:pt idx="43">
                  <c:v>64.738060000000004</c:v>
                </c:pt>
                <c:pt idx="44">
                  <c:v>66.652950000000004</c:v>
                </c:pt>
                <c:pt idx="45">
                  <c:v>66.063749999999999</c:v>
                </c:pt>
                <c:pt idx="46">
                  <c:v>66.873899999999992</c:v>
                </c:pt>
                <c:pt idx="47">
                  <c:v>63.780610000000003</c:v>
                </c:pt>
                <c:pt idx="48">
                  <c:v>62.749519999999997</c:v>
                </c:pt>
                <c:pt idx="49">
                  <c:v>59.803530000000002</c:v>
                </c:pt>
                <c:pt idx="50">
                  <c:v>65.40091000000001</c:v>
                </c:pt>
                <c:pt idx="51">
                  <c:v>63.780610000000003</c:v>
                </c:pt>
                <c:pt idx="52">
                  <c:v>66.358350000000002</c:v>
                </c:pt>
                <c:pt idx="53">
                  <c:v>64.885360000000006</c:v>
                </c:pt>
                <c:pt idx="54">
                  <c:v>69.451639999999998</c:v>
                </c:pt>
                <c:pt idx="55">
                  <c:v>71.587479999999999</c:v>
                </c:pt>
                <c:pt idx="56">
                  <c:v>72.029380000000003</c:v>
                </c:pt>
                <c:pt idx="57">
                  <c:v>72.986820000000009</c:v>
                </c:pt>
                <c:pt idx="58">
                  <c:v>74.533460000000005</c:v>
                </c:pt>
                <c:pt idx="59">
                  <c:v>77.626750000000001</c:v>
                </c:pt>
                <c:pt idx="60">
                  <c:v>76.890249999999995</c:v>
                </c:pt>
                <c:pt idx="61">
                  <c:v>75.12266000000001</c:v>
                </c:pt>
                <c:pt idx="62">
                  <c:v>76.448359999999994</c:v>
                </c:pt>
                <c:pt idx="63">
                  <c:v>72.913169999999994</c:v>
                </c:pt>
                <c:pt idx="64">
                  <c:v>74.386169999999993</c:v>
                </c:pt>
                <c:pt idx="65">
                  <c:v>75.417259999999999</c:v>
                </c:pt>
                <c:pt idx="66">
                  <c:v>76.890249999999995</c:v>
                </c:pt>
                <c:pt idx="67">
                  <c:v>72.397619999999989</c:v>
                </c:pt>
                <c:pt idx="68">
                  <c:v>68.788789999999992</c:v>
                </c:pt>
                <c:pt idx="69">
                  <c:v>66.579300000000003</c:v>
                </c:pt>
                <c:pt idx="70">
                  <c:v>69.819890000000001</c:v>
                </c:pt>
                <c:pt idx="71">
                  <c:v>70.924630000000008</c:v>
                </c:pt>
                <c:pt idx="72">
                  <c:v>73.428719999999998</c:v>
                </c:pt>
                <c:pt idx="73">
                  <c:v>72.17667999999999</c:v>
                </c:pt>
                <c:pt idx="74">
                  <c:v>71.882080000000002</c:v>
                </c:pt>
                <c:pt idx="75">
                  <c:v>72.397619999999989</c:v>
                </c:pt>
                <c:pt idx="76">
                  <c:v>72.692220000000006</c:v>
                </c:pt>
                <c:pt idx="77">
                  <c:v>72.323970000000003</c:v>
                </c:pt>
                <c:pt idx="78">
                  <c:v>73.796970000000002</c:v>
                </c:pt>
                <c:pt idx="79">
                  <c:v>76.006460000000004</c:v>
                </c:pt>
                <c:pt idx="80">
                  <c:v>79.836240000000004</c:v>
                </c:pt>
                <c:pt idx="81">
                  <c:v>81.309229999999999</c:v>
                </c:pt>
                <c:pt idx="82">
                  <c:v>83.224130000000002</c:v>
                </c:pt>
                <c:pt idx="83">
                  <c:v>81.456530000000001</c:v>
                </c:pt>
                <c:pt idx="84">
                  <c:v>85.139020000000002</c:v>
                </c:pt>
                <c:pt idx="85">
                  <c:v>81.456530000000001</c:v>
                </c:pt>
                <c:pt idx="86">
                  <c:v>80.867339999999999</c:v>
                </c:pt>
                <c:pt idx="87">
                  <c:v>81.603830000000002</c:v>
                </c:pt>
                <c:pt idx="88">
                  <c:v>86.759309999999999</c:v>
                </c:pt>
                <c:pt idx="89">
                  <c:v>87.34850999999999</c:v>
                </c:pt>
                <c:pt idx="90">
                  <c:v>86.170109999999994</c:v>
                </c:pt>
                <c:pt idx="91">
                  <c:v>86.612009999999998</c:v>
                </c:pt>
                <c:pt idx="92">
                  <c:v>85.580910000000003</c:v>
                </c:pt>
                <c:pt idx="93">
                  <c:v>82.782229999999998</c:v>
                </c:pt>
                <c:pt idx="94">
                  <c:v>83.076830000000001</c:v>
                </c:pt>
                <c:pt idx="95">
                  <c:v>80.425440000000009</c:v>
                </c:pt>
                <c:pt idx="96">
                  <c:v>88.232300000000009</c:v>
                </c:pt>
                <c:pt idx="97">
                  <c:v>91.030990000000003</c:v>
                </c:pt>
                <c:pt idx="98">
                  <c:v>92.356679999999997</c:v>
                </c:pt>
                <c:pt idx="99">
                  <c:v>88.379600000000011</c:v>
                </c:pt>
                <c:pt idx="100">
                  <c:v>90.883690000000001</c:v>
                </c:pt>
                <c:pt idx="101">
                  <c:v>91.620190000000008</c:v>
                </c:pt>
                <c:pt idx="102">
                  <c:v>88.674199999999999</c:v>
                </c:pt>
                <c:pt idx="103">
                  <c:v>95.008070000000004</c:v>
                </c:pt>
                <c:pt idx="104">
                  <c:v>97.07025999999999</c:v>
                </c:pt>
                <c:pt idx="105">
                  <c:v>101.19463999999999</c:v>
                </c:pt>
                <c:pt idx="106">
                  <c:v>102.22574</c:v>
                </c:pt>
                <c:pt idx="107">
                  <c:v>101.19463999999999</c:v>
                </c:pt>
                <c:pt idx="108">
                  <c:v>106.05552</c:v>
                </c:pt>
                <c:pt idx="109">
                  <c:v>103.69873</c:v>
                </c:pt>
                <c:pt idx="110">
                  <c:v>101.19463999999999</c:v>
                </c:pt>
                <c:pt idx="111">
                  <c:v>99.132449999999992</c:v>
                </c:pt>
                <c:pt idx="112">
                  <c:v>100.31085</c:v>
                </c:pt>
                <c:pt idx="113">
                  <c:v>96.039169999999999</c:v>
                </c:pt>
                <c:pt idx="114">
                  <c:v>91.325589999999991</c:v>
                </c:pt>
                <c:pt idx="115">
                  <c:v>93.829679999999996</c:v>
                </c:pt>
                <c:pt idx="116">
                  <c:v>89.705300000000008</c:v>
                </c:pt>
                <c:pt idx="117">
                  <c:v>92.798580000000001</c:v>
                </c:pt>
                <c:pt idx="118">
                  <c:v>96.333770000000001</c:v>
                </c:pt>
                <c:pt idx="119">
                  <c:v>96.481070000000003</c:v>
                </c:pt>
                <c:pt idx="120">
                  <c:v>101.63654</c:v>
                </c:pt>
                <c:pt idx="121">
                  <c:v>94.860770000000002</c:v>
                </c:pt>
                <c:pt idx="122">
                  <c:v>95.008070000000004</c:v>
                </c:pt>
                <c:pt idx="123">
                  <c:v>96.481070000000003</c:v>
                </c:pt>
                <c:pt idx="124">
                  <c:v>93.976979999999998</c:v>
                </c:pt>
                <c:pt idx="125">
                  <c:v>91.325589999999991</c:v>
                </c:pt>
                <c:pt idx="126">
                  <c:v>90.441789999999997</c:v>
                </c:pt>
                <c:pt idx="127">
                  <c:v>84.697119999999998</c:v>
                </c:pt>
                <c:pt idx="128">
                  <c:v>84.107919999999993</c:v>
                </c:pt>
                <c:pt idx="129">
                  <c:v>83.666020000000003</c:v>
                </c:pt>
                <c:pt idx="130">
                  <c:v>88.8215</c:v>
                </c:pt>
                <c:pt idx="131">
                  <c:v>88.526899999999998</c:v>
                </c:pt>
                <c:pt idx="132">
                  <c:v>86.022809999999993</c:v>
                </c:pt>
                <c:pt idx="133">
                  <c:v>87.937699999999992</c:v>
                </c:pt>
                <c:pt idx="134">
                  <c:v>88.379600000000011</c:v>
                </c:pt>
                <c:pt idx="135">
                  <c:v>90.589089999999999</c:v>
                </c:pt>
                <c:pt idx="136">
                  <c:v>89.410699999999991</c:v>
                </c:pt>
                <c:pt idx="137">
                  <c:v>96.922960000000003</c:v>
                </c:pt>
                <c:pt idx="138">
                  <c:v>95.155369999999991</c:v>
                </c:pt>
                <c:pt idx="139">
                  <c:v>96.18647</c:v>
                </c:pt>
                <c:pt idx="140">
                  <c:v>95.302669999999992</c:v>
                </c:pt>
                <c:pt idx="141">
                  <c:v>96.62836999999999</c:v>
                </c:pt>
                <c:pt idx="142">
                  <c:v>96.333770000000001</c:v>
                </c:pt>
                <c:pt idx="143">
                  <c:v>97.806759999999997</c:v>
                </c:pt>
                <c:pt idx="144">
                  <c:v>95.449970000000008</c:v>
                </c:pt>
                <c:pt idx="145">
                  <c:v>94.860770000000002</c:v>
                </c:pt>
                <c:pt idx="146">
                  <c:v>92.945880000000002</c:v>
                </c:pt>
                <c:pt idx="147">
                  <c:v>91.325589999999991</c:v>
                </c:pt>
                <c:pt idx="148">
                  <c:v>89.999889999999994</c:v>
                </c:pt>
                <c:pt idx="149">
                  <c:v>92.65128</c:v>
                </c:pt>
                <c:pt idx="150">
                  <c:v>96.333770000000001</c:v>
                </c:pt>
                <c:pt idx="151">
                  <c:v>96.039169999999999</c:v>
                </c:pt>
                <c:pt idx="152">
                  <c:v>94.27158</c:v>
                </c:pt>
                <c:pt idx="153">
                  <c:v>89.999889999999994</c:v>
                </c:pt>
                <c:pt idx="154">
                  <c:v>89.558000000000007</c:v>
                </c:pt>
                <c:pt idx="155">
                  <c:v>89.85260000000001</c:v>
                </c:pt>
                <c:pt idx="156">
                  <c:v>90.29449000000001</c:v>
                </c:pt>
                <c:pt idx="157">
                  <c:v>87.643110000000007</c:v>
                </c:pt>
                <c:pt idx="158">
                  <c:v>88.8215</c:v>
                </c:pt>
                <c:pt idx="159">
                  <c:v>86.170109999999994</c:v>
                </c:pt>
                <c:pt idx="160">
                  <c:v>86.464710000000011</c:v>
                </c:pt>
                <c:pt idx="161">
                  <c:v>86.464710000000011</c:v>
                </c:pt>
                <c:pt idx="162">
                  <c:v>86.170109999999994</c:v>
                </c:pt>
                <c:pt idx="163">
                  <c:v>86.906610000000001</c:v>
                </c:pt>
                <c:pt idx="164">
                  <c:v>87.34850999999999</c:v>
                </c:pt>
                <c:pt idx="165">
                  <c:v>83.371420000000001</c:v>
                </c:pt>
                <c:pt idx="166">
                  <c:v>86.31741000000001</c:v>
                </c:pt>
                <c:pt idx="167">
                  <c:v>86.759309999999999</c:v>
                </c:pt>
                <c:pt idx="168">
                  <c:v>85.433619999999991</c:v>
                </c:pt>
                <c:pt idx="169">
                  <c:v>82.92953</c:v>
                </c:pt>
                <c:pt idx="170">
                  <c:v>86.464710000000011</c:v>
                </c:pt>
                <c:pt idx="171">
                  <c:v>88.526899999999998</c:v>
                </c:pt>
                <c:pt idx="172">
                  <c:v>84.40252000000001</c:v>
                </c:pt>
                <c:pt idx="173">
                  <c:v>85.433619999999991</c:v>
                </c:pt>
                <c:pt idx="174">
                  <c:v>84.84442</c:v>
                </c:pt>
                <c:pt idx="175">
                  <c:v>84.40252000000001</c:v>
                </c:pt>
                <c:pt idx="176">
                  <c:v>81.603830000000002</c:v>
                </c:pt>
                <c:pt idx="177">
                  <c:v>81.309229999999999</c:v>
                </c:pt>
                <c:pt idx="178">
                  <c:v>81.898429999999991</c:v>
                </c:pt>
                <c:pt idx="179">
                  <c:v>84.255219999999994</c:v>
                </c:pt>
                <c:pt idx="180">
                  <c:v>84.549820000000011</c:v>
                </c:pt>
                <c:pt idx="181">
                  <c:v>87.053910000000002</c:v>
                </c:pt>
                <c:pt idx="182">
                  <c:v>83.371420000000001</c:v>
                </c:pt>
                <c:pt idx="183">
                  <c:v>92.356679999999997</c:v>
                </c:pt>
                <c:pt idx="184">
                  <c:v>101.19463999999999</c:v>
                </c:pt>
                <c:pt idx="185">
                  <c:v>97.364860000000007</c:v>
                </c:pt>
                <c:pt idx="186">
                  <c:v>87.790399999999991</c:v>
                </c:pt>
                <c:pt idx="187">
                  <c:v>86.906610000000001</c:v>
                </c:pt>
                <c:pt idx="188">
                  <c:v>88.8215</c:v>
                </c:pt>
                <c:pt idx="189">
                  <c:v>84.255219999999994</c:v>
                </c:pt>
                <c:pt idx="190">
                  <c:v>86.31741000000001</c:v>
                </c:pt>
                <c:pt idx="191">
                  <c:v>87.053910000000002</c:v>
                </c:pt>
                <c:pt idx="192">
                  <c:v>84.697119999999998</c:v>
                </c:pt>
                <c:pt idx="193">
                  <c:v>81.898429999999991</c:v>
                </c:pt>
                <c:pt idx="194">
                  <c:v>78.65785000000001</c:v>
                </c:pt>
                <c:pt idx="195">
                  <c:v>84.697119999999998</c:v>
                </c:pt>
                <c:pt idx="196">
                  <c:v>81.456530000000001</c:v>
                </c:pt>
                <c:pt idx="197">
                  <c:v>82.045729999999992</c:v>
                </c:pt>
                <c:pt idx="198">
                  <c:v>79.541640000000001</c:v>
                </c:pt>
                <c:pt idx="199">
                  <c:v>78.363249999999994</c:v>
                </c:pt>
                <c:pt idx="200">
                  <c:v>79.541640000000001</c:v>
                </c:pt>
                <c:pt idx="201">
                  <c:v>79.541640000000001</c:v>
                </c:pt>
                <c:pt idx="202">
                  <c:v>82.045729999999992</c:v>
                </c:pt>
                <c:pt idx="203">
                  <c:v>82.045729999999992</c:v>
                </c:pt>
                <c:pt idx="204">
                  <c:v>83.224130000000002</c:v>
                </c:pt>
                <c:pt idx="205">
                  <c:v>89.558000000000007</c:v>
                </c:pt>
                <c:pt idx="206">
                  <c:v>85.580910000000003</c:v>
                </c:pt>
                <c:pt idx="207">
                  <c:v>82.48763000000001</c:v>
                </c:pt>
                <c:pt idx="208">
                  <c:v>81.898429999999991</c:v>
                </c:pt>
                <c:pt idx="209">
                  <c:v>79.39434</c:v>
                </c:pt>
                <c:pt idx="210">
                  <c:v>76.006460000000004</c:v>
                </c:pt>
                <c:pt idx="211">
                  <c:v>83.518720000000002</c:v>
                </c:pt>
                <c:pt idx="212">
                  <c:v>82.634929999999997</c:v>
                </c:pt>
                <c:pt idx="213">
                  <c:v>86.31741000000001</c:v>
                </c:pt>
                <c:pt idx="214">
                  <c:v>90.29449000000001</c:v>
                </c:pt>
                <c:pt idx="215">
                  <c:v>86.31741000000001</c:v>
                </c:pt>
                <c:pt idx="216">
                  <c:v>85.728210000000004</c:v>
                </c:pt>
                <c:pt idx="217">
                  <c:v>82.48763000000001</c:v>
                </c:pt>
                <c:pt idx="218">
                  <c:v>81.01464</c:v>
                </c:pt>
                <c:pt idx="219">
                  <c:v>80.57274000000001</c:v>
                </c:pt>
                <c:pt idx="220">
                  <c:v>89.410699999999991</c:v>
                </c:pt>
                <c:pt idx="221">
                  <c:v>90.29449000000001</c:v>
                </c:pt>
                <c:pt idx="222">
                  <c:v>95.74457000000001</c:v>
                </c:pt>
                <c:pt idx="223">
                  <c:v>100.16355</c:v>
                </c:pt>
                <c:pt idx="224">
                  <c:v>97.954059999999998</c:v>
                </c:pt>
                <c:pt idx="225">
                  <c:v>101.63654</c:v>
                </c:pt>
                <c:pt idx="226">
                  <c:v>107.67582</c:v>
                </c:pt>
                <c:pt idx="227">
                  <c:v>104.43522999999999</c:v>
                </c:pt>
                <c:pt idx="228">
                  <c:v>111.94750000000001</c:v>
                </c:pt>
                <c:pt idx="229">
                  <c:v>104.14063</c:v>
                </c:pt>
                <c:pt idx="230">
                  <c:v>109.14881</c:v>
                </c:pt>
                <c:pt idx="231">
                  <c:v>104.43522999999999</c:v>
                </c:pt>
                <c:pt idx="232">
                  <c:v>99.279750000000007</c:v>
                </c:pt>
                <c:pt idx="233">
                  <c:v>98.395960000000002</c:v>
                </c:pt>
                <c:pt idx="234">
                  <c:v>94.713470000000001</c:v>
                </c:pt>
                <c:pt idx="235">
                  <c:v>90.73639</c:v>
                </c:pt>
                <c:pt idx="236">
                  <c:v>83.666020000000003</c:v>
                </c:pt>
                <c:pt idx="237">
                  <c:v>85.728210000000004</c:v>
                </c:pt>
                <c:pt idx="238">
                  <c:v>84.84442</c:v>
                </c:pt>
                <c:pt idx="239">
                  <c:v>83.224130000000002</c:v>
                </c:pt>
                <c:pt idx="240">
                  <c:v>84.40252000000001</c:v>
                </c:pt>
                <c:pt idx="241">
                  <c:v>85.433619999999991</c:v>
                </c:pt>
                <c:pt idx="242">
                  <c:v>82.045729999999992</c:v>
                </c:pt>
                <c:pt idx="243">
                  <c:v>76.006460000000004</c:v>
                </c:pt>
                <c:pt idx="244">
                  <c:v>76.595660000000009</c:v>
                </c:pt>
                <c:pt idx="245">
                  <c:v>79.983539999999991</c:v>
                </c:pt>
                <c:pt idx="246">
                  <c:v>82.193029999999993</c:v>
                </c:pt>
                <c:pt idx="247">
                  <c:v>81.456530000000001</c:v>
                </c:pt>
                <c:pt idx="248">
                  <c:v>77.774050000000003</c:v>
                </c:pt>
                <c:pt idx="249">
                  <c:v>76.742949999999993</c:v>
                </c:pt>
                <c:pt idx="250">
                  <c:v>74.386169999999993</c:v>
                </c:pt>
                <c:pt idx="251">
                  <c:v>60.024480000000004</c:v>
                </c:pt>
                <c:pt idx="252">
                  <c:v>78.805149999999998</c:v>
                </c:pt>
                <c:pt idx="253">
                  <c:v>72.103030000000004</c:v>
                </c:pt>
                <c:pt idx="254">
                  <c:v>68.494190000000003</c:v>
                </c:pt>
                <c:pt idx="255">
                  <c:v>65.106309999999993</c:v>
                </c:pt>
                <c:pt idx="256">
                  <c:v>71.587479999999999</c:v>
                </c:pt>
                <c:pt idx="257">
                  <c:v>62.896819999999998</c:v>
                </c:pt>
                <c:pt idx="258">
                  <c:v>68.494190000000003</c:v>
                </c:pt>
                <c:pt idx="259">
                  <c:v>72.103030000000004</c:v>
                </c:pt>
                <c:pt idx="260">
                  <c:v>67.168499999999995</c:v>
                </c:pt>
                <c:pt idx="261">
                  <c:v>69.230689999999996</c:v>
                </c:pt>
                <c:pt idx="262">
                  <c:v>72.618570000000005</c:v>
                </c:pt>
                <c:pt idx="263">
                  <c:v>69.083389999999994</c:v>
                </c:pt>
                <c:pt idx="264">
                  <c:v>65.106309999999993</c:v>
                </c:pt>
                <c:pt idx="265">
                  <c:v>71.882080000000002</c:v>
                </c:pt>
                <c:pt idx="266">
                  <c:v>80.278139999999993</c:v>
                </c:pt>
                <c:pt idx="267">
                  <c:v>75.269960000000012</c:v>
                </c:pt>
                <c:pt idx="268">
                  <c:v>68.862440000000007</c:v>
                </c:pt>
                <c:pt idx="269">
                  <c:v>70.261780000000002</c:v>
                </c:pt>
                <c:pt idx="270">
                  <c:v>74.091570000000004</c:v>
                </c:pt>
                <c:pt idx="271">
                  <c:v>77.774050000000003</c:v>
                </c:pt>
                <c:pt idx="272">
                  <c:v>79.836240000000004</c:v>
                </c:pt>
                <c:pt idx="273">
                  <c:v>86.022809999999993</c:v>
                </c:pt>
                <c:pt idx="274">
                  <c:v>87.34850999999999</c:v>
                </c:pt>
                <c:pt idx="275">
                  <c:v>88.8215</c:v>
                </c:pt>
                <c:pt idx="276">
                  <c:v>87.937699999999992</c:v>
                </c:pt>
                <c:pt idx="277">
                  <c:v>87.201210000000003</c:v>
                </c:pt>
                <c:pt idx="278">
                  <c:v>87.201210000000003</c:v>
                </c:pt>
                <c:pt idx="279">
                  <c:v>83.813320000000004</c:v>
                </c:pt>
                <c:pt idx="280">
                  <c:v>81.751130000000003</c:v>
                </c:pt>
                <c:pt idx="281">
                  <c:v>81.01464</c:v>
                </c:pt>
                <c:pt idx="282">
                  <c:v>82.193029999999993</c:v>
                </c:pt>
                <c:pt idx="283">
                  <c:v>83.813320000000004</c:v>
                </c:pt>
                <c:pt idx="284">
                  <c:v>86.022809999999993</c:v>
                </c:pt>
                <c:pt idx="285">
                  <c:v>82.782229999999998</c:v>
                </c:pt>
                <c:pt idx="286">
                  <c:v>87.790399999999991</c:v>
                </c:pt>
                <c:pt idx="287">
                  <c:v>88.526899999999998</c:v>
                </c:pt>
                <c:pt idx="288">
                  <c:v>95.008070000000004</c:v>
                </c:pt>
                <c:pt idx="289">
                  <c:v>98.690559999999991</c:v>
                </c:pt>
                <c:pt idx="290">
                  <c:v>100.60544999999999</c:v>
                </c:pt>
                <c:pt idx="291">
                  <c:v>106.64472000000001</c:v>
                </c:pt>
                <c:pt idx="292">
                  <c:v>105.46633</c:v>
                </c:pt>
                <c:pt idx="293">
                  <c:v>107.67582</c:v>
                </c:pt>
                <c:pt idx="294">
                  <c:v>111.5056</c:v>
                </c:pt>
                <c:pt idx="295">
                  <c:v>112.53669000000001</c:v>
                </c:pt>
                <c:pt idx="296">
                  <c:v>112.97859</c:v>
                </c:pt>
                <c:pt idx="297">
                  <c:v>116.80837</c:v>
                </c:pt>
                <c:pt idx="298">
                  <c:v>118.72327</c:v>
                </c:pt>
                <c:pt idx="299">
                  <c:v>117.10297</c:v>
                </c:pt>
                <c:pt idx="300">
                  <c:v>116.66107000000001</c:v>
                </c:pt>
                <c:pt idx="301">
                  <c:v>111.211</c:v>
                </c:pt>
                <c:pt idx="302">
                  <c:v>109.88531</c:v>
                </c:pt>
                <c:pt idx="303">
                  <c:v>109.73800999999999</c:v>
                </c:pt>
                <c:pt idx="304">
                  <c:v>106.49742000000001</c:v>
                </c:pt>
                <c:pt idx="305">
                  <c:v>106.35011999999999</c:v>
                </c:pt>
                <c:pt idx="306">
                  <c:v>105.17173</c:v>
                </c:pt>
                <c:pt idx="307">
                  <c:v>111.211</c:v>
                </c:pt>
                <c:pt idx="308">
                  <c:v>104.87713000000001</c:v>
                </c:pt>
                <c:pt idx="309">
                  <c:v>112.24208999999999</c:v>
                </c:pt>
                <c:pt idx="310">
                  <c:v>115.62997999999999</c:v>
                </c:pt>
                <c:pt idx="311">
                  <c:v>113.86239</c:v>
                </c:pt>
                <c:pt idx="312">
                  <c:v>116.36648</c:v>
                </c:pt>
                <c:pt idx="313">
                  <c:v>117.69217</c:v>
                </c:pt>
                <c:pt idx="314">
                  <c:v>120.93276</c:v>
                </c:pt>
                <c:pt idx="315">
                  <c:v>124.02603999999999</c:v>
                </c:pt>
                <c:pt idx="316">
                  <c:v>121.52195</c:v>
                </c:pt>
                <c:pt idx="317">
                  <c:v>115.48267999999999</c:v>
                </c:pt>
                <c:pt idx="318">
                  <c:v>110.47450000000001</c:v>
                </c:pt>
                <c:pt idx="319">
                  <c:v>110.47450000000001</c:v>
                </c:pt>
                <c:pt idx="320">
                  <c:v>111.94750000000001</c:v>
                </c:pt>
                <c:pt idx="321">
                  <c:v>109.59071</c:v>
                </c:pt>
                <c:pt idx="322">
                  <c:v>114.15699000000001</c:v>
                </c:pt>
                <c:pt idx="323">
                  <c:v>114.59888000000001</c:v>
                </c:pt>
                <c:pt idx="324">
                  <c:v>118.42867</c:v>
                </c:pt>
                <c:pt idx="325">
                  <c:v>120.78546</c:v>
                </c:pt>
                <c:pt idx="326">
                  <c:v>126.23553</c:v>
                </c:pt>
                <c:pt idx="327">
                  <c:v>126.08823</c:v>
                </c:pt>
                <c:pt idx="328">
                  <c:v>124.90984</c:v>
                </c:pt>
                <c:pt idx="329">
                  <c:v>122.25845</c:v>
                </c:pt>
                <c:pt idx="330">
                  <c:v>125.05714</c:v>
                </c:pt>
                <c:pt idx="331">
                  <c:v>116.95567</c:v>
                </c:pt>
                <c:pt idx="332">
                  <c:v>119.31246</c:v>
                </c:pt>
                <c:pt idx="333">
                  <c:v>111.3583</c:v>
                </c:pt>
                <c:pt idx="334">
                  <c:v>114.59888000000001</c:v>
                </c:pt>
                <c:pt idx="335">
                  <c:v>116.80837</c:v>
                </c:pt>
                <c:pt idx="336">
                  <c:v>117.39757</c:v>
                </c:pt>
                <c:pt idx="337">
                  <c:v>121.08006</c:v>
                </c:pt>
                <c:pt idx="338">
                  <c:v>118.57597</c:v>
                </c:pt>
                <c:pt idx="339">
                  <c:v>112.97859</c:v>
                </c:pt>
                <c:pt idx="340">
                  <c:v>117.25027</c:v>
                </c:pt>
                <c:pt idx="341">
                  <c:v>118.13407000000001</c:v>
                </c:pt>
                <c:pt idx="342">
                  <c:v>119.45975999999999</c:v>
                </c:pt>
                <c:pt idx="343">
                  <c:v>119.31246</c:v>
                </c:pt>
                <c:pt idx="344">
                  <c:v>117.98677000000001</c:v>
                </c:pt>
                <c:pt idx="345">
                  <c:v>115.04078</c:v>
                </c:pt>
                <c:pt idx="346">
                  <c:v>115.48267999999999</c:v>
                </c:pt>
                <c:pt idx="347">
                  <c:v>112.83129</c:v>
                </c:pt>
                <c:pt idx="348">
                  <c:v>112.09480000000001</c:v>
                </c:pt>
                <c:pt idx="349">
                  <c:v>112.83129</c:v>
                </c:pt>
                <c:pt idx="350">
                  <c:v>113.86239</c:v>
                </c:pt>
                <c:pt idx="351">
                  <c:v>112.24208999999999</c:v>
                </c:pt>
                <c:pt idx="352">
                  <c:v>114.45158000000001</c:v>
                </c:pt>
                <c:pt idx="353">
                  <c:v>111.65289999999999</c:v>
                </c:pt>
                <c:pt idx="354">
                  <c:v>111.0637</c:v>
                </c:pt>
                <c:pt idx="355">
                  <c:v>114.45158000000001</c:v>
                </c:pt>
                <c:pt idx="356">
                  <c:v>109.73800999999999</c:v>
                </c:pt>
                <c:pt idx="357">
                  <c:v>114.30428999999999</c:v>
                </c:pt>
                <c:pt idx="358">
                  <c:v>114.59888000000001</c:v>
                </c:pt>
                <c:pt idx="359">
                  <c:v>120.49086</c:v>
                </c:pt>
                <c:pt idx="360">
                  <c:v>123.28955000000001</c:v>
                </c:pt>
                <c:pt idx="361">
                  <c:v>131.68561</c:v>
                </c:pt>
                <c:pt idx="362">
                  <c:v>135.36809</c:v>
                </c:pt>
                <c:pt idx="363">
                  <c:v>136.39919</c:v>
                </c:pt>
                <c:pt idx="364">
                  <c:v>136.25189</c:v>
                </c:pt>
                <c:pt idx="365">
                  <c:v>139.78707</c:v>
                </c:pt>
                <c:pt idx="366">
                  <c:v>135.66269</c:v>
                </c:pt>
                <c:pt idx="367">
                  <c:v>137.43028000000001</c:v>
                </c:pt>
                <c:pt idx="368">
                  <c:v>143.02766</c:v>
                </c:pt>
                <c:pt idx="369">
                  <c:v>148.77232999999998</c:v>
                </c:pt>
                <c:pt idx="370">
                  <c:v>144.79525000000001</c:v>
                </c:pt>
                <c:pt idx="371">
                  <c:v>134.77889000000002</c:v>
                </c:pt>
                <c:pt idx="372">
                  <c:v>141.40735999999998</c:v>
                </c:pt>
                <c:pt idx="373">
                  <c:v>136.39919</c:v>
                </c:pt>
                <c:pt idx="374">
                  <c:v>139.19786999999999</c:v>
                </c:pt>
                <c:pt idx="375">
                  <c:v>126.97203</c:v>
                </c:pt>
                <c:pt idx="376">
                  <c:v>131.24370999999999</c:v>
                </c:pt>
                <c:pt idx="377">
                  <c:v>134.04239999999999</c:v>
                </c:pt>
                <c:pt idx="378">
                  <c:v>138.46137999999999</c:v>
                </c:pt>
                <c:pt idx="379">
                  <c:v>132.2748</c:v>
                </c:pt>
                <c:pt idx="380">
                  <c:v>130.80180999999999</c:v>
                </c:pt>
                <c:pt idx="381">
                  <c:v>133.15860000000001</c:v>
                </c:pt>
                <c:pt idx="382">
                  <c:v>131.53831</c:v>
                </c:pt>
                <c:pt idx="383">
                  <c:v>132.4221</c:v>
                </c:pt>
                <c:pt idx="384">
                  <c:v>134.92618999999999</c:v>
                </c:pt>
                <c:pt idx="385">
                  <c:v>129.91802000000001</c:v>
                </c:pt>
                <c:pt idx="386">
                  <c:v>131.24370999999999</c:v>
                </c:pt>
                <c:pt idx="387">
                  <c:v>130.35991000000001</c:v>
                </c:pt>
                <c:pt idx="388">
                  <c:v>125.35174000000001</c:v>
                </c:pt>
                <c:pt idx="389">
                  <c:v>120.63816</c:v>
                </c:pt>
                <c:pt idx="390">
                  <c:v>125.49903999999999</c:v>
                </c:pt>
                <c:pt idx="391">
                  <c:v>125.94092999999999</c:v>
                </c:pt>
                <c:pt idx="392">
                  <c:v>130.35991000000001</c:v>
                </c:pt>
                <c:pt idx="393">
                  <c:v>122.55305</c:v>
                </c:pt>
                <c:pt idx="394">
                  <c:v>125.20444000000001</c:v>
                </c:pt>
                <c:pt idx="395">
                  <c:v>124.32064</c:v>
                </c:pt>
                <c:pt idx="396">
                  <c:v>116.21917999999999</c:v>
                </c:pt>
                <c:pt idx="397">
                  <c:v>104.14063</c:v>
                </c:pt>
                <c:pt idx="398">
                  <c:v>100.16355</c:v>
                </c:pt>
                <c:pt idx="399">
                  <c:v>106.93932000000001</c:v>
                </c:pt>
                <c:pt idx="400">
                  <c:v>113.27319</c:v>
                </c:pt>
                <c:pt idx="401">
                  <c:v>114.89348</c:v>
                </c:pt>
                <c:pt idx="402">
                  <c:v>117.54486999999999</c:v>
                </c:pt>
                <c:pt idx="403">
                  <c:v>111.65289999999999</c:v>
                </c:pt>
                <c:pt idx="404">
                  <c:v>123.73144000000001</c:v>
                </c:pt>
                <c:pt idx="405">
                  <c:v>126.67742999999999</c:v>
                </c:pt>
                <c:pt idx="406">
                  <c:v>130.50721000000001</c:v>
                </c:pt>
                <c:pt idx="407">
                  <c:v>135.07348999999999</c:v>
                </c:pt>
                <c:pt idx="408">
                  <c:v>139.19786999999999</c:v>
                </c:pt>
                <c:pt idx="409">
                  <c:v>148.03582999999998</c:v>
                </c:pt>
                <c:pt idx="410">
                  <c:v>144.79525000000001</c:v>
                </c:pt>
                <c:pt idx="411">
                  <c:v>141.84926000000002</c:v>
                </c:pt>
                <c:pt idx="412">
                  <c:v>139.49247</c:v>
                </c:pt>
                <c:pt idx="413">
                  <c:v>154.6643</c:v>
                </c:pt>
                <c:pt idx="414">
                  <c:v>155.1062</c:v>
                </c:pt>
                <c:pt idx="415">
                  <c:v>153.92780999999999</c:v>
                </c:pt>
                <c:pt idx="416">
                  <c:v>157.31568999999999</c:v>
                </c:pt>
                <c:pt idx="417">
                  <c:v>155.84270000000001</c:v>
                </c:pt>
                <c:pt idx="418">
                  <c:v>153.19130999999999</c:v>
                </c:pt>
                <c:pt idx="419">
                  <c:v>154.07511</c:v>
                </c:pt>
                <c:pt idx="420">
                  <c:v>162.76577</c:v>
                </c:pt>
                <c:pt idx="421">
                  <c:v>165.71174999999999</c:v>
                </c:pt>
                <c:pt idx="422">
                  <c:v>157.02108999999999</c:v>
                </c:pt>
                <c:pt idx="423">
                  <c:v>156.43189999999998</c:v>
                </c:pt>
                <c:pt idx="424">
                  <c:v>173.22402</c:v>
                </c:pt>
                <c:pt idx="425">
                  <c:v>173.81322</c:v>
                </c:pt>
                <c:pt idx="426">
                  <c:v>174.10782</c:v>
                </c:pt>
                <c:pt idx="427">
                  <c:v>181.17818</c:v>
                </c:pt>
                <c:pt idx="428">
                  <c:v>182.35657999999998</c:v>
                </c:pt>
                <c:pt idx="429">
                  <c:v>185.74446</c:v>
                </c:pt>
                <c:pt idx="430">
                  <c:v>187.80664999999999</c:v>
                </c:pt>
                <c:pt idx="431">
                  <c:v>196.20272</c:v>
                </c:pt>
                <c:pt idx="432">
                  <c:v>186.77555999999998</c:v>
                </c:pt>
                <c:pt idx="433">
                  <c:v>188.83775</c:v>
                </c:pt>
                <c:pt idx="434">
                  <c:v>202.38929000000002</c:v>
                </c:pt>
                <c:pt idx="435">
                  <c:v>200.3271</c:v>
                </c:pt>
                <c:pt idx="436">
                  <c:v>191.93104</c:v>
                </c:pt>
                <c:pt idx="437">
                  <c:v>171.75102999999999</c:v>
                </c:pt>
                <c:pt idx="438">
                  <c:v>180.44168999999999</c:v>
                </c:pt>
                <c:pt idx="439">
                  <c:v>181.62007999999997</c:v>
                </c:pt>
                <c:pt idx="440">
                  <c:v>183.68226999999999</c:v>
                </c:pt>
                <c:pt idx="441">
                  <c:v>179.26329000000001</c:v>
                </c:pt>
                <c:pt idx="442">
                  <c:v>174.10782</c:v>
                </c:pt>
                <c:pt idx="443">
                  <c:v>176.90649999999999</c:v>
                </c:pt>
                <c:pt idx="444">
                  <c:v>171.01453000000001</c:v>
                </c:pt>
                <c:pt idx="445">
                  <c:v>167.77394000000001</c:v>
                </c:pt>
                <c:pt idx="446">
                  <c:v>175.43351000000001</c:v>
                </c:pt>
                <c:pt idx="447">
                  <c:v>181.62007999999997</c:v>
                </c:pt>
                <c:pt idx="448">
                  <c:v>183.09307999999999</c:v>
                </c:pt>
                <c:pt idx="449">
                  <c:v>198.55951000000002</c:v>
                </c:pt>
                <c:pt idx="450">
                  <c:v>190.75264000000001</c:v>
                </c:pt>
                <c:pt idx="451">
                  <c:v>187.80664999999999</c:v>
                </c:pt>
                <c:pt idx="452">
                  <c:v>181.62007999999997</c:v>
                </c:pt>
                <c:pt idx="453">
                  <c:v>184.12417000000002</c:v>
                </c:pt>
                <c:pt idx="454">
                  <c:v>196.79191</c:v>
                </c:pt>
                <c:pt idx="455">
                  <c:v>191.78373999999999</c:v>
                </c:pt>
                <c:pt idx="456">
                  <c:v>198.26491000000001</c:v>
                </c:pt>
                <c:pt idx="457">
                  <c:v>201.80008999999998</c:v>
                </c:pt>
                <c:pt idx="458">
                  <c:v>190.89994000000002</c:v>
                </c:pt>
                <c:pt idx="459">
                  <c:v>191.78373999999999</c:v>
                </c:pt>
                <c:pt idx="460">
                  <c:v>189.57425000000001</c:v>
                </c:pt>
                <c:pt idx="461">
                  <c:v>195.46621999999999</c:v>
                </c:pt>
                <c:pt idx="462">
                  <c:v>197.52841000000001</c:v>
                </c:pt>
                <c:pt idx="463">
                  <c:v>192.52023</c:v>
                </c:pt>
                <c:pt idx="464">
                  <c:v>211.66915</c:v>
                </c:pt>
                <c:pt idx="465">
                  <c:v>207.10287</c:v>
                </c:pt>
                <c:pt idx="466">
                  <c:v>218.00301999999999</c:v>
                </c:pt>
                <c:pt idx="467">
                  <c:v>223.1585</c:v>
                </c:pt>
                <c:pt idx="468">
                  <c:v>212.40564000000001</c:v>
                </c:pt>
                <c:pt idx="469">
                  <c:v>224.18959000000001</c:v>
                </c:pt>
                <c:pt idx="470">
                  <c:v>224.63148999999999</c:v>
                </c:pt>
                <c:pt idx="471">
                  <c:v>225.80987999999999</c:v>
                </c:pt>
                <c:pt idx="472">
                  <c:v>218.00301999999999</c:v>
                </c:pt>
                <c:pt idx="473">
                  <c:v>208.72316000000001</c:v>
                </c:pt>
                <c:pt idx="474">
                  <c:v>212.25834</c:v>
                </c:pt>
                <c:pt idx="475">
                  <c:v>215.35163</c:v>
                </c:pt>
                <c:pt idx="476">
                  <c:v>220.65441000000001</c:v>
                </c:pt>
                <c:pt idx="477">
                  <c:v>225.36798999999999</c:v>
                </c:pt>
                <c:pt idx="478">
                  <c:v>227.43018000000001</c:v>
                </c:pt>
                <c:pt idx="479">
                  <c:v>220.80170999999999</c:v>
                </c:pt>
                <c:pt idx="480">
                  <c:v>218.00301999999999</c:v>
                </c:pt>
                <c:pt idx="481">
                  <c:v>214.32053999999999</c:v>
                </c:pt>
                <c:pt idx="482">
                  <c:v>224.92608999999999</c:v>
                </c:pt>
                <c:pt idx="483">
                  <c:v>221.68549999999999</c:v>
                </c:pt>
                <c:pt idx="484">
                  <c:v>223.45309</c:v>
                </c:pt>
                <c:pt idx="485">
                  <c:v>217.26651999999999</c:v>
                </c:pt>
                <c:pt idx="486">
                  <c:v>218.88681</c:v>
                </c:pt>
                <c:pt idx="487">
                  <c:v>226.10448000000002</c:v>
                </c:pt>
                <c:pt idx="488">
                  <c:v>217.41382000000002</c:v>
                </c:pt>
                <c:pt idx="489">
                  <c:v>222.12739999999999</c:v>
                </c:pt>
                <c:pt idx="490">
                  <c:v>218.88681</c:v>
                </c:pt>
                <c:pt idx="491">
                  <c:v>226.54638</c:v>
                </c:pt>
                <c:pt idx="492">
                  <c:v>210.19614999999999</c:v>
                </c:pt>
                <c:pt idx="493">
                  <c:v>201.65279000000001</c:v>
                </c:pt>
                <c:pt idx="494">
                  <c:v>195.17161999999999</c:v>
                </c:pt>
                <c:pt idx="495">
                  <c:v>197.67570999999998</c:v>
                </c:pt>
                <c:pt idx="496">
                  <c:v>186.62826000000001</c:v>
                </c:pt>
                <c:pt idx="497">
                  <c:v>193.25673</c:v>
                </c:pt>
                <c:pt idx="498">
                  <c:v>187.51205999999999</c:v>
                </c:pt>
                <c:pt idx="499">
                  <c:v>191.93104</c:v>
                </c:pt>
                <c:pt idx="500">
                  <c:v>189.42695000000001</c:v>
                </c:pt>
                <c:pt idx="501">
                  <c:v>181.17818</c:v>
                </c:pt>
                <c:pt idx="502">
                  <c:v>190.75264000000001</c:v>
                </c:pt>
                <c:pt idx="503">
                  <c:v>190.75264000000001</c:v>
                </c:pt>
                <c:pt idx="504">
                  <c:v>201.50548999999998</c:v>
                </c:pt>
                <c:pt idx="505">
                  <c:v>201.65279000000001</c:v>
                </c:pt>
                <c:pt idx="506">
                  <c:v>207.10287</c:v>
                </c:pt>
                <c:pt idx="507">
                  <c:v>204.15688</c:v>
                </c:pt>
                <c:pt idx="508">
                  <c:v>201.21089000000001</c:v>
                </c:pt>
                <c:pt idx="509">
                  <c:v>208.87045999999998</c:v>
                </c:pt>
                <c:pt idx="510">
                  <c:v>212.55294000000001</c:v>
                </c:pt>
                <c:pt idx="511">
                  <c:v>216.82461999999998</c:v>
                </c:pt>
                <c:pt idx="512">
                  <c:v>213.43673999999999</c:v>
                </c:pt>
                <c:pt idx="513">
                  <c:v>220.94901000000002</c:v>
                </c:pt>
                <c:pt idx="514">
                  <c:v>207.69207</c:v>
                </c:pt>
                <c:pt idx="515">
                  <c:v>215.35163</c:v>
                </c:pt>
                <c:pt idx="516">
                  <c:v>213.58404000000002</c:v>
                </c:pt>
                <c:pt idx="517">
                  <c:v>220.06520999999998</c:v>
                </c:pt>
                <c:pt idx="518">
                  <c:v>210.34345000000002</c:v>
                </c:pt>
                <c:pt idx="519">
                  <c:v>204.74607999999998</c:v>
                </c:pt>
                <c:pt idx="520">
                  <c:v>210.19614999999999</c:v>
                </c:pt>
                <c:pt idx="521">
                  <c:v>205.62986999999998</c:v>
                </c:pt>
                <c:pt idx="522">
                  <c:v>190.89994000000002</c:v>
                </c:pt>
                <c:pt idx="523">
                  <c:v>187.36476000000002</c:v>
                </c:pt>
                <c:pt idx="524">
                  <c:v>190.31073999999998</c:v>
                </c:pt>
                <c:pt idx="525">
                  <c:v>192.52023</c:v>
                </c:pt>
                <c:pt idx="526">
                  <c:v>188.54315</c:v>
                </c:pt>
                <c:pt idx="527">
                  <c:v>187.80664999999999</c:v>
                </c:pt>
                <c:pt idx="528">
                  <c:v>191.63643999999999</c:v>
                </c:pt>
                <c:pt idx="529">
                  <c:v>195.90812</c:v>
                </c:pt>
                <c:pt idx="530">
                  <c:v>198.70680999999999</c:v>
                </c:pt>
                <c:pt idx="531">
                  <c:v>197.23381000000001</c:v>
                </c:pt>
                <c:pt idx="532">
                  <c:v>187.80664999999999</c:v>
                </c:pt>
                <c:pt idx="533">
                  <c:v>187.51205999999999</c:v>
                </c:pt>
                <c:pt idx="534">
                  <c:v>196.64461</c:v>
                </c:pt>
                <c:pt idx="535">
                  <c:v>203.27309</c:v>
                </c:pt>
                <c:pt idx="536">
                  <c:v>201.06360000000001</c:v>
                </c:pt>
                <c:pt idx="537">
                  <c:v>202.97848999999999</c:v>
                </c:pt>
                <c:pt idx="538">
                  <c:v>206.07176999999999</c:v>
                </c:pt>
                <c:pt idx="539">
                  <c:v>198.26491000000001</c:v>
                </c:pt>
                <c:pt idx="540">
                  <c:v>196.64461</c:v>
                </c:pt>
                <c:pt idx="541">
                  <c:v>210.34345000000002</c:v>
                </c:pt>
                <c:pt idx="542">
                  <c:v>210.34345000000002</c:v>
                </c:pt>
                <c:pt idx="543">
                  <c:v>212.55294000000001</c:v>
                </c:pt>
                <c:pt idx="544">
                  <c:v>214.61512999999999</c:v>
                </c:pt>
                <c:pt idx="545">
                  <c:v>201.35819000000001</c:v>
                </c:pt>
                <c:pt idx="546">
                  <c:v>191.63643999999999</c:v>
                </c:pt>
                <c:pt idx="547">
                  <c:v>193.10943</c:v>
                </c:pt>
                <c:pt idx="548">
                  <c:v>192.37293</c:v>
                </c:pt>
                <c:pt idx="549">
                  <c:v>189.13235</c:v>
                </c:pt>
                <c:pt idx="550">
                  <c:v>197.82301000000001</c:v>
                </c:pt>
                <c:pt idx="551">
                  <c:v>199.59059999999999</c:v>
                </c:pt>
                <c:pt idx="552">
                  <c:v>190.31073999999998</c:v>
                </c:pt>
                <c:pt idx="553">
                  <c:v>184.12417000000002</c:v>
                </c:pt>
                <c:pt idx="554">
                  <c:v>185.74446</c:v>
                </c:pt>
                <c:pt idx="555">
                  <c:v>183.68226999999999</c:v>
                </c:pt>
                <c:pt idx="556">
                  <c:v>181.76738</c:v>
                </c:pt>
                <c:pt idx="557">
                  <c:v>176.90649999999999</c:v>
                </c:pt>
                <c:pt idx="558">
                  <c:v>176.90649999999999</c:v>
                </c:pt>
                <c:pt idx="559">
                  <c:v>178.23220000000001</c:v>
                </c:pt>
                <c:pt idx="560">
                  <c:v>174.54971</c:v>
                </c:pt>
                <c:pt idx="561">
                  <c:v>168.06854000000001</c:v>
                </c:pt>
                <c:pt idx="562">
                  <c:v>162.76577</c:v>
                </c:pt>
                <c:pt idx="563">
                  <c:v>160.40898000000001</c:v>
                </c:pt>
                <c:pt idx="564">
                  <c:v>163.79685999999998</c:v>
                </c:pt>
                <c:pt idx="565">
                  <c:v>183.24038000000002</c:v>
                </c:pt>
                <c:pt idx="566">
                  <c:v>177.643</c:v>
                </c:pt>
                <c:pt idx="567">
                  <c:v>175.87541000000002</c:v>
                </c:pt>
                <c:pt idx="568">
                  <c:v>180.14708999999999</c:v>
                </c:pt>
                <c:pt idx="569">
                  <c:v>189.57425000000001</c:v>
                </c:pt>
                <c:pt idx="570">
                  <c:v>191.78373999999999</c:v>
                </c:pt>
                <c:pt idx="571">
                  <c:v>189.42695000000001</c:v>
                </c:pt>
                <c:pt idx="572">
                  <c:v>195.61351999999999</c:v>
                </c:pt>
                <c:pt idx="573">
                  <c:v>199.14870000000002</c:v>
                </c:pt>
                <c:pt idx="574">
                  <c:v>195.90812</c:v>
                </c:pt>
                <c:pt idx="575">
                  <c:v>193.55132999999998</c:v>
                </c:pt>
                <c:pt idx="576">
                  <c:v>193.84592999999998</c:v>
                </c:pt>
                <c:pt idx="577">
                  <c:v>204.15688</c:v>
                </c:pt>
                <c:pt idx="578">
                  <c:v>201.06360000000001</c:v>
                </c:pt>
                <c:pt idx="579">
                  <c:v>202.09469000000001</c:v>
                </c:pt>
                <c:pt idx="580">
                  <c:v>200.4744</c:v>
                </c:pt>
                <c:pt idx="581">
                  <c:v>202.83118999999999</c:v>
                </c:pt>
                <c:pt idx="582">
                  <c:v>199.8852</c:v>
                </c:pt>
                <c:pt idx="583">
                  <c:v>212.40564000000001</c:v>
                </c:pt>
                <c:pt idx="584">
                  <c:v>214.61512999999999</c:v>
                </c:pt>
                <c:pt idx="585">
                  <c:v>215.64623</c:v>
                </c:pt>
                <c:pt idx="586">
                  <c:v>209.31235999999998</c:v>
                </c:pt>
                <c:pt idx="587">
                  <c:v>211.22725</c:v>
                </c:pt>
                <c:pt idx="588">
                  <c:v>219.47601</c:v>
                </c:pt>
                <c:pt idx="589">
                  <c:v>213.58404000000002</c:v>
                </c:pt>
                <c:pt idx="590">
                  <c:v>207.69207</c:v>
                </c:pt>
                <c:pt idx="591">
                  <c:v>207.69207</c:v>
                </c:pt>
                <c:pt idx="592">
                  <c:v>197.08651</c:v>
                </c:pt>
                <c:pt idx="593">
                  <c:v>195.31892000000002</c:v>
                </c:pt>
                <c:pt idx="594">
                  <c:v>198.85410000000002</c:v>
                </c:pt>
                <c:pt idx="595">
                  <c:v>192.52023</c:v>
                </c:pt>
                <c:pt idx="596">
                  <c:v>197.52841000000001</c:v>
                </c:pt>
                <c:pt idx="597">
                  <c:v>188.10124999999999</c:v>
                </c:pt>
                <c:pt idx="598">
                  <c:v>186.48095999999998</c:v>
                </c:pt>
                <c:pt idx="599">
                  <c:v>188.24854999999999</c:v>
                </c:pt>
                <c:pt idx="600">
                  <c:v>186.77555999999998</c:v>
                </c:pt>
                <c:pt idx="601">
                  <c:v>185.44987</c:v>
                </c:pt>
                <c:pt idx="602">
                  <c:v>192.22563</c:v>
                </c:pt>
                <c:pt idx="603">
                  <c:v>181.03089000000003</c:v>
                </c:pt>
                <c:pt idx="604">
                  <c:v>174.54971</c:v>
                </c:pt>
                <c:pt idx="605">
                  <c:v>167.33204999999998</c:v>
                </c:pt>
                <c:pt idx="606">
                  <c:v>167.92123999999998</c:v>
                </c:pt>
                <c:pt idx="607">
                  <c:v>162.17657</c:v>
                </c:pt>
                <c:pt idx="608">
                  <c:v>159.23057999999997</c:v>
                </c:pt>
                <c:pt idx="609">
                  <c:v>166.30095</c:v>
                </c:pt>
                <c:pt idx="610">
                  <c:v>164.23876000000001</c:v>
                </c:pt>
                <c:pt idx="611">
                  <c:v>175.28620999999998</c:v>
                </c:pt>
                <c:pt idx="612">
                  <c:v>163.79685999999998</c:v>
                </c:pt>
                <c:pt idx="613">
                  <c:v>164.82795999999999</c:v>
                </c:pt>
                <c:pt idx="614">
                  <c:v>187.07016000000002</c:v>
                </c:pt>
                <c:pt idx="615">
                  <c:v>186.33366000000001</c:v>
                </c:pt>
                <c:pt idx="616">
                  <c:v>189.86885000000001</c:v>
                </c:pt>
                <c:pt idx="617">
                  <c:v>202.09469000000001</c:v>
                </c:pt>
                <c:pt idx="618">
                  <c:v>197.08651</c:v>
                </c:pt>
                <c:pt idx="619">
                  <c:v>191.48914000000002</c:v>
                </c:pt>
                <c:pt idx="620">
                  <c:v>189.27965</c:v>
                </c:pt>
                <c:pt idx="621">
                  <c:v>195.46621999999999</c:v>
                </c:pt>
                <c:pt idx="622">
                  <c:v>186.92285999999999</c:v>
                </c:pt>
                <c:pt idx="623">
                  <c:v>189.13235</c:v>
                </c:pt>
                <c:pt idx="624">
                  <c:v>188.24854999999999</c:v>
                </c:pt>
                <c:pt idx="625">
                  <c:v>189.27965</c:v>
                </c:pt>
                <c:pt idx="626">
                  <c:v>185.59716</c:v>
                </c:pt>
                <c:pt idx="627">
                  <c:v>172.48751999999999</c:v>
                </c:pt>
                <c:pt idx="628">
                  <c:v>166.74285</c:v>
                </c:pt>
                <c:pt idx="629">
                  <c:v>172.04563000000002</c:v>
                </c:pt>
                <c:pt idx="630">
                  <c:v>166.82973999999999</c:v>
                </c:pt>
                <c:pt idx="631">
                  <c:v>168.86070999999998</c:v>
                </c:pt>
                <c:pt idx="632">
                  <c:v>163.92834999999999</c:v>
                </c:pt>
                <c:pt idx="633">
                  <c:v>172.63251</c:v>
                </c:pt>
                <c:pt idx="634">
                  <c:v>170.02126000000001</c:v>
                </c:pt>
                <c:pt idx="635">
                  <c:v>176.25923999999998</c:v>
                </c:pt>
                <c:pt idx="636">
                  <c:v>181.19159999999999</c:v>
                </c:pt>
                <c:pt idx="637">
                  <c:v>184.67327</c:v>
                </c:pt>
                <c:pt idx="638">
                  <c:v>186.84931</c:v>
                </c:pt>
                <c:pt idx="639">
                  <c:v>185.54367999999999</c:v>
                </c:pt>
                <c:pt idx="640">
                  <c:v>180.75639000000001</c:v>
                </c:pt>
                <c:pt idx="641">
                  <c:v>188.59014000000002</c:v>
                </c:pt>
                <c:pt idx="642">
                  <c:v>185.68875</c:v>
                </c:pt>
                <c:pt idx="643">
                  <c:v>180.61132000000001</c:v>
                </c:pt>
                <c:pt idx="644">
                  <c:v>184.43044</c:v>
                </c:pt>
                <c:pt idx="645">
                  <c:v>179.14058</c:v>
                </c:pt>
                <c:pt idx="646">
                  <c:v>181.42809</c:v>
                </c:pt>
                <c:pt idx="647">
                  <c:v>183.28668999999999</c:v>
                </c:pt>
                <c:pt idx="648">
                  <c:v>196.86877999999999</c:v>
                </c:pt>
                <c:pt idx="649">
                  <c:v>201.01489000000001</c:v>
                </c:pt>
                <c:pt idx="650">
                  <c:v>203.87427</c:v>
                </c:pt>
                <c:pt idx="651">
                  <c:v>200.15707</c:v>
                </c:pt>
                <c:pt idx="652">
                  <c:v>209.59304999999998</c:v>
                </c:pt>
                <c:pt idx="653">
                  <c:v>208.73523</c:v>
                </c:pt>
                <c:pt idx="654">
                  <c:v>217.02745000000002</c:v>
                </c:pt>
                <c:pt idx="655">
                  <c:v>216.74151000000001</c:v>
                </c:pt>
                <c:pt idx="656">
                  <c:v>218.02910999999997</c:v>
                </c:pt>
                <c:pt idx="657">
                  <c:v>221.14583999999999</c:v>
                </c:pt>
                <c:pt idx="658">
                  <c:v>218.87913</c:v>
                </c:pt>
                <c:pt idx="659">
                  <c:v>237.29614000000001</c:v>
                </c:pt>
                <c:pt idx="660">
                  <c:v>228.37097</c:v>
                </c:pt>
                <c:pt idx="661">
                  <c:v>226.24592999999999</c:v>
                </c:pt>
                <c:pt idx="662">
                  <c:v>223.12921</c:v>
                </c:pt>
                <c:pt idx="663">
                  <c:v>216.32907999999998</c:v>
                </c:pt>
                <c:pt idx="664">
                  <c:v>222.56253000000001</c:v>
                </c:pt>
                <c:pt idx="665">
                  <c:v>226.38759999999999</c:v>
                </c:pt>
                <c:pt idx="666">
                  <c:v>241.68789000000001</c:v>
                </c:pt>
                <c:pt idx="667">
                  <c:v>221.85130999999998</c:v>
                </c:pt>
                <c:pt idx="668">
                  <c:v>223.53946999999999</c:v>
                </c:pt>
                <c:pt idx="669">
                  <c:v>227.05645000000001</c:v>
                </c:pt>
                <c:pt idx="670">
                  <c:v>228.88527999999999</c:v>
                </c:pt>
                <c:pt idx="671">
                  <c:v>224.80557999999999</c:v>
                </c:pt>
                <c:pt idx="672">
                  <c:v>220.58520000000001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PBR!$AN$19</c:f>
              <c:strCache>
                <c:ptCount val="1"/>
                <c:pt idx="0">
                  <c:v>2.6X</c:v>
                </c:pt>
              </c:strCache>
            </c:strRef>
          </c:tx>
          <c:spPr>
            <a:ln w="1905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PBR!$AN$20:$AN$5005</c:f>
              <c:numCache>
                <c:formatCode>General</c:formatCode>
                <c:ptCount val="4986"/>
                <c:pt idx="0">
                  <c:v>76.477647999999988</c:v>
                </c:pt>
                <c:pt idx="1">
                  <c:v>76.728944499999983</c:v>
                </c:pt>
                <c:pt idx="2">
                  <c:v>76.980240999999992</c:v>
                </c:pt>
                <c:pt idx="3">
                  <c:v>77.231537499999988</c:v>
                </c:pt>
                <c:pt idx="4">
                  <c:v>77.482833999999983</c:v>
                </c:pt>
                <c:pt idx="5">
                  <c:v>77.734130499999978</c:v>
                </c:pt>
                <c:pt idx="6">
                  <c:v>77.985426999999987</c:v>
                </c:pt>
                <c:pt idx="7">
                  <c:v>78.236723499999997</c:v>
                </c:pt>
                <c:pt idx="8">
                  <c:v>78.488019999999992</c:v>
                </c:pt>
                <c:pt idx="9">
                  <c:v>78.739316499999987</c:v>
                </c:pt>
                <c:pt idx="10">
                  <c:v>78.990612999999996</c:v>
                </c:pt>
                <c:pt idx="11">
                  <c:v>79.241909499999991</c:v>
                </c:pt>
                <c:pt idx="12">
                  <c:v>79.493205999999986</c:v>
                </c:pt>
                <c:pt idx="13">
                  <c:v>79.744502499999982</c:v>
                </c:pt>
                <c:pt idx="14">
                  <c:v>79.995798999999991</c:v>
                </c:pt>
                <c:pt idx="15">
                  <c:v>80.247095499999986</c:v>
                </c:pt>
                <c:pt idx="16">
                  <c:v>80.498391999999996</c:v>
                </c:pt>
                <c:pt idx="17">
                  <c:v>80.749688499999991</c:v>
                </c:pt>
                <c:pt idx="18">
                  <c:v>81.000985</c:v>
                </c:pt>
                <c:pt idx="19">
                  <c:v>81.252281499999981</c:v>
                </c:pt>
                <c:pt idx="20">
                  <c:v>81.50357799999999</c:v>
                </c:pt>
                <c:pt idx="21">
                  <c:v>81.754874499999985</c:v>
                </c:pt>
                <c:pt idx="22">
                  <c:v>82.006170999999981</c:v>
                </c:pt>
                <c:pt idx="23">
                  <c:v>82.25746749999999</c:v>
                </c:pt>
                <c:pt idx="24">
                  <c:v>82.508763999999999</c:v>
                </c:pt>
                <c:pt idx="25">
                  <c:v>82.760060499999994</c:v>
                </c:pt>
                <c:pt idx="26">
                  <c:v>83.01135699999999</c:v>
                </c:pt>
                <c:pt idx="27">
                  <c:v>83.262653499999999</c:v>
                </c:pt>
                <c:pt idx="28">
                  <c:v>83.51394999999998</c:v>
                </c:pt>
                <c:pt idx="29">
                  <c:v>83.765246499999989</c:v>
                </c:pt>
                <c:pt idx="30">
                  <c:v>84.016542999999984</c:v>
                </c:pt>
                <c:pt idx="31">
                  <c:v>84.267839500000008</c:v>
                </c:pt>
                <c:pt idx="32">
                  <c:v>84.519136000000003</c:v>
                </c:pt>
                <c:pt idx="33">
                  <c:v>84.770432499999984</c:v>
                </c:pt>
                <c:pt idx="34">
                  <c:v>85.021728999999993</c:v>
                </c:pt>
                <c:pt idx="35">
                  <c:v>85.273025500000003</c:v>
                </c:pt>
                <c:pt idx="36">
                  <c:v>85.524321999999984</c:v>
                </c:pt>
                <c:pt idx="37">
                  <c:v>85.775618499999993</c:v>
                </c:pt>
                <c:pt idx="38">
                  <c:v>86.026914999999988</c:v>
                </c:pt>
                <c:pt idx="39">
                  <c:v>86.278211500000012</c:v>
                </c:pt>
                <c:pt idx="40">
                  <c:v>86.529507999999993</c:v>
                </c:pt>
                <c:pt idx="41">
                  <c:v>86.780804499999988</c:v>
                </c:pt>
                <c:pt idx="42">
                  <c:v>87.032100999999997</c:v>
                </c:pt>
                <c:pt idx="43">
                  <c:v>87.283397499999978</c:v>
                </c:pt>
                <c:pt idx="44">
                  <c:v>87.534693999999988</c:v>
                </c:pt>
                <c:pt idx="45">
                  <c:v>87.785990499999997</c:v>
                </c:pt>
                <c:pt idx="46">
                  <c:v>88.037286999999992</c:v>
                </c:pt>
                <c:pt idx="47">
                  <c:v>88.288583500000001</c:v>
                </c:pt>
                <c:pt idx="48">
                  <c:v>88.539879999999997</c:v>
                </c:pt>
                <c:pt idx="49">
                  <c:v>88.791176499999992</c:v>
                </c:pt>
                <c:pt idx="50">
                  <c:v>89.042473000000001</c:v>
                </c:pt>
                <c:pt idx="51">
                  <c:v>89.293769499999982</c:v>
                </c:pt>
                <c:pt idx="52">
                  <c:v>89.545065999999991</c:v>
                </c:pt>
                <c:pt idx="53">
                  <c:v>89.545065999999991</c:v>
                </c:pt>
                <c:pt idx="54">
                  <c:v>89.805875999999984</c:v>
                </c:pt>
                <c:pt idx="55">
                  <c:v>90.06668599999999</c:v>
                </c:pt>
                <c:pt idx="56">
                  <c:v>90.327495999999982</c:v>
                </c:pt>
                <c:pt idx="57">
                  <c:v>90.588306000000017</c:v>
                </c:pt>
                <c:pt idx="58">
                  <c:v>90.849116000000009</c:v>
                </c:pt>
                <c:pt idx="59">
                  <c:v>91.109925999999973</c:v>
                </c:pt>
                <c:pt idx="60">
                  <c:v>91.370736000000008</c:v>
                </c:pt>
                <c:pt idx="61">
                  <c:v>91.631546</c:v>
                </c:pt>
                <c:pt idx="62">
                  <c:v>91.892355999999964</c:v>
                </c:pt>
                <c:pt idx="63">
                  <c:v>92.153165999999999</c:v>
                </c:pt>
                <c:pt idx="64">
                  <c:v>92.413975999999991</c:v>
                </c:pt>
                <c:pt idx="65">
                  <c:v>92.674786000000012</c:v>
                </c:pt>
                <c:pt idx="66">
                  <c:v>92.935596000000004</c:v>
                </c:pt>
                <c:pt idx="67">
                  <c:v>93.196405999999982</c:v>
                </c:pt>
                <c:pt idx="68">
                  <c:v>93.457216000000003</c:v>
                </c:pt>
                <c:pt idx="69">
                  <c:v>93.718025999999995</c:v>
                </c:pt>
                <c:pt idx="70">
                  <c:v>93.978836000000001</c:v>
                </c:pt>
                <c:pt idx="71">
                  <c:v>94.239645999999993</c:v>
                </c:pt>
                <c:pt idx="72">
                  <c:v>94.500455999999986</c:v>
                </c:pt>
                <c:pt idx="73">
                  <c:v>94.761266000000006</c:v>
                </c:pt>
                <c:pt idx="74">
                  <c:v>95.022075999999984</c:v>
                </c:pt>
                <c:pt idx="75">
                  <c:v>95.282885999999991</c:v>
                </c:pt>
                <c:pt idx="76">
                  <c:v>95.543695999999983</c:v>
                </c:pt>
                <c:pt idx="77">
                  <c:v>95.804505999999975</c:v>
                </c:pt>
                <c:pt idx="78">
                  <c:v>96.06531600000001</c:v>
                </c:pt>
                <c:pt idx="79">
                  <c:v>96.326125999999988</c:v>
                </c:pt>
                <c:pt idx="80">
                  <c:v>96.586936000000009</c:v>
                </c:pt>
                <c:pt idx="81">
                  <c:v>96.847746000000001</c:v>
                </c:pt>
                <c:pt idx="82">
                  <c:v>97.108555999999993</c:v>
                </c:pt>
                <c:pt idx="83">
                  <c:v>97.369365999999985</c:v>
                </c:pt>
                <c:pt idx="84">
                  <c:v>97.630175999999992</c:v>
                </c:pt>
                <c:pt idx="85">
                  <c:v>97.890985999999984</c:v>
                </c:pt>
                <c:pt idx="86">
                  <c:v>98.15179599999999</c:v>
                </c:pt>
                <c:pt idx="87">
                  <c:v>98.412605999999982</c:v>
                </c:pt>
                <c:pt idx="88">
                  <c:v>98.673415999999989</c:v>
                </c:pt>
                <c:pt idx="89">
                  <c:v>98.934225999999981</c:v>
                </c:pt>
                <c:pt idx="90">
                  <c:v>99.195035999999973</c:v>
                </c:pt>
                <c:pt idx="91">
                  <c:v>99.45584599999998</c:v>
                </c:pt>
                <c:pt idx="92">
                  <c:v>99.716655999999972</c:v>
                </c:pt>
                <c:pt idx="93">
                  <c:v>99.977466000000007</c:v>
                </c:pt>
                <c:pt idx="94">
                  <c:v>100.238276</c:v>
                </c:pt>
                <c:pt idx="95">
                  <c:v>100.49908599999999</c:v>
                </c:pt>
                <c:pt idx="96">
                  <c:v>100.75989599999997</c:v>
                </c:pt>
                <c:pt idx="97">
                  <c:v>101.02070599999999</c:v>
                </c:pt>
                <c:pt idx="98">
                  <c:v>101.28151599999998</c:v>
                </c:pt>
                <c:pt idx="99">
                  <c:v>101.54232599999999</c:v>
                </c:pt>
                <c:pt idx="100">
                  <c:v>101.80313599999998</c:v>
                </c:pt>
                <c:pt idx="101">
                  <c:v>102.063946</c:v>
                </c:pt>
                <c:pt idx="102">
                  <c:v>102.32475599999999</c:v>
                </c:pt>
                <c:pt idx="103">
                  <c:v>102.58556599999999</c:v>
                </c:pt>
                <c:pt idx="104">
                  <c:v>102.84637599999999</c:v>
                </c:pt>
                <c:pt idx="105">
                  <c:v>103.10718599999998</c:v>
                </c:pt>
                <c:pt idx="106">
                  <c:v>103.38423449999998</c:v>
                </c:pt>
                <c:pt idx="107">
                  <c:v>103.661283</c:v>
                </c:pt>
                <c:pt idx="108">
                  <c:v>103.93833149999999</c:v>
                </c:pt>
                <c:pt idx="109">
                  <c:v>104.21538</c:v>
                </c:pt>
                <c:pt idx="110">
                  <c:v>104.49242849999997</c:v>
                </c:pt>
                <c:pt idx="111">
                  <c:v>104.76947699999998</c:v>
                </c:pt>
                <c:pt idx="112">
                  <c:v>105.04652549999999</c:v>
                </c:pt>
                <c:pt idx="113">
                  <c:v>105.32357399999999</c:v>
                </c:pt>
                <c:pt idx="114">
                  <c:v>105.60062249999999</c:v>
                </c:pt>
                <c:pt idx="115">
                  <c:v>105.87767099999999</c:v>
                </c:pt>
                <c:pt idx="116">
                  <c:v>106.1547195</c:v>
                </c:pt>
                <c:pt idx="117">
                  <c:v>106.43176799999999</c:v>
                </c:pt>
                <c:pt idx="118">
                  <c:v>106.70881649999998</c:v>
                </c:pt>
                <c:pt idx="119">
                  <c:v>106.98586499999998</c:v>
                </c:pt>
                <c:pt idx="120">
                  <c:v>107.26291349999998</c:v>
                </c:pt>
                <c:pt idx="121">
                  <c:v>107.53996199999999</c:v>
                </c:pt>
                <c:pt idx="122">
                  <c:v>107.81701049999999</c:v>
                </c:pt>
                <c:pt idx="123">
                  <c:v>108.09405899999997</c:v>
                </c:pt>
                <c:pt idx="124">
                  <c:v>108.37110749999998</c:v>
                </c:pt>
                <c:pt idx="125">
                  <c:v>108.64815599999999</c:v>
                </c:pt>
                <c:pt idx="126">
                  <c:v>108.92520449999998</c:v>
                </c:pt>
                <c:pt idx="127">
                  <c:v>109.20225299999998</c:v>
                </c:pt>
                <c:pt idx="128">
                  <c:v>109.47930149999999</c:v>
                </c:pt>
                <c:pt idx="129">
                  <c:v>109.75635</c:v>
                </c:pt>
                <c:pt idx="130">
                  <c:v>110.03339849999999</c:v>
                </c:pt>
                <c:pt idx="131">
                  <c:v>110.31044699999998</c:v>
                </c:pt>
                <c:pt idx="132">
                  <c:v>110.58749549999999</c:v>
                </c:pt>
                <c:pt idx="133">
                  <c:v>110.86454399999998</c:v>
                </c:pt>
                <c:pt idx="134">
                  <c:v>111.14159249999999</c:v>
                </c:pt>
                <c:pt idx="135">
                  <c:v>111.41864099999998</c:v>
                </c:pt>
                <c:pt idx="136">
                  <c:v>111.69568949999999</c:v>
                </c:pt>
                <c:pt idx="137">
                  <c:v>111.97273799999999</c:v>
                </c:pt>
                <c:pt idx="138">
                  <c:v>112.24978649999997</c:v>
                </c:pt>
                <c:pt idx="139">
                  <c:v>112.52683499999999</c:v>
                </c:pt>
                <c:pt idx="140">
                  <c:v>112.80388349999998</c:v>
                </c:pt>
                <c:pt idx="141">
                  <c:v>113.08093199999999</c:v>
                </c:pt>
                <c:pt idx="142">
                  <c:v>113.3579805</c:v>
                </c:pt>
                <c:pt idx="143">
                  <c:v>113.63502899999997</c:v>
                </c:pt>
                <c:pt idx="144">
                  <c:v>113.91207749999997</c:v>
                </c:pt>
                <c:pt idx="145">
                  <c:v>114.18912599999999</c:v>
                </c:pt>
                <c:pt idx="146">
                  <c:v>114.46617449999998</c:v>
                </c:pt>
                <c:pt idx="147">
                  <c:v>114.74322299999999</c:v>
                </c:pt>
                <c:pt idx="148">
                  <c:v>115.02027149999999</c:v>
                </c:pt>
                <c:pt idx="149">
                  <c:v>115.29732</c:v>
                </c:pt>
                <c:pt idx="150">
                  <c:v>115.57436849999998</c:v>
                </c:pt>
                <c:pt idx="151">
                  <c:v>115.85141699999997</c:v>
                </c:pt>
                <c:pt idx="152">
                  <c:v>116.12846549999999</c:v>
                </c:pt>
                <c:pt idx="153">
                  <c:v>116.40551400000001</c:v>
                </c:pt>
                <c:pt idx="154">
                  <c:v>116.68256249999999</c:v>
                </c:pt>
                <c:pt idx="155">
                  <c:v>116.95961099999998</c:v>
                </c:pt>
                <c:pt idx="156">
                  <c:v>117.23665949999997</c:v>
                </c:pt>
                <c:pt idx="157">
                  <c:v>117.51370799999998</c:v>
                </c:pt>
                <c:pt idx="158">
                  <c:v>117.83185999999999</c:v>
                </c:pt>
                <c:pt idx="159">
                  <c:v>118.15001199999999</c:v>
                </c:pt>
                <c:pt idx="160">
                  <c:v>118.468164</c:v>
                </c:pt>
                <c:pt idx="161">
                  <c:v>118.78631599999999</c:v>
                </c:pt>
                <c:pt idx="162">
                  <c:v>119.104468</c:v>
                </c:pt>
                <c:pt idx="163">
                  <c:v>119.42261999999997</c:v>
                </c:pt>
                <c:pt idx="164">
                  <c:v>119.74077199999998</c:v>
                </c:pt>
                <c:pt idx="165">
                  <c:v>120.058924</c:v>
                </c:pt>
                <c:pt idx="166">
                  <c:v>120.37707599999999</c:v>
                </c:pt>
                <c:pt idx="167">
                  <c:v>120.695228</c:v>
                </c:pt>
                <c:pt idx="168">
                  <c:v>121.01337999999997</c:v>
                </c:pt>
                <c:pt idx="169">
                  <c:v>121.331532</c:v>
                </c:pt>
                <c:pt idx="170">
                  <c:v>121.64968399999998</c:v>
                </c:pt>
                <c:pt idx="171">
                  <c:v>121.96783599999999</c:v>
                </c:pt>
                <c:pt idx="172">
                  <c:v>122.28598799999999</c:v>
                </c:pt>
                <c:pt idx="173">
                  <c:v>122.60413999999999</c:v>
                </c:pt>
                <c:pt idx="174">
                  <c:v>122.922292</c:v>
                </c:pt>
                <c:pt idx="175">
                  <c:v>123.24044399999997</c:v>
                </c:pt>
                <c:pt idx="176">
                  <c:v>123.55859599999998</c:v>
                </c:pt>
                <c:pt idx="177">
                  <c:v>123.87674800000001</c:v>
                </c:pt>
                <c:pt idx="178">
                  <c:v>124.19489999999999</c:v>
                </c:pt>
                <c:pt idx="179">
                  <c:v>124.51305199999997</c:v>
                </c:pt>
                <c:pt idx="180">
                  <c:v>124.83120399999999</c:v>
                </c:pt>
                <c:pt idx="181">
                  <c:v>125.14935599999998</c:v>
                </c:pt>
                <c:pt idx="182">
                  <c:v>125.46750799999998</c:v>
                </c:pt>
                <c:pt idx="183">
                  <c:v>125.78566000000001</c:v>
                </c:pt>
                <c:pt idx="184">
                  <c:v>126.10381199999999</c:v>
                </c:pt>
                <c:pt idx="185">
                  <c:v>126.42196399999999</c:v>
                </c:pt>
                <c:pt idx="186">
                  <c:v>126.740116</c:v>
                </c:pt>
                <c:pt idx="187">
                  <c:v>127.05826799999998</c:v>
                </c:pt>
                <c:pt idx="188">
                  <c:v>127.37641999999998</c:v>
                </c:pt>
                <c:pt idx="189">
                  <c:v>127.69457199999998</c:v>
                </c:pt>
                <c:pt idx="190">
                  <c:v>128.01272399999996</c:v>
                </c:pt>
                <c:pt idx="191">
                  <c:v>128.33087599999996</c:v>
                </c:pt>
                <c:pt idx="192">
                  <c:v>128.64902799999999</c:v>
                </c:pt>
                <c:pt idx="193">
                  <c:v>128.96717999999998</c:v>
                </c:pt>
                <c:pt idx="194">
                  <c:v>129.28533199999998</c:v>
                </c:pt>
                <c:pt idx="195">
                  <c:v>129.60348399999998</c:v>
                </c:pt>
                <c:pt idx="196">
                  <c:v>129.92163599999998</c:v>
                </c:pt>
                <c:pt idx="197">
                  <c:v>130.239788</c:v>
                </c:pt>
                <c:pt idx="198">
                  <c:v>130.55794</c:v>
                </c:pt>
                <c:pt idx="199">
                  <c:v>130.876092</c:v>
                </c:pt>
                <c:pt idx="200">
                  <c:v>131.194244</c:v>
                </c:pt>
                <c:pt idx="201">
                  <c:v>131.51239599999997</c:v>
                </c:pt>
                <c:pt idx="202">
                  <c:v>131.83054799999999</c:v>
                </c:pt>
                <c:pt idx="203">
                  <c:v>132.14869999999999</c:v>
                </c:pt>
                <c:pt idx="204">
                  <c:v>132.46685199999999</c:v>
                </c:pt>
                <c:pt idx="205">
                  <c:v>132.78500399999999</c:v>
                </c:pt>
                <c:pt idx="206">
                  <c:v>133.10315599999998</c:v>
                </c:pt>
                <c:pt idx="207">
                  <c:v>133.42130799999998</c:v>
                </c:pt>
                <c:pt idx="208">
                  <c:v>133.73945999999995</c:v>
                </c:pt>
                <c:pt idx="209">
                  <c:v>134.05761200000001</c:v>
                </c:pt>
                <c:pt idx="210">
                  <c:v>134.38525549999997</c:v>
                </c:pt>
                <c:pt idx="211">
                  <c:v>134.71289899999999</c:v>
                </c:pt>
                <c:pt idx="212">
                  <c:v>135.04054249999999</c:v>
                </c:pt>
                <c:pt idx="213">
                  <c:v>135.36818599999998</c:v>
                </c:pt>
                <c:pt idx="214">
                  <c:v>135.6958295</c:v>
                </c:pt>
                <c:pt idx="215">
                  <c:v>136.023473</c:v>
                </c:pt>
                <c:pt idx="216">
                  <c:v>136.35111649999996</c:v>
                </c:pt>
                <c:pt idx="217">
                  <c:v>136.67875999999998</c:v>
                </c:pt>
                <c:pt idx="218">
                  <c:v>137.00640349999998</c:v>
                </c:pt>
                <c:pt idx="219">
                  <c:v>137.334047</c:v>
                </c:pt>
                <c:pt idx="220">
                  <c:v>137.66169049999999</c:v>
                </c:pt>
                <c:pt idx="221">
                  <c:v>137.98933400000001</c:v>
                </c:pt>
                <c:pt idx="222">
                  <c:v>138.31697749999998</c:v>
                </c:pt>
                <c:pt idx="223">
                  <c:v>138.64462099999994</c:v>
                </c:pt>
                <c:pt idx="224">
                  <c:v>138.97226449999999</c:v>
                </c:pt>
                <c:pt idx="225">
                  <c:v>139.29990799999996</c:v>
                </c:pt>
                <c:pt idx="226">
                  <c:v>139.62755150000001</c:v>
                </c:pt>
                <c:pt idx="227">
                  <c:v>139.95519499999997</c:v>
                </c:pt>
                <c:pt idx="228">
                  <c:v>140.2828385</c:v>
                </c:pt>
                <c:pt idx="229">
                  <c:v>140.61048199999999</c:v>
                </c:pt>
                <c:pt idx="230">
                  <c:v>140.93812549999998</c:v>
                </c:pt>
                <c:pt idx="231">
                  <c:v>141.26576900000001</c:v>
                </c:pt>
                <c:pt idx="232">
                  <c:v>141.5934125</c:v>
                </c:pt>
                <c:pt idx="233">
                  <c:v>141.92105599999999</c:v>
                </c:pt>
                <c:pt idx="234">
                  <c:v>142.24869949999999</c:v>
                </c:pt>
                <c:pt idx="235">
                  <c:v>142.57634299999998</c:v>
                </c:pt>
                <c:pt idx="236">
                  <c:v>142.90398649999997</c:v>
                </c:pt>
                <c:pt idx="237">
                  <c:v>143.23162999999997</c:v>
                </c:pt>
                <c:pt idx="238">
                  <c:v>143.55927349999999</c:v>
                </c:pt>
                <c:pt idx="239">
                  <c:v>143.88691699999998</c:v>
                </c:pt>
                <c:pt idx="240">
                  <c:v>144.21456049999998</c:v>
                </c:pt>
                <c:pt idx="241">
                  <c:v>144.54220399999997</c:v>
                </c:pt>
                <c:pt idx="242">
                  <c:v>144.86984749999996</c:v>
                </c:pt>
                <c:pt idx="243">
                  <c:v>145.19749099999999</c:v>
                </c:pt>
                <c:pt idx="244">
                  <c:v>145.52513449999998</c:v>
                </c:pt>
                <c:pt idx="245">
                  <c:v>145.85277799999997</c:v>
                </c:pt>
                <c:pt idx="246">
                  <c:v>146.18042149999997</c:v>
                </c:pt>
                <c:pt idx="247">
                  <c:v>146.50806499999996</c:v>
                </c:pt>
                <c:pt idx="248">
                  <c:v>146.83570849999998</c:v>
                </c:pt>
                <c:pt idx="249">
                  <c:v>147.16335199999997</c:v>
                </c:pt>
                <c:pt idx="250">
                  <c:v>147.49099549999997</c:v>
                </c:pt>
                <c:pt idx="251">
                  <c:v>147.81863899999999</c:v>
                </c:pt>
                <c:pt idx="252">
                  <c:v>148.14628249999998</c:v>
                </c:pt>
                <c:pt idx="253">
                  <c:v>148.47392599999998</c:v>
                </c:pt>
                <c:pt idx="254">
                  <c:v>148.80156949999997</c:v>
                </c:pt>
                <c:pt idx="255">
                  <c:v>149.12921299999996</c:v>
                </c:pt>
                <c:pt idx="256">
                  <c:v>149.45685649999996</c:v>
                </c:pt>
                <c:pt idx="257">
                  <c:v>149.78449999999998</c:v>
                </c:pt>
                <c:pt idx="258">
                  <c:v>150.11214349999997</c:v>
                </c:pt>
                <c:pt idx="259">
                  <c:v>150.439787</c:v>
                </c:pt>
                <c:pt idx="260">
                  <c:v>150.76743049999996</c:v>
                </c:pt>
                <c:pt idx="261">
                  <c:v>151.09507399999995</c:v>
                </c:pt>
                <c:pt idx="262">
                  <c:v>151.53063499999996</c:v>
                </c:pt>
                <c:pt idx="263">
                  <c:v>151.96619599999997</c:v>
                </c:pt>
                <c:pt idx="264">
                  <c:v>152.40175699999998</c:v>
                </c:pt>
                <c:pt idx="265">
                  <c:v>152.83731800000001</c:v>
                </c:pt>
                <c:pt idx="266">
                  <c:v>153.27287899999999</c:v>
                </c:pt>
                <c:pt idx="267">
                  <c:v>153.70843999999997</c:v>
                </c:pt>
                <c:pt idx="268">
                  <c:v>154.14400099999995</c:v>
                </c:pt>
                <c:pt idx="269">
                  <c:v>154.57956200000001</c:v>
                </c:pt>
                <c:pt idx="270">
                  <c:v>155.01512299999996</c:v>
                </c:pt>
                <c:pt idx="271">
                  <c:v>155.45068399999997</c:v>
                </c:pt>
                <c:pt idx="272">
                  <c:v>155.88624499999997</c:v>
                </c:pt>
                <c:pt idx="273">
                  <c:v>156.32180599999998</c:v>
                </c:pt>
                <c:pt idx="274">
                  <c:v>156.75736699999996</c:v>
                </c:pt>
                <c:pt idx="275">
                  <c:v>157.19292799999999</c:v>
                </c:pt>
                <c:pt idx="276">
                  <c:v>157.62848899999997</c:v>
                </c:pt>
                <c:pt idx="277">
                  <c:v>158.06404999999998</c:v>
                </c:pt>
                <c:pt idx="278">
                  <c:v>158.49961100000002</c:v>
                </c:pt>
                <c:pt idx="279">
                  <c:v>158.93517199999999</c:v>
                </c:pt>
                <c:pt idx="280">
                  <c:v>159.37073299999997</c:v>
                </c:pt>
                <c:pt idx="281">
                  <c:v>159.80629400000001</c:v>
                </c:pt>
                <c:pt idx="282">
                  <c:v>160.24185499999999</c:v>
                </c:pt>
                <c:pt idx="283">
                  <c:v>160.67741599999999</c:v>
                </c:pt>
                <c:pt idx="284">
                  <c:v>161.11297699999997</c:v>
                </c:pt>
                <c:pt idx="285">
                  <c:v>161.54853800000001</c:v>
                </c:pt>
                <c:pt idx="286">
                  <c:v>161.98409899999999</c:v>
                </c:pt>
                <c:pt idx="287">
                  <c:v>162.41965999999999</c:v>
                </c:pt>
                <c:pt idx="288">
                  <c:v>162.855221</c:v>
                </c:pt>
                <c:pt idx="289">
                  <c:v>163.29078200000001</c:v>
                </c:pt>
                <c:pt idx="290">
                  <c:v>163.72634299999996</c:v>
                </c:pt>
                <c:pt idx="291">
                  <c:v>164.16190399999999</c:v>
                </c:pt>
                <c:pt idx="292">
                  <c:v>164.59746499999997</c:v>
                </c:pt>
                <c:pt idx="293">
                  <c:v>165.03302599999998</c:v>
                </c:pt>
                <c:pt idx="294">
                  <c:v>165.46858699999996</c:v>
                </c:pt>
                <c:pt idx="295">
                  <c:v>165.90414799999999</c:v>
                </c:pt>
                <c:pt idx="296">
                  <c:v>166.339709</c:v>
                </c:pt>
                <c:pt idx="297">
                  <c:v>166.77526999999998</c:v>
                </c:pt>
                <c:pt idx="298">
                  <c:v>167.21083100000001</c:v>
                </c:pt>
                <c:pt idx="299">
                  <c:v>167.64639199999999</c:v>
                </c:pt>
                <c:pt idx="300">
                  <c:v>168.08195299999997</c:v>
                </c:pt>
                <c:pt idx="301">
                  <c:v>168.51751400000001</c:v>
                </c:pt>
                <c:pt idx="302">
                  <c:v>168.95307499999998</c:v>
                </c:pt>
                <c:pt idx="303">
                  <c:v>169.38863599999999</c:v>
                </c:pt>
                <c:pt idx="304">
                  <c:v>169.824197</c:v>
                </c:pt>
                <c:pt idx="305">
                  <c:v>170.25975800000001</c:v>
                </c:pt>
                <c:pt idx="306">
                  <c:v>170.69531899999996</c:v>
                </c:pt>
                <c:pt idx="307">
                  <c:v>171.13087999999999</c:v>
                </c:pt>
                <c:pt idx="308">
                  <c:v>171.56644099999997</c:v>
                </c:pt>
                <c:pt idx="309">
                  <c:v>172.00200199999998</c:v>
                </c:pt>
                <c:pt idx="310">
                  <c:v>172.43756300000001</c:v>
                </c:pt>
                <c:pt idx="311">
                  <c:v>172.87312399999999</c:v>
                </c:pt>
                <c:pt idx="312">
                  <c:v>173.308685</c:v>
                </c:pt>
                <c:pt idx="313">
                  <c:v>173.74424599999998</c:v>
                </c:pt>
                <c:pt idx="314">
                  <c:v>173.74424599999998</c:v>
                </c:pt>
                <c:pt idx="315">
                  <c:v>174.68248850000001</c:v>
                </c:pt>
                <c:pt idx="316">
                  <c:v>175.62073099999998</c:v>
                </c:pt>
                <c:pt idx="317">
                  <c:v>176.55897350000004</c:v>
                </c:pt>
                <c:pt idx="318">
                  <c:v>177.49721599999998</c:v>
                </c:pt>
                <c:pt idx="319">
                  <c:v>178.43545849999998</c:v>
                </c:pt>
                <c:pt idx="320">
                  <c:v>179.37370100000001</c:v>
                </c:pt>
                <c:pt idx="321">
                  <c:v>180.31194349999996</c:v>
                </c:pt>
                <c:pt idx="322">
                  <c:v>181.25018600000001</c:v>
                </c:pt>
                <c:pt idx="323">
                  <c:v>182.18842849999999</c:v>
                </c:pt>
                <c:pt idx="324">
                  <c:v>183.12667100000002</c:v>
                </c:pt>
                <c:pt idx="325">
                  <c:v>184.06491349999999</c:v>
                </c:pt>
                <c:pt idx="326">
                  <c:v>185.00315599999996</c:v>
                </c:pt>
                <c:pt idx="327">
                  <c:v>185.94139849999999</c:v>
                </c:pt>
                <c:pt idx="328">
                  <c:v>186.87964099999996</c:v>
                </c:pt>
                <c:pt idx="329">
                  <c:v>187.81788349999999</c:v>
                </c:pt>
                <c:pt idx="330">
                  <c:v>188.75612599999999</c:v>
                </c:pt>
                <c:pt idx="331">
                  <c:v>189.6943685</c:v>
                </c:pt>
                <c:pt idx="332">
                  <c:v>190.63261099999997</c:v>
                </c:pt>
                <c:pt idx="333">
                  <c:v>191.5708535</c:v>
                </c:pt>
                <c:pt idx="334">
                  <c:v>192.509096</c:v>
                </c:pt>
                <c:pt idx="335">
                  <c:v>193.44733849999997</c:v>
                </c:pt>
                <c:pt idx="336">
                  <c:v>194.38558099999997</c:v>
                </c:pt>
                <c:pt idx="337">
                  <c:v>195.32382349999997</c:v>
                </c:pt>
                <c:pt idx="338">
                  <c:v>196.262066</c:v>
                </c:pt>
                <c:pt idx="339">
                  <c:v>197.20030849999998</c:v>
                </c:pt>
                <c:pt idx="340">
                  <c:v>198.13855100000001</c:v>
                </c:pt>
                <c:pt idx="341">
                  <c:v>199.07679350000001</c:v>
                </c:pt>
                <c:pt idx="342">
                  <c:v>200.01503599999995</c:v>
                </c:pt>
                <c:pt idx="343">
                  <c:v>200.95327849999998</c:v>
                </c:pt>
                <c:pt idx="344">
                  <c:v>201.89152099999995</c:v>
                </c:pt>
                <c:pt idx="345">
                  <c:v>202.82976350000001</c:v>
                </c:pt>
                <c:pt idx="346">
                  <c:v>203.76800599999996</c:v>
                </c:pt>
                <c:pt idx="347">
                  <c:v>204.70624849999999</c:v>
                </c:pt>
                <c:pt idx="348">
                  <c:v>205.64449099999999</c:v>
                </c:pt>
                <c:pt idx="349">
                  <c:v>206.58273349999999</c:v>
                </c:pt>
                <c:pt idx="350">
                  <c:v>207.52097599999999</c:v>
                </c:pt>
                <c:pt idx="351">
                  <c:v>208.45921849999996</c:v>
                </c:pt>
                <c:pt idx="352">
                  <c:v>209.39746099999994</c:v>
                </c:pt>
                <c:pt idx="353">
                  <c:v>210.33570349999997</c:v>
                </c:pt>
                <c:pt idx="354">
                  <c:v>211.273946</c:v>
                </c:pt>
                <c:pt idx="355">
                  <c:v>212.21218849999997</c:v>
                </c:pt>
                <c:pt idx="356">
                  <c:v>213.15043099999994</c:v>
                </c:pt>
                <c:pt idx="357">
                  <c:v>214.08867349999997</c:v>
                </c:pt>
                <c:pt idx="358">
                  <c:v>215.02691599999997</c:v>
                </c:pt>
                <c:pt idx="359">
                  <c:v>215.96515849999997</c:v>
                </c:pt>
                <c:pt idx="360">
                  <c:v>216.90340099999995</c:v>
                </c:pt>
                <c:pt idx="361">
                  <c:v>217.84164349999998</c:v>
                </c:pt>
                <c:pt idx="362">
                  <c:v>218.77988599999998</c:v>
                </c:pt>
                <c:pt idx="363">
                  <c:v>219.71812849999998</c:v>
                </c:pt>
                <c:pt idx="364">
                  <c:v>220.65637099999995</c:v>
                </c:pt>
                <c:pt idx="365">
                  <c:v>221.59461349999995</c:v>
                </c:pt>
                <c:pt idx="366">
                  <c:v>222.53285599999998</c:v>
                </c:pt>
                <c:pt idx="367">
                  <c:v>223.10789699999998</c:v>
                </c:pt>
                <c:pt idx="368">
                  <c:v>223.68293799999998</c:v>
                </c:pt>
                <c:pt idx="369">
                  <c:v>224.25797900000001</c:v>
                </c:pt>
                <c:pt idx="370">
                  <c:v>224.83301999999998</c:v>
                </c:pt>
                <c:pt idx="371">
                  <c:v>225.40806099999998</c:v>
                </c:pt>
                <c:pt idx="372">
                  <c:v>225.98310199999995</c:v>
                </c:pt>
                <c:pt idx="373">
                  <c:v>226.55814299999994</c:v>
                </c:pt>
                <c:pt idx="374">
                  <c:v>227.13318399999994</c:v>
                </c:pt>
                <c:pt idx="375">
                  <c:v>227.70822499999994</c:v>
                </c:pt>
                <c:pt idx="376">
                  <c:v>228.28326599999997</c:v>
                </c:pt>
                <c:pt idx="377">
                  <c:v>228.85830699999997</c:v>
                </c:pt>
                <c:pt idx="378">
                  <c:v>229.43334799999997</c:v>
                </c:pt>
                <c:pt idx="379">
                  <c:v>230.00838899999997</c:v>
                </c:pt>
                <c:pt idx="380">
                  <c:v>230.58342999999996</c:v>
                </c:pt>
                <c:pt idx="381">
                  <c:v>231.15847099999996</c:v>
                </c:pt>
                <c:pt idx="382">
                  <c:v>231.73351199999996</c:v>
                </c:pt>
                <c:pt idx="383">
                  <c:v>232.30855299999999</c:v>
                </c:pt>
                <c:pt idx="384">
                  <c:v>232.88359399999996</c:v>
                </c:pt>
                <c:pt idx="385">
                  <c:v>233.45863499999999</c:v>
                </c:pt>
                <c:pt idx="386">
                  <c:v>234.03367599999999</c:v>
                </c:pt>
                <c:pt idx="387">
                  <c:v>234.60871699999996</c:v>
                </c:pt>
                <c:pt idx="388">
                  <c:v>235.18375799999995</c:v>
                </c:pt>
                <c:pt idx="389">
                  <c:v>235.75879899999995</c:v>
                </c:pt>
                <c:pt idx="390">
                  <c:v>236.33383999999998</c:v>
                </c:pt>
                <c:pt idx="391">
                  <c:v>236.90888100000004</c:v>
                </c:pt>
                <c:pt idx="392">
                  <c:v>237.48392199999995</c:v>
                </c:pt>
                <c:pt idx="393">
                  <c:v>238.05896299999998</c:v>
                </c:pt>
                <c:pt idx="394">
                  <c:v>238.63400399999995</c:v>
                </c:pt>
                <c:pt idx="395">
                  <c:v>239.20904499999997</c:v>
                </c:pt>
                <c:pt idx="396">
                  <c:v>239.78408599999995</c:v>
                </c:pt>
                <c:pt idx="397">
                  <c:v>240.35912699999997</c:v>
                </c:pt>
                <c:pt idx="398">
                  <c:v>240.93416799999997</c:v>
                </c:pt>
                <c:pt idx="399">
                  <c:v>241.50920899999997</c:v>
                </c:pt>
                <c:pt idx="400">
                  <c:v>242.08425</c:v>
                </c:pt>
                <c:pt idx="401">
                  <c:v>242.65929099999997</c:v>
                </c:pt>
                <c:pt idx="402">
                  <c:v>243.23433199999997</c:v>
                </c:pt>
                <c:pt idx="403">
                  <c:v>243.80937299999999</c:v>
                </c:pt>
                <c:pt idx="404">
                  <c:v>244.38441399999999</c:v>
                </c:pt>
                <c:pt idx="405">
                  <c:v>244.95945499999999</c:v>
                </c:pt>
                <c:pt idx="406">
                  <c:v>245.53449599999996</c:v>
                </c:pt>
                <c:pt idx="407">
                  <c:v>246.10953699999996</c:v>
                </c:pt>
                <c:pt idx="408">
                  <c:v>246.68457800000002</c:v>
                </c:pt>
                <c:pt idx="409">
                  <c:v>247.25961899999996</c:v>
                </c:pt>
                <c:pt idx="410">
                  <c:v>247.83465999999999</c:v>
                </c:pt>
                <c:pt idx="411">
                  <c:v>248.40970099999998</c:v>
                </c:pt>
                <c:pt idx="412">
                  <c:v>248.98474199999998</c:v>
                </c:pt>
                <c:pt idx="413">
                  <c:v>249.55978299999995</c:v>
                </c:pt>
                <c:pt idx="414">
                  <c:v>250.13482399999998</c:v>
                </c:pt>
                <c:pt idx="415">
                  <c:v>250.70986499999995</c:v>
                </c:pt>
                <c:pt idx="416">
                  <c:v>251.28490599999998</c:v>
                </c:pt>
                <c:pt idx="417">
                  <c:v>251.85994699999998</c:v>
                </c:pt>
                <c:pt idx="418">
                  <c:v>252.43498799999998</c:v>
                </c:pt>
                <c:pt idx="419">
                  <c:v>253.43517149999997</c:v>
                </c:pt>
                <c:pt idx="420">
                  <c:v>254.43535499999999</c:v>
                </c:pt>
                <c:pt idx="421">
                  <c:v>255.43553849999998</c:v>
                </c:pt>
                <c:pt idx="422">
                  <c:v>256.435722</c:v>
                </c:pt>
                <c:pt idx="423">
                  <c:v>257.43590549999999</c:v>
                </c:pt>
                <c:pt idx="424">
                  <c:v>258.43608899999992</c:v>
                </c:pt>
                <c:pt idx="425">
                  <c:v>259.43627249999997</c:v>
                </c:pt>
                <c:pt idx="426">
                  <c:v>260.43645599999996</c:v>
                </c:pt>
                <c:pt idx="427">
                  <c:v>261.43663949999996</c:v>
                </c:pt>
                <c:pt idx="428">
                  <c:v>262.43682300000006</c:v>
                </c:pt>
                <c:pt idx="429">
                  <c:v>263.43700649999994</c:v>
                </c:pt>
                <c:pt idx="430">
                  <c:v>264.43718999999993</c:v>
                </c:pt>
                <c:pt idx="431">
                  <c:v>265.43737349999998</c:v>
                </c:pt>
                <c:pt idx="432">
                  <c:v>266.43755699999997</c:v>
                </c:pt>
                <c:pt idx="433">
                  <c:v>267.43774050000002</c:v>
                </c:pt>
                <c:pt idx="434">
                  <c:v>268.43792399999995</c:v>
                </c:pt>
                <c:pt idx="435">
                  <c:v>269.4381075</c:v>
                </c:pt>
                <c:pt idx="436">
                  <c:v>270.43829099999999</c:v>
                </c:pt>
                <c:pt idx="437">
                  <c:v>271.43847449999993</c:v>
                </c:pt>
                <c:pt idx="438">
                  <c:v>272.43865799999998</c:v>
                </c:pt>
                <c:pt idx="439">
                  <c:v>273.43884149999997</c:v>
                </c:pt>
                <c:pt idx="440">
                  <c:v>274.43902499999996</c:v>
                </c:pt>
                <c:pt idx="441">
                  <c:v>275.43920849999995</c:v>
                </c:pt>
                <c:pt idx="442">
                  <c:v>276.43939199999994</c:v>
                </c:pt>
                <c:pt idx="443">
                  <c:v>277.43957549999999</c:v>
                </c:pt>
                <c:pt idx="444">
                  <c:v>278.43975899999998</c:v>
                </c:pt>
                <c:pt idx="445">
                  <c:v>279.43994250000003</c:v>
                </c:pt>
                <c:pt idx="446">
                  <c:v>280.44012599999996</c:v>
                </c:pt>
                <c:pt idx="447">
                  <c:v>281.44030949999996</c:v>
                </c:pt>
                <c:pt idx="448">
                  <c:v>282.44049299999995</c:v>
                </c:pt>
                <c:pt idx="449">
                  <c:v>283.4406765</c:v>
                </c:pt>
                <c:pt idx="450">
                  <c:v>284.44085999999999</c:v>
                </c:pt>
                <c:pt idx="451">
                  <c:v>285.44104349999998</c:v>
                </c:pt>
                <c:pt idx="452">
                  <c:v>286.44122700000003</c:v>
                </c:pt>
                <c:pt idx="453">
                  <c:v>287.44141050000002</c:v>
                </c:pt>
                <c:pt idx="454">
                  <c:v>288.44159400000001</c:v>
                </c:pt>
                <c:pt idx="455">
                  <c:v>289.44177749999994</c:v>
                </c:pt>
                <c:pt idx="456">
                  <c:v>290.44196099999994</c:v>
                </c:pt>
                <c:pt idx="457">
                  <c:v>291.44214449999998</c:v>
                </c:pt>
                <c:pt idx="458">
                  <c:v>292.44232799999997</c:v>
                </c:pt>
                <c:pt idx="459">
                  <c:v>293.44251149999997</c:v>
                </c:pt>
                <c:pt idx="460">
                  <c:v>294.44269499999996</c:v>
                </c:pt>
                <c:pt idx="461">
                  <c:v>295.44287849999995</c:v>
                </c:pt>
                <c:pt idx="462">
                  <c:v>296.443062</c:v>
                </c:pt>
                <c:pt idx="463">
                  <c:v>297.44324550000005</c:v>
                </c:pt>
                <c:pt idx="464">
                  <c:v>298.44342899999992</c:v>
                </c:pt>
                <c:pt idx="465">
                  <c:v>299.44361249999997</c:v>
                </c:pt>
                <c:pt idx="466">
                  <c:v>300.44379599999996</c:v>
                </c:pt>
                <c:pt idx="467">
                  <c:v>301.44397949999995</c:v>
                </c:pt>
                <c:pt idx="468">
                  <c:v>302.444163</c:v>
                </c:pt>
                <c:pt idx="469">
                  <c:v>303.44434649999994</c:v>
                </c:pt>
                <c:pt idx="470">
                  <c:v>304.44452999999999</c:v>
                </c:pt>
                <c:pt idx="471">
                  <c:v>305.81195849999989</c:v>
                </c:pt>
                <c:pt idx="472">
                  <c:v>307.17938699999996</c:v>
                </c:pt>
                <c:pt idx="473">
                  <c:v>308.54681549999998</c:v>
                </c:pt>
                <c:pt idx="474">
                  <c:v>309.91424399999994</c:v>
                </c:pt>
                <c:pt idx="475">
                  <c:v>311.28167250000001</c:v>
                </c:pt>
                <c:pt idx="476">
                  <c:v>312.64910099999997</c:v>
                </c:pt>
                <c:pt idx="477">
                  <c:v>314.01652949999999</c:v>
                </c:pt>
                <c:pt idx="478">
                  <c:v>315.38395800000001</c:v>
                </c:pt>
                <c:pt idx="479">
                  <c:v>316.75138649999991</c:v>
                </c:pt>
                <c:pt idx="480">
                  <c:v>318.11881499999998</c:v>
                </c:pt>
                <c:pt idx="481">
                  <c:v>319.48624349999994</c:v>
                </c:pt>
                <c:pt idx="482">
                  <c:v>320.85367199999996</c:v>
                </c:pt>
                <c:pt idx="483">
                  <c:v>322.22110049999992</c:v>
                </c:pt>
                <c:pt idx="484">
                  <c:v>323.58852899999999</c:v>
                </c:pt>
                <c:pt idx="485">
                  <c:v>324.95595749999995</c:v>
                </c:pt>
                <c:pt idx="486">
                  <c:v>326.32338599999991</c:v>
                </c:pt>
                <c:pt idx="487">
                  <c:v>327.69081449999999</c:v>
                </c:pt>
                <c:pt idx="488">
                  <c:v>329.05824299999995</c:v>
                </c:pt>
                <c:pt idx="489">
                  <c:v>330.42567149999996</c:v>
                </c:pt>
                <c:pt idx="490">
                  <c:v>331.79309999999998</c:v>
                </c:pt>
                <c:pt idx="491">
                  <c:v>333.16052849999994</c:v>
                </c:pt>
                <c:pt idx="492">
                  <c:v>334.52795699999996</c:v>
                </c:pt>
                <c:pt idx="493">
                  <c:v>335.89538549999997</c:v>
                </c:pt>
                <c:pt idx="494">
                  <c:v>337.26281399999993</c:v>
                </c:pt>
                <c:pt idx="495">
                  <c:v>338.63024250000001</c:v>
                </c:pt>
                <c:pt idx="496">
                  <c:v>339.99767099999991</c:v>
                </c:pt>
                <c:pt idx="497">
                  <c:v>341.36509949999999</c:v>
                </c:pt>
                <c:pt idx="498">
                  <c:v>342.732528</c:v>
                </c:pt>
                <c:pt idx="499">
                  <c:v>344.09995649999996</c:v>
                </c:pt>
                <c:pt idx="500">
                  <c:v>345.46738499999987</c:v>
                </c:pt>
                <c:pt idx="501">
                  <c:v>346.8348135</c:v>
                </c:pt>
                <c:pt idx="502">
                  <c:v>348.20224199999996</c:v>
                </c:pt>
                <c:pt idx="503">
                  <c:v>349.56967049999997</c:v>
                </c:pt>
                <c:pt idx="504">
                  <c:v>350.93709899999993</c:v>
                </c:pt>
                <c:pt idx="505">
                  <c:v>352.30452750000001</c:v>
                </c:pt>
                <c:pt idx="506">
                  <c:v>353.67195599999997</c:v>
                </c:pt>
                <c:pt idx="507">
                  <c:v>355.03938449999993</c:v>
                </c:pt>
                <c:pt idx="508">
                  <c:v>356.40681299999989</c:v>
                </c:pt>
                <c:pt idx="509">
                  <c:v>357.77424149999996</c:v>
                </c:pt>
                <c:pt idx="510">
                  <c:v>359.14166999999998</c:v>
                </c:pt>
                <c:pt idx="511">
                  <c:v>360.50909849999994</c:v>
                </c:pt>
                <c:pt idx="512">
                  <c:v>361.87652699999995</c:v>
                </c:pt>
                <c:pt idx="513">
                  <c:v>363.24395549999991</c:v>
                </c:pt>
                <c:pt idx="514">
                  <c:v>364.61138399999993</c:v>
                </c:pt>
                <c:pt idx="515">
                  <c:v>365.97881249999995</c:v>
                </c:pt>
                <c:pt idx="516">
                  <c:v>367.34624099999991</c:v>
                </c:pt>
                <c:pt idx="517">
                  <c:v>368.71366949999998</c:v>
                </c:pt>
                <c:pt idx="518">
                  <c:v>370.081098</c:v>
                </c:pt>
                <c:pt idx="519">
                  <c:v>371.44852649999984</c:v>
                </c:pt>
                <c:pt idx="520">
                  <c:v>372.81595499999997</c:v>
                </c:pt>
                <c:pt idx="521">
                  <c:v>374.18338349999993</c:v>
                </c:pt>
                <c:pt idx="522">
                  <c:v>375.55081199999989</c:v>
                </c:pt>
                <c:pt idx="523">
                  <c:v>376.43776749999995</c:v>
                </c:pt>
                <c:pt idx="524">
                  <c:v>377.32472300000001</c:v>
                </c:pt>
                <c:pt idx="525">
                  <c:v>378.21167849999995</c:v>
                </c:pt>
                <c:pt idx="526">
                  <c:v>379.09863399999989</c:v>
                </c:pt>
                <c:pt idx="527">
                  <c:v>379.98558949999995</c:v>
                </c:pt>
                <c:pt idx="528">
                  <c:v>380.872545</c:v>
                </c:pt>
                <c:pt idx="529">
                  <c:v>381.75950049999994</c:v>
                </c:pt>
                <c:pt idx="530">
                  <c:v>382.64645599999994</c:v>
                </c:pt>
                <c:pt idx="531">
                  <c:v>383.53341149999989</c:v>
                </c:pt>
                <c:pt idx="532">
                  <c:v>384.42036699999994</c:v>
                </c:pt>
                <c:pt idx="533">
                  <c:v>385.30732249999994</c:v>
                </c:pt>
                <c:pt idx="534">
                  <c:v>386.194278</c:v>
                </c:pt>
                <c:pt idx="535">
                  <c:v>387.08123349999994</c:v>
                </c:pt>
                <c:pt idx="536">
                  <c:v>387.96818899999988</c:v>
                </c:pt>
                <c:pt idx="537">
                  <c:v>388.85514449999988</c:v>
                </c:pt>
                <c:pt idx="538">
                  <c:v>389.74209999999994</c:v>
                </c:pt>
                <c:pt idx="539">
                  <c:v>390.62905549999994</c:v>
                </c:pt>
                <c:pt idx="540">
                  <c:v>391.51601099999999</c:v>
                </c:pt>
                <c:pt idx="541">
                  <c:v>392.40296649999993</c:v>
                </c:pt>
                <c:pt idx="542">
                  <c:v>393.28992199999999</c:v>
                </c:pt>
                <c:pt idx="543">
                  <c:v>394.17687749999993</c:v>
                </c:pt>
                <c:pt idx="544">
                  <c:v>395.06383299999993</c:v>
                </c:pt>
                <c:pt idx="545">
                  <c:v>395.95078849999999</c:v>
                </c:pt>
                <c:pt idx="546">
                  <c:v>396.83774399999999</c:v>
                </c:pt>
                <c:pt idx="547">
                  <c:v>397.72469949999999</c:v>
                </c:pt>
                <c:pt idx="548">
                  <c:v>398.61165499999993</c:v>
                </c:pt>
                <c:pt idx="549">
                  <c:v>399.49861049999993</c:v>
                </c:pt>
                <c:pt idx="550">
                  <c:v>400.38556599999998</c:v>
                </c:pt>
                <c:pt idx="551">
                  <c:v>401.27252149999993</c:v>
                </c:pt>
                <c:pt idx="552">
                  <c:v>402.15947699999992</c:v>
                </c:pt>
                <c:pt idx="553">
                  <c:v>403.04643249999998</c:v>
                </c:pt>
                <c:pt idx="554">
                  <c:v>403.93338800000004</c:v>
                </c:pt>
                <c:pt idx="555">
                  <c:v>404.82034349999998</c:v>
                </c:pt>
                <c:pt idx="556">
                  <c:v>405.70729899999998</c:v>
                </c:pt>
                <c:pt idx="557">
                  <c:v>406.59425450000003</c:v>
                </c:pt>
                <c:pt idx="558">
                  <c:v>407.48120999999998</c:v>
                </c:pt>
                <c:pt idx="559">
                  <c:v>408.36816549999992</c:v>
                </c:pt>
                <c:pt idx="560">
                  <c:v>409.25512099999992</c:v>
                </c:pt>
                <c:pt idx="561">
                  <c:v>410.14207649999997</c:v>
                </c:pt>
                <c:pt idx="562">
                  <c:v>411.02903200000003</c:v>
                </c:pt>
                <c:pt idx="563">
                  <c:v>411.91598749999997</c:v>
                </c:pt>
                <c:pt idx="564">
                  <c:v>412.80294299999997</c:v>
                </c:pt>
                <c:pt idx="565">
                  <c:v>413.68989849999997</c:v>
                </c:pt>
                <c:pt idx="566">
                  <c:v>414.57685399999997</c:v>
                </c:pt>
                <c:pt idx="567">
                  <c:v>415.46380949999997</c:v>
                </c:pt>
                <c:pt idx="568">
                  <c:v>416.35076499999997</c:v>
                </c:pt>
                <c:pt idx="569">
                  <c:v>417.23772050000002</c:v>
                </c:pt>
                <c:pt idx="570">
                  <c:v>418.12467600000002</c:v>
                </c:pt>
                <c:pt idx="571">
                  <c:v>419.01163149999996</c:v>
                </c:pt>
                <c:pt idx="572">
                  <c:v>419.89858699999996</c:v>
                </c:pt>
                <c:pt idx="573">
                  <c:v>420.78554249999991</c:v>
                </c:pt>
                <c:pt idx="574">
                  <c:v>421.67249799999996</c:v>
                </c:pt>
                <c:pt idx="575">
                  <c:v>422.44574299999994</c:v>
                </c:pt>
                <c:pt idx="576">
                  <c:v>423.21898799999997</c:v>
                </c:pt>
                <c:pt idx="577">
                  <c:v>423.99223299999994</c:v>
                </c:pt>
                <c:pt idx="578">
                  <c:v>424.76547800000003</c:v>
                </c:pt>
                <c:pt idx="579">
                  <c:v>425.538723</c:v>
                </c:pt>
                <c:pt idx="580">
                  <c:v>426.31196799999998</c:v>
                </c:pt>
                <c:pt idx="581">
                  <c:v>427.08521300000001</c:v>
                </c:pt>
                <c:pt idx="582">
                  <c:v>427.85845799999998</c:v>
                </c:pt>
                <c:pt idx="583">
                  <c:v>428.6317029999999</c:v>
                </c:pt>
                <c:pt idx="584">
                  <c:v>429.40494799999993</c:v>
                </c:pt>
                <c:pt idx="585">
                  <c:v>430.17819300000002</c:v>
                </c:pt>
                <c:pt idx="586">
                  <c:v>430.95143799999994</c:v>
                </c:pt>
                <c:pt idx="587">
                  <c:v>431.72468299999997</c:v>
                </c:pt>
                <c:pt idx="588">
                  <c:v>432.49792799999989</c:v>
                </c:pt>
                <c:pt idx="589">
                  <c:v>433.27117299999998</c:v>
                </c:pt>
                <c:pt idx="590">
                  <c:v>434.04441799999995</c:v>
                </c:pt>
                <c:pt idx="591">
                  <c:v>434.81766299999992</c:v>
                </c:pt>
                <c:pt idx="592">
                  <c:v>435.59090800000001</c:v>
                </c:pt>
                <c:pt idx="593">
                  <c:v>436.36415299999993</c:v>
                </c:pt>
                <c:pt idx="594">
                  <c:v>437.13739799999996</c:v>
                </c:pt>
                <c:pt idx="595">
                  <c:v>437.91064299999999</c:v>
                </c:pt>
                <c:pt idx="596">
                  <c:v>438.68388799999997</c:v>
                </c:pt>
                <c:pt idx="597">
                  <c:v>439.457133</c:v>
                </c:pt>
                <c:pt idx="598">
                  <c:v>440.23037799999997</c:v>
                </c:pt>
                <c:pt idx="599">
                  <c:v>441.003623</c:v>
                </c:pt>
                <c:pt idx="600">
                  <c:v>441.77686799999992</c:v>
                </c:pt>
                <c:pt idx="601">
                  <c:v>442.55011300000001</c:v>
                </c:pt>
                <c:pt idx="602">
                  <c:v>443.32335799999993</c:v>
                </c:pt>
                <c:pt idx="603">
                  <c:v>444.09660299999996</c:v>
                </c:pt>
                <c:pt idx="604">
                  <c:v>444.86984799999988</c:v>
                </c:pt>
                <c:pt idx="605">
                  <c:v>445.64309299999991</c:v>
                </c:pt>
                <c:pt idx="606">
                  <c:v>446.416338</c:v>
                </c:pt>
                <c:pt idx="607">
                  <c:v>447.18958299999991</c:v>
                </c:pt>
                <c:pt idx="608">
                  <c:v>447.962828</c:v>
                </c:pt>
                <c:pt idx="609">
                  <c:v>448.73607299999998</c:v>
                </c:pt>
                <c:pt idx="610">
                  <c:v>449.50931799999995</c:v>
                </c:pt>
                <c:pt idx="611">
                  <c:v>450.28256299999998</c:v>
                </c:pt>
                <c:pt idx="612">
                  <c:v>451.05580799999996</c:v>
                </c:pt>
                <c:pt idx="613">
                  <c:v>451.82905299999993</c:v>
                </c:pt>
                <c:pt idx="614">
                  <c:v>452.60229799999996</c:v>
                </c:pt>
                <c:pt idx="615">
                  <c:v>453.37554299999999</c:v>
                </c:pt>
                <c:pt idx="616">
                  <c:v>454.14878800000002</c:v>
                </c:pt>
                <c:pt idx="617">
                  <c:v>454.922033</c:v>
                </c:pt>
                <c:pt idx="618">
                  <c:v>455.69527799999992</c:v>
                </c:pt>
                <c:pt idx="619">
                  <c:v>456.46852299999995</c:v>
                </c:pt>
                <c:pt idx="620">
                  <c:v>457.24176799999992</c:v>
                </c:pt>
                <c:pt idx="621">
                  <c:v>458.0150129999999</c:v>
                </c:pt>
                <c:pt idx="622">
                  <c:v>458.78825799999998</c:v>
                </c:pt>
                <c:pt idx="623">
                  <c:v>459.56150299999996</c:v>
                </c:pt>
                <c:pt idx="624">
                  <c:v>460.33474799999999</c:v>
                </c:pt>
                <c:pt idx="625">
                  <c:v>461.10799299999996</c:v>
                </c:pt>
                <c:pt idx="626">
                  <c:v>461.88123799999994</c:v>
                </c:pt>
                <c:pt idx="627">
                  <c:v>461.88123799999994</c:v>
                </c:pt>
                <c:pt idx="628">
                  <c:v>462.25033449999995</c:v>
                </c:pt>
                <c:pt idx="629">
                  <c:v>462.61943099999996</c:v>
                </c:pt>
                <c:pt idx="630">
                  <c:v>462.98852749999998</c:v>
                </c:pt>
                <c:pt idx="631">
                  <c:v>463.35762399999993</c:v>
                </c:pt>
                <c:pt idx="632">
                  <c:v>463.72672049999994</c:v>
                </c:pt>
                <c:pt idx="633">
                  <c:v>464.09581699999995</c:v>
                </c:pt>
                <c:pt idx="634">
                  <c:v>464.46491349999997</c:v>
                </c:pt>
                <c:pt idx="635">
                  <c:v>464.83400999999998</c:v>
                </c:pt>
                <c:pt idx="636">
                  <c:v>465.20310649999993</c:v>
                </c:pt>
                <c:pt idx="637">
                  <c:v>465.572203</c:v>
                </c:pt>
                <c:pt idx="638">
                  <c:v>465.94129949999996</c:v>
                </c:pt>
                <c:pt idx="639">
                  <c:v>466.31039599999997</c:v>
                </c:pt>
                <c:pt idx="640">
                  <c:v>466.67949249999992</c:v>
                </c:pt>
                <c:pt idx="641">
                  <c:v>467.04858899999988</c:v>
                </c:pt>
                <c:pt idx="642">
                  <c:v>467.41768549999995</c:v>
                </c:pt>
                <c:pt idx="643">
                  <c:v>467.78678199999996</c:v>
                </c:pt>
                <c:pt idx="644">
                  <c:v>468.15587849999997</c:v>
                </c:pt>
                <c:pt idx="645">
                  <c:v>468.52497499999998</c:v>
                </c:pt>
                <c:pt idx="646">
                  <c:v>468.89407149999988</c:v>
                </c:pt>
                <c:pt idx="647">
                  <c:v>469.26316800000001</c:v>
                </c:pt>
                <c:pt idx="648">
                  <c:v>469.63226449999985</c:v>
                </c:pt>
                <c:pt idx="649">
                  <c:v>470.00136099999992</c:v>
                </c:pt>
                <c:pt idx="650">
                  <c:v>470.37045749999993</c:v>
                </c:pt>
                <c:pt idx="651">
                  <c:v>470.73955399999988</c:v>
                </c:pt>
                <c:pt idx="652">
                  <c:v>471.10865049999995</c:v>
                </c:pt>
                <c:pt idx="653">
                  <c:v>471.47774699999991</c:v>
                </c:pt>
                <c:pt idx="654">
                  <c:v>471.84684349999992</c:v>
                </c:pt>
                <c:pt idx="655">
                  <c:v>472.21593999999993</c:v>
                </c:pt>
                <c:pt idx="656">
                  <c:v>472.58503649999994</c:v>
                </c:pt>
                <c:pt idx="657">
                  <c:v>472.9541329999999</c:v>
                </c:pt>
                <c:pt idx="658">
                  <c:v>473.32322949999997</c:v>
                </c:pt>
                <c:pt idx="659">
                  <c:v>473.69232599999992</c:v>
                </c:pt>
                <c:pt idx="660">
                  <c:v>474.06142249999988</c:v>
                </c:pt>
                <c:pt idx="661">
                  <c:v>474.43051899999989</c:v>
                </c:pt>
                <c:pt idx="662">
                  <c:v>474.7996154999999</c:v>
                </c:pt>
                <c:pt idx="663">
                  <c:v>475.16871199999991</c:v>
                </c:pt>
                <c:pt idx="664">
                  <c:v>475.53780849999993</c:v>
                </c:pt>
                <c:pt idx="665">
                  <c:v>475.90690499999994</c:v>
                </c:pt>
                <c:pt idx="666">
                  <c:v>476.27600149999989</c:v>
                </c:pt>
                <c:pt idx="667">
                  <c:v>476.64509799999996</c:v>
                </c:pt>
                <c:pt idx="668">
                  <c:v>477.01419449999992</c:v>
                </c:pt>
                <c:pt idx="669">
                  <c:v>477.38329099999993</c:v>
                </c:pt>
                <c:pt idx="670">
                  <c:v>477.75238749999988</c:v>
                </c:pt>
                <c:pt idx="671">
                  <c:v>478.12148399999995</c:v>
                </c:pt>
                <c:pt idx="672">
                  <c:v>478.49058049999991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PBR!$AO$19</c:f>
              <c:strCache>
                <c:ptCount val="1"/>
                <c:pt idx="0">
                  <c:v>2.2X</c:v>
                </c:pt>
              </c:strCache>
            </c:strRef>
          </c:tx>
          <c:spPr>
            <a:ln w="19050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PBR!$AO$20:$AO$5005</c:f>
              <c:numCache>
                <c:formatCode>General</c:formatCode>
                <c:ptCount val="4986"/>
                <c:pt idx="0">
                  <c:v>64.711855999999997</c:v>
                </c:pt>
                <c:pt idx="1">
                  <c:v>64.924491499999988</c:v>
                </c:pt>
                <c:pt idx="2">
                  <c:v>65.137127000000007</c:v>
                </c:pt>
                <c:pt idx="3">
                  <c:v>65.349762499999983</c:v>
                </c:pt>
                <c:pt idx="4">
                  <c:v>65.562397999999988</c:v>
                </c:pt>
                <c:pt idx="5">
                  <c:v>65.775033499999992</c:v>
                </c:pt>
                <c:pt idx="6">
                  <c:v>65.987668999999983</c:v>
                </c:pt>
                <c:pt idx="7">
                  <c:v>66.200304500000001</c:v>
                </c:pt>
                <c:pt idx="8">
                  <c:v>66.412939999999992</c:v>
                </c:pt>
                <c:pt idx="9">
                  <c:v>66.625575499999997</c:v>
                </c:pt>
                <c:pt idx="10">
                  <c:v>66.838211000000001</c:v>
                </c:pt>
                <c:pt idx="11">
                  <c:v>67.050846500000006</c:v>
                </c:pt>
                <c:pt idx="12">
                  <c:v>67.263481999999982</c:v>
                </c:pt>
                <c:pt idx="13">
                  <c:v>67.476117499999987</c:v>
                </c:pt>
                <c:pt idx="14">
                  <c:v>67.688752999999977</c:v>
                </c:pt>
                <c:pt idx="15">
                  <c:v>67.901388499999982</c:v>
                </c:pt>
                <c:pt idx="16">
                  <c:v>68.114023999999986</c:v>
                </c:pt>
                <c:pt idx="17">
                  <c:v>68.326659499999991</c:v>
                </c:pt>
                <c:pt idx="18">
                  <c:v>68.539294999999996</c:v>
                </c:pt>
                <c:pt idx="19">
                  <c:v>68.751930499999986</c:v>
                </c:pt>
                <c:pt idx="20">
                  <c:v>68.964565999999991</c:v>
                </c:pt>
                <c:pt idx="21">
                  <c:v>69.177201499999995</c:v>
                </c:pt>
                <c:pt idx="22">
                  <c:v>69.389836999999986</c:v>
                </c:pt>
                <c:pt idx="23">
                  <c:v>69.60247249999999</c:v>
                </c:pt>
                <c:pt idx="24">
                  <c:v>69.815107999999995</c:v>
                </c:pt>
                <c:pt idx="25">
                  <c:v>70.0277435</c:v>
                </c:pt>
                <c:pt idx="26">
                  <c:v>70.24037899999999</c:v>
                </c:pt>
                <c:pt idx="27">
                  <c:v>70.453014500000009</c:v>
                </c:pt>
                <c:pt idx="28">
                  <c:v>70.665649999999999</c:v>
                </c:pt>
                <c:pt idx="29">
                  <c:v>70.878285500000004</c:v>
                </c:pt>
                <c:pt idx="30">
                  <c:v>71.090920999999994</c:v>
                </c:pt>
                <c:pt idx="31">
                  <c:v>71.303556499999999</c:v>
                </c:pt>
                <c:pt idx="32">
                  <c:v>71.51619199999999</c:v>
                </c:pt>
                <c:pt idx="33">
                  <c:v>71.72882749999998</c:v>
                </c:pt>
                <c:pt idx="34">
                  <c:v>71.941462999999985</c:v>
                </c:pt>
                <c:pt idx="35">
                  <c:v>72.154098500000003</c:v>
                </c:pt>
                <c:pt idx="36">
                  <c:v>72.366733999999994</c:v>
                </c:pt>
                <c:pt idx="37">
                  <c:v>72.579369499999999</c:v>
                </c:pt>
                <c:pt idx="38">
                  <c:v>72.792004999999989</c:v>
                </c:pt>
                <c:pt idx="39">
                  <c:v>73.004640500000008</c:v>
                </c:pt>
                <c:pt idx="40">
                  <c:v>73.217275999999998</c:v>
                </c:pt>
                <c:pt idx="41">
                  <c:v>73.429911499999989</c:v>
                </c:pt>
                <c:pt idx="42">
                  <c:v>73.642546999999993</c:v>
                </c:pt>
                <c:pt idx="43">
                  <c:v>73.855182499999984</c:v>
                </c:pt>
                <c:pt idx="44">
                  <c:v>74.067818000000003</c:v>
                </c:pt>
                <c:pt idx="45">
                  <c:v>74.280453500000007</c:v>
                </c:pt>
                <c:pt idx="46">
                  <c:v>74.493088999999998</c:v>
                </c:pt>
                <c:pt idx="47">
                  <c:v>74.705724500000017</c:v>
                </c:pt>
                <c:pt idx="48">
                  <c:v>74.918360000000007</c:v>
                </c:pt>
                <c:pt idx="49">
                  <c:v>75.130995499999983</c:v>
                </c:pt>
                <c:pt idx="50">
                  <c:v>75.343630999999988</c:v>
                </c:pt>
                <c:pt idx="51">
                  <c:v>75.556266499999978</c:v>
                </c:pt>
                <c:pt idx="52">
                  <c:v>75.768901999999997</c:v>
                </c:pt>
                <c:pt idx="53">
                  <c:v>75.768901999999997</c:v>
                </c:pt>
                <c:pt idx="54">
                  <c:v>75.98958738461539</c:v>
                </c:pt>
                <c:pt idx="55">
                  <c:v>76.21027276923077</c:v>
                </c:pt>
                <c:pt idx="56">
                  <c:v>76.430958153846149</c:v>
                </c:pt>
                <c:pt idx="57">
                  <c:v>76.651643538461542</c:v>
                </c:pt>
                <c:pt idx="58">
                  <c:v>76.872328923076935</c:v>
                </c:pt>
                <c:pt idx="59">
                  <c:v>77.0930143076923</c:v>
                </c:pt>
                <c:pt idx="60">
                  <c:v>77.313699692307694</c:v>
                </c:pt>
                <c:pt idx="61">
                  <c:v>77.534385076923073</c:v>
                </c:pt>
                <c:pt idx="62">
                  <c:v>77.755070461538452</c:v>
                </c:pt>
                <c:pt idx="63">
                  <c:v>77.975755846153845</c:v>
                </c:pt>
                <c:pt idx="64">
                  <c:v>78.196441230769224</c:v>
                </c:pt>
                <c:pt idx="65">
                  <c:v>78.417126615384618</c:v>
                </c:pt>
                <c:pt idx="66">
                  <c:v>78.637812000000011</c:v>
                </c:pt>
                <c:pt idx="67">
                  <c:v>78.858497384615376</c:v>
                </c:pt>
                <c:pt idx="68">
                  <c:v>79.079182769230769</c:v>
                </c:pt>
                <c:pt idx="69">
                  <c:v>79.299868153846148</c:v>
                </c:pt>
                <c:pt idx="70">
                  <c:v>79.520553538461542</c:v>
                </c:pt>
                <c:pt idx="71">
                  <c:v>79.741238923076921</c:v>
                </c:pt>
                <c:pt idx="72">
                  <c:v>79.9619243076923</c:v>
                </c:pt>
                <c:pt idx="73">
                  <c:v>80.182609692307693</c:v>
                </c:pt>
                <c:pt idx="74">
                  <c:v>80.403295076923072</c:v>
                </c:pt>
                <c:pt idx="75">
                  <c:v>80.623980461538451</c:v>
                </c:pt>
                <c:pt idx="76">
                  <c:v>80.844665846153831</c:v>
                </c:pt>
                <c:pt idx="77">
                  <c:v>81.06535123076921</c:v>
                </c:pt>
                <c:pt idx="78">
                  <c:v>81.286036615384631</c:v>
                </c:pt>
                <c:pt idx="79">
                  <c:v>81.506721999999996</c:v>
                </c:pt>
                <c:pt idx="80">
                  <c:v>81.72740738461539</c:v>
                </c:pt>
                <c:pt idx="81">
                  <c:v>81.948092769230769</c:v>
                </c:pt>
                <c:pt idx="82">
                  <c:v>82.168778153846162</c:v>
                </c:pt>
                <c:pt idx="83">
                  <c:v>82.389463538461527</c:v>
                </c:pt>
                <c:pt idx="84">
                  <c:v>82.61014892307692</c:v>
                </c:pt>
                <c:pt idx="85">
                  <c:v>82.830834307692299</c:v>
                </c:pt>
                <c:pt idx="86">
                  <c:v>83.051519692307693</c:v>
                </c:pt>
                <c:pt idx="87">
                  <c:v>83.272205076923072</c:v>
                </c:pt>
                <c:pt idx="88">
                  <c:v>83.492890461538451</c:v>
                </c:pt>
                <c:pt idx="89">
                  <c:v>83.71357584615383</c:v>
                </c:pt>
                <c:pt idx="90">
                  <c:v>83.934261230769224</c:v>
                </c:pt>
                <c:pt idx="91">
                  <c:v>84.154946615384603</c:v>
                </c:pt>
                <c:pt idx="92">
                  <c:v>84.375631999999982</c:v>
                </c:pt>
                <c:pt idx="93">
                  <c:v>84.596317384615375</c:v>
                </c:pt>
                <c:pt idx="94">
                  <c:v>84.817002769230768</c:v>
                </c:pt>
                <c:pt idx="95">
                  <c:v>85.037688153846148</c:v>
                </c:pt>
                <c:pt idx="96">
                  <c:v>85.258373538461512</c:v>
                </c:pt>
                <c:pt idx="97">
                  <c:v>85.479058923076906</c:v>
                </c:pt>
                <c:pt idx="98">
                  <c:v>85.699744307692299</c:v>
                </c:pt>
                <c:pt idx="99">
                  <c:v>85.920429692307678</c:v>
                </c:pt>
                <c:pt idx="100">
                  <c:v>86.141115076923057</c:v>
                </c:pt>
                <c:pt idx="101">
                  <c:v>86.361800461538451</c:v>
                </c:pt>
                <c:pt idx="102">
                  <c:v>86.582485846153844</c:v>
                </c:pt>
                <c:pt idx="103">
                  <c:v>86.803171230769223</c:v>
                </c:pt>
                <c:pt idx="104">
                  <c:v>87.023856615384602</c:v>
                </c:pt>
                <c:pt idx="105">
                  <c:v>87.244541999999981</c:v>
                </c:pt>
                <c:pt idx="106">
                  <c:v>87.478967653846141</c:v>
                </c:pt>
                <c:pt idx="107">
                  <c:v>87.713393307692314</c:v>
                </c:pt>
                <c:pt idx="108">
                  <c:v>87.947818961538445</c:v>
                </c:pt>
                <c:pt idx="109">
                  <c:v>88.182244615384604</c:v>
                </c:pt>
                <c:pt idx="110">
                  <c:v>88.416670269230764</c:v>
                </c:pt>
                <c:pt idx="111">
                  <c:v>88.651095923076909</c:v>
                </c:pt>
                <c:pt idx="112">
                  <c:v>88.885521576923068</c:v>
                </c:pt>
                <c:pt idx="113">
                  <c:v>89.119947230769228</c:v>
                </c:pt>
                <c:pt idx="114">
                  <c:v>89.354372884615373</c:v>
                </c:pt>
                <c:pt idx="115">
                  <c:v>89.588798538461532</c:v>
                </c:pt>
                <c:pt idx="116">
                  <c:v>89.823224192307691</c:v>
                </c:pt>
                <c:pt idx="117">
                  <c:v>90.057649846153836</c:v>
                </c:pt>
                <c:pt idx="118">
                  <c:v>90.292075499999996</c:v>
                </c:pt>
                <c:pt idx="119">
                  <c:v>90.526501153846141</c:v>
                </c:pt>
                <c:pt idx="120">
                  <c:v>90.760926807692286</c:v>
                </c:pt>
                <c:pt idx="121">
                  <c:v>90.995352461538445</c:v>
                </c:pt>
                <c:pt idx="122">
                  <c:v>91.229778115384619</c:v>
                </c:pt>
                <c:pt idx="123">
                  <c:v>91.46420376923075</c:v>
                </c:pt>
                <c:pt idx="124">
                  <c:v>91.698629423076909</c:v>
                </c:pt>
                <c:pt idx="125">
                  <c:v>91.933055076923083</c:v>
                </c:pt>
                <c:pt idx="126">
                  <c:v>92.167480730769213</c:v>
                </c:pt>
                <c:pt idx="127">
                  <c:v>92.401906384615373</c:v>
                </c:pt>
                <c:pt idx="128">
                  <c:v>92.636332038461532</c:v>
                </c:pt>
                <c:pt idx="129">
                  <c:v>92.870757692307691</c:v>
                </c:pt>
                <c:pt idx="130">
                  <c:v>93.105183346153851</c:v>
                </c:pt>
                <c:pt idx="131">
                  <c:v>93.339608999999996</c:v>
                </c:pt>
                <c:pt idx="132">
                  <c:v>93.574034653846141</c:v>
                </c:pt>
                <c:pt idx="133">
                  <c:v>93.8084603076923</c:v>
                </c:pt>
                <c:pt idx="134">
                  <c:v>94.04288596153846</c:v>
                </c:pt>
                <c:pt idx="135">
                  <c:v>94.27731161538459</c:v>
                </c:pt>
                <c:pt idx="136">
                  <c:v>94.511737269230764</c:v>
                </c:pt>
                <c:pt idx="137">
                  <c:v>94.746162923076938</c:v>
                </c:pt>
                <c:pt idx="138">
                  <c:v>94.980588576923054</c:v>
                </c:pt>
                <c:pt idx="139">
                  <c:v>95.215014230769228</c:v>
                </c:pt>
                <c:pt idx="140">
                  <c:v>95.449439884615373</c:v>
                </c:pt>
                <c:pt idx="141">
                  <c:v>95.683865538461532</c:v>
                </c:pt>
                <c:pt idx="142">
                  <c:v>95.918291192307692</c:v>
                </c:pt>
                <c:pt idx="143">
                  <c:v>96.152716846153837</c:v>
                </c:pt>
                <c:pt idx="144">
                  <c:v>96.387142499999968</c:v>
                </c:pt>
                <c:pt idx="145">
                  <c:v>96.621568153846155</c:v>
                </c:pt>
                <c:pt idx="146">
                  <c:v>96.8559938076923</c:v>
                </c:pt>
                <c:pt idx="147">
                  <c:v>97.090419461538445</c:v>
                </c:pt>
                <c:pt idx="148">
                  <c:v>97.324845115384605</c:v>
                </c:pt>
                <c:pt idx="149">
                  <c:v>97.559270769230778</c:v>
                </c:pt>
                <c:pt idx="150">
                  <c:v>97.793696423076909</c:v>
                </c:pt>
                <c:pt idx="151">
                  <c:v>98.028122076923054</c:v>
                </c:pt>
                <c:pt idx="152">
                  <c:v>98.262547730769228</c:v>
                </c:pt>
                <c:pt idx="153">
                  <c:v>98.496973384615387</c:v>
                </c:pt>
                <c:pt idx="154">
                  <c:v>98.731399038461532</c:v>
                </c:pt>
                <c:pt idx="155">
                  <c:v>98.965824692307677</c:v>
                </c:pt>
                <c:pt idx="156">
                  <c:v>99.200250346153823</c:v>
                </c:pt>
                <c:pt idx="157">
                  <c:v>99.434675999999996</c:v>
                </c:pt>
                <c:pt idx="158">
                  <c:v>99.70388153846153</c:v>
                </c:pt>
                <c:pt idx="159">
                  <c:v>99.973087076923065</c:v>
                </c:pt>
                <c:pt idx="160">
                  <c:v>100.24229261538461</c:v>
                </c:pt>
                <c:pt idx="161">
                  <c:v>100.51149815384616</c:v>
                </c:pt>
                <c:pt idx="162">
                  <c:v>100.7807036923077</c:v>
                </c:pt>
                <c:pt idx="163">
                  <c:v>101.0499092307692</c:v>
                </c:pt>
                <c:pt idx="164">
                  <c:v>101.31911476923075</c:v>
                </c:pt>
                <c:pt idx="165">
                  <c:v>101.58832030769231</c:v>
                </c:pt>
                <c:pt idx="166">
                  <c:v>101.85752584615383</c:v>
                </c:pt>
                <c:pt idx="167">
                  <c:v>102.12673138461538</c:v>
                </c:pt>
                <c:pt idx="168">
                  <c:v>102.3959369230769</c:v>
                </c:pt>
                <c:pt idx="169">
                  <c:v>102.66514246153847</c:v>
                </c:pt>
                <c:pt idx="170">
                  <c:v>102.93434799999999</c:v>
                </c:pt>
                <c:pt idx="171">
                  <c:v>103.20355353846153</c:v>
                </c:pt>
                <c:pt idx="172">
                  <c:v>103.47275907692307</c:v>
                </c:pt>
                <c:pt idx="173">
                  <c:v>103.74196461538462</c:v>
                </c:pt>
                <c:pt idx="174">
                  <c:v>104.01117015384617</c:v>
                </c:pt>
                <c:pt idx="175">
                  <c:v>104.28037569230767</c:v>
                </c:pt>
                <c:pt idx="176">
                  <c:v>104.54958123076921</c:v>
                </c:pt>
                <c:pt idx="177">
                  <c:v>104.81878676923078</c:v>
                </c:pt>
                <c:pt idx="178">
                  <c:v>105.0879923076923</c:v>
                </c:pt>
                <c:pt idx="179">
                  <c:v>105.35719784615382</c:v>
                </c:pt>
                <c:pt idx="180">
                  <c:v>105.62640338461537</c:v>
                </c:pt>
                <c:pt idx="181">
                  <c:v>105.89560892307692</c:v>
                </c:pt>
                <c:pt idx="182">
                  <c:v>106.16481446153846</c:v>
                </c:pt>
                <c:pt idx="183">
                  <c:v>106.43402</c:v>
                </c:pt>
                <c:pt idx="184">
                  <c:v>106.70322553846154</c:v>
                </c:pt>
                <c:pt idx="185">
                  <c:v>106.97243107692307</c:v>
                </c:pt>
                <c:pt idx="186">
                  <c:v>107.24163661538461</c:v>
                </c:pt>
                <c:pt idx="187">
                  <c:v>107.51084215384614</c:v>
                </c:pt>
                <c:pt idx="188">
                  <c:v>107.78004769230768</c:v>
                </c:pt>
                <c:pt idx="189">
                  <c:v>108.04925323076921</c:v>
                </c:pt>
                <c:pt idx="190">
                  <c:v>108.31845876923076</c:v>
                </c:pt>
                <c:pt idx="191">
                  <c:v>108.58766430769229</c:v>
                </c:pt>
                <c:pt idx="192">
                  <c:v>108.85686984615384</c:v>
                </c:pt>
                <c:pt idx="193">
                  <c:v>109.12607538461538</c:v>
                </c:pt>
                <c:pt idx="194">
                  <c:v>109.39528092307692</c:v>
                </c:pt>
                <c:pt idx="195">
                  <c:v>109.66448646153846</c:v>
                </c:pt>
                <c:pt idx="196">
                  <c:v>109.93369199999998</c:v>
                </c:pt>
                <c:pt idx="197">
                  <c:v>110.20289753846153</c:v>
                </c:pt>
                <c:pt idx="198">
                  <c:v>110.47210307692308</c:v>
                </c:pt>
                <c:pt idx="199">
                  <c:v>110.74130861538461</c:v>
                </c:pt>
                <c:pt idx="200">
                  <c:v>111.01051415384615</c:v>
                </c:pt>
                <c:pt idx="201">
                  <c:v>111.27971969230768</c:v>
                </c:pt>
                <c:pt idx="202">
                  <c:v>111.54892523076923</c:v>
                </c:pt>
                <c:pt idx="203">
                  <c:v>111.81813076923076</c:v>
                </c:pt>
                <c:pt idx="204">
                  <c:v>112.0873363076923</c:v>
                </c:pt>
                <c:pt idx="205">
                  <c:v>112.35654184615385</c:v>
                </c:pt>
                <c:pt idx="206">
                  <c:v>112.62574738461538</c:v>
                </c:pt>
                <c:pt idx="207">
                  <c:v>112.89495292307693</c:v>
                </c:pt>
                <c:pt idx="208">
                  <c:v>113.16415846153843</c:v>
                </c:pt>
                <c:pt idx="209">
                  <c:v>113.43336399999998</c:v>
                </c:pt>
                <c:pt idx="210">
                  <c:v>113.71060080769229</c:v>
                </c:pt>
                <c:pt idx="211">
                  <c:v>113.98783761538462</c:v>
                </c:pt>
                <c:pt idx="212">
                  <c:v>114.26507442307691</c:v>
                </c:pt>
                <c:pt idx="213">
                  <c:v>114.54231123076923</c:v>
                </c:pt>
                <c:pt idx="214">
                  <c:v>114.81954803846152</c:v>
                </c:pt>
                <c:pt idx="215">
                  <c:v>115.09678484615384</c:v>
                </c:pt>
                <c:pt idx="216">
                  <c:v>115.37402165384614</c:v>
                </c:pt>
                <c:pt idx="217">
                  <c:v>115.65125846153845</c:v>
                </c:pt>
                <c:pt idx="218">
                  <c:v>115.92849526923077</c:v>
                </c:pt>
                <c:pt idx="219">
                  <c:v>116.20573207692307</c:v>
                </c:pt>
                <c:pt idx="220">
                  <c:v>116.48296888461539</c:v>
                </c:pt>
                <c:pt idx="221">
                  <c:v>116.76020569230769</c:v>
                </c:pt>
                <c:pt idx="222">
                  <c:v>117.03744249999998</c:v>
                </c:pt>
                <c:pt idx="223">
                  <c:v>117.31467930769227</c:v>
                </c:pt>
                <c:pt idx="224">
                  <c:v>117.59191611538461</c:v>
                </c:pt>
                <c:pt idx="225">
                  <c:v>117.86915292307691</c:v>
                </c:pt>
                <c:pt idx="226">
                  <c:v>118.14638973076923</c:v>
                </c:pt>
                <c:pt idx="227">
                  <c:v>118.42362653846152</c:v>
                </c:pt>
                <c:pt idx="228">
                  <c:v>118.70086334615382</c:v>
                </c:pt>
                <c:pt idx="229">
                  <c:v>118.97810015384614</c:v>
                </c:pt>
                <c:pt idx="230">
                  <c:v>119.25533696153846</c:v>
                </c:pt>
                <c:pt idx="231">
                  <c:v>119.53257376923077</c:v>
                </c:pt>
                <c:pt idx="232">
                  <c:v>119.80981057692307</c:v>
                </c:pt>
                <c:pt idx="233">
                  <c:v>120.08704738461537</c:v>
                </c:pt>
                <c:pt idx="234">
                  <c:v>120.36428419230769</c:v>
                </c:pt>
                <c:pt idx="235">
                  <c:v>120.64152099999998</c:v>
                </c:pt>
                <c:pt idx="236">
                  <c:v>120.91875780769229</c:v>
                </c:pt>
                <c:pt idx="237">
                  <c:v>121.19599461538459</c:v>
                </c:pt>
                <c:pt idx="238">
                  <c:v>121.4732314230769</c:v>
                </c:pt>
                <c:pt idx="239">
                  <c:v>121.75046823076921</c:v>
                </c:pt>
                <c:pt idx="240">
                  <c:v>122.02770503846152</c:v>
                </c:pt>
                <c:pt idx="241">
                  <c:v>122.30494184615382</c:v>
                </c:pt>
                <c:pt idx="242">
                  <c:v>122.58217865384614</c:v>
                </c:pt>
                <c:pt idx="243">
                  <c:v>122.85941546153845</c:v>
                </c:pt>
                <c:pt idx="244">
                  <c:v>123.13665226923077</c:v>
                </c:pt>
                <c:pt idx="245">
                  <c:v>123.41388907692306</c:v>
                </c:pt>
                <c:pt idx="246">
                  <c:v>123.69112588461536</c:v>
                </c:pt>
                <c:pt idx="247">
                  <c:v>123.96836269230766</c:v>
                </c:pt>
                <c:pt idx="248">
                  <c:v>124.24559949999998</c:v>
                </c:pt>
                <c:pt idx="249">
                  <c:v>124.5228363076923</c:v>
                </c:pt>
                <c:pt idx="250">
                  <c:v>124.80007311538458</c:v>
                </c:pt>
                <c:pt idx="251">
                  <c:v>125.07730992307691</c:v>
                </c:pt>
                <c:pt idx="252">
                  <c:v>125.3545467307692</c:v>
                </c:pt>
                <c:pt idx="253">
                  <c:v>125.63178353846152</c:v>
                </c:pt>
                <c:pt idx="254">
                  <c:v>125.90902034615384</c:v>
                </c:pt>
                <c:pt idx="255">
                  <c:v>126.18625715384611</c:v>
                </c:pt>
                <c:pt idx="256">
                  <c:v>126.46349396153845</c:v>
                </c:pt>
                <c:pt idx="257">
                  <c:v>126.74073076923075</c:v>
                </c:pt>
                <c:pt idx="258">
                  <c:v>127.01796757692307</c:v>
                </c:pt>
                <c:pt idx="259">
                  <c:v>127.29520438461536</c:v>
                </c:pt>
                <c:pt idx="260">
                  <c:v>127.57244119230766</c:v>
                </c:pt>
                <c:pt idx="261">
                  <c:v>127.84967799999998</c:v>
                </c:pt>
                <c:pt idx="262">
                  <c:v>128.21822961538459</c:v>
                </c:pt>
                <c:pt idx="263">
                  <c:v>128.58678123076922</c:v>
                </c:pt>
                <c:pt idx="264">
                  <c:v>128.95533284615382</c:v>
                </c:pt>
                <c:pt idx="265">
                  <c:v>129.32388446153846</c:v>
                </c:pt>
                <c:pt idx="266">
                  <c:v>129.69243607692306</c:v>
                </c:pt>
                <c:pt idx="267">
                  <c:v>130.06098769230766</c:v>
                </c:pt>
                <c:pt idx="268">
                  <c:v>130.42953930769229</c:v>
                </c:pt>
                <c:pt idx="269">
                  <c:v>130.79809092307693</c:v>
                </c:pt>
                <c:pt idx="270">
                  <c:v>131.1666425384615</c:v>
                </c:pt>
                <c:pt idx="271">
                  <c:v>131.53519415384613</c:v>
                </c:pt>
                <c:pt idx="272">
                  <c:v>131.90374576923074</c:v>
                </c:pt>
                <c:pt idx="273">
                  <c:v>132.27229738461537</c:v>
                </c:pt>
                <c:pt idx="274">
                  <c:v>132.64084899999997</c:v>
                </c:pt>
                <c:pt idx="275">
                  <c:v>133.00940061538461</c:v>
                </c:pt>
                <c:pt idx="276">
                  <c:v>133.37795223076921</c:v>
                </c:pt>
                <c:pt idx="277">
                  <c:v>133.74650384615381</c:v>
                </c:pt>
                <c:pt idx="278">
                  <c:v>134.11505546153847</c:v>
                </c:pt>
                <c:pt idx="279">
                  <c:v>134.48360707692308</c:v>
                </c:pt>
                <c:pt idx="280">
                  <c:v>134.85215869230768</c:v>
                </c:pt>
                <c:pt idx="281">
                  <c:v>135.22071030769229</c:v>
                </c:pt>
                <c:pt idx="282">
                  <c:v>135.58926192307692</c:v>
                </c:pt>
                <c:pt idx="283">
                  <c:v>135.95781353846155</c:v>
                </c:pt>
                <c:pt idx="284">
                  <c:v>136.32636515384613</c:v>
                </c:pt>
                <c:pt idx="285">
                  <c:v>136.69491676923076</c:v>
                </c:pt>
                <c:pt idx="286">
                  <c:v>137.06346838461539</c:v>
                </c:pt>
                <c:pt idx="287">
                  <c:v>137.43201999999999</c:v>
                </c:pt>
                <c:pt idx="288">
                  <c:v>137.8005716153846</c:v>
                </c:pt>
                <c:pt idx="289">
                  <c:v>138.16912323076923</c:v>
                </c:pt>
                <c:pt idx="290">
                  <c:v>138.53767484615383</c:v>
                </c:pt>
                <c:pt idx="291">
                  <c:v>138.90622646153844</c:v>
                </c:pt>
                <c:pt idx="292">
                  <c:v>139.27477807692304</c:v>
                </c:pt>
                <c:pt idx="293">
                  <c:v>139.64332969230767</c:v>
                </c:pt>
                <c:pt idx="294">
                  <c:v>140.01188130769231</c:v>
                </c:pt>
                <c:pt idx="295">
                  <c:v>140.38043292307691</c:v>
                </c:pt>
                <c:pt idx="296">
                  <c:v>140.74898453846154</c:v>
                </c:pt>
                <c:pt idx="297">
                  <c:v>141.11753615384615</c:v>
                </c:pt>
                <c:pt idx="298">
                  <c:v>141.48608776923078</c:v>
                </c:pt>
                <c:pt idx="299">
                  <c:v>141.85463938461538</c:v>
                </c:pt>
                <c:pt idx="300">
                  <c:v>142.22319099999999</c:v>
                </c:pt>
                <c:pt idx="301">
                  <c:v>142.59174261538459</c:v>
                </c:pt>
                <c:pt idx="302">
                  <c:v>142.96029423076922</c:v>
                </c:pt>
                <c:pt idx="303">
                  <c:v>143.32884584615385</c:v>
                </c:pt>
                <c:pt idx="304">
                  <c:v>143.69739746153843</c:v>
                </c:pt>
                <c:pt idx="305">
                  <c:v>144.06594907692309</c:v>
                </c:pt>
                <c:pt idx="306">
                  <c:v>144.43450069230767</c:v>
                </c:pt>
                <c:pt idx="307">
                  <c:v>144.8030523076923</c:v>
                </c:pt>
                <c:pt idx="308">
                  <c:v>145.1716039230769</c:v>
                </c:pt>
                <c:pt idx="309">
                  <c:v>145.54015553846153</c:v>
                </c:pt>
                <c:pt idx="310">
                  <c:v>145.90870715384617</c:v>
                </c:pt>
                <c:pt idx="311">
                  <c:v>146.27725876923077</c:v>
                </c:pt>
                <c:pt idx="312">
                  <c:v>146.64581038461537</c:v>
                </c:pt>
                <c:pt idx="313">
                  <c:v>147.01436200000001</c:v>
                </c:pt>
                <c:pt idx="314">
                  <c:v>147.01436200000001</c:v>
                </c:pt>
                <c:pt idx="315">
                  <c:v>147.80825950000002</c:v>
                </c:pt>
                <c:pt idx="316">
                  <c:v>148.60215699999998</c:v>
                </c:pt>
                <c:pt idx="317">
                  <c:v>149.39605450000002</c:v>
                </c:pt>
                <c:pt idx="318">
                  <c:v>150.18995199999998</c:v>
                </c:pt>
                <c:pt idx="319">
                  <c:v>150.98384949999999</c:v>
                </c:pt>
                <c:pt idx="320">
                  <c:v>151.77774700000001</c:v>
                </c:pt>
                <c:pt idx="321">
                  <c:v>152.57164449999996</c:v>
                </c:pt>
                <c:pt idx="322">
                  <c:v>153.365542</c:v>
                </c:pt>
                <c:pt idx="323">
                  <c:v>154.15943949999999</c:v>
                </c:pt>
                <c:pt idx="324">
                  <c:v>154.953337</c:v>
                </c:pt>
                <c:pt idx="325">
                  <c:v>155.74723449999999</c:v>
                </c:pt>
                <c:pt idx="326">
                  <c:v>156.54113199999998</c:v>
                </c:pt>
                <c:pt idx="327">
                  <c:v>157.33502949999996</c:v>
                </c:pt>
                <c:pt idx="328">
                  <c:v>158.128927</c:v>
                </c:pt>
                <c:pt idx="329">
                  <c:v>158.92282449999999</c:v>
                </c:pt>
                <c:pt idx="330">
                  <c:v>159.716722</c:v>
                </c:pt>
                <c:pt idx="331">
                  <c:v>160.51061949999996</c:v>
                </c:pt>
                <c:pt idx="332">
                  <c:v>161.304517</c:v>
                </c:pt>
                <c:pt idx="333">
                  <c:v>162.09841449999999</c:v>
                </c:pt>
                <c:pt idx="334">
                  <c:v>162.892312</c:v>
                </c:pt>
                <c:pt idx="335">
                  <c:v>163.68620949999999</c:v>
                </c:pt>
                <c:pt idx="336">
                  <c:v>164.48010699999998</c:v>
                </c:pt>
                <c:pt idx="337">
                  <c:v>165.27400449999999</c:v>
                </c:pt>
                <c:pt idx="338">
                  <c:v>166.067902</c:v>
                </c:pt>
                <c:pt idx="339">
                  <c:v>166.86179949999999</c:v>
                </c:pt>
                <c:pt idx="340">
                  <c:v>167.655697</c:v>
                </c:pt>
                <c:pt idx="341">
                  <c:v>168.44959450000002</c:v>
                </c:pt>
                <c:pt idx="342">
                  <c:v>169.24349199999997</c:v>
                </c:pt>
                <c:pt idx="343">
                  <c:v>170.03738949999999</c:v>
                </c:pt>
                <c:pt idx="344">
                  <c:v>170.83128699999995</c:v>
                </c:pt>
                <c:pt idx="345">
                  <c:v>171.62518449999999</c:v>
                </c:pt>
                <c:pt idx="346">
                  <c:v>172.41908199999997</c:v>
                </c:pt>
                <c:pt idx="347">
                  <c:v>173.21297949999999</c:v>
                </c:pt>
                <c:pt idx="348">
                  <c:v>174.00687699999997</c:v>
                </c:pt>
                <c:pt idx="349">
                  <c:v>174.80077449999999</c:v>
                </c:pt>
                <c:pt idx="350">
                  <c:v>175.594672</c:v>
                </c:pt>
                <c:pt idx="351">
                  <c:v>176.38856949999999</c:v>
                </c:pt>
                <c:pt idx="352">
                  <c:v>177.18246699999995</c:v>
                </c:pt>
                <c:pt idx="353">
                  <c:v>177.97636449999999</c:v>
                </c:pt>
                <c:pt idx="354">
                  <c:v>178.77026199999997</c:v>
                </c:pt>
                <c:pt idx="355">
                  <c:v>179.56415949999999</c:v>
                </c:pt>
                <c:pt idx="356">
                  <c:v>180.35805699999997</c:v>
                </c:pt>
                <c:pt idx="357">
                  <c:v>181.15195449999999</c:v>
                </c:pt>
                <c:pt idx="358">
                  <c:v>181.94585199999997</c:v>
                </c:pt>
                <c:pt idx="359">
                  <c:v>182.73974949999996</c:v>
                </c:pt>
                <c:pt idx="360">
                  <c:v>183.53364699999997</c:v>
                </c:pt>
                <c:pt idx="361">
                  <c:v>184.32754449999996</c:v>
                </c:pt>
                <c:pt idx="362">
                  <c:v>185.12144199999997</c:v>
                </c:pt>
                <c:pt idx="363">
                  <c:v>185.91533949999996</c:v>
                </c:pt>
                <c:pt idx="364">
                  <c:v>186.70923699999997</c:v>
                </c:pt>
                <c:pt idx="365">
                  <c:v>187.50313449999996</c:v>
                </c:pt>
                <c:pt idx="366">
                  <c:v>188.29703199999997</c:v>
                </c:pt>
                <c:pt idx="367">
                  <c:v>188.78360515384611</c:v>
                </c:pt>
                <c:pt idx="368">
                  <c:v>189.27017830769225</c:v>
                </c:pt>
                <c:pt idx="369">
                  <c:v>189.75675146153847</c:v>
                </c:pt>
                <c:pt idx="370">
                  <c:v>190.24332461538461</c:v>
                </c:pt>
                <c:pt idx="371">
                  <c:v>190.72989776923075</c:v>
                </c:pt>
                <c:pt idx="372">
                  <c:v>191.21647092307691</c:v>
                </c:pt>
                <c:pt idx="373">
                  <c:v>191.70304407692305</c:v>
                </c:pt>
                <c:pt idx="374">
                  <c:v>192.18961723076919</c:v>
                </c:pt>
                <c:pt idx="375">
                  <c:v>192.67619038461535</c:v>
                </c:pt>
                <c:pt idx="376">
                  <c:v>193.16276353846152</c:v>
                </c:pt>
                <c:pt idx="377">
                  <c:v>193.64933669230766</c:v>
                </c:pt>
                <c:pt idx="378">
                  <c:v>194.13590984615385</c:v>
                </c:pt>
                <c:pt idx="379">
                  <c:v>194.62248299999999</c:v>
                </c:pt>
                <c:pt idx="380">
                  <c:v>195.10905615384613</c:v>
                </c:pt>
                <c:pt idx="381">
                  <c:v>195.59562930769226</c:v>
                </c:pt>
                <c:pt idx="382">
                  <c:v>196.08220246153843</c:v>
                </c:pt>
                <c:pt idx="383">
                  <c:v>196.5687756153846</c:v>
                </c:pt>
                <c:pt idx="384">
                  <c:v>197.0553487692307</c:v>
                </c:pt>
                <c:pt idx="385">
                  <c:v>197.5419219230769</c:v>
                </c:pt>
                <c:pt idx="386">
                  <c:v>198.02849507692304</c:v>
                </c:pt>
                <c:pt idx="387">
                  <c:v>198.5150682307692</c:v>
                </c:pt>
                <c:pt idx="388">
                  <c:v>199.00164138461537</c:v>
                </c:pt>
                <c:pt idx="389">
                  <c:v>199.48821453846151</c:v>
                </c:pt>
                <c:pt idx="390">
                  <c:v>199.97478769230767</c:v>
                </c:pt>
                <c:pt idx="391">
                  <c:v>200.46136084615387</c:v>
                </c:pt>
                <c:pt idx="392">
                  <c:v>200.94793399999998</c:v>
                </c:pt>
                <c:pt idx="393">
                  <c:v>201.43450715384614</c:v>
                </c:pt>
                <c:pt idx="394">
                  <c:v>201.92108030769228</c:v>
                </c:pt>
                <c:pt idx="395">
                  <c:v>202.40765346153847</c:v>
                </c:pt>
                <c:pt idx="396">
                  <c:v>202.89422661538458</c:v>
                </c:pt>
                <c:pt idx="397">
                  <c:v>203.38079976923078</c:v>
                </c:pt>
                <c:pt idx="398">
                  <c:v>203.86737292307691</c:v>
                </c:pt>
                <c:pt idx="399">
                  <c:v>204.35394607692305</c:v>
                </c:pt>
                <c:pt idx="400">
                  <c:v>204.84051923076925</c:v>
                </c:pt>
                <c:pt idx="401">
                  <c:v>205.32709238461536</c:v>
                </c:pt>
                <c:pt idx="402">
                  <c:v>205.81366553846149</c:v>
                </c:pt>
                <c:pt idx="403">
                  <c:v>206.30023869230766</c:v>
                </c:pt>
                <c:pt idx="404">
                  <c:v>206.78681184615385</c:v>
                </c:pt>
                <c:pt idx="405">
                  <c:v>207.27338499999999</c:v>
                </c:pt>
                <c:pt idx="406">
                  <c:v>207.75995815384613</c:v>
                </c:pt>
                <c:pt idx="407">
                  <c:v>208.24653130769229</c:v>
                </c:pt>
                <c:pt idx="408">
                  <c:v>208.73310446153846</c:v>
                </c:pt>
                <c:pt idx="409">
                  <c:v>209.21967761538457</c:v>
                </c:pt>
                <c:pt idx="410">
                  <c:v>209.70625076923076</c:v>
                </c:pt>
                <c:pt idx="411">
                  <c:v>210.1928239230769</c:v>
                </c:pt>
                <c:pt idx="412">
                  <c:v>210.67939707692304</c:v>
                </c:pt>
                <c:pt idx="413">
                  <c:v>211.16597023076923</c:v>
                </c:pt>
                <c:pt idx="414">
                  <c:v>211.6525433846154</c:v>
                </c:pt>
                <c:pt idx="415">
                  <c:v>212.13911653846151</c:v>
                </c:pt>
                <c:pt idx="416">
                  <c:v>212.6256896923077</c:v>
                </c:pt>
                <c:pt idx="417">
                  <c:v>213.11226284615384</c:v>
                </c:pt>
                <c:pt idx="418">
                  <c:v>213.59883599999998</c:v>
                </c:pt>
                <c:pt idx="419">
                  <c:v>214.44514511538461</c:v>
                </c:pt>
                <c:pt idx="420">
                  <c:v>215.2914542307692</c:v>
                </c:pt>
                <c:pt idx="421">
                  <c:v>216.13776334615383</c:v>
                </c:pt>
                <c:pt idx="422">
                  <c:v>216.98407246153846</c:v>
                </c:pt>
                <c:pt idx="423">
                  <c:v>217.83038157692303</c:v>
                </c:pt>
                <c:pt idx="424">
                  <c:v>218.67669069230766</c:v>
                </c:pt>
                <c:pt idx="425">
                  <c:v>219.52299980769232</c:v>
                </c:pt>
                <c:pt idx="426">
                  <c:v>220.36930892307691</c:v>
                </c:pt>
                <c:pt idx="427">
                  <c:v>221.21561803846149</c:v>
                </c:pt>
                <c:pt idx="428">
                  <c:v>222.06192715384617</c:v>
                </c:pt>
                <c:pt idx="429">
                  <c:v>222.90823626923074</c:v>
                </c:pt>
                <c:pt idx="430">
                  <c:v>223.75454538461537</c:v>
                </c:pt>
                <c:pt idx="431">
                  <c:v>224.6008545</c:v>
                </c:pt>
                <c:pt idx="432">
                  <c:v>225.4471636153846</c:v>
                </c:pt>
                <c:pt idx="433">
                  <c:v>226.29347273076922</c:v>
                </c:pt>
                <c:pt idx="434">
                  <c:v>227.13978184615382</c:v>
                </c:pt>
                <c:pt idx="435">
                  <c:v>227.98609096153845</c:v>
                </c:pt>
                <c:pt idx="436">
                  <c:v>228.83240007692308</c:v>
                </c:pt>
                <c:pt idx="437">
                  <c:v>229.67870919230768</c:v>
                </c:pt>
                <c:pt idx="438">
                  <c:v>230.52501830769228</c:v>
                </c:pt>
                <c:pt idx="439">
                  <c:v>231.37132742307691</c:v>
                </c:pt>
                <c:pt idx="440">
                  <c:v>232.21763653846153</c:v>
                </c:pt>
                <c:pt idx="441">
                  <c:v>233.06394565384613</c:v>
                </c:pt>
                <c:pt idx="442">
                  <c:v>233.91025476923073</c:v>
                </c:pt>
                <c:pt idx="443">
                  <c:v>234.75656388461536</c:v>
                </c:pt>
                <c:pt idx="444">
                  <c:v>235.60287299999996</c:v>
                </c:pt>
                <c:pt idx="445">
                  <c:v>236.44918211538462</c:v>
                </c:pt>
                <c:pt idx="446">
                  <c:v>237.29549123076922</c:v>
                </c:pt>
                <c:pt idx="447">
                  <c:v>238.14180034615384</c:v>
                </c:pt>
                <c:pt idx="448">
                  <c:v>238.98810946153841</c:v>
                </c:pt>
                <c:pt idx="449">
                  <c:v>239.83441857692307</c:v>
                </c:pt>
                <c:pt idx="450">
                  <c:v>240.68072769230767</c:v>
                </c:pt>
                <c:pt idx="451">
                  <c:v>241.5270368076923</c:v>
                </c:pt>
                <c:pt idx="452">
                  <c:v>242.37334592307693</c:v>
                </c:pt>
                <c:pt idx="453">
                  <c:v>243.21965503846153</c:v>
                </c:pt>
                <c:pt idx="454">
                  <c:v>244.06596415384615</c:v>
                </c:pt>
                <c:pt idx="455">
                  <c:v>244.91227326923072</c:v>
                </c:pt>
                <c:pt idx="456">
                  <c:v>245.75858238461535</c:v>
                </c:pt>
                <c:pt idx="457">
                  <c:v>246.60489150000001</c:v>
                </c:pt>
                <c:pt idx="458">
                  <c:v>247.45120061538458</c:v>
                </c:pt>
                <c:pt idx="459">
                  <c:v>248.29750973076921</c:v>
                </c:pt>
                <c:pt idx="460">
                  <c:v>249.14381884615383</c:v>
                </c:pt>
                <c:pt idx="461">
                  <c:v>249.99012796153841</c:v>
                </c:pt>
                <c:pt idx="462">
                  <c:v>250.83643707692306</c:v>
                </c:pt>
                <c:pt idx="463">
                  <c:v>251.68274619230769</c:v>
                </c:pt>
                <c:pt idx="464">
                  <c:v>252.52905530769226</c:v>
                </c:pt>
                <c:pt idx="465">
                  <c:v>253.37536442307692</c:v>
                </c:pt>
                <c:pt idx="466">
                  <c:v>254.22167353846154</c:v>
                </c:pt>
                <c:pt idx="467">
                  <c:v>255.06798265384612</c:v>
                </c:pt>
                <c:pt idx="468">
                  <c:v>255.91429176923074</c:v>
                </c:pt>
                <c:pt idx="469">
                  <c:v>256.76060088461531</c:v>
                </c:pt>
                <c:pt idx="470">
                  <c:v>257.60690999999997</c:v>
                </c:pt>
                <c:pt idx="471">
                  <c:v>258.76396488461535</c:v>
                </c:pt>
                <c:pt idx="472">
                  <c:v>259.92101976923078</c:v>
                </c:pt>
                <c:pt idx="473">
                  <c:v>261.0780746538461</c:v>
                </c:pt>
                <c:pt idx="474">
                  <c:v>262.23512953846154</c:v>
                </c:pt>
                <c:pt idx="475">
                  <c:v>263.39218442307691</c:v>
                </c:pt>
                <c:pt idx="476">
                  <c:v>264.54923930769229</c:v>
                </c:pt>
                <c:pt idx="477">
                  <c:v>265.70629419230767</c:v>
                </c:pt>
                <c:pt idx="478">
                  <c:v>266.86334907692304</c:v>
                </c:pt>
                <c:pt idx="479">
                  <c:v>268.02040396153842</c:v>
                </c:pt>
                <c:pt idx="480">
                  <c:v>269.17745884615385</c:v>
                </c:pt>
                <c:pt idx="481">
                  <c:v>270.33451373076917</c:v>
                </c:pt>
                <c:pt idx="482">
                  <c:v>271.49156861538455</c:v>
                </c:pt>
                <c:pt idx="483">
                  <c:v>272.64862349999999</c:v>
                </c:pt>
                <c:pt idx="484">
                  <c:v>273.80567838461536</c:v>
                </c:pt>
                <c:pt idx="485">
                  <c:v>274.96273326923074</c:v>
                </c:pt>
                <c:pt idx="486">
                  <c:v>276.11978815384612</c:v>
                </c:pt>
                <c:pt idx="487">
                  <c:v>277.27684303846149</c:v>
                </c:pt>
                <c:pt idx="488">
                  <c:v>278.43389792307687</c:v>
                </c:pt>
                <c:pt idx="489">
                  <c:v>279.59095280769225</c:v>
                </c:pt>
                <c:pt idx="490">
                  <c:v>280.74800769230768</c:v>
                </c:pt>
                <c:pt idx="491">
                  <c:v>281.90506257692306</c:v>
                </c:pt>
                <c:pt idx="492">
                  <c:v>283.06211746153843</c:v>
                </c:pt>
                <c:pt idx="493">
                  <c:v>284.21917234615381</c:v>
                </c:pt>
                <c:pt idx="494">
                  <c:v>285.37622723076919</c:v>
                </c:pt>
                <c:pt idx="495">
                  <c:v>286.53328211538457</c:v>
                </c:pt>
                <c:pt idx="496">
                  <c:v>287.69033699999994</c:v>
                </c:pt>
                <c:pt idx="497">
                  <c:v>288.84739188461543</c:v>
                </c:pt>
                <c:pt idx="498">
                  <c:v>290.00444676923075</c:v>
                </c:pt>
                <c:pt idx="499">
                  <c:v>291.16150165384613</c:v>
                </c:pt>
                <c:pt idx="500">
                  <c:v>292.31855653846145</c:v>
                </c:pt>
                <c:pt idx="501">
                  <c:v>293.47561142307688</c:v>
                </c:pt>
                <c:pt idx="502">
                  <c:v>294.63266630769232</c:v>
                </c:pt>
                <c:pt idx="503">
                  <c:v>295.78972119230764</c:v>
                </c:pt>
                <c:pt idx="504">
                  <c:v>296.94677607692302</c:v>
                </c:pt>
                <c:pt idx="505">
                  <c:v>298.10383096153851</c:v>
                </c:pt>
                <c:pt idx="506">
                  <c:v>299.26088584615377</c:v>
                </c:pt>
                <c:pt idx="507">
                  <c:v>300.4179407307692</c:v>
                </c:pt>
                <c:pt idx="508">
                  <c:v>301.57499561538452</c:v>
                </c:pt>
                <c:pt idx="509">
                  <c:v>302.73205049999996</c:v>
                </c:pt>
                <c:pt idx="510">
                  <c:v>303.88910538461539</c:v>
                </c:pt>
                <c:pt idx="511">
                  <c:v>305.04616026923071</c:v>
                </c:pt>
                <c:pt idx="512">
                  <c:v>306.20321515384614</c:v>
                </c:pt>
                <c:pt idx="513">
                  <c:v>307.36027003846146</c:v>
                </c:pt>
                <c:pt idx="514">
                  <c:v>308.51732492307684</c:v>
                </c:pt>
                <c:pt idx="515">
                  <c:v>309.67437980769228</c:v>
                </c:pt>
                <c:pt idx="516">
                  <c:v>310.8314346923076</c:v>
                </c:pt>
                <c:pt idx="517">
                  <c:v>311.98848957692309</c:v>
                </c:pt>
                <c:pt idx="518">
                  <c:v>313.14554446153841</c:v>
                </c:pt>
                <c:pt idx="519">
                  <c:v>314.30259934615373</c:v>
                </c:pt>
                <c:pt idx="520">
                  <c:v>315.45965423076922</c:v>
                </c:pt>
                <c:pt idx="521">
                  <c:v>316.61670911538454</c:v>
                </c:pt>
                <c:pt idx="522">
                  <c:v>317.77376399999997</c:v>
                </c:pt>
                <c:pt idx="523">
                  <c:v>318.52426480769225</c:v>
                </c:pt>
                <c:pt idx="524">
                  <c:v>319.27476561538464</c:v>
                </c:pt>
                <c:pt idx="525">
                  <c:v>320.02526642307686</c:v>
                </c:pt>
                <c:pt idx="526">
                  <c:v>320.77576723076913</c:v>
                </c:pt>
                <c:pt idx="527">
                  <c:v>321.52626803846152</c:v>
                </c:pt>
                <c:pt idx="528">
                  <c:v>322.2767688461538</c:v>
                </c:pt>
                <c:pt idx="529">
                  <c:v>323.02726965384613</c:v>
                </c:pt>
                <c:pt idx="530">
                  <c:v>323.77777046153841</c:v>
                </c:pt>
                <c:pt idx="531">
                  <c:v>324.52827126923069</c:v>
                </c:pt>
                <c:pt idx="532">
                  <c:v>325.27877207692308</c:v>
                </c:pt>
                <c:pt idx="533">
                  <c:v>326.02927288461535</c:v>
                </c:pt>
                <c:pt idx="534">
                  <c:v>326.77977369230769</c:v>
                </c:pt>
                <c:pt idx="535">
                  <c:v>327.53027449999996</c:v>
                </c:pt>
                <c:pt idx="536">
                  <c:v>328.28077530769224</c:v>
                </c:pt>
                <c:pt idx="537">
                  <c:v>329.03127611538451</c:v>
                </c:pt>
                <c:pt idx="538">
                  <c:v>329.7817769230769</c:v>
                </c:pt>
                <c:pt idx="539">
                  <c:v>330.53227773076918</c:v>
                </c:pt>
                <c:pt idx="540">
                  <c:v>331.28277853846151</c:v>
                </c:pt>
                <c:pt idx="541">
                  <c:v>332.03327934615379</c:v>
                </c:pt>
                <c:pt idx="542">
                  <c:v>332.78378015384612</c:v>
                </c:pt>
                <c:pt idx="543">
                  <c:v>333.53428096153846</c:v>
                </c:pt>
                <c:pt idx="544">
                  <c:v>334.28478176923073</c:v>
                </c:pt>
                <c:pt idx="545">
                  <c:v>335.03528257692307</c:v>
                </c:pt>
                <c:pt idx="546">
                  <c:v>335.7857833846154</c:v>
                </c:pt>
                <c:pt idx="547">
                  <c:v>336.53628419230768</c:v>
                </c:pt>
                <c:pt idx="548">
                  <c:v>337.2867849999999</c:v>
                </c:pt>
                <c:pt idx="549">
                  <c:v>338.03728580769229</c:v>
                </c:pt>
                <c:pt idx="550">
                  <c:v>338.78778661538456</c:v>
                </c:pt>
                <c:pt idx="551">
                  <c:v>339.53828742307684</c:v>
                </c:pt>
                <c:pt idx="552">
                  <c:v>340.28878823076911</c:v>
                </c:pt>
                <c:pt idx="553">
                  <c:v>341.0392890384615</c:v>
                </c:pt>
                <c:pt idx="554">
                  <c:v>341.78978984615389</c:v>
                </c:pt>
                <c:pt idx="555">
                  <c:v>342.54029065384611</c:v>
                </c:pt>
                <c:pt idx="556">
                  <c:v>343.29079146153845</c:v>
                </c:pt>
                <c:pt idx="557">
                  <c:v>344.04129226923078</c:v>
                </c:pt>
                <c:pt idx="558">
                  <c:v>344.79179307692306</c:v>
                </c:pt>
                <c:pt idx="559">
                  <c:v>345.54229388461528</c:v>
                </c:pt>
                <c:pt idx="560">
                  <c:v>346.29279469230767</c:v>
                </c:pt>
                <c:pt idx="561">
                  <c:v>347.0432955</c:v>
                </c:pt>
                <c:pt idx="562">
                  <c:v>347.79379630769233</c:v>
                </c:pt>
                <c:pt idx="563">
                  <c:v>348.54429711538461</c:v>
                </c:pt>
                <c:pt idx="564">
                  <c:v>349.29479792307689</c:v>
                </c:pt>
                <c:pt idx="565">
                  <c:v>350.04529873076922</c:v>
                </c:pt>
                <c:pt idx="566">
                  <c:v>350.79579953846149</c:v>
                </c:pt>
                <c:pt idx="567">
                  <c:v>351.54630034615383</c:v>
                </c:pt>
                <c:pt idx="568">
                  <c:v>352.29680115384616</c:v>
                </c:pt>
                <c:pt idx="569">
                  <c:v>353.04730196153844</c:v>
                </c:pt>
                <c:pt idx="570">
                  <c:v>353.79780276923077</c:v>
                </c:pt>
                <c:pt idx="571">
                  <c:v>354.54830357692305</c:v>
                </c:pt>
                <c:pt idx="572">
                  <c:v>355.29880438461532</c:v>
                </c:pt>
                <c:pt idx="573">
                  <c:v>356.0493051923076</c:v>
                </c:pt>
                <c:pt idx="574">
                  <c:v>356.79980599999999</c:v>
                </c:pt>
                <c:pt idx="575">
                  <c:v>357.45409023076917</c:v>
                </c:pt>
                <c:pt idx="576">
                  <c:v>358.10837446153846</c:v>
                </c:pt>
                <c:pt idx="577">
                  <c:v>358.76265869230764</c:v>
                </c:pt>
                <c:pt idx="578">
                  <c:v>359.41694292307693</c:v>
                </c:pt>
                <c:pt idx="579">
                  <c:v>360.07122715384617</c:v>
                </c:pt>
                <c:pt idx="580">
                  <c:v>360.7255113846154</c:v>
                </c:pt>
                <c:pt idx="581">
                  <c:v>361.37979561538458</c:v>
                </c:pt>
                <c:pt idx="582">
                  <c:v>362.03407984615382</c:v>
                </c:pt>
                <c:pt idx="583">
                  <c:v>362.68836407692305</c:v>
                </c:pt>
                <c:pt idx="584">
                  <c:v>363.34264830769229</c:v>
                </c:pt>
                <c:pt idx="585">
                  <c:v>363.99693253846152</c:v>
                </c:pt>
                <c:pt idx="586">
                  <c:v>364.65121676923076</c:v>
                </c:pt>
                <c:pt idx="587">
                  <c:v>365.30550099999999</c:v>
                </c:pt>
                <c:pt idx="588">
                  <c:v>365.95978523076911</c:v>
                </c:pt>
                <c:pt idx="589">
                  <c:v>366.61406946153846</c:v>
                </c:pt>
                <c:pt idx="590">
                  <c:v>367.26835369230764</c:v>
                </c:pt>
                <c:pt idx="591">
                  <c:v>367.92263792307688</c:v>
                </c:pt>
                <c:pt idx="592">
                  <c:v>368.57692215384617</c:v>
                </c:pt>
                <c:pt idx="593">
                  <c:v>369.23120638461535</c:v>
                </c:pt>
                <c:pt idx="594">
                  <c:v>369.88549061538458</c:v>
                </c:pt>
                <c:pt idx="595">
                  <c:v>370.53977484615388</c:v>
                </c:pt>
                <c:pt idx="596">
                  <c:v>371.19405907692305</c:v>
                </c:pt>
                <c:pt idx="597">
                  <c:v>371.84834330769229</c:v>
                </c:pt>
                <c:pt idx="598">
                  <c:v>372.50262753846147</c:v>
                </c:pt>
                <c:pt idx="599">
                  <c:v>373.15691176923082</c:v>
                </c:pt>
                <c:pt idx="600">
                  <c:v>373.81119599999994</c:v>
                </c:pt>
                <c:pt idx="601">
                  <c:v>374.46548023076917</c:v>
                </c:pt>
                <c:pt idx="602">
                  <c:v>375.11976446153847</c:v>
                </c:pt>
                <c:pt idx="603">
                  <c:v>375.77404869230764</c:v>
                </c:pt>
                <c:pt idx="604">
                  <c:v>376.42833292307682</c:v>
                </c:pt>
                <c:pt idx="605">
                  <c:v>377.08261715384612</c:v>
                </c:pt>
                <c:pt idx="606">
                  <c:v>377.73690138461541</c:v>
                </c:pt>
                <c:pt idx="607">
                  <c:v>378.39118561538453</c:v>
                </c:pt>
                <c:pt idx="608">
                  <c:v>379.04546984615388</c:v>
                </c:pt>
                <c:pt idx="609">
                  <c:v>379.69975407692306</c:v>
                </c:pt>
                <c:pt idx="610">
                  <c:v>380.35403830769229</c:v>
                </c:pt>
                <c:pt idx="611">
                  <c:v>381.00832253846153</c:v>
                </c:pt>
                <c:pt idx="612">
                  <c:v>381.66260676923076</c:v>
                </c:pt>
                <c:pt idx="613">
                  <c:v>382.31689099999994</c:v>
                </c:pt>
                <c:pt idx="614">
                  <c:v>382.97117523076918</c:v>
                </c:pt>
                <c:pt idx="615">
                  <c:v>383.62545946153847</c:v>
                </c:pt>
                <c:pt idx="616">
                  <c:v>384.27974369230765</c:v>
                </c:pt>
                <c:pt idx="617">
                  <c:v>384.93402792307688</c:v>
                </c:pt>
                <c:pt idx="618">
                  <c:v>385.58831215384612</c:v>
                </c:pt>
                <c:pt idx="619">
                  <c:v>386.24259638461535</c:v>
                </c:pt>
                <c:pt idx="620">
                  <c:v>386.89688061538453</c:v>
                </c:pt>
                <c:pt idx="621">
                  <c:v>387.55116484615382</c:v>
                </c:pt>
                <c:pt idx="622">
                  <c:v>388.20544907692306</c:v>
                </c:pt>
                <c:pt idx="623">
                  <c:v>388.8597333076923</c:v>
                </c:pt>
                <c:pt idx="624">
                  <c:v>389.51401753846153</c:v>
                </c:pt>
                <c:pt idx="625">
                  <c:v>390.16830176923077</c:v>
                </c:pt>
                <c:pt idx="626">
                  <c:v>390.82258599999994</c:v>
                </c:pt>
                <c:pt idx="627">
                  <c:v>390.82258599999994</c:v>
                </c:pt>
                <c:pt idx="628">
                  <c:v>391.13489842307683</c:v>
                </c:pt>
                <c:pt idx="629">
                  <c:v>391.44721084615384</c:v>
                </c:pt>
                <c:pt idx="630">
                  <c:v>391.75952326923073</c:v>
                </c:pt>
                <c:pt idx="631">
                  <c:v>392.07183569230762</c:v>
                </c:pt>
                <c:pt idx="632">
                  <c:v>392.38414811538456</c:v>
                </c:pt>
                <c:pt idx="633">
                  <c:v>392.69646053846151</c:v>
                </c:pt>
                <c:pt idx="634">
                  <c:v>393.0087729615384</c:v>
                </c:pt>
                <c:pt idx="635">
                  <c:v>393.32108538461534</c:v>
                </c:pt>
                <c:pt idx="636">
                  <c:v>393.63339780769223</c:v>
                </c:pt>
                <c:pt idx="637">
                  <c:v>393.94571023076918</c:v>
                </c:pt>
                <c:pt idx="638">
                  <c:v>394.25802265384613</c:v>
                </c:pt>
                <c:pt idx="639">
                  <c:v>394.57033507692302</c:v>
                </c:pt>
                <c:pt idx="640">
                  <c:v>394.8826474999999</c:v>
                </c:pt>
                <c:pt idx="641">
                  <c:v>395.19495992307685</c:v>
                </c:pt>
                <c:pt idx="642">
                  <c:v>395.5072723461538</c:v>
                </c:pt>
                <c:pt idx="643">
                  <c:v>395.81958476923069</c:v>
                </c:pt>
                <c:pt idx="644">
                  <c:v>396.13189719230769</c:v>
                </c:pt>
                <c:pt idx="645">
                  <c:v>396.44420961538458</c:v>
                </c:pt>
                <c:pt idx="646">
                  <c:v>396.75652203846147</c:v>
                </c:pt>
                <c:pt idx="647">
                  <c:v>397.06883446153847</c:v>
                </c:pt>
                <c:pt idx="648">
                  <c:v>397.3811468846153</c:v>
                </c:pt>
                <c:pt idx="649">
                  <c:v>397.69345930769225</c:v>
                </c:pt>
                <c:pt idx="650">
                  <c:v>398.0057717307692</c:v>
                </c:pt>
                <c:pt idx="651">
                  <c:v>398.31808415384609</c:v>
                </c:pt>
                <c:pt idx="652">
                  <c:v>398.63039657692303</c:v>
                </c:pt>
                <c:pt idx="653">
                  <c:v>398.94270899999998</c:v>
                </c:pt>
                <c:pt idx="654">
                  <c:v>399.25502142307687</c:v>
                </c:pt>
                <c:pt idx="655">
                  <c:v>399.56733384615382</c:v>
                </c:pt>
                <c:pt idx="656">
                  <c:v>399.87964626923076</c:v>
                </c:pt>
                <c:pt idx="657">
                  <c:v>400.19195869230765</c:v>
                </c:pt>
                <c:pt idx="658">
                  <c:v>400.5042711153846</c:v>
                </c:pt>
                <c:pt idx="659">
                  <c:v>400.81658353846154</c:v>
                </c:pt>
                <c:pt idx="660">
                  <c:v>401.12889596153838</c:v>
                </c:pt>
                <c:pt idx="661">
                  <c:v>401.44120838461532</c:v>
                </c:pt>
                <c:pt idx="662">
                  <c:v>401.75352080769227</c:v>
                </c:pt>
                <c:pt idx="663">
                  <c:v>402.06583323076921</c:v>
                </c:pt>
                <c:pt idx="664">
                  <c:v>402.3781456538461</c:v>
                </c:pt>
                <c:pt idx="665">
                  <c:v>402.69045807692305</c:v>
                </c:pt>
                <c:pt idx="666">
                  <c:v>403.00277049999994</c:v>
                </c:pt>
                <c:pt idx="667">
                  <c:v>403.31508292307689</c:v>
                </c:pt>
                <c:pt idx="668">
                  <c:v>403.62739534615383</c:v>
                </c:pt>
                <c:pt idx="669">
                  <c:v>403.93970776923072</c:v>
                </c:pt>
                <c:pt idx="670">
                  <c:v>404.25202019230761</c:v>
                </c:pt>
                <c:pt idx="671">
                  <c:v>404.56433261538461</c:v>
                </c:pt>
                <c:pt idx="672">
                  <c:v>404.8766450384615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PBR!$AP$19</c:f>
              <c:strCache>
                <c:ptCount val="1"/>
                <c:pt idx="0">
                  <c:v>1.8X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PBR!$AP$20:$AP$5005</c:f>
              <c:numCache>
                <c:formatCode>General</c:formatCode>
                <c:ptCount val="4986"/>
                <c:pt idx="0">
                  <c:v>52.946063999999993</c:v>
                </c:pt>
                <c:pt idx="1">
                  <c:v>53.120038499999986</c:v>
                </c:pt>
                <c:pt idx="2">
                  <c:v>53.294013</c:v>
                </c:pt>
                <c:pt idx="3">
                  <c:v>53.467987499999992</c:v>
                </c:pt>
                <c:pt idx="4">
                  <c:v>53.641961999999992</c:v>
                </c:pt>
                <c:pt idx="5">
                  <c:v>53.815936499999999</c:v>
                </c:pt>
                <c:pt idx="6">
                  <c:v>53.989910999999985</c:v>
                </c:pt>
                <c:pt idx="7">
                  <c:v>54.163885499999999</c:v>
                </c:pt>
                <c:pt idx="8">
                  <c:v>54.337859999999992</c:v>
                </c:pt>
                <c:pt idx="9">
                  <c:v>54.511834499999992</c:v>
                </c:pt>
                <c:pt idx="10">
                  <c:v>54.685808999999999</c:v>
                </c:pt>
                <c:pt idx="11">
                  <c:v>54.859783499999999</c:v>
                </c:pt>
                <c:pt idx="12">
                  <c:v>55.033757999999992</c:v>
                </c:pt>
                <c:pt idx="13">
                  <c:v>55.207732499999999</c:v>
                </c:pt>
                <c:pt idx="14">
                  <c:v>55.381706999999984</c:v>
                </c:pt>
                <c:pt idx="15">
                  <c:v>55.555681499999992</c:v>
                </c:pt>
                <c:pt idx="16">
                  <c:v>55.729655999999999</c:v>
                </c:pt>
                <c:pt idx="17">
                  <c:v>55.903630499999998</c:v>
                </c:pt>
                <c:pt idx="18">
                  <c:v>56.077604999999998</c:v>
                </c:pt>
                <c:pt idx="19">
                  <c:v>56.251579499999991</c:v>
                </c:pt>
                <c:pt idx="20">
                  <c:v>56.425553999999998</c:v>
                </c:pt>
                <c:pt idx="21">
                  <c:v>56.599528499999998</c:v>
                </c:pt>
                <c:pt idx="22">
                  <c:v>56.773502999999991</c:v>
                </c:pt>
                <c:pt idx="23">
                  <c:v>56.947477499999991</c:v>
                </c:pt>
                <c:pt idx="24">
                  <c:v>57.121451999999998</c:v>
                </c:pt>
                <c:pt idx="25">
                  <c:v>57.295426500000005</c:v>
                </c:pt>
                <c:pt idx="26">
                  <c:v>57.469400999999991</c:v>
                </c:pt>
                <c:pt idx="27">
                  <c:v>57.643375500000005</c:v>
                </c:pt>
                <c:pt idx="28">
                  <c:v>57.81734999999999</c:v>
                </c:pt>
                <c:pt idx="29">
                  <c:v>57.991324500000005</c:v>
                </c:pt>
                <c:pt idx="30">
                  <c:v>58.16529899999999</c:v>
                </c:pt>
                <c:pt idx="31">
                  <c:v>58.339273500000004</c:v>
                </c:pt>
                <c:pt idx="32">
                  <c:v>58.513247999999997</c:v>
                </c:pt>
                <c:pt idx="33">
                  <c:v>58.68722249999999</c:v>
                </c:pt>
                <c:pt idx="34">
                  <c:v>58.86119699999999</c:v>
                </c:pt>
                <c:pt idx="35">
                  <c:v>59.035171500000004</c:v>
                </c:pt>
                <c:pt idx="36">
                  <c:v>59.20914599999999</c:v>
                </c:pt>
                <c:pt idx="37">
                  <c:v>59.383120500000004</c:v>
                </c:pt>
                <c:pt idx="38">
                  <c:v>59.557094999999997</c:v>
                </c:pt>
                <c:pt idx="39">
                  <c:v>59.731069500000004</c:v>
                </c:pt>
                <c:pt idx="40">
                  <c:v>59.905043999999997</c:v>
                </c:pt>
                <c:pt idx="41">
                  <c:v>60.079018499999989</c:v>
                </c:pt>
                <c:pt idx="42">
                  <c:v>60.252992999999996</c:v>
                </c:pt>
                <c:pt idx="43">
                  <c:v>60.426967499999989</c:v>
                </c:pt>
                <c:pt idx="44">
                  <c:v>60.600941999999996</c:v>
                </c:pt>
                <c:pt idx="45">
                  <c:v>60.774916500000003</c:v>
                </c:pt>
                <c:pt idx="46">
                  <c:v>60.948890999999996</c:v>
                </c:pt>
                <c:pt idx="47">
                  <c:v>61.12286550000001</c:v>
                </c:pt>
                <c:pt idx="48">
                  <c:v>61.296839999999996</c:v>
                </c:pt>
                <c:pt idx="49">
                  <c:v>61.470814499999996</c:v>
                </c:pt>
                <c:pt idx="50">
                  <c:v>61.644788999999996</c:v>
                </c:pt>
                <c:pt idx="51">
                  <c:v>61.818763499999996</c:v>
                </c:pt>
                <c:pt idx="52">
                  <c:v>61.992737999999996</c:v>
                </c:pt>
                <c:pt idx="53">
                  <c:v>61.992737999999996</c:v>
                </c:pt>
                <c:pt idx="54">
                  <c:v>62.173298769230762</c:v>
                </c:pt>
                <c:pt idx="55">
                  <c:v>62.353859538461535</c:v>
                </c:pt>
                <c:pt idx="56">
                  <c:v>62.534420307692301</c:v>
                </c:pt>
                <c:pt idx="57">
                  <c:v>62.714981076923081</c:v>
                </c:pt>
                <c:pt idx="58">
                  <c:v>62.895541846153847</c:v>
                </c:pt>
                <c:pt idx="59">
                  <c:v>63.076102615384606</c:v>
                </c:pt>
                <c:pt idx="60">
                  <c:v>63.256663384615386</c:v>
                </c:pt>
                <c:pt idx="61">
                  <c:v>63.437224153846152</c:v>
                </c:pt>
                <c:pt idx="62">
                  <c:v>63.617784923076904</c:v>
                </c:pt>
                <c:pt idx="63">
                  <c:v>63.798345692307691</c:v>
                </c:pt>
                <c:pt idx="64">
                  <c:v>63.978906461538458</c:v>
                </c:pt>
                <c:pt idx="65">
                  <c:v>64.159467230769238</c:v>
                </c:pt>
                <c:pt idx="66">
                  <c:v>64.340028000000004</c:v>
                </c:pt>
                <c:pt idx="67">
                  <c:v>64.520588769230756</c:v>
                </c:pt>
                <c:pt idx="68">
                  <c:v>64.701149538461536</c:v>
                </c:pt>
                <c:pt idx="69">
                  <c:v>64.881710307692302</c:v>
                </c:pt>
                <c:pt idx="70">
                  <c:v>65.062271076923082</c:v>
                </c:pt>
                <c:pt idx="71">
                  <c:v>65.242831846153848</c:v>
                </c:pt>
                <c:pt idx="72">
                  <c:v>65.423392615384614</c:v>
                </c:pt>
                <c:pt idx="73">
                  <c:v>65.603953384615394</c:v>
                </c:pt>
                <c:pt idx="74">
                  <c:v>65.784514153846146</c:v>
                </c:pt>
                <c:pt idx="75">
                  <c:v>65.965074923076912</c:v>
                </c:pt>
                <c:pt idx="76">
                  <c:v>66.145635692307678</c:v>
                </c:pt>
                <c:pt idx="77">
                  <c:v>66.326196461538444</c:v>
                </c:pt>
                <c:pt idx="78">
                  <c:v>66.506757230769253</c:v>
                </c:pt>
                <c:pt idx="79">
                  <c:v>66.687318000000005</c:v>
                </c:pt>
                <c:pt idx="80">
                  <c:v>66.867878769230785</c:v>
                </c:pt>
                <c:pt idx="81">
                  <c:v>67.048439538461551</c:v>
                </c:pt>
                <c:pt idx="82">
                  <c:v>67.229000307692317</c:v>
                </c:pt>
                <c:pt idx="83">
                  <c:v>67.409561076923069</c:v>
                </c:pt>
                <c:pt idx="84">
                  <c:v>67.590121846153849</c:v>
                </c:pt>
                <c:pt idx="85">
                  <c:v>67.770682615384615</c:v>
                </c:pt>
                <c:pt idx="86">
                  <c:v>67.951243384615381</c:v>
                </c:pt>
                <c:pt idx="87">
                  <c:v>68.131804153846161</c:v>
                </c:pt>
                <c:pt idx="88">
                  <c:v>68.312364923076927</c:v>
                </c:pt>
                <c:pt idx="89">
                  <c:v>68.492925692307693</c:v>
                </c:pt>
                <c:pt idx="90">
                  <c:v>68.673486461538459</c:v>
                </c:pt>
                <c:pt idx="91">
                  <c:v>68.854047230769226</c:v>
                </c:pt>
                <c:pt idx="92">
                  <c:v>69.034607999999992</c:v>
                </c:pt>
                <c:pt idx="93">
                  <c:v>69.215168769230772</c:v>
                </c:pt>
                <c:pt idx="94">
                  <c:v>69.395729538461538</c:v>
                </c:pt>
                <c:pt idx="95">
                  <c:v>69.576290307692304</c:v>
                </c:pt>
                <c:pt idx="96">
                  <c:v>69.75685107692307</c:v>
                </c:pt>
                <c:pt idx="97">
                  <c:v>69.93741184615385</c:v>
                </c:pt>
                <c:pt idx="98">
                  <c:v>70.117972615384616</c:v>
                </c:pt>
                <c:pt idx="99">
                  <c:v>70.298533384615382</c:v>
                </c:pt>
                <c:pt idx="100">
                  <c:v>70.479094153846148</c:v>
                </c:pt>
                <c:pt idx="101">
                  <c:v>70.659654923076928</c:v>
                </c:pt>
                <c:pt idx="102">
                  <c:v>70.840215692307694</c:v>
                </c:pt>
                <c:pt idx="103">
                  <c:v>71.02077646153846</c:v>
                </c:pt>
                <c:pt idx="104">
                  <c:v>71.201337230769226</c:v>
                </c:pt>
                <c:pt idx="105">
                  <c:v>71.381898000000007</c:v>
                </c:pt>
                <c:pt idx="106">
                  <c:v>71.57370080769229</c:v>
                </c:pt>
                <c:pt idx="107">
                  <c:v>71.765503615384617</c:v>
                </c:pt>
                <c:pt idx="108">
                  <c:v>71.957306423076929</c:v>
                </c:pt>
                <c:pt idx="109">
                  <c:v>72.149109230769227</c:v>
                </c:pt>
                <c:pt idx="110">
                  <c:v>72.340912038461525</c:v>
                </c:pt>
                <c:pt idx="111">
                  <c:v>72.532714846153851</c:v>
                </c:pt>
                <c:pt idx="112">
                  <c:v>72.724517653846149</c:v>
                </c:pt>
                <c:pt idx="113">
                  <c:v>72.916320461538461</c:v>
                </c:pt>
                <c:pt idx="114">
                  <c:v>73.108123269230774</c:v>
                </c:pt>
                <c:pt idx="115">
                  <c:v>73.299926076923072</c:v>
                </c:pt>
                <c:pt idx="116">
                  <c:v>73.491728884615384</c:v>
                </c:pt>
                <c:pt idx="117">
                  <c:v>73.683531692307696</c:v>
                </c:pt>
                <c:pt idx="118">
                  <c:v>73.875334499999994</c:v>
                </c:pt>
                <c:pt idx="119">
                  <c:v>74.067137307692292</c:v>
                </c:pt>
                <c:pt idx="120">
                  <c:v>74.258940115384604</c:v>
                </c:pt>
                <c:pt idx="121">
                  <c:v>74.450742923076916</c:v>
                </c:pt>
                <c:pt idx="122">
                  <c:v>74.642545730769228</c:v>
                </c:pt>
                <c:pt idx="123">
                  <c:v>74.834348538461526</c:v>
                </c:pt>
                <c:pt idx="124">
                  <c:v>75.026151346153839</c:v>
                </c:pt>
                <c:pt idx="125">
                  <c:v>75.217954153846151</c:v>
                </c:pt>
                <c:pt idx="126">
                  <c:v>75.409756961538449</c:v>
                </c:pt>
                <c:pt idx="127">
                  <c:v>75.601559769230761</c:v>
                </c:pt>
                <c:pt idx="128">
                  <c:v>75.793362576923073</c:v>
                </c:pt>
                <c:pt idx="129">
                  <c:v>75.985165384615385</c:v>
                </c:pt>
                <c:pt idx="130">
                  <c:v>76.176968192307697</c:v>
                </c:pt>
                <c:pt idx="131">
                  <c:v>76.368770999999995</c:v>
                </c:pt>
                <c:pt idx="132">
                  <c:v>76.560573807692307</c:v>
                </c:pt>
                <c:pt idx="133">
                  <c:v>76.752376615384605</c:v>
                </c:pt>
                <c:pt idx="134">
                  <c:v>76.944179423076918</c:v>
                </c:pt>
                <c:pt idx="135">
                  <c:v>77.135982230769201</c:v>
                </c:pt>
                <c:pt idx="136">
                  <c:v>77.327785038461542</c:v>
                </c:pt>
                <c:pt idx="137">
                  <c:v>77.519587846153854</c:v>
                </c:pt>
                <c:pt idx="138">
                  <c:v>77.711390653846124</c:v>
                </c:pt>
                <c:pt idx="139">
                  <c:v>77.903193461538464</c:v>
                </c:pt>
                <c:pt idx="140">
                  <c:v>78.094996269230762</c:v>
                </c:pt>
                <c:pt idx="141">
                  <c:v>78.286799076923074</c:v>
                </c:pt>
                <c:pt idx="142">
                  <c:v>78.478601884615387</c:v>
                </c:pt>
                <c:pt idx="143">
                  <c:v>78.670404692307685</c:v>
                </c:pt>
                <c:pt idx="144">
                  <c:v>78.862207499999968</c:v>
                </c:pt>
                <c:pt idx="145">
                  <c:v>79.054010307692309</c:v>
                </c:pt>
                <c:pt idx="146">
                  <c:v>79.245813115384607</c:v>
                </c:pt>
                <c:pt idx="147">
                  <c:v>79.437615923076905</c:v>
                </c:pt>
                <c:pt idx="148">
                  <c:v>79.629418730769231</c:v>
                </c:pt>
                <c:pt idx="149">
                  <c:v>79.821221538461543</c:v>
                </c:pt>
                <c:pt idx="150">
                  <c:v>80.013024346153827</c:v>
                </c:pt>
                <c:pt idx="151">
                  <c:v>80.204827153846139</c:v>
                </c:pt>
                <c:pt idx="152">
                  <c:v>80.396629961538466</c:v>
                </c:pt>
                <c:pt idx="153">
                  <c:v>80.588432769230764</c:v>
                </c:pt>
                <c:pt idx="154">
                  <c:v>80.780235576923076</c:v>
                </c:pt>
                <c:pt idx="155">
                  <c:v>80.972038384615374</c:v>
                </c:pt>
                <c:pt idx="156">
                  <c:v>81.163841192307672</c:v>
                </c:pt>
                <c:pt idx="157">
                  <c:v>81.355643999999998</c:v>
                </c:pt>
                <c:pt idx="158">
                  <c:v>81.575903076923069</c:v>
                </c:pt>
                <c:pt idx="159">
                  <c:v>81.796162153846154</c:v>
                </c:pt>
                <c:pt idx="160">
                  <c:v>82.01642123076924</c:v>
                </c:pt>
                <c:pt idx="161">
                  <c:v>82.236680307692311</c:v>
                </c:pt>
                <c:pt idx="162">
                  <c:v>82.456939384615382</c:v>
                </c:pt>
                <c:pt idx="163">
                  <c:v>82.677198461538438</c:v>
                </c:pt>
                <c:pt idx="164">
                  <c:v>82.897457538461538</c:v>
                </c:pt>
                <c:pt idx="165">
                  <c:v>83.117716615384623</c:v>
                </c:pt>
                <c:pt idx="166">
                  <c:v>83.33797569230768</c:v>
                </c:pt>
                <c:pt idx="167">
                  <c:v>83.558234769230765</c:v>
                </c:pt>
                <c:pt idx="168">
                  <c:v>83.778493846153836</c:v>
                </c:pt>
                <c:pt idx="169">
                  <c:v>83.998752923076935</c:v>
                </c:pt>
                <c:pt idx="170">
                  <c:v>84.219011999999992</c:v>
                </c:pt>
                <c:pt idx="171">
                  <c:v>84.439271076923077</c:v>
                </c:pt>
                <c:pt idx="172">
                  <c:v>84.659530153846148</c:v>
                </c:pt>
                <c:pt idx="173">
                  <c:v>84.879789230769219</c:v>
                </c:pt>
                <c:pt idx="174">
                  <c:v>85.100048307692319</c:v>
                </c:pt>
                <c:pt idx="175">
                  <c:v>85.320307384615376</c:v>
                </c:pt>
                <c:pt idx="176">
                  <c:v>85.540566461538447</c:v>
                </c:pt>
                <c:pt idx="177">
                  <c:v>85.760825538461546</c:v>
                </c:pt>
                <c:pt idx="178">
                  <c:v>85.981084615384603</c:v>
                </c:pt>
                <c:pt idx="179">
                  <c:v>86.201343692307674</c:v>
                </c:pt>
                <c:pt idx="180">
                  <c:v>86.421602769230773</c:v>
                </c:pt>
                <c:pt idx="181">
                  <c:v>86.641861846153844</c:v>
                </c:pt>
                <c:pt idx="182">
                  <c:v>86.862120923076915</c:v>
                </c:pt>
                <c:pt idx="183">
                  <c:v>87.082380000000001</c:v>
                </c:pt>
                <c:pt idx="184">
                  <c:v>87.302639076923072</c:v>
                </c:pt>
                <c:pt idx="185">
                  <c:v>87.522898153846157</c:v>
                </c:pt>
                <c:pt idx="186">
                  <c:v>87.743157230769228</c:v>
                </c:pt>
                <c:pt idx="187">
                  <c:v>87.963416307692299</c:v>
                </c:pt>
                <c:pt idx="188">
                  <c:v>88.18367538461537</c:v>
                </c:pt>
                <c:pt idx="189">
                  <c:v>88.403934461538441</c:v>
                </c:pt>
                <c:pt idx="190">
                  <c:v>88.624193538461526</c:v>
                </c:pt>
                <c:pt idx="191">
                  <c:v>88.844452615384611</c:v>
                </c:pt>
                <c:pt idx="192">
                  <c:v>89.064711692307696</c:v>
                </c:pt>
                <c:pt idx="193">
                  <c:v>89.284970769230767</c:v>
                </c:pt>
                <c:pt idx="194">
                  <c:v>89.505229846153838</c:v>
                </c:pt>
                <c:pt idx="195">
                  <c:v>89.725488923076924</c:v>
                </c:pt>
                <c:pt idx="196">
                  <c:v>89.945747999999995</c:v>
                </c:pt>
                <c:pt idx="197">
                  <c:v>90.16600707692308</c:v>
                </c:pt>
                <c:pt idx="198">
                  <c:v>90.386266153846151</c:v>
                </c:pt>
                <c:pt idx="199">
                  <c:v>90.606525230769222</c:v>
                </c:pt>
                <c:pt idx="200">
                  <c:v>90.826784307692307</c:v>
                </c:pt>
                <c:pt idx="201">
                  <c:v>91.047043384615378</c:v>
                </c:pt>
                <c:pt idx="202">
                  <c:v>91.267302461538449</c:v>
                </c:pt>
                <c:pt idx="203">
                  <c:v>91.487561538461534</c:v>
                </c:pt>
                <c:pt idx="204">
                  <c:v>91.707820615384605</c:v>
                </c:pt>
                <c:pt idx="205">
                  <c:v>91.928079692307705</c:v>
                </c:pt>
                <c:pt idx="206">
                  <c:v>92.148338769230762</c:v>
                </c:pt>
                <c:pt idx="207">
                  <c:v>92.368597846153847</c:v>
                </c:pt>
                <c:pt idx="208">
                  <c:v>92.588856923076904</c:v>
                </c:pt>
                <c:pt idx="209">
                  <c:v>92.809115999999989</c:v>
                </c:pt>
                <c:pt idx="210">
                  <c:v>93.035946115384604</c:v>
                </c:pt>
                <c:pt idx="211">
                  <c:v>93.262776230769234</c:v>
                </c:pt>
                <c:pt idx="212">
                  <c:v>93.489606346153835</c:v>
                </c:pt>
                <c:pt idx="213">
                  <c:v>93.716436461538464</c:v>
                </c:pt>
                <c:pt idx="214">
                  <c:v>93.943266576923065</c:v>
                </c:pt>
                <c:pt idx="215">
                  <c:v>94.170096692307695</c:v>
                </c:pt>
                <c:pt idx="216">
                  <c:v>94.39692680769231</c:v>
                </c:pt>
                <c:pt idx="217">
                  <c:v>94.623756923076897</c:v>
                </c:pt>
                <c:pt idx="218">
                  <c:v>94.850587038461541</c:v>
                </c:pt>
                <c:pt idx="219">
                  <c:v>95.077417153846156</c:v>
                </c:pt>
                <c:pt idx="220">
                  <c:v>95.304247269230785</c:v>
                </c:pt>
                <c:pt idx="221">
                  <c:v>95.531077384615386</c:v>
                </c:pt>
                <c:pt idx="222">
                  <c:v>95.757907499999988</c:v>
                </c:pt>
                <c:pt idx="223">
                  <c:v>95.984737615384603</c:v>
                </c:pt>
                <c:pt idx="224">
                  <c:v>96.211567730769218</c:v>
                </c:pt>
                <c:pt idx="225">
                  <c:v>96.438397846153833</c:v>
                </c:pt>
                <c:pt idx="226">
                  <c:v>96.665227961538463</c:v>
                </c:pt>
                <c:pt idx="227">
                  <c:v>96.892058076923078</c:v>
                </c:pt>
                <c:pt idx="228">
                  <c:v>97.118888192307679</c:v>
                </c:pt>
                <c:pt idx="229">
                  <c:v>97.345718307692295</c:v>
                </c:pt>
                <c:pt idx="230">
                  <c:v>97.572548423076924</c:v>
                </c:pt>
                <c:pt idx="231">
                  <c:v>97.799378538461539</c:v>
                </c:pt>
                <c:pt idx="232">
                  <c:v>98.026208653846155</c:v>
                </c:pt>
                <c:pt idx="233">
                  <c:v>98.25303876923077</c:v>
                </c:pt>
                <c:pt idx="234">
                  <c:v>98.479868884615385</c:v>
                </c:pt>
                <c:pt idx="235">
                  <c:v>98.706698999999986</c:v>
                </c:pt>
                <c:pt idx="236">
                  <c:v>98.933529115384601</c:v>
                </c:pt>
                <c:pt idx="237">
                  <c:v>99.160359230769217</c:v>
                </c:pt>
                <c:pt idx="238">
                  <c:v>99.387189346153832</c:v>
                </c:pt>
                <c:pt idx="239">
                  <c:v>99.614019461538447</c:v>
                </c:pt>
                <c:pt idx="240">
                  <c:v>99.840849576923063</c:v>
                </c:pt>
                <c:pt idx="241">
                  <c:v>100.06767969230768</c:v>
                </c:pt>
                <c:pt idx="242">
                  <c:v>100.29450980769231</c:v>
                </c:pt>
                <c:pt idx="243">
                  <c:v>100.52133992307691</c:v>
                </c:pt>
                <c:pt idx="244">
                  <c:v>100.74817003846154</c:v>
                </c:pt>
                <c:pt idx="245">
                  <c:v>100.97500015384614</c:v>
                </c:pt>
                <c:pt idx="246">
                  <c:v>101.20183026923075</c:v>
                </c:pt>
                <c:pt idx="247">
                  <c:v>101.42866038461537</c:v>
                </c:pt>
                <c:pt idx="248">
                  <c:v>101.65549049999998</c:v>
                </c:pt>
                <c:pt idx="249">
                  <c:v>101.88232061538461</c:v>
                </c:pt>
                <c:pt idx="250">
                  <c:v>102.1091507307692</c:v>
                </c:pt>
                <c:pt idx="251">
                  <c:v>102.33598084615383</c:v>
                </c:pt>
                <c:pt idx="252">
                  <c:v>102.56281096153845</c:v>
                </c:pt>
                <c:pt idx="253">
                  <c:v>102.78964107692306</c:v>
                </c:pt>
                <c:pt idx="254">
                  <c:v>103.01647119230768</c:v>
                </c:pt>
                <c:pt idx="255">
                  <c:v>103.24330130769228</c:v>
                </c:pt>
                <c:pt idx="256">
                  <c:v>103.47013142307691</c:v>
                </c:pt>
                <c:pt idx="257">
                  <c:v>103.69696153846154</c:v>
                </c:pt>
                <c:pt idx="258">
                  <c:v>103.92379165384614</c:v>
                </c:pt>
                <c:pt idx="259">
                  <c:v>104.15062176923075</c:v>
                </c:pt>
                <c:pt idx="260">
                  <c:v>104.37745188461537</c:v>
                </c:pt>
                <c:pt idx="261">
                  <c:v>104.604282</c:v>
                </c:pt>
                <c:pt idx="262">
                  <c:v>104.9058242307692</c:v>
                </c:pt>
                <c:pt idx="263">
                  <c:v>105.20736646153844</c:v>
                </c:pt>
                <c:pt idx="264">
                  <c:v>105.50890869230768</c:v>
                </c:pt>
                <c:pt idx="265">
                  <c:v>105.81045092307691</c:v>
                </c:pt>
                <c:pt idx="266">
                  <c:v>106.11199315384614</c:v>
                </c:pt>
                <c:pt idx="267">
                  <c:v>106.41353538461537</c:v>
                </c:pt>
                <c:pt idx="268">
                  <c:v>106.7150776153846</c:v>
                </c:pt>
                <c:pt idx="269">
                  <c:v>107.01661984615384</c:v>
                </c:pt>
                <c:pt idx="270">
                  <c:v>107.31816207692306</c:v>
                </c:pt>
                <c:pt idx="271">
                  <c:v>107.6197043076923</c:v>
                </c:pt>
                <c:pt idx="272">
                  <c:v>107.92124653846152</c:v>
                </c:pt>
                <c:pt idx="273">
                  <c:v>108.22278876923076</c:v>
                </c:pt>
                <c:pt idx="274">
                  <c:v>108.52433099999999</c:v>
                </c:pt>
                <c:pt idx="275">
                  <c:v>108.82587323076922</c:v>
                </c:pt>
                <c:pt idx="276">
                  <c:v>109.12741546153845</c:v>
                </c:pt>
                <c:pt idx="277">
                  <c:v>109.42895769230768</c:v>
                </c:pt>
                <c:pt idx="278">
                  <c:v>109.73049992307692</c:v>
                </c:pt>
                <c:pt idx="279">
                  <c:v>110.03204215384615</c:v>
                </c:pt>
                <c:pt idx="280">
                  <c:v>110.33358438461538</c:v>
                </c:pt>
                <c:pt idx="281">
                  <c:v>110.63512661538461</c:v>
                </c:pt>
                <c:pt idx="282">
                  <c:v>110.93666884615382</c:v>
                </c:pt>
                <c:pt idx="283">
                  <c:v>111.23821107692308</c:v>
                </c:pt>
                <c:pt idx="284">
                  <c:v>111.53975330769229</c:v>
                </c:pt>
                <c:pt idx="285">
                  <c:v>111.84129553846154</c:v>
                </c:pt>
                <c:pt idx="286">
                  <c:v>112.14283776923075</c:v>
                </c:pt>
                <c:pt idx="287">
                  <c:v>112.44438000000001</c:v>
                </c:pt>
                <c:pt idx="288">
                  <c:v>112.74592223076922</c:v>
                </c:pt>
                <c:pt idx="289">
                  <c:v>113.04746446153845</c:v>
                </c:pt>
                <c:pt idx="290">
                  <c:v>113.34900669230768</c:v>
                </c:pt>
                <c:pt idx="291">
                  <c:v>113.65054892307691</c:v>
                </c:pt>
                <c:pt idx="292">
                  <c:v>113.95209115384614</c:v>
                </c:pt>
                <c:pt idx="293">
                  <c:v>114.25363338461538</c:v>
                </c:pt>
                <c:pt idx="294">
                  <c:v>114.55517561538461</c:v>
                </c:pt>
                <c:pt idx="295">
                  <c:v>114.85671784615383</c:v>
                </c:pt>
                <c:pt idx="296">
                  <c:v>115.15826007692307</c:v>
                </c:pt>
                <c:pt idx="297">
                  <c:v>115.45980230769231</c:v>
                </c:pt>
                <c:pt idx="298">
                  <c:v>115.76134453846153</c:v>
                </c:pt>
                <c:pt idx="299">
                  <c:v>116.06288676923077</c:v>
                </c:pt>
                <c:pt idx="300">
                  <c:v>116.36442899999999</c:v>
                </c:pt>
                <c:pt idx="301">
                  <c:v>116.66597123076923</c:v>
                </c:pt>
                <c:pt idx="302">
                  <c:v>116.96751346153845</c:v>
                </c:pt>
                <c:pt idx="303">
                  <c:v>117.26905569230769</c:v>
                </c:pt>
                <c:pt idx="304">
                  <c:v>117.57059792307692</c:v>
                </c:pt>
                <c:pt idx="305">
                  <c:v>117.87214015384615</c:v>
                </c:pt>
                <c:pt idx="306">
                  <c:v>118.17368238461538</c:v>
                </c:pt>
                <c:pt idx="307">
                  <c:v>118.47522461538462</c:v>
                </c:pt>
                <c:pt idx="308">
                  <c:v>118.77676684615383</c:v>
                </c:pt>
                <c:pt idx="309">
                  <c:v>119.07830907692308</c:v>
                </c:pt>
                <c:pt idx="310">
                  <c:v>119.37985130769232</c:v>
                </c:pt>
                <c:pt idx="311">
                  <c:v>119.68139353846153</c:v>
                </c:pt>
                <c:pt idx="312">
                  <c:v>119.98293576923078</c:v>
                </c:pt>
                <c:pt idx="313">
                  <c:v>120.28447800000001</c:v>
                </c:pt>
                <c:pt idx="314">
                  <c:v>120.28447800000001</c:v>
                </c:pt>
                <c:pt idx="315">
                  <c:v>120.93403050000001</c:v>
                </c:pt>
                <c:pt idx="316">
                  <c:v>121.58358299999999</c:v>
                </c:pt>
                <c:pt idx="317">
                  <c:v>122.23313550000002</c:v>
                </c:pt>
                <c:pt idx="318">
                  <c:v>122.882688</c:v>
                </c:pt>
                <c:pt idx="319">
                  <c:v>123.5322405</c:v>
                </c:pt>
                <c:pt idx="320">
                  <c:v>124.181793</c:v>
                </c:pt>
                <c:pt idx="321">
                  <c:v>124.83134549999998</c:v>
                </c:pt>
                <c:pt idx="322">
                  <c:v>125.48089800000001</c:v>
                </c:pt>
                <c:pt idx="323">
                  <c:v>126.13045049999999</c:v>
                </c:pt>
                <c:pt idx="324">
                  <c:v>126.78000299999999</c:v>
                </c:pt>
                <c:pt idx="325">
                  <c:v>127.42955550000001</c:v>
                </c:pt>
                <c:pt idx="326">
                  <c:v>128.07910799999999</c:v>
                </c:pt>
                <c:pt idx="327">
                  <c:v>128.72866049999999</c:v>
                </c:pt>
                <c:pt idx="328">
                  <c:v>129.37821299999999</c:v>
                </c:pt>
                <c:pt idx="329">
                  <c:v>130.02776549999999</c:v>
                </c:pt>
                <c:pt idx="330">
                  <c:v>130.67731799999999</c:v>
                </c:pt>
                <c:pt idx="331">
                  <c:v>131.32687049999998</c:v>
                </c:pt>
                <c:pt idx="332">
                  <c:v>131.97642299999998</c:v>
                </c:pt>
                <c:pt idx="333">
                  <c:v>132.62597550000001</c:v>
                </c:pt>
                <c:pt idx="334">
                  <c:v>133.27552799999998</c:v>
                </c:pt>
                <c:pt idx="335">
                  <c:v>133.92508050000001</c:v>
                </c:pt>
                <c:pt idx="336">
                  <c:v>134.57463299999998</c:v>
                </c:pt>
                <c:pt idx="337">
                  <c:v>135.2241855</c:v>
                </c:pt>
                <c:pt idx="338">
                  <c:v>135.87373799999997</c:v>
                </c:pt>
                <c:pt idx="339">
                  <c:v>136.5232905</c:v>
                </c:pt>
                <c:pt idx="340">
                  <c:v>137.172843</c:v>
                </c:pt>
                <c:pt idx="341">
                  <c:v>137.82239550000003</c:v>
                </c:pt>
                <c:pt idx="342">
                  <c:v>138.47194799999997</c:v>
                </c:pt>
                <c:pt idx="343">
                  <c:v>139.1215005</c:v>
                </c:pt>
                <c:pt idx="344">
                  <c:v>139.77105299999999</c:v>
                </c:pt>
                <c:pt idx="345">
                  <c:v>140.42060549999999</c:v>
                </c:pt>
                <c:pt idx="346">
                  <c:v>141.07015799999999</c:v>
                </c:pt>
                <c:pt idx="347">
                  <c:v>141.71971049999999</c:v>
                </c:pt>
                <c:pt idx="348">
                  <c:v>142.36926300000002</c:v>
                </c:pt>
                <c:pt idx="349">
                  <c:v>143.01881549999999</c:v>
                </c:pt>
                <c:pt idx="350">
                  <c:v>143.66836800000002</c:v>
                </c:pt>
                <c:pt idx="351">
                  <c:v>144.31792049999999</c:v>
                </c:pt>
                <c:pt idx="352">
                  <c:v>144.96747299999996</c:v>
                </c:pt>
                <c:pt idx="353">
                  <c:v>145.61702549999998</c:v>
                </c:pt>
                <c:pt idx="354">
                  <c:v>146.26657800000001</c:v>
                </c:pt>
                <c:pt idx="355">
                  <c:v>146.91613049999998</c:v>
                </c:pt>
                <c:pt idx="356">
                  <c:v>147.56568299999998</c:v>
                </c:pt>
                <c:pt idx="357">
                  <c:v>148.21523549999998</c:v>
                </c:pt>
                <c:pt idx="358">
                  <c:v>148.864788</c:v>
                </c:pt>
                <c:pt idx="359">
                  <c:v>149.51434049999997</c:v>
                </c:pt>
                <c:pt idx="360">
                  <c:v>150.16389299999997</c:v>
                </c:pt>
                <c:pt idx="361">
                  <c:v>150.81344549999997</c:v>
                </c:pt>
                <c:pt idx="362">
                  <c:v>151.462998</c:v>
                </c:pt>
                <c:pt idx="363">
                  <c:v>152.11255049999997</c:v>
                </c:pt>
                <c:pt idx="364">
                  <c:v>152.76210299999997</c:v>
                </c:pt>
                <c:pt idx="365">
                  <c:v>153.41165549999997</c:v>
                </c:pt>
                <c:pt idx="366">
                  <c:v>154.06120799999999</c:v>
                </c:pt>
                <c:pt idx="367">
                  <c:v>154.4593133076923</c:v>
                </c:pt>
                <c:pt idx="368">
                  <c:v>154.85741861538457</c:v>
                </c:pt>
                <c:pt idx="369">
                  <c:v>155.25552392307694</c:v>
                </c:pt>
                <c:pt idx="370">
                  <c:v>155.65362923076924</c:v>
                </c:pt>
                <c:pt idx="371">
                  <c:v>156.05173453846152</c:v>
                </c:pt>
                <c:pt idx="372">
                  <c:v>156.44983984615382</c:v>
                </c:pt>
                <c:pt idx="373">
                  <c:v>156.84794515384615</c:v>
                </c:pt>
                <c:pt idx="374">
                  <c:v>157.24605046153843</c:v>
                </c:pt>
                <c:pt idx="375">
                  <c:v>157.64415576923074</c:v>
                </c:pt>
                <c:pt idx="376">
                  <c:v>158.04226107692307</c:v>
                </c:pt>
                <c:pt idx="377">
                  <c:v>158.44036638461537</c:v>
                </c:pt>
                <c:pt idx="378">
                  <c:v>158.83847169230768</c:v>
                </c:pt>
                <c:pt idx="379">
                  <c:v>159.23657699999998</c:v>
                </c:pt>
                <c:pt idx="380">
                  <c:v>159.63468230769229</c:v>
                </c:pt>
                <c:pt idx="381">
                  <c:v>160.03278761538459</c:v>
                </c:pt>
                <c:pt idx="382">
                  <c:v>160.4308929230769</c:v>
                </c:pt>
                <c:pt idx="383">
                  <c:v>160.8289982307692</c:v>
                </c:pt>
                <c:pt idx="384">
                  <c:v>161.22710353846151</c:v>
                </c:pt>
                <c:pt idx="385">
                  <c:v>161.62520884615384</c:v>
                </c:pt>
                <c:pt idx="386">
                  <c:v>162.02331415384614</c:v>
                </c:pt>
                <c:pt idx="387">
                  <c:v>162.42141946153842</c:v>
                </c:pt>
                <c:pt idx="388">
                  <c:v>162.81952476923075</c:v>
                </c:pt>
                <c:pt idx="389">
                  <c:v>163.21763007692306</c:v>
                </c:pt>
                <c:pt idx="390">
                  <c:v>163.61573538461536</c:v>
                </c:pt>
                <c:pt idx="391">
                  <c:v>164.01384069230772</c:v>
                </c:pt>
                <c:pt idx="392">
                  <c:v>164.411946</c:v>
                </c:pt>
                <c:pt idx="393">
                  <c:v>164.81005130769231</c:v>
                </c:pt>
                <c:pt idx="394">
                  <c:v>165.20815661538458</c:v>
                </c:pt>
                <c:pt idx="395">
                  <c:v>165.60626192307694</c:v>
                </c:pt>
                <c:pt idx="396">
                  <c:v>166.00436723076919</c:v>
                </c:pt>
                <c:pt idx="397">
                  <c:v>166.40247253846152</c:v>
                </c:pt>
                <c:pt idx="398">
                  <c:v>166.80057784615386</c:v>
                </c:pt>
                <c:pt idx="399">
                  <c:v>167.19868315384613</c:v>
                </c:pt>
                <c:pt idx="400">
                  <c:v>167.59678846153847</c:v>
                </c:pt>
                <c:pt idx="401">
                  <c:v>167.99489376923074</c:v>
                </c:pt>
                <c:pt idx="402">
                  <c:v>168.39299907692308</c:v>
                </c:pt>
                <c:pt idx="403">
                  <c:v>168.79110438461538</c:v>
                </c:pt>
                <c:pt idx="404">
                  <c:v>169.18920969230768</c:v>
                </c:pt>
                <c:pt idx="405">
                  <c:v>169.58731499999999</c:v>
                </c:pt>
                <c:pt idx="406">
                  <c:v>169.98542030769229</c:v>
                </c:pt>
                <c:pt idx="407">
                  <c:v>170.3835256153846</c:v>
                </c:pt>
                <c:pt idx="408">
                  <c:v>170.78163092307693</c:v>
                </c:pt>
                <c:pt idx="409">
                  <c:v>171.17973623076921</c:v>
                </c:pt>
                <c:pt idx="410">
                  <c:v>171.57784153846154</c:v>
                </c:pt>
                <c:pt idx="411">
                  <c:v>171.97594684615385</c:v>
                </c:pt>
                <c:pt idx="412">
                  <c:v>172.37405215384612</c:v>
                </c:pt>
                <c:pt idx="413">
                  <c:v>172.77215746153846</c:v>
                </c:pt>
                <c:pt idx="414">
                  <c:v>173.17026276923079</c:v>
                </c:pt>
                <c:pt idx="415">
                  <c:v>173.56836807692304</c:v>
                </c:pt>
                <c:pt idx="416">
                  <c:v>173.96647338461537</c:v>
                </c:pt>
                <c:pt idx="417">
                  <c:v>174.3645786923077</c:v>
                </c:pt>
                <c:pt idx="418">
                  <c:v>174.76268399999998</c:v>
                </c:pt>
                <c:pt idx="419">
                  <c:v>175.45511873076924</c:v>
                </c:pt>
                <c:pt idx="420">
                  <c:v>176.14755346153845</c:v>
                </c:pt>
                <c:pt idx="421">
                  <c:v>176.83998819230769</c:v>
                </c:pt>
                <c:pt idx="422">
                  <c:v>177.53242292307692</c:v>
                </c:pt>
                <c:pt idx="423">
                  <c:v>178.22485765384613</c:v>
                </c:pt>
                <c:pt idx="424">
                  <c:v>178.91729238461537</c:v>
                </c:pt>
                <c:pt idx="425">
                  <c:v>179.60972711538463</c:v>
                </c:pt>
                <c:pt idx="426">
                  <c:v>180.30216184615384</c:v>
                </c:pt>
                <c:pt idx="427">
                  <c:v>180.99459657692304</c:v>
                </c:pt>
                <c:pt idx="428">
                  <c:v>181.68703130769231</c:v>
                </c:pt>
                <c:pt idx="429">
                  <c:v>182.37946603846152</c:v>
                </c:pt>
                <c:pt idx="430">
                  <c:v>183.07190076923075</c:v>
                </c:pt>
                <c:pt idx="431">
                  <c:v>183.76433549999999</c:v>
                </c:pt>
                <c:pt idx="432">
                  <c:v>184.45677023076925</c:v>
                </c:pt>
                <c:pt idx="433">
                  <c:v>185.14920496153846</c:v>
                </c:pt>
                <c:pt idx="434">
                  <c:v>185.84163969230767</c:v>
                </c:pt>
                <c:pt idx="435">
                  <c:v>186.53407442307693</c:v>
                </c:pt>
                <c:pt idx="436">
                  <c:v>187.22650915384617</c:v>
                </c:pt>
                <c:pt idx="437">
                  <c:v>187.91894388461537</c:v>
                </c:pt>
                <c:pt idx="438">
                  <c:v>188.61137861538461</c:v>
                </c:pt>
                <c:pt idx="439">
                  <c:v>189.30381334615382</c:v>
                </c:pt>
                <c:pt idx="440">
                  <c:v>189.99624807692308</c:v>
                </c:pt>
                <c:pt idx="441">
                  <c:v>190.68868280769229</c:v>
                </c:pt>
                <c:pt idx="442">
                  <c:v>191.38111753846152</c:v>
                </c:pt>
                <c:pt idx="443">
                  <c:v>192.07355226923076</c:v>
                </c:pt>
                <c:pt idx="444">
                  <c:v>192.76598699999997</c:v>
                </c:pt>
                <c:pt idx="445">
                  <c:v>193.4584217307692</c:v>
                </c:pt>
                <c:pt idx="446">
                  <c:v>194.15085646153847</c:v>
                </c:pt>
                <c:pt idx="447">
                  <c:v>194.8432911923077</c:v>
                </c:pt>
                <c:pt idx="448">
                  <c:v>195.53572592307688</c:v>
                </c:pt>
                <c:pt idx="449">
                  <c:v>196.22816065384617</c:v>
                </c:pt>
                <c:pt idx="450">
                  <c:v>196.92059538461535</c:v>
                </c:pt>
                <c:pt idx="451">
                  <c:v>197.61303011538462</c:v>
                </c:pt>
                <c:pt idx="452">
                  <c:v>198.30546484615385</c:v>
                </c:pt>
                <c:pt idx="453">
                  <c:v>198.99789957692309</c:v>
                </c:pt>
                <c:pt idx="454">
                  <c:v>199.6903343076923</c:v>
                </c:pt>
                <c:pt idx="455">
                  <c:v>200.3827690384615</c:v>
                </c:pt>
                <c:pt idx="456">
                  <c:v>201.07520376923074</c:v>
                </c:pt>
                <c:pt idx="457">
                  <c:v>201.7676385</c:v>
                </c:pt>
                <c:pt idx="458">
                  <c:v>202.46007323076921</c:v>
                </c:pt>
                <c:pt idx="459">
                  <c:v>203.15250796153845</c:v>
                </c:pt>
                <c:pt idx="460">
                  <c:v>203.84494269230765</c:v>
                </c:pt>
                <c:pt idx="461">
                  <c:v>204.53737742307689</c:v>
                </c:pt>
                <c:pt idx="462">
                  <c:v>205.22981215384615</c:v>
                </c:pt>
                <c:pt idx="463">
                  <c:v>205.92224688461539</c:v>
                </c:pt>
                <c:pt idx="464">
                  <c:v>206.6146816153846</c:v>
                </c:pt>
                <c:pt idx="465">
                  <c:v>207.30711634615383</c:v>
                </c:pt>
                <c:pt idx="466">
                  <c:v>207.99955107692307</c:v>
                </c:pt>
                <c:pt idx="467">
                  <c:v>208.69198580769228</c:v>
                </c:pt>
                <c:pt idx="468">
                  <c:v>209.38442053846154</c:v>
                </c:pt>
                <c:pt idx="469">
                  <c:v>210.07685526923072</c:v>
                </c:pt>
                <c:pt idx="470">
                  <c:v>210.76928999999998</c:v>
                </c:pt>
                <c:pt idx="471">
                  <c:v>211.71597126923072</c:v>
                </c:pt>
                <c:pt idx="472">
                  <c:v>212.66265253846151</c:v>
                </c:pt>
                <c:pt idx="473">
                  <c:v>213.60933380769228</c:v>
                </c:pt>
                <c:pt idx="474">
                  <c:v>214.55601507692307</c:v>
                </c:pt>
                <c:pt idx="475">
                  <c:v>215.50269634615381</c:v>
                </c:pt>
                <c:pt idx="476">
                  <c:v>216.44937761538458</c:v>
                </c:pt>
                <c:pt idx="477">
                  <c:v>217.39605888461537</c:v>
                </c:pt>
                <c:pt idx="478">
                  <c:v>218.34274015384617</c:v>
                </c:pt>
                <c:pt idx="479">
                  <c:v>219.28942142307687</c:v>
                </c:pt>
                <c:pt idx="480">
                  <c:v>220.2361026923077</c:v>
                </c:pt>
                <c:pt idx="481">
                  <c:v>221.18278396153843</c:v>
                </c:pt>
                <c:pt idx="482">
                  <c:v>222.12946523076923</c:v>
                </c:pt>
                <c:pt idx="483">
                  <c:v>223.07614649999996</c:v>
                </c:pt>
                <c:pt idx="484">
                  <c:v>224.02282776923076</c:v>
                </c:pt>
                <c:pt idx="485">
                  <c:v>224.96950903846152</c:v>
                </c:pt>
                <c:pt idx="486">
                  <c:v>225.91619030769226</c:v>
                </c:pt>
                <c:pt idx="487">
                  <c:v>226.86287157692306</c:v>
                </c:pt>
                <c:pt idx="488">
                  <c:v>227.80955284615382</c:v>
                </c:pt>
                <c:pt idx="489">
                  <c:v>228.75623411538459</c:v>
                </c:pt>
                <c:pt idx="490">
                  <c:v>229.70291538461538</c:v>
                </c:pt>
                <c:pt idx="491">
                  <c:v>230.64959665384615</c:v>
                </c:pt>
                <c:pt idx="492">
                  <c:v>231.59627792307688</c:v>
                </c:pt>
                <c:pt idx="493">
                  <c:v>232.54295919230768</c:v>
                </c:pt>
                <c:pt idx="494">
                  <c:v>233.48964046153841</c:v>
                </c:pt>
                <c:pt idx="495">
                  <c:v>234.43632173076924</c:v>
                </c:pt>
                <c:pt idx="496">
                  <c:v>235.38300299999997</c:v>
                </c:pt>
                <c:pt idx="497">
                  <c:v>236.3296842692308</c:v>
                </c:pt>
                <c:pt idx="498">
                  <c:v>237.27636553846153</c:v>
                </c:pt>
                <c:pt idx="499">
                  <c:v>238.2230468076923</c:v>
                </c:pt>
                <c:pt idx="500">
                  <c:v>239.16972807692304</c:v>
                </c:pt>
                <c:pt idx="501">
                  <c:v>240.11640934615383</c:v>
                </c:pt>
                <c:pt idx="502">
                  <c:v>241.0630906153846</c:v>
                </c:pt>
                <c:pt idx="503">
                  <c:v>242.00977188461536</c:v>
                </c:pt>
                <c:pt idx="504">
                  <c:v>242.95645315384613</c:v>
                </c:pt>
                <c:pt idx="505">
                  <c:v>243.90313442307692</c:v>
                </c:pt>
                <c:pt idx="506">
                  <c:v>244.84981569230766</c:v>
                </c:pt>
                <c:pt idx="507">
                  <c:v>245.79649696153842</c:v>
                </c:pt>
                <c:pt idx="508">
                  <c:v>246.74317823076919</c:v>
                </c:pt>
                <c:pt idx="509">
                  <c:v>247.68985949999998</c:v>
                </c:pt>
                <c:pt idx="510">
                  <c:v>248.63654076923075</c:v>
                </c:pt>
                <c:pt idx="511">
                  <c:v>249.58322203846151</c:v>
                </c:pt>
                <c:pt idx="512">
                  <c:v>250.52990330769228</c:v>
                </c:pt>
                <c:pt idx="513">
                  <c:v>251.47658457692305</c:v>
                </c:pt>
                <c:pt idx="514">
                  <c:v>252.42326584615381</c:v>
                </c:pt>
                <c:pt idx="515">
                  <c:v>253.36994711538458</c:v>
                </c:pt>
                <c:pt idx="516">
                  <c:v>254.31662838461531</c:v>
                </c:pt>
                <c:pt idx="517">
                  <c:v>255.26330965384614</c:v>
                </c:pt>
                <c:pt idx="518">
                  <c:v>256.20999092307693</c:v>
                </c:pt>
                <c:pt idx="519">
                  <c:v>257.15667219230761</c:v>
                </c:pt>
                <c:pt idx="520">
                  <c:v>258.10335346153846</c:v>
                </c:pt>
                <c:pt idx="521">
                  <c:v>259.0500347307692</c:v>
                </c:pt>
                <c:pt idx="522">
                  <c:v>259.99671599999994</c:v>
                </c:pt>
                <c:pt idx="523">
                  <c:v>260.6107621153846</c:v>
                </c:pt>
                <c:pt idx="524">
                  <c:v>261.22480823076921</c:v>
                </c:pt>
                <c:pt idx="525">
                  <c:v>261.83885434615382</c:v>
                </c:pt>
                <c:pt idx="526">
                  <c:v>262.45290046153838</c:v>
                </c:pt>
                <c:pt idx="527">
                  <c:v>263.06694657692299</c:v>
                </c:pt>
                <c:pt idx="528">
                  <c:v>263.68099269230771</c:v>
                </c:pt>
                <c:pt idx="529">
                  <c:v>264.29503880769232</c:v>
                </c:pt>
                <c:pt idx="530">
                  <c:v>264.90908492307693</c:v>
                </c:pt>
                <c:pt idx="531">
                  <c:v>265.52313103846149</c:v>
                </c:pt>
                <c:pt idx="532">
                  <c:v>266.13717715384615</c:v>
                </c:pt>
                <c:pt idx="533">
                  <c:v>266.75122326923076</c:v>
                </c:pt>
                <c:pt idx="534">
                  <c:v>267.36526938461537</c:v>
                </c:pt>
                <c:pt idx="535">
                  <c:v>267.97931549999998</c:v>
                </c:pt>
                <c:pt idx="536">
                  <c:v>268.59336161538454</c:v>
                </c:pt>
                <c:pt idx="537">
                  <c:v>269.20740773076921</c:v>
                </c:pt>
                <c:pt idx="538">
                  <c:v>269.82145384615382</c:v>
                </c:pt>
                <c:pt idx="539">
                  <c:v>270.43549996153848</c:v>
                </c:pt>
                <c:pt idx="540">
                  <c:v>271.04954607692309</c:v>
                </c:pt>
                <c:pt idx="541">
                  <c:v>271.66359219230765</c:v>
                </c:pt>
                <c:pt idx="542">
                  <c:v>272.27763830769231</c:v>
                </c:pt>
                <c:pt idx="543">
                  <c:v>272.89168442307687</c:v>
                </c:pt>
                <c:pt idx="544">
                  <c:v>273.50573053846153</c:v>
                </c:pt>
                <c:pt idx="545">
                  <c:v>274.11977665384615</c:v>
                </c:pt>
                <c:pt idx="546">
                  <c:v>274.73382276923081</c:v>
                </c:pt>
                <c:pt idx="547">
                  <c:v>275.34786888461537</c:v>
                </c:pt>
                <c:pt idx="548">
                  <c:v>275.96191499999998</c:v>
                </c:pt>
                <c:pt idx="549">
                  <c:v>276.57596111538459</c:v>
                </c:pt>
                <c:pt idx="550">
                  <c:v>277.1900072307692</c:v>
                </c:pt>
                <c:pt idx="551">
                  <c:v>277.80405334615381</c:v>
                </c:pt>
                <c:pt idx="552">
                  <c:v>278.41809946153836</c:v>
                </c:pt>
                <c:pt idx="553">
                  <c:v>279.03214557692309</c:v>
                </c:pt>
                <c:pt idx="554">
                  <c:v>279.6461916923077</c:v>
                </c:pt>
                <c:pt idx="555">
                  <c:v>280.26023780769231</c:v>
                </c:pt>
                <c:pt idx="556">
                  <c:v>280.87428392307692</c:v>
                </c:pt>
                <c:pt idx="557">
                  <c:v>281.48833003846153</c:v>
                </c:pt>
                <c:pt idx="558">
                  <c:v>282.10237615384614</c:v>
                </c:pt>
                <c:pt idx="559">
                  <c:v>282.71642226923069</c:v>
                </c:pt>
                <c:pt idx="560">
                  <c:v>283.33046838461536</c:v>
                </c:pt>
                <c:pt idx="561">
                  <c:v>283.94451449999997</c:v>
                </c:pt>
                <c:pt idx="562">
                  <c:v>284.55856061538464</c:v>
                </c:pt>
                <c:pt idx="563">
                  <c:v>285.17260673076919</c:v>
                </c:pt>
                <c:pt idx="564">
                  <c:v>285.7866528461538</c:v>
                </c:pt>
                <c:pt idx="565">
                  <c:v>286.40069896153841</c:v>
                </c:pt>
                <c:pt idx="566">
                  <c:v>287.01474507692308</c:v>
                </c:pt>
                <c:pt idx="567">
                  <c:v>287.62879119230774</c:v>
                </c:pt>
                <c:pt idx="568">
                  <c:v>288.2428373076923</c:v>
                </c:pt>
                <c:pt idx="569">
                  <c:v>288.85688342307697</c:v>
                </c:pt>
                <c:pt idx="570">
                  <c:v>289.47092953846158</c:v>
                </c:pt>
                <c:pt idx="571">
                  <c:v>290.08497565384619</c:v>
                </c:pt>
                <c:pt idx="572">
                  <c:v>290.69902176923074</c:v>
                </c:pt>
                <c:pt idx="573">
                  <c:v>291.31306788461535</c:v>
                </c:pt>
                <c:pt idx="574">
                  <c:v>291.92711400000002</c:v>
                </c:pt>
                <c:pt idx="575">
                  <c:v>292.46243746153846</c:v>
                </c:pt>
                <c:pt idx="576">
                  <c:v>292.9977609230769</c:v>
                </c:pt>
                <c:pt idx="577">
                  <c:v>293.53308438461534</c:v>
                </c:pt>
                <c:pt idx="578">
                  <c:v>294.06840784615389</c:v>
                </c:pt>
                <c:pt idx="579">
                  <c:v>294.60373130769233</c:v>
                </c:pt>
                <c:pt idx="580">
                  <c:v>295.13905476923077</c:v>
                </c:pt>
                <c:pt idx="581">
                  <c:v>295.67437823076926</c:v>
                </c:pt>
                <c:pt idx="582">
                  <c:v>296.20970169230765</c:v>
                </c:pt>
                <c:pt idx="583">
                  <c:v>296.74502515384614</c:v>
                </c:pt>
                <c:pt idx="584">
                  <c:v>297.28034861538458</c:v>
                </c:pt>
                <c:pt idx="585">
                  <c:v>297.81567207692308</c:v>
                </c:pt>
                <c:pt idx="586">
                  <c:v>298.35099553846152</c:v>
                </c:pt>
                <c:pt idx="587">
                  <c:v>298.88631900000001</c:v>
                </c:pt>
                <c:pt idx="588">
                  <c:v>299.4216424615384</c:v>
                </c:pt>
                <c:pt idx="589">
                  <c:v>299.95696592307689</c:v>
                </c:pt>
                <c:pt idx="590">
                  <c:v>300.49228938461539</c:v>
                </c:pt>
                <c:pt idx="591">
                  <c:v>301.02761284615377</c:v>
                </c:pt>
                <c:pt idx="592">
                  <c:v>301.56293630769233</c:v>
                </c:pt>
                <c:pt idx="593">
                  <c:v>302.09825976923071</c:v>
                </c:pt>
                <c:pt idx="594">
                  <c:v>302.6335832307692</c:v>
                </c:pt>
                <c:pt idx="595">
                  <c:v>303.1689066923077</c:v>
                </c:pt>
                <c:pt idx="596">
                  <c:v>303.70423015384614</c:v>
                </c:pt>
                <c:pt idx="597">
                  <c:v>304.23955361538464</c:v>
                </c:pt>
                <c:pt idx="598">
                  <c:v>304.77487707692302</c:v>
                </c:pt>
                <c:pt idx="599">
                  <c:v>305.31020053846157</c:v>
                </c:pt>
                <c:pt idx="600">
                  <c:v>305.84552399999995</c:v>
                </c:pt>
                <c:pt idx="601">
                  <c:v>306.38084746153845</c:v>
                </c:pt>
                <c:pt idx="602">
                  <c:v>306.91617092307695</c:v>
                </c:pt>
                <c:pt idx="603">
                  <c:v>307.45149438461539</c:v>
                </c:pt>
                <c:pt idx="604">
                  <c:v>307.98681784615377</c:v>
                </c:pt>
                <c:pt idx="605">
                  <c:v>308.52214130769227</c:v>
                </c:pt>
                <c:pt idx="606">
                  <c:v>309.05746476923082</c:v>
                </c:pt>
                <c:pt idx="607">
                  <c:v>309.59278823076914</c:v>
                </c:pt>
                <c:pt idx="608">
                  <c:v>310.1281116923077</c:v>
                </c:pt>
                <c:pt idx="609">
                  <c:v>310.66343515384614</c:v>
                </c:pt>
                <c:pt idx="610">
                  <c:v>311.19875861538458</c:v>
                </c:pt>
                <c:pt idx="611">
                  <c:v>311.73408207692307</c:v>
                </c:pt>
                <c:pt idx="612">
                  <c:v>312.26940553846151</c:v>
                </c:pt>
                <c:pt idx="613">
                  <c:v>312.80472900000001</c:v>
                </c:pt>
                <c:pt idx="614">
                  <c:v>313.34005246153839</c:v>
                </c:pt>
                <c:pt idx="615">
                  <c:v>313.87537592307694</c:v>
                </c:pt>
                <c:pt idx="616">
                  <c:v>314.41069938461538</c:v>
                </c:pt>
                <c:pt idx="617">
                  <c:v>314.94602284615382</c:v>
                </c:pt>
                <c:pt idx="618">
                  <c:v>315.48134630769232</c:v>
                </c:pt>
                <c:pt idx="619">
                  <c:v>316.01666976923076</c:v>
                </c:pt>
                <c:pt idx="620">
                  <c:v>316.5519932307692</c:v>
                </c:pt>
                <c:pt idx="621">
                  <c:v>317.08731669230764</c:v>
                </c:pt>
                <c:pt idx="622">
                  <c:v>317.62264015384619</c:v>
                </c:pt>
                <c:pt idx="623">
                  <c:v>318.15796361538457</c:v>
                </c:pt>
                <c:pt idx="624">
                  <c:v>318.69328707692307</c:v>
                </c:pt>
                <c:pt idx="625">
                  <c:v>319.22861053846151</c:v>
                </c:pt>
                <c:pt idx="626">
                  <c:v>319.76393399999995</c:v>
                </c:pt>
                <c:pt idx="627">
                  <c:v>319.76393399999995</c:v>
                </c:pt>
                <c:pt idx="628">
                  <c:v>320.01946234615377</c:v>
                </c:pt>
                <c:pt idx="629">
                  <c:v>320.27499069230771</c:v>
                </c:pt>
                <c:pt idx="630">
                  <c:v>320.53051903846148</c:v>
                </c:pt>
                <c:pt idx="631">
                  <c:v>320.78604738461536</c:v>
                </c:pt>
                <c:pt idx="632">
                  <c:v>321.04157573076918</c:v>
                </c:pt>
                <c:pt idx="633">
                  <c:v>321.29710407692306</c:v>
                </c:pt>
                <c:pt idx="634">
                  <c:v>321.55263242307689</c:v>
                </c:pt>
                <c:pt idx="635">
                  <c:v>321.80816076923077</c:v>
                </c:pt>
                <c:pt idx="636">
                  <c:v>322.06368911538459</c:v>
                </c:pt>
                <c:pt idx="637">
                  <c:v>322.31921746153841</c:v>
                </c:pt>
                <c:pt idx="638">
                  <c:v>322.5747458076923</c:v>
                </c:pt>
                <c:pt idx="639">
                  <c:v>322.83027415384612</c:v>
                </c:pt>
                <c:pt idx="640">
                  <c:v>323.08580249999994</c:v>
                </c:pt>
                <c:pt idx="641">
                  <c:v>323.34133084615377</c:v>
                </c:pt>
                <c:pt idx="642">
                  <c:v>323.5968591923077</c:v>
                </c:pt>
                <c:pt idx="643">
                  <c:v>323.85238753846147</c:v>
                </c:pt>
                <c:pt idx="644">
                  <c:v>324.10791588461541</c:v>
                </c:pt>
                <c:pt idx="645">
                  <c:v>324.36344423076923</c:v>
                </c:pt>
                <c:pt idx="646">
                  <c:v>324.61897257692306</c:v>
                </c:pt>
                <c:pt idx="647">
                  <c:v>324.87450092307694</c:v>
                </c:pt>
                <c:pt idx="648">
                  <c:v>325.1300292692307</c:v>
                </c:pt>
                <c:pt idx="649">
                  <c:v>325.38555761538458</c:v>
                </c:pt>
                <c:pt idx="650">
                  <c:v>325.64108596153841</c:v>
                </c:pt>
                <c:pt idx="651">
                  <c:v>325.89661430769229</c:v>
                </c:pt>
                <c:pt idx="652">
                  <c:v>326.15214265384611</c:v>
                </c:pt>
                <c:pt idx="653">
                  <c:v>326.40767099999999</c:v>
                </c:pt>
                <c:pt idx="654">
                  <c:v>326.66319934615382</c:v>
                </c:pt>
                <c:pt idx="655">
                  <c:v>326.9187276923077</c:v>
                </c:pt>
                <c:pt idx="656">
                  <c:v>327.17425603846152</c:v>
                </c:pt>
                <c:pt idx="657">
                  <c:v>327.42978438461535</c:v>
                </c:pt>
                <c:pt idx="658">
                  <c:v>327.68531273076923</c:v>
                </c:pt>
                <c:pt idx="659">
                  <c:v>327.94084107692305</c:v>
                </c:pt>
                <c:pt idx="660">
                  <c:v>328.19636942307687</c:v>
                </c:pt>
                <c:pt idx="661">
                  <c:v>328.4518977692307</c:v>
                </c:pt>
                <c:pt idx="662">
                  <c:v>328.70742611538458</c:v>
                </c:pt>
                <c:pt idx="663">
                  <c:v>328.96295446153846</c:v>
                </c:pt>
                <c:pt idx="664">
                  <c:v>329.21848280769228</c:v>
                </c:pt>
                <c:pt idx="665">
                  <c:v>329.47401115384611</c:v>
                </c:pt>
                <c:pt idx="666">
                  <c:v>329.72953949999993</c:v>
                </c:pt>
                <c:pt idx="667">
                  <c:v>329.98506784615381</c:v>
                </c:pt>
                <c:pt idx="668">
                  <c:v>330.24059619230763</c:v>
                </c:pt>
                <c:pt idx="669">
                  <c:v>330.49612453846152</c:v>
                </c:pt>
                <c:pt idx="670">
                  <c:v>330.75165288461528</c:v>
                </c:pt>
                <c:pt idx="671">
                  <c:v>331.00718123076922</c:v>
                </c:pt>
                <c:pt idx="672">
                  <c:v>331.26270957692304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PBR!$AQ$19</c:f>
              <c:strCache>
                <c:ptCount val="1"/>
                <c:pt idx="0">
                  <c:v>1.4X</c:v>
                </c:pt>
              </c:strCache>
            </c:strRef>
          </c:tx>
          <c:spPr>
            <a:ln w="19050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PBR!$AQ$20:$AQ$5005</c:f>
              <c:numCache>
                <c:formatCode>General</c:formatCode>
                <c:ptCount val="4986"/>
                <c:pt idx="0">
                  <c:v>41.180271999999995</c:v>
                </c:pt>
                <c:pt idx="1">
                  <c:v>41.31558549999999</c:v>
                </c:pt>
                <c:pt idx="2">
                  <c:v>41.450899000000007</c:v>
                </c:pt>
                <c:pt idx="3">
                  <c:v>41.586212499999995</c:v>
                </c:pt>
                <c:pt idx="4">
                  <c:v>41.721525999999997</c:v>
                </c:pt>
                <c:pt idx="5">
                  <c:v>41.856839499999992</c:v>
                </c:pt>
                <c:pt idx="6">
                  <c:v>41.992152999999988</c:v>
                </c:pt>
                <c:pt idx="7">
                  <c:v>42.127466499999997</c:v>
                </c:pt>
                <c:pt idx="8">
                  <c:v>42.262779999999999</c:v>
                </c:pt>
                <c:pt idx="9">
                  <c:v>42.398093499999995</c:v>
                </c:pt>
                <c:pt idx="10">
                  <c:v>42.533407000000004</c:v>
                </c:pt>
                <c:pt idx="11">
                  <c:v>42.668720499999999</c:v>
                </c:pt>
                <c:pt idx="12">
                  <c:v>42.804034000000001</c:v>
                </c:pt>
                <c:pt idx="13">
                  <c:v>42.939347499999997</c:v>
                </c:pt>
                <c:pt idx="14">
                  <c:v>43.074660999999992</c:v>
                </c:pt>
                <c:pt idx="15">
                  <c:v>43.209974499999994</c:v>
                </c:pt>
                <c:pt idx="16">
                  <c:v>43.345288000000004</c:v>
                </c:pt>
                <c:pt idx="17">
                  <c:v>43.480601499999999</c:v>
                </c:pt>
                <c:pt idx="18">
                  <c:v>43.615915000000001</c:v>
                </c:pt>
                <c:pt idx="19">
                  <c:v>43.751228499999996</c:v>
                </c:pt>
                <c:pt idx="20">
                  <c:v>43.886541999999999</c:v>
                </c:pt>
                <c:pt idx="21">
                  <c:v>44.021855500000001</c:v>
                </c:pt>
                <c:pt idx="22">
                  <c:v>44.157168999999996</c:v>
                </c:pt>
                <c:pt idx="23">
                  <c:v>44.292482499999998</c:v>
                </c:pt>
                <c:pt idx="24">
                  <c:v>44.427796000000001</c:v>
                </c:pt>
                <c:pt idx="25">
                  <c:v>44.563109499999996</c:v>
                </c:pt>
                <c:pt idx="26">
                  <c:v>44.698422999999998</c:v>
                </c:pt>
                <c:pt idx="27">
                  <c:v>44.833736500000001</c:v>
                </c:pt>
                <c:pt idx="28">
                  <c:v>44.969049999999996</c:v>
                </c:pt>
                <c:pt idx="29">
                  <c:v>45.104363499999998</c:v>
                </c:pt>
                <c:pt idx="30">
                  <c:v>45.239676999999993</c:v>
                </c:pt>
                <c:pt idx="31">
                  <c:v>45.374990500000003</c:v>
                </c:pt>
                <c:pt idx="32">
                  <c:v>45.510304000000005</c:v>
                </c:pt>
                <c:pt idx="33">
                  <c:v>45.645617499999993</c:v>
                </c:pt>
                <c:pt idx="34">
                  <c:v>45.780930999999995</c:v>
                </c:pt>
                <c:pt idx="35">
                  <c:v>45.916244499999998</c:v>
                </c:pt>
                <c:pt idx="36">
                  <c:v>46.051558</c:v>
                </c:pt>
                <c:pt idx="37">
                  <c:v>46.186871500000002</c:v>
                </c:pt>
                <c:pt idx="38">
                  <c:v>46.322184999999998</c:v>
                </c:pt>
                <c:pt idx="39">
                  <c:v>46.4574985</c:v>
                </c:pt>
                <c:pt idx="40">
                  <c:v>46.592811999999995</c:v>
                </c:pt>
                <c:pt idx="41">
                  <c:v>46.728125499999997</c:v>
                </c:pt>
                <c:pt idx="42">
                  <c:v>46.863439</c:v>
                </c:pt>
                <c:pt idx="43">
                  <c:v>46.998752499999995</c:v>
                </c:pt>
                <c:pt idx="44">
                  <c:v>47.134065999999997</c:v>
                </c:pt>
                <c:pt idx="45">
                  <c:v>47.269379499999999</c:v>
                </c:pt>
                <c:pt idx="46">
                  <c:v>47.404693000000002</c:v>
                </c:pt>
                <c:pt idx="47">
                  <c:v>47.540006500000004</c:v>
                </c:pt>
                <c:pt idx="48">
                  <c:v>47.675319999999999</c:v>
                </c:pt>
                <c:pt idx="49">
                  <c:v>47.810633499999994</c:v>
                </c:pt>
                <c:pt idx="50">
                  <c:v>47.945946999999997</c:v>
                </c:pt>
                <c:pt idx="51">
                  <c:v>48.081260499999999</c:v>
                </c:pt>
                <c:pt idx="52">
                  <c:v>48.216574000000001</c:v>
                </c:pt>
                <c:pt idx="53">
                  <c:v>48.216574000000001</c:v>
                </c:pt>
                <c:pt idx="54">
                  <c:v>48.357010153846154</c:v>
                </c:pt>
                <c:pt idx="55">
                  <c:v>48.497446307692307</c:v>
                </c:pt>
                <c:pt idx="56">
                  <c:v>48.63788246153846</c:v>
                </c:pt>
                <c:pt idx="57">
                  <c:v>48.778318615384627</c:v>
                </c:pt>
                <c:pt idx="58">
                  <c:v>48.91875476923078</c:v>
                </c:pt>
                <c:pt idx="59">
                  <c:v>49.059190923076919</c:v>
                </c:pt>
                <c:pt idx="60">
                  <c:v>49.199627076923086</c:v>
                </c:pt>
                <c:pt idx="61">
                  <c:v>49.340063230769239</c:v>
                </c:pt>
                <c:pt idx="62">
                  <c:v>49.480499384615371</c:v>
                </c:pt>
                <c:pt idx="63">
                  <c:v>49.620935538461538</c:v>
                </c:pt>
                <c:pt idx="64">
                  <c:v>49.761371692307691</c:v>
                </c:pt>
                <c:pt idx="65">
                  <c:v>49.901807846153851</c:v>
                </c:pt>
                <c:pt idx="66">
                  <c:v>50.042244000000004</c:v>
                </c:pt>
                <c:pt idx="67">
                  <c:v>50.18268015384615</c:v>
                </c:pt>
                <c:pt idx="68">
                  <c:v>50.32311630769231</c:v>
                </c:pt>
                <c:pt idx="69">
                  <c:v>50.463552461538463</c:v>
                </c:pt>
                <c:pt idx="70">
                  <c:v>50.603988615384615</c:v>
                </c:pt>
                <c:pt idx="71">
                  <c:v>50.744424769230768</c:v>
                </c:pt>
                <c:pt idx="72">
                  <c:v>50.884860923076921</c:v>
                </c:pt>
                <c:pt idx="73">
                  <c:v>51.025297076923081</c:v>
                </c:pt>
                <c:pt idx="74">
                  <c:v>51.165733230769227</c:v>
                </c:pt>
                <c:pt idx="75">
                  <c:v>51.30616938461538</c:v>
                </c:pt>
                <c:pt idx="76">
                  <c:v>51.446605538461533</c:v>
                </c:pt>
                <c:pt idx="77">
                  <c:v>51.587041692307686</c:v>
                </c:pt>
                <c:pt idx="78">
                  <c:v>51.72747784615386</c:v>
                </c:pt>
                <c:pt idx="79">
                  <c:v>51.867913999999999</c:v>
                </c:pt>
                <c:pt idx="80">
                  <c:v>52.008350153846166</c:v>
                </c:pt>
                <c:pt idx="81">
                  <c:v>52.148786307692319</c:v>
                </c:pt>
                <c:pt idx="82">
                  <c:v>52.289222461538472</c:v>
                </c:pt>
                <c:pt idx="83">
                  <c:v>52.429658615384611</c:v>
                </c:pt>
                <c:pt idx="84">
                  <c:v>52.570094769230778</c:v>
                </c:pt>
                <c:pt idx="85">
                  <c:v>52.710530923076924</c:v>
                </c:pt>
                <c:pt idx="86">
                  <c:v>52.850967076923077</c:v>
                </c:pt>
                <c:pt idx="87">
                  <c:v>52.99140323076923</c:v>
                </c:pt>
                <c:pt idx="88">
                  <c:v>53.131839384615382</c:v>
                </c:pt>
                <c:pt idx="89">
                  <c:v>53.272275538461535</c:v>
                </c:pt>
                <c:pt idx="90">
                  <c:v>53.412711692307688</c:v>
                </c:pt>
                <c:pt idx="91">
                  <c:v>53.553147846153841</c:v>
                </c:pt>
                <c:pt idx="92">
                  <c:v>53.693583999999994</c:v>
                </c:pt>
                <c:pt idx="93">
                  <c:v>53.834020153846154</c:v>
                </c:pt>
                <c:pt idx="94">
                  <c:v>53.974456307692307</c:v>
                </c:pt>
                <c:pt idx="95">
                  <c:v>54.11489246153846</c:v>
                </c:pt>
                <c:pt idx="96">
                  <c:v>54.255328615384606</c:v>
                </c:pt>
                <c:pt idx="97">
                  <c:v>54.395764769230766</c:v>
                </c:pt>
                <c:pt idx="98">
                  <c:v>54.536200923076919</c:v>
                </c:pt>
                <c:pt idx="99">
                  <c:v>54.676637076923072</c:v>
                </c:pt>
                <c:pt idx="100">
                  <c:v>54.817073230769225</c:v>
                </c:pt>
                <c:pt idx="101">
                  <c:v>54.957509384615392</c:v>
                </c:pt>
                <c:pt idx="102">
                  <c:v>55.097945538461545</c:v>
                </c:pt>
                <c:pt idx="103">
                  <c:v>55.238381692307698</c:v>
                </c:pt>
                <c:pt idx="104">
                  <c:v>55.378817846153851</c:v>
                </c:pt>
                <c:pt idx="105">
                  <c:v>55.519254000000004</c:v>
                </c:pt>
                <c:pt idx="106">
                  <c:v>55.668433961538454</c:v>
                </c:pt>
                <c:pt idx="107">
                  <c:v>55.817613923076927</c:v>
                </c:pt>
                <c:pt idx="108">
                  <c:v>55.966793884615385</c:v>
                </c:pt>
                <c:pt idx="109">
                  <c:v>56.115973846153842</c:v>
                </c:pt>
                <c:pt idx="110">
                  <c:v>56.2651538076923</c:v>
                </c:pt>
                <c:pt idx="111">
                  <c:v>56.414333769230765</c:v>
                </c:pt>
                <c:pt idx="112">
                  <c:v>56.56351373076923</c:v>
                </c:pt>
                <c:pt idx="113">
                  <c:v>56.712693692307695</c:v>
                </c:pt>
                <c:pt idx="114">
                  <c:v>56.861873653846153</c:v>
                </c:pt>
                <c:pt idx="115">
                  <c:v>57.011053615384611</c:v>
                </c:pt>
                <c:pt idx="116">
                  <c:v>57.160233576923076</c:v>
                </c:pt>
                <c:pt idx="117">
                  <c:v>57.309413538461541</c:v>
                </c:pt>
                <c:pt idx="118">
                  <c:v>57.458593499999992</c:v>
                </c:pt>
                <c:pt idx="119">
                  <c:v>57.607773461538457</c:v>
                </c:pt>
                <c:pt idx="120">
                  <c:v>57.756953423076915</c:v>
                </c:pt>
                <c:pt idx="121">
                  <c:v>57.90613338461538</c:v>
                </c:pt>
                <c:pt idx="122">
                  <c:v>58.055313346153845</c:v>
                </c:pt>
                <c:pt idx="123">
                  <c:v>58.204493307692296</c:v>
                </c:pt>
                <c:pt idx="124">
                  <c:v>58.353673269230761</c:v>
                </c:pt>
                <c:pt idx="125">
                  <c:v>58.502853230769226</c:v>
                </c:pt>
                <c:pt idx="126">
                  <c:v>58.652033192307684</c:v>
                </c:pt>
                <c:pt idx="127">
                  <c:v>58.801213153846149</c:v>
                </c:pt>
                <c:pt idx="128">
                  <c:v>58.950393115384614</c:v>
                </c:pt>
                <c:pt idx="129">
                  <c:v>59.099573076923079</c:v>
                </c:pt>
                <c:pt idx="130">
                  <c:v>59.248753038461544</c:v>
                </c:pt>
                <c:pt idx="131">
                  <c:v>59.397932999999995</c:v>
                </c:pt>
                <c:pt idx="132">
                  <c:v>59.547112961538467</c:v>
                </c:pt>
                <c:pt idx="133">
                  <c:v>59.696292923076918</c:v>
                </c:pt>
                <c:pt idx="134">
                  <c:v>59.845472884615383</c:v>
                </c:pt>
                <c:pt idx="135">
                  <c:v>59.994652846153834</c:v>
                </c:pt>
                <c:pt idx="136">
                  <c:v>60.143832807692313</c:v>
                </c:pt>
                <c:pt idx="137">
                  <c:v>60.293012769230771</c:v>
                </c:pt>
                <c:pt idx="138">
                  <c:v>60.442192730769214</c:v>
                </c:pt>
                <c:pt idx="139">
                  <c:v>60.591372692307701</c:v>
                </c:pt>
                <c:pt idx="140">
                  <c:v>60.740552653846152</c:v>
                </c:pt>
                <c:pt idx="141">
                  <c:v>60.889732615384617</c:v>
                </c:pt>
                <c:pt idx="142">
                  <c:v>61.038912576923082</c:v>
                </c:pt>
                <c:pt idx="143">
                  <c:v>61.188092538461532</c:v>
                </c:pt>
                <c:pt idx="144">
                  <c:v>61.337272499999983</c:v>
                </c:pt>
                <c:pt idx="145">
                  <c:v>61.486452461538462</c:v>
                </c:pt>
                <c:pt idx="146">
                  <c:v>61.63563242307692</c:v>
                </c:pt>
                <c:pt idx="147">
                  <c:v>61.784812384615385</c:v>
                </c:pt>
                <c:pt idx="148">
                  <c:v>61.93399234615385</c:v>
                </c:pt>
                <c:pt idx="149">
                  <c:v>62.083172307692308</c:v>
                </c:pt>
                <c:pt idx="150">
                  <c:v>62.232352269230766</c:v>
                </c:pt>
                <c:pt idx="151">
                  <c:v>62.381532230769217</c:v>
                </c:pt>
                <c:pt idx="152">
                  <c:v>62.530712192307689</c:v>
                </c:pt>
                <c:pt idx="153">
                  <c:v>62.679892153846161</c:v>
                </c:pt>
                <c:pt idx="154">
                  <c:v>62.829072115384619</c:v>
                </c:pt>
                <c:pt idx="155">
                  <c:v>62.97825207692307</c:v>
                </c:pt>
                <c:pt idx="156">
                  <c:v>63.127432038461535</c:v>
                </c:pt>
                <c:pt idx="157">
                  <c:v>63.276612</c:v>
                </c:pt>
                <c:pt idx="158">
                  <c:v>63.447924615384608</c:v>
                </c:pt>
                <c:pt idx="159">
                  <c:v>63.61923723076923</c:v>
                </c:pt>
                <c:pt idx="160">
                  <c:v>63.790549846153851</c:v>
                </c:pt>
                <c:pt idx="161">
                  <c:v>63.961862461538459</c:v>
                </c:pt>
                <c:pt idx="162">
                  <c:v>64.133175076923081</c:v>
                </c:pt>
                <c:pt idx="163">
                  <c:v>64.304487692307674</c:v>
                </c:pt>
                <c:pt idx="164">
                  <c:v>64.47580030769231</c:v>
                </c:pt>
                <c:pt idx="165">
                  <c:v>64.647112923076932</c:v>
                </c:pt>
                <c:pt idx="166">
                  <c:v>64.818425538461526</c:v>
                </c:pt>
                <c:pt idx="167">
                  <c:v>64.989738153846162</c:v>
                </c:pt>
                <c:pt idx="168">
                  <c:v>65.161050769230769</c:v>
                </c:pt>
                <c:pt idx="169">
                  <c:v>65.332363384615391</c:v>
                </c:pt>
                <c:pt idx="170">
                  <c:v>65.503675999999999</c:v>
                </c:pt>
                <c:pt idx="171">
                  <c:v>65.674988615384621</c:v>
                </c:pt>
                <c:pt idx="172">
                  <c:v>65.846301230769228</c:v>
                </c:pt>
                <c:pt idx="173">
                  <c:v>66.01761384615385</c:v>
                </c:pt>
                <c:pt idx="174">
                  <c:v>66.188926461538472</c:v>
                </c:pt>
                <c:pt idx="175">
                  <c:v>66.360239076923065</c:v>
                </c:pt>
                <c:pt idx="176">
                  <c:v>66.531551692307673</c:v>
                </c:pt>
                <c:pt idx="177">
                  <c:v>66.702864307692323</c:v>
                </c:pt>
                <c:pt idx="178">
                  <c:v>66.874176923076931</c:v>
                </c:pt>
                <c:pt idx="179">
                  <c:v>67.045489538461524</c:v>
                </c:pt>
                <c:pt idx="180">
                  <c:v>67.216802153846146</c:v>
                </c:pt>
                <c:pt idx="181">
                  <c:v>67.388114769230768</c:v>
                </c:pt>
                <c:pt idx="182">
                  <c:v>67.559427384615375</c:v>
                </c:pt>
                <c:pt idx="183">
                  <c:v>67.730740000000011</c:v>
                </c:pt>
                <c:pt idx="184">
                  <c:v>67.902052615384619</c:v>
                </c:pt>
                <c:pt idx="185">
                  <c:v>68.073365230769241</c:v>
                </c:pt>
                <c:pt idx="186">
                  <c:v>68.244677846153849</c:v>
                </c:pt>
                <c:pt idx="187">
                  <c:v>68.415990461538456</c:v>
                </c:pt>
                <c:pt idx="188">
                  <c:v>68.587303076923064</c:v>
                </c:pt>
                <c:pt idx="189">
                  <c:v>68.758615692307686</c:v>
                </c:pt>
                <c:pt idx="190">
                  <c:v>68.929928307692307</c:v>
                </c:pt>
                <c:pt idx="191">
                  <c:v>69.101240923076915</c:v>
                </c:pt>
                <c:pt idx="192">
                  <c:v>69.272553538461537</c:v>
                </c:pt>
                <c:pt idx="193">
                  <c:v>69.443866153846159</c:v>
                </c:pt>
                <c:pt idx="194">
                  <c:v>69.615178769230766</c:v>
                </c:pt>
                <c:pt idx="195">
                  <c:v>69.786491384615374</c:v>
                </c:pt>
                <c:pt idx="196">
                  <c:v>69.957803999999996</c:v>
                </c:pt>
                <c:pt idx="197">
                  <c:v>70.129116615384618</c:v>
                </c:pt>
                <c:pt idx="198">
                  <c:v>70.30042923076924</c:v>
                </c:pt>
                <c:pt idx="199">
                  <c:v>70.471741846153847</c:v>
                </c:pt>
                <c:pt idx="200">
                  <c:v>70.643054461538455</c:v>
                </c:pt>
                <c:pt idx="201">
                  <c:v>70.814367076923077</c:v>
                </c:pt>
                <c:pt idx="202">
                  <c:v>70.985679692307684</c:v>
                </c:pt>
                <c:pt idx="203">
                  <c:v>71.156992307692306</c:v>
                </c:pt>
                <c:pt idx="204">
                  <c:v>71.328304923076928</c:v>
                </c:pt>
                <c:pt idx="205">
                  <c:v>71.49961753846155</c:v>
                </c:pt>
                <c:pt idx="206">
                  <c:v>71.670930153846143</c:v>
                </c:pt>
                <c:pt idx="207">
                  <c:v>71.842242769230765</c:v>
                </c:pt>
                <c:pt idx="208">
                  <c:v>72.013555384615373</c:v>
                </c:pt>
                <c:pt idx="209">
                  <c:v>72.184868000000009</c:v>
                </c:pt>
                <c:pt idx="210">
                  <c:v>72.361291423076906</c:v>
                </c:pt>
                <c:pt idx="211">
                  <c:v>72.537714846153847</c:v>
                </c:pt>
                <c:pt idx="212">
                  <c:v>72.714138269230773</c:v>
                </c:pt>
                <c:pt idx="213">
                  <c:v>72.890561692307699</c:v>
                </c:pt>
                <c:pt idx="214">
                  <c:v>73.066985115384611</c:v>
                </c:pt>
                <c:pt idx="215">
                  <c:v>73.243408538461537</c:v>
                </c:pt>
                <c:pt idx="216">
                  <c:v>73.419831961538449</c:v>
                </c:pt>
                <c:pt idx="217">
                  <c:v>73.596255384615375</c:v>
                </c:pt>
                <c:pt idx="218">
                  <c:v>73.772678807692316</c:v>
                </c:pt>
                <c:pt idx="219">
                  <c:v>73.949102230769228</c:v>
                </c:pt>
                <c:pt idx="220">
                  <c:v>74.125525653846154</c:v>
                </c:pt>
                <c:pt idx="221">
                  <c:v>74.30194907692308</c:v>
                </c:pt>
                <c:pt idx="222">
                  <c:v>74.478372499999992</c:v>
                </c:pt>
                <c:pt idx="223">
                  <c:v>74.654795923076904</c:v>
                </c:pt>
                <c:pt idx="224">
                  <c:v>74.831219346153844</c:v>
                </c:pt>
                <c:pt idx="225">
                  <c:v>75.007642769230756</c:v>
                </c:pt>
                <c:pt idx="226">
                  <c:v>75.184066192307696</c:v>
                </c:pt>
                <c:pt idx="227">
                  <c:v>75.360489615384608</c:v>
                </c:pt>
                <c:pt idx="228">
                  <c:v>75.53691303846152</c:v>
                </c:pt>
                <c:pt idx="229">
                  <c:v>75.713336461538461</c:v>
                </c:pt>
                <c:pt idx="230">
                  <c:v>75.889759884615387</c:v>
                </c:pt>
                <c:pt idx="231">
                  <c:v>76.066183307692313</c:v>
                </c:pt>
                <c:pt idx="232">
                  <c:v>76.242606730769225</c:v>
                </c:pt>
                <c:pt idx="233">
                  <c:v>76.419030153846151</c:v>
                </c:pt>
                <c:pt idx="234">
                  <c:v>76.595453576923092</c:v>
                </c:pt>
                <c:pt idx="235">
                  <c:v>76.771876999999989</c:v>
                </c:pt>
                <c:pt idx="236">
                  <c:v>76.948300423076915</c:v>
                </c:pt>
                <c:pt idx="237">
                  <c:v>77.124723846153842</c:v>
                </c:pt>
                <c:pt idx="238">
                  <c:v>77.301147269230754</c:v>
                </c:pt>
                <c:pt idx="239">
                  <c:v>77.47757069230768</c:v>
                </c:pt>
                <c:pt idx="240">
                  <c:v>77.653994115384606</c:v>
                </c:pt>
                <c:pt idx="241">
                  <c:v>77.830417538461532</c:v>
                </c:pt>
                <c:pt idx="242">
                  <c:v>78.006840961538458</c:v>
                </c:pt>
                <c:pt idx="243">
                  <c:v>78.183264384615384</c:v>
                </c:pt>
                <c:pt idx="244">
                  <c:v>78.359687807692296</c:v>
                </c:pt>
                <c:pt idx="245">
                  <c:v>78.536111230769222</c:v>
                </c:pt>
                <c:pt idx="246">
                  <c:v>78.712534653846149</c:v>
                </c:pt>
                <c:pt idx="247">
                  <c:v>78.888958076923061</c:v>
                </c:pt>
                <c:pt idx="248">
                  <c:v>79.065381499999987</c:v>
                </c:pt>
                <c:pt idx="249">
                  <c:v>79.241804923076927</c:v>
                </c:pt>
                <c:pt idx="250">
                  <c:v>79.418228346153825</c:v>
                </c:pt>
                <c:pt idx="251">
                  <c:v>79.594651769230765</c:v>
                </c:pt>
                <c:pt idx="252">
                  <c:v>79.771075192307677</c:v>
                </c:pt>
                <c:pt idx="253">
                  <c:v>79.947498615384617</c:v>
                </c:pt>
                <c:pt idx="254">
                  <c:v>80.123922038461529</c:v>
                </c:pt>
                <c:pt idx="255">
                  <c:v>80.300345461538441</c:v>
                </c:pt>
                <c:pt idx="256">
                  <c:v>80.476768884615382</c:v>
                </c:pt>
                <c:pt idx="257">
                  <c:v>80.653192307692294</c:v>
                </c:pt>
                <c:pt idx="258">
                  <c:v>80.829615730769234</c:v>
                </c:pt>
                <c:pt idx="259">
                  <c:v>81.006039153846146</c:v>
                </c:pt>
                <c:pt idx="260">
                  <c:v>81.182462576923058</c:v>
                </c:pt>
                <c:pt idx="261">
                  <c:v>81.358885999999998</c:v>
                </c:pt>
                <c:pt idx="262">
                  <c:v>81.593418846153824</c:v>
                </c:pt>
                <c:pt idx="263">
                  <c:v>81.827951692307693</c:v>
                </c:pt>
                <c:pt idx="264">
                  <c:v>82.062484538461533</c:v>
                </c:pt>
                <c:pt idx="265">
                  <c:v>82.297017384615387</c:v>
                </c:pt>
                <c:pt idx="266">
                  <c:v>82.531550230769227</c:v>
                </c:pt>
                <c:pt idx="267">
                  <c:v>82.766083076923067</c:v>
                </c:pt>
                <c:pt idx="268">
                  <c:v>83.000615923076907</c:v>
                </c:pt>
                <c:pt idx="269">
                  <c:v>83.235148769230776</c:v>
                </c:pt>
                <c:pt idx="270">
                  <c:v>83.469681615384602</c:v>
                </c:pt>
                <c:pt idx="271">
                  <c:v>83.704214461538456</c:v>
                </c:pt>
                <c:pt idx="272">
                  <c:v>83.93874730769231</c:v>
                </c:pt>
                <c:pt idx="273">
                  <c:v>84.17328015384615</c:v>
                </c:pt>
                <c:pt idx="274">
                  <c:v>84.40781299999999</c:v>
                </c:pt>
                <c:pt idx="275">
                  <c:v>84.642345846153844</c:v>
                </c:pt>
                <c:pt idx="276">
                  <c:v>84.876878692307685</c:v>
                </c:pt>
                <c:pt idx="277">
                  <c:v>85.111411538461525</c:v>
                </c:pt>
                <c:pt idx="278">
                  <c:v>85.345944384615393</c:v>
                </c:pt>
                <c:pt idx="279">
                  <c:v>85.580477230769233</c:v>
                </c:pt>
                <c:pt idx="280">
                  <c:v>85.815010076923059</c:v>
                </c:pt>
                <c:pt idx="281">
                  <c:v>86.049542923076928</c:v>
                </c:pt>
                <c:pt idx="282">
                  <c:v>86.284075769230768</c:v>
                </c:pt>
                <c:pt idx="283">
                  <c:v>86.518608615384608</c:v>
                </c:pt>
                <c:pt idx="284">
                  <c:v>86.753141461538462</c:v>
                </c:pt>
                <c:pt idx="285">
                  <c:v>86.987674307692316</c:v>
                </c:pt>
                <c:pt idx="286">
                  <c:v>87.222207153846142</c:v>
                </c:pt>
                <c:pt idx="287">
                  <c:v>87.456740000000011</c:v>
                </c:pt>
                <c:pt idx="288">
                  <c:v>87.691272846153851</c:v>
                </c:pt>
                <c:pt idx="289">
                  <c:v>87.925805692307691</c:v>
                </c:pt>
                <c:pt idx="290">
                  <c:v>88.160338538461531</c:v>
                </c:pt>
                <c:pt idx="291">
                  <c:v>88.394871384615385</c:v>
                </c:pt>
                <c:pt idx="292">
                  <c:v>88.629404230769225</c:v>
                </c:pt>
                <c:pt idx="293">
                  <c:v>88.863937076923079</c:v>
                </c:pt>
                <c:pt idx="294">
                  <c:v>89.098469923076919</c:v>
                </c:pt>
                <c:pt idx="295">
                  <c:v>89.33300276923076</c:v>
                </c:pt>
                <c:pt idx="296">
                  <c:v>89.567535615384628</c:v>
                </c:pt>
                <c:pt idx="297">
                  <c:v>89.802068461538468</c:v>
                </c:pt>
                <c:pt idx="298">
                  <c:v>90.036601307692308</c:v>
                </c:pt>
                <c:pt idx="299">
                  <c:v>90.271134153846162</c:v>
                </c:pt>
                <c:pt idx="300">
                  <c:v>90.505666999999988</c:v>
                </c:pt>
                <c:pt idx="301">
                  <c:v>90.740199846153843</c:v>
                </c:pt>
                <c:pt idx="302">
                  <c:v>90.974732692307697</c:v>
                </c:pt>
                <c:pt idx="303">
                  <c:v>91.209265538461537</c:v>
                </c:pt>
                <c:pt idx="304">
                  <c:v>91.443798384615377</c:v>
                </c:pt>
                <c:pt idx="305">
                  <c:v>91.678331230769246</c:v>
                </c:pt>
                <c:pt idx="306">
                  <c:v>91.912864076923071</c:v>
                </c:pt>
                <c:pt idx="307">
                  <c:v>92.147396923076926</c:v>
                </c:pt>
                <c:pt idx="308">
                  <c:v>92.381929769230766</c:v>
                </c:pt>
                <c:pt idx="309">
                  <c:v>92.61646261538462</c:v>
                </c:pt>
                <c:pt idx="310">
                  <c:v>92.850995461538474</c:v>
                </c:pt>
                <c:pt idx="311">
                  <c:v>93.085528307692314</c:v>
                </c:pt>
                <c:pt idx="312">
                  <c:v>93.320061153846169</c:v>
                </c:pt>
                <c:pt idx="313">
                  <c:v>93.554593999999994</c:v>
                </c:pt>
                <c:pt idx="314">
                  <c:v>93.554593999999994</c:v>
                </c:pt>
                <c:pt idx="315">
                  <c:v>94.059801500000006</c:v>
                </c:pt>
                <c:pt idx="316">
                  <c:v>94.565008999999989</c:v>
                </c:pt>
                <c:pt idx="317">
                  <c:v>95.070216500000015</c:v>
                </c:pt>
                <c:pt idx="318">
                  <c:v>95.575423999999998</c:v>
                </c:pt>
                <c:pt idx="319">
                  <c:v>96.08063150000001</c:v>
                </c:pt>
                <c:pt idx="320">
                  <c:v>96.585839000000007</c:v>
                </c:pt>
                <c:pt idx="321">
                  <c:v>97.09104649999999</c:v>
                </c:pt>
                <c:pt idx="322">
                  <c:v>97.596254000000016</c:v>
                </c:pt>
                <c:pt idx="323">
                  <c:v>98.101461499999999</c:v>
                </c:pt>
                <c:pt idx="324">
                  <c:v>98.606669000000011</c:v>
                </c:pt>
                <c:pt idx="325">
                  <c:v>99.111876500000008</c:v>
                </c:pt>
                <c:pt idx="326">
                  <c:v>99.617083999999991</c:v>
                </c:pt>
                <c:pt idx="327">
                  <c:v>100.12229149999999</c:v>
                </c:pt>
                <c:pt idx="328">
                  <c:v>100.627499</c:v>
                </c:pt>
                <c:pt idx="329">
                  <c:v>101.1327065</c:v>
                </c:pt>
                <c:pt idx="330">
                  <c:v>101.63791400000001</c:v>
                </c:pt>
                <c:pt idx="331">
                  <c:v>102.14312149999999</c:v>
                </c:pt>
                <c:pt idx="332">
                  <c:v>102.648329</c:v>
                </c:pt>
                <c:pt idx="333">
                  <c:v>103.1535365</c:v>
                </c:pt>
                <c:pt idx="334">
                  <c:v>103.65874400000001</c:v>
                </c:pt>
                <c:pt idx="335">
                  <c:v>104.16395150000001</c:v>
                </c:pt>
                <c:pt idx="336">
                  <c:v>104.66915899999998</c:v>
                </c:pt>
                <c:pt idx="337">
                  <c:v>105.17436649999999</c:v>
                </c:pt>
                <c:pt idx="338">
                  <c:v>105.67957399999999</c:v>
                </c:pt>
                <c:pt idx="339">
                  <c:v>106.1847815</c:v>
                </c:pt>
                <c:pt idx="340">
                  <c:v>106.689989</c:v>
                </c:pt>
                <c:pt idx="341">
                  <c:v>107.19519650000001</c:v>
                </c:pt>
                <c:pt idx="342">
                  <c:v>107.70040399999999</c:v>
                </c:pt>
                <c:pt idx="343">
                  <c:v>108.2056115</c:v>
                </c:pt>
                <c:pt idx="344">
                  <c:v>108.71081899999999</c:v>
                </c:pt>
                <c:pt idx="345">
                  <c:v>109.21602650000001</c:v>
                </c:pt>
                <c:pt idx="346">
                  <c:v>109.721234</c:v>
                </c:pt>
                <c:pt idx="347">
                  <c:v>110.22644150000001</c:v>
                </c:pt>
                <c:pt idx="348">
                  <c:v>110.731649</c:v>
                </c:pt>
                <c:pt idx="349">
                  <c:v>111.23685650000002</c:v>
                </c:pt>
                <c:pt idx="350">
                  <c:v>111.74206400000001</c:v>
                </c:pt>
                <c:pt idx="351">
                  <c:v>112.24727149999998</c:v>
                </c:pt>
                <c:pt idx="352">
                  <c:v>112.75247899999998</c:v>
                </c:pt>
                <c:pt idx="353">
                  <c:v>113.25768649999999</c:v>
                </c:pt>
                <c:pt idx="354">
                  <c:v>113.762894</c:v>
                </c:pt>
                <c:pt idx="355">
                  <c:v>114.26810149999999</c:v>
                </c:pt>
                <c:pt idx="356">
                  <c:v>114.773309</c:v>
                </c:pt>
                <c:pt idx="357">
                  <c:v>115.27851649999999</c:v>
                </c:pt>
                <c:pt idx="358">
                  <c:v>115.78372400000001</c:v>
                </c:pt>
                <c:pt idx="359">
                  <c:v>116.28893149999998</c:v>
                </c:pt>
                <c:pt idx="360">
                  <c:v>116.79413899999999</c:v>
                </c:pt>
                <c:pt idx="361">
                  <c:v>117.29934649999998</c:v>
                </c:pt>
                <c:pt idx="362">
                  <c:v>117.804554</c:v>
                </c:pt>
                <c:pt idx="363">
                  <c:v>118.30976149999999</c:v>
                </c:pt>
                <c:pt idx="364">
                  <c:v>118.81496899999998</c:v>
                </c:pt>
                <c:pt idx="365">
                  <c:v>119.32017649999999</c:v>
                </c:pt>
                <c:pt idx="366">
                  <c:v>119.82538399999999</c:v>
                </c:pt>
                <c:pt idx="367">
                  <c:v>120.13502146153844</c:v>
                </c:pt>
                <c:pt idx="368">
                  <c:v>120.4446589230769</c:v>
                </c:pt>
                <c:pt idx="369">
                  <c:v>120.75429638461539</c:v>
                </c:pt>
                <c:pt idx="370">
                  <c:v>121.06393384615384</c:v>
                </c:pt>
                <c:pt idx="371">
                  <c:v>121.3735713076923</c:v>
                </c:pt>
                <c:pt idx="372">
                  <c:v>121.68320876923076</c:v>
                </c:pt>
                <c:pt idx="373">
                  <c:v>121.99284623076923</c:v>
                </c:pt>
                <c:pt idx="374">
                  <c:v>122.30248369230767</c:v>
                </c:pt>
                <c:pt idx="375">
                  <c:v>122.61212115384613</c:v>
                </c:pt>
                <c:pt idx="376">
                  <c:v>122.92175861538462</c:v>
                </c:pt>
                <c:pt idx="377">
                  <c:v>123.23139607692308</c:v>
                </c:pt>
                <c:pt idx="378">
                  <c:v>123.54103353846153</c:v>
                </c:pt>
                <c:pt idx="379">
                  <c:v>123.85067099999999</c:v>
                </c:pt>
                <c:pt idx="380">
                  <c:v>124.16030846153845</c:v>
                </c:pt>
                <c:pt idx="381">
                  <c:v>124.46994592307691</c:v>
                </c:pt>
                <c:pt idx="382">
                  <c:v>124.77958338461536</c:v>
                </c:pt>
                <c:pt idx="383">
                  <c:v>125.08922084615384</c:v>
                </c:pt>
                <c:pt idx="384">
                  <c:v>125.39885830769228</c:v>
                </c:pt>
                <c:pt idx="385">
                  <c:v>125.70849576923077</c:v>
                </c:pt>
                <c:pt idx="386">
                  <c:v>126.01813323076922</c:v>
                </c:pt>
                <c:pt idx="387">
                  <c:v>126.32777069230768</c:v>
                </c:pt>
                <c:pt idx="388">
                  <c:v>126.63740815384614</c:v>
                </c:pt>
                <c:pt idx="389">
                  <c:v>126.9470456153846</c:v>
                </c:pt>
                <c:pt idx="390">
                  <c:v>127.25668307692307</c:v>
                </c:pt>
                <c:pt idx="391">
                  <c:v>127.56632053846155</c:v>
                </c:pt>
                <c:pt idx="392">
                  <c:v>127.875958</c:v>
                </c:pt>
                <c:pt idx="393">
                  <c:v>128.18559546153847</c:v>
                </c:pt>
                <c:pt idx="394">
                  <c:v>128.49523292307691</c:v>
                </c:pt>
                <c:pt idx="395">
                  <c:v>128.80487038461538</c:v>
                </c:pt>
                <c:pt idx="396">
                  <c:v>129.11450784615383</c:v>
                </c:pt>
                <c:pt idx="397">
                  <c:v>129.4241453076923</c:v>
                </c:pt>
                <c:pt idx="398">
                  <c:v>129.73378276923077</c:v>
                </c:pt>
                <c:pt idx="399">
                  <c:v>130.04342023076921</c:v>
                </c:pt>
                <c:pt idx="400">
                  <c:v>130.35305769230771</c:v>
                </c:pt>
                <c:pt idx="401">
                  <c:v>130.66269515384613</c:v>
                </c:pt>
                <c:pt idx="402">
                  <c:v>130.9723326153846</c:v>
                </c:pt>
                <c:pt idx="403">
                  <c:v>131.28197007692307</c:v>
                </c:pt>
                <c:pt idx="404">
                  <c:v>131.59160753846155</c:v>
                </c:pt>
                <c:pt idx="405">
                  <c:v>131.90124499999999</c:v>
                </c:pt>
                <c:pt idx="406">
                  <c:v>132.21088246153846</c:v>
                </c:pt>
                <c:pt idx="407">
                  <c:v>132.5205199230769</c:v>
                </c:pt>
                <c:pt idx="408">
                  <c:v>132.8301573846154</c:v>
                </c:pt>
                <c:pt idx="409">
                  <c:v>133.13979484615382</c:v>
                </c:pt>
                <c:pt idx="410">
                  <c:v>133.44943230769229</c:v>
                </c:pt>
                <c:pt idx="411">
                  <c:v>133.75906976923076</c:v>
                </c:pt>
                <c:pt idx="412">
                  <c:v>134.06870723076921</c:v>
                </c:pt>
                <c:pt idx="413">
                  <c:v>134.37834469230771</c:v>
                </c:pt>
                <c:pt idx="414">
                  <c:v>134.68798215384615</c:v>
                </c:pt>
                <c:pt idx="415">
                  <c:v>134.99761961538462</c:v>
                </c:pt>
                <c:pt idx="416">
                  <c:v>135.30725707692309</c:v>
                </c:pt>
                <c:pt idx="417">
                  <c:v>135.61689453846154</c:v>
                </c:pt>
                <c:pt idx="418">
                  <c:v>135.92653200000001</c:v>
                </c:pt>
                <c:pt idx="419">
                  <c:v>136.46509234615382</c:v>
                </c:pt>
                <c:pt idx="420">
                  <c:v>137.0036526923077</c:v>
                </c:pt>
                <c:pt idx="421">
                  <c:v>137.54221303846151</c:v>
                </c:pt>
                <c:pt idx="422">
                  <c:v>138.08077338461541</c:v>
                </c:pt>
                <c:pt idx="423">
                  <c:v>138.61933373076923</c:v>
                </c:pt>
                <c:pt idx="424">
                  <c:v>139.15789407692304</c:v>
                </c:pt>
                <c:pt idx="425">
                  <c:v>139.69645442307694</c:v>
                </c:pt>
                <c:pt idx="426">
                  <c:v>140.23501476923076</c:v>
                </c:pt>
                <c:pt idx="427">
                  <c:v>140.7735751153846</c:v>
                </c:pt>
                <c:pt idx="428">
                  <c:v>141.31213546153847</c:v>
                </c:pt>
                <c:pt idx="429">
                  <c:v>141.85069580769229</c:v>
                </c:pt>
                <c:pt idx="430">
                  <c:v>142.38925615384616</c:v>
                </c:pt>
                <c:pt idx="431">
                  <c:v>142.92781649999998</c:v>
                </c:pt>
                <c:pt idx="432">
                  <c:v>143.46637684615385</c:v>
                </c:pt>
                <c:pt idx="433">
                  <c:v>144.00493719230769</c:v>
                </c:pt>
                <c:pt idx="434">
                  <c:v>144.54349753846154</c:v>
                </c:pt>
                <c:pt idx="435">
                  <c:v>145.08205788461538</c:v>
                </c:pt>
                <c:pt idx="436">
                  <c:v>145.62061823076922</c:v>
                </c:pt>
                <c:pt idx="437">
                  <c:v>146.15917857692307</c:v>
                </c:pt>
                <c:pt idx="438">
                  <c:v>146.69773892307691</c:v>
                </c:pt>
                <c:pt idx="439">
                  <c:v>147.23629926923078</c:v>
                </c:pt>
                <c:pt idx="440">
                  <c:v>147.7748596153846</c:v>
                </c:pt>
                <c:pt idx="441">
                  <c:v>148.31341996153844</c:v>
                </c:pt>
                <c:pt idx="442">
                  <c:v>148.85198030769229</c:v>
                </c:pt>
                <c:pt idx="443">
                  <c:v>149.39054065384616</c:v>
                </c:pt>
                <c:pt idx="444">
                  <c:v>149.929101</c:v>
                </c:pt>
                <c:pt idx="445">
                  <c:v>150.46766134615385</c:v>
                </c:pt>
                <c:pt idx="446">
                  <c:v>151.00622169230772</c:v>
                </c:pt>
                <c:pt idx="447">
                  <c:v>151.54478203846153</c:v>
                </c:pt>
                <c:pt idx="448">
                  <c:v>152.08334238461535</c:v>
                </c:pt>
                <c:pt idx="449">
                  <c:v>152.62190273076925</c:v>
                </c:pt>
                <c:pt idx="450">
                  <c:v>153.16046307692307</c:v>
                </c:pt>
                <c:pt idx="451">
                  <c:v>153.69902342307694</c:v>
                </c:pt>
                <c:pt idx="452">
                  <c:v>154.23758376923078</c:v>
                </c:pt>
                <c:pt idx="453">
                  <c:v>154.7761441153846</c:v>
                </c:pt>
                <c:pt idx="454">
                  <c:v>155.31470446153847</c:v>
                </c:pt>
                <c:pt idx="455">
                  <c:v>155.85326480769228</c:v>
                </c:pt>
                <c:pt idx="456">
                  <c:v>156.39182515384616</c:v>
                </c:pt>
                <c:pt idx="457">
                  <c:v>156.9303855</c:v>
                </c:pt>
                <c:pt idx="458">
                  <c:v>157.46894584615384</c:v>
                </c:pt>
                <c:pt idx="459">
                  <c:v>158.00750619230769</c:v>
                </c:pt>
                <c:pt idx="460">
                  <c:v>158.54606653846153</c:v>
                </c:pt>
                <c:pt idx="461">
                  <c:v>159.08462688461537</c:v>
                </c:pt>
                <c:pt idx="462">
                  <c:v>159.62318723076922</c:v>
                </c:pt>
                <c:pt idx="463">
                  <c:v>160.16174757692309</c:v>
                </c:pt>
                <c:pt idx="464">
                  <c:v>160.70030792307691</c:v>
                </c:pt>
                <c:pt idx="465">
                  <c:v>161.23886826923075</c:v>
                </c:pt>
                <c:pt idx="466">
                  <c:v>161.77742861538462</c:v>
                </c:pt>
                <c:pt idx="467">
                  <c:v>162.31598896153844</c:v>
                </c:pt>
                <c:pt idx="468">
                  <c:v>162.85454930769231</c:v>
                </c:pt>
                <c:pt idx="469">
                  <c:v>163.39310965384612</c:v>
                </c:pt>
                <c:pt idx="470">
                  <c:v>163.93167</c:v>
                </c:pt>
                <c:pt idx="471">
                  <c:v>164.66797765384612</c:v>
                </c:pt>
                <c:pt idx="472">
                  <c:v>165.40428530769231</c:v>
                </c:pt>
                <c:pt idx="473">
                  <c:v>166.14059296153843</c:v>
                </c:pt>
                <c:pt idx="474">
                  <c:v>166.87690061538459</c:v>
                </c:pt>
                <c:pt idx="475">
                  <c:v>167.61320826923077</c:v>
                </c:pt>
                <c:pt idx="476">
                  <c:v>168.34951592307692</c:v>
                </c:pt>
                <c:pt idx="477">
                  <c:v>169.08582357692308</c:v>
                </c:pt>
                <c:pt idx="478">
                  <c:v>169.82213123076923</c:v>
                </c:pt>
                <c:pt idx="479">
                  <c:v>170.55843888461536</c:v>
                </c:pt>
                <c:pt idx="480">
                  <c:v>171.29474653846154</c:v>
                </c:pt>
                <c:pt idx="481">
                  <c:v>172.03105419230766</c:v>
                </c:pt>
                <c:pt idx="482">
                  <c:v>172.76736184615385</c:v>
                </c:pt>
                <c:pt idx="483">
                  <c:v>173.5036695</c:v>
                </c:pt>
                <c:pt idx="484">
                  <c:v>174.23997715384616</c:v>
                </c:pt>
                <c:pt idx="485">
                  <c:v>174.97628480769228</c:v>
                </c:pt>
                <c:pt idx="486">
                  <c:v>175.71259246153843</c:v>
                </c:pt>
                <c:pt idx="487">
                  <c:v>176.44890011538462</c:v>
                </c:pt>
                <c:pt idx="488">
                  <c:v>177.18520776923077</c:v>
                </c:pt>
                <c:pt idx="489">
                  <c:v>177.9215154230769</c:v>
                </c:pt>
                <c:pt idx="490">
                  <c:v>178.65782307692308</c:v>
                </c:pt>
                <c:pt idx="491">
                  <c:v>179.39413073076921</c:v>
                </c:pt>
                <c:pt idx="492">
                  <c:v>180.13043838461536</c:v>
                </c:pt>
                <c:pt idx="493">
                  <c:v>180.86674603846154</c:v>
                </c:pt>
                <c:pt idx="494">
                  <c:v>181.60305369230767</c:v>
                </c:pt>
                <c:pt idx="495">
                  <c:v>182.33936134615385</c:v>
                </c:pt>
                <c:pt idx="496">
                  <c:v>183.07566899999998</c:v>
                </c:pt>
                <c:pt idx="497">
                  <c:v>183.81197665384616</c:v>
                </c:pt>
                <c:pt idx="498">
                  <c:v>184.54828430769231</c:v>
                </c:pt>
                <c:pt idx="499">
                  <c:v>185.28459196153847</c:v>
                </c:pt>
                <c:pt idx="500">
                  <c:v>186.02089961538459</c:v>
                </c:pt>
                <c:pt idx="501">
                  <c:v>186.75720726923078</c:v>
                </c:pt>
                <c:pt idx="502">
                  <c:v>187.4935149230769</c:v>
                </c:pt>
                <c:pt idx="503">
                  <c:v>188.22982257692306</c:v>
                </c:pt>
                <c:pt idx="504">
                  <c:v>188.96613023076924</c:v>
                </c:pt>
                <c:pt idx="505">
                  <c:v>189.70243788461542</c:v>
                </c:pt>
                <c:pt idx="506">
                  <c:v>190.43874553846152</c:v>
                </c:pt>
                <c:pt idx="507">
                  <c:v>191.17505319230764</c:v>
                </c:pt>
                <c:pt idx="508">
                  <c:v>191.9113608461538</c:v>
                </c:pt>
                <c:pt idx="509">
                  <c:v>192.64766850000001</c:v>
                </c:pt>
                <c:pt idx="510">
                  <c:v>193.38397615384616</c:v>
                </c:pt>
                <c:pt idx="511">
                  <c:v>194.12028380769229</c:v>
                </c:pt>
                <c:pt idx="512">
                  <c:v>194.85659146153844</c:v>
                </c:pt>
                <c:pt idx="513">
                  <c:v>195.5928991153846</c:v>
                </c:pt>
                <c:pt idx="514">
                  <c:v>196.32920676923075</c:v>
                </c:pt>
                <c:pt idx="515">
                  <c:v>197.06551442307691</c:v>
                </c:pt>
                <c:pt idx="516">
                  <c:v>197.80182207692303</c:v>
                </c:pt>
                <c:pt idx="517">
                  <c:v>198.53812973076924</c:v>
                </c:pt>
                <c:pt idx="518">
                  <c:v>199.2744373846154</c:v>
                </c:pt>
                <c:pt idx="519">
                  <c:v>200.01074503846149</c:v>
                </c:pt>
                <c:pt idx="520">
                  <c:v>200.74705269230768</c:v>
                </c:pt>
                <c:pt idx="521">
                  <c:v>201.48336034615383</c:v>
                </c:pt>
                <c:pt idx="522">
                  <c:v>202.21966799999998</c:v>
                </c:pt>
                <c:pt idx="523">
                  <c:v>202.69725942307693</c:v>
                </c:pt>
                <c:pt idx="524">
                  <c:v>203.17485084615384</c:v>
                </c:pt>
                <c:pt idx="525">
                  <c:v>203.65244226923076</c:v>
                </c:pt>
                <c:pt idx="526">
                  <c:v>204.13003369230765</c:v>
                </c:pt>
                <c:pt idx="527">
                  <c:v>204.60762511538459</c:v>
                </c:pt>
                <c:pt idx="528">
                  <c:v>205.08521653846154</c:v>
                </c:pt>
                <c:pt idx="529">
                  <c:v>205.56280796153845</c:v>
                </c:pt>
                <c:pt idx="530">
                  <c:v>206.04039938461537</c:v>
                </c:pt>
                <c:pt idx="531">
                  <c:v>206.51799080769226</c:v>
                </c:pt>
                <c:pt idx="532">
                  <c:v>206.99558223076923</c:v>
                </c:pt>
                <c:pt idx="533">
                  <c:v>207.47317365384615</c:v>
                </c:pt>
                <c:pt idx="534">
                  <c:v>207.95076507692306</c:v>
                </c:pt>
                <c:pt idx="535">
                  <c:v>208.42835649999998</c:v>
                </c:pt>
                <c:pt idx="536">
                  <c:v>208.90594792307687</c:v>
                </c:pt>
                <c:pt idx="537">
                  <c:v>209.38353934615381</c:v>
                </c:pt>
                <c:pt idx="538">
                  <c:v>209.86113076923075</c:v>
                </c:pt>
                <c:pt idx="539">
                  <c:v>210.3387221923077</c:v>
                </c:pt>
                <c:pt idx="540">
                  <c:v>210.81631361538462</c:v>
                </c:pt>
                <c:pt idx="541">
                  <c:v>211.29390503846153</c:v>
                </c:pt>
                <c:pt idx="542">
                  <c:v>211.77149646153845</c:v>
                </c:pt>
                <c:pt idx="543">
                  <c:v>212.24908788461536</c:v>
                </c:pt>
                <c:pt idx="544">
                  <c:v>212.72667930769231</c:v>
                </c:pt>
                <c:pt idx="545">
                  <c:v>213.20427073076922</c:v>
                </c:pt>
                <c:pt idx="546">
                  <c:v>213.6818621538462</c:v>
                </c:pt>
                <c:pt idx="547">
                  <c:v>214.15945357692308</c:v>
                </c:pt>
                <c:pt idx="548">
                  <c:v>214.63704499999997</c:v>
                </c:pt>
                <c:pt idx="549">
                  <c:v>215.11463642307692</c:v>
                </c:pt>
                <c:pt idx="550">
                  <c:v>215.59222784615383</c:v>
                </c:pt>
                <c:pt idx="551">
                  <c:v>216.06981926923075</c:v>
                </c:pt>
                <c:pt idx="552">
                  <c:v>216.54741069230764</c:v>
                </c:pt>
                <c:pt idx="553">
                  <c:v>217.02500211538461</c:v>
                </c:pt>
                <c:pt idx="554">
                  <c:v>217.50259353846158</c:v>
                </c:pt>
                <c:pt idx="555">
                  <c:v>217.98018496153847</c:v>
                </c:pt>
                <c:pt idx="556">
                  <c:v>218.45777638461539</c:v>
                </c:pt>
                <c:pt idx="557">
                  <c:v>218.93536780769233</c:v>
                </c:pt>
                <c:pt idx="558">
                  <c:v>219.41295923076922</c:v>
                </c:pt>
                <c:pt idx="559">
                  <c:v>219.89055065384611</c:v>
                </c:pt>
                <c:pt idx="560">
                  <c:v>220.36814207692308</c:v>
                </c:pt>
                <c:pt idx="561">
                  <c:v>220.84573349999999</c:v>
                </c:pt>
                <c:pt idx="562">
                  <c:v>221.32332492307697</c:v>
                </c:pt>
                <c:pt idx="563">
                  <c:v>221.80091634615385</c:v>
                </c:pt>
                <c:pt idx="564">
                  <c:v>222.27850776923077</c:v>
                </c:pt>
                <c:pt idx="565">
                  <c:v>222.75609919230769</c:v>
                </c:pt>
                <c:pt idx="566">
                  <c:v>223.2336906153846</c:v>
                </c:pt>
                <c:pt idx="567">
                  <c:v>223.71128203846158</c:v>
                </c:pt>
                <c:pt idx="568">
                  <c:v>224.18887346153846</c:v>
                </c:pt>
                <c:pt idx="569">
                  <c:v>224.66646488461538</c:v>
                </c:pt>
                <c:pt idx="570">
                  <c:v>225.14405630769235</c:v>
                </c:pt>
                <c:pt idx="571">
                  <c:v>225.62164773076924</c:v>
                </c:pt>
                <c:pt idx="572">
                  <c:v>226.09923915384613</c:v>
                </c:pt>
                <c:pt idx="573">
                  <c:v>226.57683057692307</c:v>
                </c:pt>
                <c:pt idx="574">
                  <c:v>227.05442199999999</c:v>
                </c:pt>
                <c:pt idx="575">
                  <c:v>227.47078469230769</c:v>
                </c:pt>
                <c:pt idx="576">
                  <c:v>227.88714738461539</c:v>
                </c:pt>
                <c:pt idx="577">
                  <c:v>228.30351007692306</c:v>
                </c:pt>
                <c:pt idx="578">
                  <c:v>228.71987276923079</c:v>
                </c:pt>
                <c:pt idx="579">
                  <c:v>229.13623546153849</c:v>
                </c:pt>
                <c:pt idx="580">
                  <c:v>229.55259815384616</c:v>
                </c:pt>
                <c:pt idx="581">
                  <c:v>229.96896084615383</c:v>
                </c:pt>
                <c:pt idx="582">
                  <c:v>230.38532353846153</c:v>
                </c:pt>
                <c:pt idx="583">
                  <c:v>230.80168623076921</c:v>
                </c:pt>
                <c:pt idx="584">
                  <c:v>231.21804892307691</c:v>
                </c:pt>
                <c:pt idx="585">
                  <c:v>231.63441161538464</c:v>
                </c:pt>
                <c:pt idx="586">
                  <c:v>232.05077430769231</c:v>
                </c:pt>
                <c:pt idx="587">
                  <c:v>232.46713700000001</c:v>
                </c:pt>
                <c:pt idx="588">
                  <c:v>232.88349969230765</c:v>
                </c:pt>
                <c:pt idx="589">
                  <c:v>233.29986238461538</c:v>
                </c:pt>
                <c:pt idx="590">
                  <c:v>233.71622507692305</c:v>
                </c:pt>
                <c:pt idx="591">
                  <c:v>234.13258776923075</c:v>
                </c:pt>
                <c:pt idx="592">
                  <c:v>234.54895046153848</c:v>
                </c:pt>
                <c:pt idx="593">
                  <c:v>234.96531315384613</c:v>
                </c:pt>
                <c:pt idx="594">
                  <c:v>235.38167584615385</c:v>
                </c:pt>
                <c:pt idx="595">
                  <c:v>235.79803853846155</c:v>
                </c:pt>
                <c:pt idx="596">
                  <c:v>236.21440123076923</c:v>
                </c:pt>
                <c:pt idx="597">
                  <c:v>236.63076392307693</c:v>
                </c:pt>
                <c:pt idx="598">
                  <c:v>237.0471266153846</c:v>
                </c:pt>
                <c:pt idx="599">
                  <c:v>237.46348930769233</c:v>
                </c:pt>
                <c:pt idx="600">
                  <c:v>237.87985199999997</c:v>
                </c:pt>
                <c:pt idx="601">
                  <c:v>238.2962146923077</c:v>
                </c:pt>
                <c:pt idx="602">
                  <c:v>238.71257738461537</c:v>
                </c:pt>
                <c:pt idx="603">
                  <c:v>239.12894007692307</c:v>
                </c:pt>
                <c:pt idx="604">
                  <c:v>239.54530276923072</c:v>
                </c:pt>
                <c:pt idx="605">
                  <c:v>239.96166546153844</c:v>
                </c:pt>
                <c:pt idx="606">
                  <c:v>240.37802815384617</c:v>
                </c:pt>
                <c:pt idx="607">
                  <c:v>240.79439084615382</c:v>
                </c:pt>
                <c:pt idx="608">
                  <c:v>241.21075353846155</c:v>
                </c:pt>
                <c:pt idx="609">
                  <c:v>241.62711623076922</c:v>
                </c:pt>
                <c:pt idx="610">
                  <c:v>242.04347892307692</c:v>
                </c:pt>
                <c:pt idx="611">
                  <c:v>242.45984161538462</c:v>
                </c:pt>
                <c:pt idx="612">
                  <c:v>242.87620430769229</c:v>
                </c:pt>
                <c:pt idx="613">
                  <c:v>243.29256699999999</c:v>
                </c:pt>
                <c:pt idx="614">
                  <c:v>243.70892969230766</c:v>
                </c:pt>
                <c:pt idx="615">
                  <c:v>244.12529238461539</c:v>
                </c:pt>
                <c:pt idx="616">
                  <c:v>244.54165507692309</c:v>
                </c:pt>
                <c:pt idx="617">
                  <c:v>244.95801776923076</c:v>
                </c:pt>
                <c:pt idx="618">
                  <c:v>245.37438046153844</c:v>
                </c:pt>
                <c:pt idx="619">
                  <c:v>245.79074315384617</c:v>
                </c:pt>
                <c:pt idx="620">
                  <c:v>246.20710584615384</c:v>
                </c:pt>
                <c:pt idx="621">
                  <c:v>246.62346853846151</c:v>
                </c:pt>
                <c:pt idx="622">
                  <c:v>247.03983123076927</c:v>
                </c:pt>
                <c:pt idx="623">
                  <c:v>247.45619392307694</c:v>
                </c:pt>
                <c:pt idx="624">
                  <c:v>247.87255661538461</c:v>
                </c:pt>
                <c:pt idx="625">
                  <c:v>248.28891930769231</c:v>
                </c:pt>
                <c:pt idx="626">
                  <c:v>248.70528199999998</c:v>
                </c:pt>
                <c:pt idx="627">
                  <c:v>248.70528199999998</c:v>
                </c:pt>
                <c:pt idx="628">
                  <c:v>248.90402626923077</c:v>
                </c:pt>
                <c:pt idx="629">
                  <c:v>249.10277053846153</c:v>
                </c:pt>
                <c:pt idx="630">
                  <c:v>249.30151480769229</c:v>
                </c:pt>
                <c:pt idx="631">
                  <c:v>249.50025907692307</c:v>
                </c:pt>
                <c:pt idx="632">
                  <c:v>249.69900334615383</c:v>
                </c:pt>
                <c:pt idx="633">
                  <c:v>249.89774761538462</c:v>
                </c:pt>
                <c:pt idx="634">
                  <c:v>250.09649188461538</c:v>
                </c:pt>
                <c:pt idx="635">
                  <c:v>250.29523615384613</c:v>
                </c:pt>
                <c:pt idx="636">
                  <c:v>250.49398042307689</c:v>
                </c:pt>
                <c:pt idx="637">
                  <c:v>250.69272469230771</c:v>
                </c:pt>
                <c:pt idx="638">
                  <c:v>250.89146896153846</c:v>
                </c:pt>
                <c:pt idx="639">
                  <c:v>251.09021323076919</c:v>
                </c:pt>
                <c:pt idx="640">
                  <c:v>251.28895749999995</c:v>
                </c:pt>
                <c:pt idx="641">
                  <c:v>251.48770176923071</c:v>
                </c:pt>
                <c:pt idx="642">
                  <c:v>251.68644603846153</c:v>
                </c:pt>
                <c:pt idx="643">
                  <c:v>251.88519030769228</c:v>
                </c:pt>
                <c:pt idx="644">
                  <c:v>252.0839345769231</c:v>
                </c:pt>
                <c:pt idx="645">
                  <c:v>252.28267884615383</c:v>
                </c:pt>
                <c:pt idx="646">
                  <c:v>252.48142311538459</c:v>
                </c:pt>
                <c:pt idx="647">
                  <c:v>252.6801673846154</c:v>
                </c:pt>
                <c:pt idx="648">
                  <c:v>252.87891165384613</c:v>
                </c:pt>
                <c:pt idx="649">
                  <c:v>253.07765592307692</c:v>
                </c:pt>
                <c:pt idx="650">
                  <c:v>253.27640019230765</c:v>
                </c:pt>
                <c:pt idx="651">
                  <c:v>253.47514446153843</c:v>
                </c:pt>
                <c:pt idx="652">
                  <c:v>253.67388873076922</c:v>
                </c:pt>
                <c:pt idx="653">
                  <c:v>253.87263299999998</c:v>
                </c:pt>
                <c:pt idx="654">
                  <c:v>254.07137726923077</c:v>
                </c:pt>
                <c:pt idx="655">
                  <c:v>254.27012153846152</c:v>
                </c:pt>
                <c:pt idx="656">
                  <c:v>254.46886580769228</c:v>
                </c:pt>
                <c:pt idx="657">
                  <c:v>254.66761007692307</c:v>
                </c:pt>
                <c:pt idx="658">
                  <c:v>254.86635434615386</c:v>
                </c:pt>
                <c:pt idx="659">
                  <c:v>255.06509861538461</c:v>
                </c:pt>
                <c:pt idx="660">
                  <c:v>255.26384288461531</c:v>
                </c:pt>
                <c:pt idx="661">
                  <c:v>255.46258715384613</c:v>
                </c:pt>
                <c:pt idx="662">
                  <c:v>255.66133142307689</c:v>
                </c:pt>
                <c:pt idx="663">
                  <c:v>255.8600756923077</c:v>
                </c:pt>
                <c:pt idx="664">
                  <c:v>256.05881996153846</c:v>
                </c:pt>
                <c:pt idx="665">
                  <c:v>256.25756423076922</c:v>
                </c:pt>
                <c:pt idx="666">
                  <c:v>256.45630849999998</c:v>
                </c:pt>
                <c:pt idx="667">
                  <c:v>256.65505276923079</c:v>
                </c:pt>
                <c:pt idx="668">
                  <c:v>256.85379703846149</c:v>
                </c:pt>
                <c:pt idx="669">
                  <c:v>257.05254130769225</c:v>
                </c:pt>
                <c:pt idx="670">
                  <c:v>257.25128557692301</c:v>
                </c:pt>
                <c:pt idx="671">
                  <c:v>257.45002984615383</c:v>
                </c:pt>
                <c:pt idx="672">
                  <c:v>257.64877411538458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PBR!$AR$19</c:f>
              <c:strCache>
                <c:ptCount val="1"/>
                <c:pt idx="0">
                  <c:v>1X</c:v>
                </c:pt>
              </c:strCache>
            </c:strRef>
          </c:tx>
          <c:spPr>
            <a:ln w="19050">
              <a:solidFill>
                <a:schemeClr val="tx1">
                  <a:lumMod val="75000"/>
                  <a:lumOff val="25000"/>
                </a:schemeClr>
              </a:solidFill>
            </a:ln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PBR!$AR$20:$AR$5005</c:f>
              <c:numCache>
                <c:formatCode>General</c:formatCode>
                <c:ptCount val="4986"/>
                <c:pt idx="0">
                  <c:v>29.414480000000001</c:v>
                </c:pt>
                <c:pt idx="1">
                  <c:v>29.511132499999995</c:v>
                </c:pt>
                <c:pt idx="2">
                  <c:v>29.607785000000003</c:v>
                </c:pt>
                <c:pt idx="3">
                  <c:v>29.704437500000001</c:v>
                </c:pt>
                <c:pt idx="4">
                  <c:v>29.801089999999999</c:v>
                </c:pt>
                <c:pt idx="5">
                  <c:v>29.8977425</c:v>
                </c:pt>
                <c:pt idx="6">
                  <c:v>29.994394999999997</c:v>
                </c:pt>
                <c:pt idx="7">
                  <c:v>30.091047500000002</c:v>
                </c:pt>
                <c:pt idx="8">
                  <c:v>30.1877</c:v>
                </c:pt>
                <c:pt idx="9">
                  <c:v>30.284352499999997</c:v>
                </c:pt>
                <c:pt idx="10">
                  <c:v>30.381005000000005</c:v>
                </c:pt>
                <c:pt idx="11">
                  <c:v>30.477657499999999</c:v>
                </c:pt>
                <c:pt idx="12">
                  <c:v>30.574310000000001</c:v>
                </c:pt>
                <c:pt idx="13">
                  <c:v>30.670962500000002</c:v>
                </c:pt>
                <c:pt idx="14">
                  <c:v>30.767614999999999</c:v>
                </c:pt>
                <c:pt idx="15">
                  <c:v>30.864267499999997</c:v>
                </c:pt>
                <c:pt idx="16">
                  <c:v>30.960920000000002</c:v>
                </c:pt>
                <c:pt idx="17">
                  <c:v>31.057572500000003</c:v>
                </c:pt>
                <c:pt idx="18">
                  <c:v>31.154225000000004</c:v>
                </c:pt>
                <c:pt idx="19">
                  <c:v>31.250877499999998</c:v>
                </c:pt>
                <c:pt idx="20">
                  <c:v>31.347530000000003</c:v>
                </c:pt>
                <c:pt idx="21">
                  <c:v>31.444182500000004</c:v>
                </c:pt>
                <c:pt idx="22">
                  <c:v>31.540834999999998</c:v>
                </c:pt>
                <c:pt idx="23">
                  <c:v>31.637487499999999</c:v>
                </c:pt>
                <c:pt idx="24">
                  <c:v>31.734140000000004</c:v>
                </c:pt>
                <c:pt idx="25">
                  <c:v>31.830792500000005</c:v>
                </c:pt>
                <c:pt idx="26">
                  <c:v>31.927444999999999</c:v>
                </c:pt>
                <c:pt idx="27">
                  <c:v>32.024097500000003</c:v>
                </c:pt>
                <c:pt idx="28">
                  <c:v>32.120750000000001</c:v>
                </c:pt>
                <c:pt idx="29">
                  <c:v>32.217402500000006</c:v>
                </c:pt>
                <c:pt idx="30">
                  <c:v>32.314055000000003</c:v>
                </c:pt>
                <c:pt idx="31">
                  <c:v>32.410707500000001</c:v>
                </c:pt>
                <c:pt idx="32">
                  <c:v>32.507360000000006</c:v>
                </c:pt>
                <c:pt idx="33">
                  <c:v>32.604012499999996</c:v>
                </c:pt>
                <c:pt idx="34">
                  <c:v>32.700665000000001</c:v>
                </c:pt>
                <c:pt idx="35">
                  <c:v>32.797317500000005</c:v>
                </c:pt>
                <c:pt idx="36">
                  <c:v>32.893970000000003</c:v>
                </c:pt>
                <c:pt idx="37">
                  <c:v>32.990622500000008</c:v>
                </c:pt>
                <c:pt idx="38">
                  <c:v>33.087274999999998</c:v>
                </c:pt>
                <c:pt idx="39">
                  <c:v>33.183927500000003</c:v>
                </c:pt>
                <c:pt idx="40">
                  <c:v>33.28058</c:v>
                </c:pt>
                <c:pt idx="41">
                  <c:v>33.377232499999998</c:v>
                </c:pt>
                <c:pt idx="42">
                  <c:v>33.473885000000003</c:v>
                </c:pt>
                <c:pt idx="43">
                  <c:v>33.5705375</c:v>
                </c:pt>
                <c:pt idx="44">
                  <c:v>33.667190000000005</c:v>
                </c:pt>
                <c:pt idx="45">
                  <c:v>33.763842500000003</c:v>
                </c:pt>
                <c:pt idx="46">
                  <c:v>33.860495</c:v>
                </c:pt>
                <c:pt idx="47">
                  <c:v>33.957147500000005</c:v>
                </c:pt>
                <c:pt idx="48">
                  <c:v>34.053800000000003</c:v>
                </c:pt>
                <c:pt idx="49">
                  <c:v>34.1504525</c:v>
                </c:pt>
                <c:pt idx="50">
                  <c:v>34.247105000000005</c:v>
                </c:pt>
                <c:pt idx="51">
                  <c:v>34.343757500000002</c:v>
                </c:pt>
                <c:pt idx="52">
                  <c:v>34.44041</c:v>
                </c:pt>
                <c:pt idx="53">
                  <c:v>34.44041</c:v>
                </c:pt>
                <c:pt idx="54">
                  <c:v>34.54072153846154</c:v>
                </c:pt>
                <c:pt idx="55">
                  <c:v>34.64103307692308</c:v>
                </c:pt>
                <c:pt idx="56">
                  <c:v>34.741344615384619</c:v>
                </c:pt>
                <c:pt idx="57">
                  <c:v>34.841656153846159</c:v>
                </c:pt>
                <c:pt idx="58">
                  <c:v>34.941967692307699</c:v>
                </c:pt>
                <c:pt idx="59">
                  <c:v>35.042279230769232</c:v>
                </c:pt>
                <c:pt idx="60">
                  <c:v>35.142590769230772</c:v>
                </c:pt>
                <c:pt idx="61">
                  <c:v>35.242902307692312</c:v>
                </c:pt>
                <c:pt idx="62">
                  <c:v>35.343213846153844</c:v>
                </c:pt>
                <c:pt idx="63">
                  <c:v>35.443525384615384</c:v>
                </c:pt>
                <c:pt idx="64">
                  <c:v>35.543836923076924</c:v>
                </c:pt>
                <c:pt idx="65">
                  <c:v>35.644148461538471</c:v>
                </c:pt>
                <c:pt idx="66">
                  <c:v>35.744460000000004</c:v>
                </c:pt>
                <c:pt idx="67">
                  <c:v>35.844771538461536</c:v>
                </c:pt>
                <c:pt idx="68">
                  <c:v>35.945083076923083</c:v>
                </c:pt>
                <c:pt idx="69">
                  <c:v>36.045394615384616</c:v>
                </c:pt>
                <c:pt idx="70">
                  <c:v>36.145706153846156</c:v>
                </c:pt>
                <c:pt idx="71">
                  <c:v>36.246017692307696</c:v>
                </c:pt>
                <c:pt idx="72">
                  <c:v>36.346329230769229</c:v>
                </c:pt>
                <c:pt idx="73">
                  <c:v>36.446640769230775</c:v>
                </c:pt>
                <c:pt idx="74">
                  <c:v>36.546952307692308</c:v>
                </c:pt>
                <c:pt idx="75">
                  <c:v>36.647263846153848</c:v>
                </c:pt>
                <c:pt idx="76">
                  <c:v>36.747575384615381</c:v>
                </c:pt>
                <c:pt idx="77">
                  <c:v>36.847886923076921</c:v>
                </c:pt>
                <c:pt idx="78">
                  <c:v>36.948198461538475</c:v>
                </c:pt>
                <c:pt idx="79">
                  <c:v>37.04851</c:v>
                </c:pt>
                <c:pt idx="80">
                  <c:v>37.148821538461547</c:v>
                </c:pt>
                <c:pt idx="81">
                  <c:v>37.249133076923087</c:v>
                </c:pt>
                <c:pt idx="82">
                  <c:v>37.34944461538462</c:v>
                </c:pt>
                <c:pt idx="83">
                  <c:v>37.449756153846153</c:v>
                </c:pt>
                <c:pt idx="84">
                  <c:v>37.550067692307699</c:v>
                </c:pt>
                <c:pt idx="85">
                  <c:v>37.650379230769232</c:v>
                </c:pt>
                <c:pt idx="86">
                  <c:v>37.750690769230772</c:v>
                </c:pt>
                <c:pt idx="87">
                  <c:v>37.851002307692312</c:v>
                </c:pt>
                <c:pt idx="88">
                  <c:v>37.951313846153845</c:v>
                </c:pt>
                <c:pt idx="89">
                  <c:v>38.051625384615384</c:v>
                </c:pt>
                <c:pt idx="90">
                  <c:v>38.151936923076924</c:v>
                </c:pt>
                <c:pt idx="91">
                  <c:v>38.252248461538457</c:v>
                </c:pt>
                <c:pt idx="92">
                  <c:v>38.352559999999997</c:v>
                </c:pt>
                <c:pt idx="93">
                  <c:v>38.452871538461544</c:v>
                </c:pt>
                <c:pt idx="94">
                  <c:v>38.553183076923077</c:v>
                </c:pt>
                <c:pt idx="95">
                  <c:v>38.653494615384616</c:v>
                </c:pt>
                <c:pt idx="96">
                  <c:v>38.753806153846149</c:v>
                </c:pt>
                <c:pt idx="97">
                  <c:v>38.854117692307696</c:v>
                </c:pt>
                <c:pt idx="98">
                  <c:v>38.954429230769229</c:v>
                </c:pt>
                <c:pt idx="99">
                  <c:v>39.054740769230769</c:v>
                </c:pt>
                <c:pt idx="100">
                  <c:v>39.155052307692308</c:v>
                </c:pt>
                <c:pt idx="101">
                  <c:v>39.255363846153848</c:v>
                </c:pt>
                <c:pt idx="102">
                  <c:v>39.355675384615388</c:v>
                </c:pt>
                <c:pt idx="103">
                  <c:v>39.455986923076928</c:v>
                </c:pt>
                <c:pt idx="104">
                  <c:v>39.556298461538461</c:v>
                </c:pt>
                <c:pt idx="105">
                  <c:v>39.656610000000001</c:v>
                </c:pt>
                <c:pt idx="106">
                  <c:v>39.763167115384611</c:v>
                </c:pt>
                <c:pt idx="107">
                  <c:v>39.869724230769236</c:v>
                </c:pt>
                <c:pt idx="108">
                  <c:v>39.976281346153847</c:v>
                </c:pt>
                <c:pt idx="109">
                  <c:v>40.082838461538465</c:v>
                </c:pt>
                <c:pt idx="110">
                  <c:v>40.189395576923076</c:v>
                </c:pt>
                <c:pt idx="111">
                  <c:v>40.295952692307694</c:v>
                </c:pt>
                <c:pt idx="112">
                  <c:v>40.402509807692311</c:v>
                </c:pt>
                <c:pt idx="113">
                  <c:v>40.509066923076929</c:v>
                </c:pt>
                <c:pt idx="114">
                  <c:v>40.61562403846154</c:v>
                </c:pt>
                <c:pt idx="115">
                  <c:v>40.722181153846158</c:v>
                </c:pt>
                <c:pt idx="116">
                  <c:v>40.828738269230776</c:v>
                </c:pt>
                <c:pt idx="117">
                  <c:v>40.935295384615394</c:v>
                </c:pt>
                <c:pt idx="118">
                  <c:v>41.041852499999997</c:v>
                </c:pt>
                <c:pt idx="119">
                  <c:v>41.148409615384608</c:v>
                </c:pt>
                <c:pt idx="120">
                  <c:v>41.254966730769226</c:v>
                </c:pt>
                <c:pt idx="121">
                  <c:v>41.361523846153844</c:v>
                </c:pt>
                <c:pt idx="122">
                  <c:v>41.468080961538462</c:v>
                </c:pt>
                <c:pt idx="123">
                  <c:v>41.574638076923073</c:v>
                </c:pt>
                <c:pt idx="124">
                  <c:v>41.68119519230769</c:v>
                </c:pt>
                <c:pt idx="125">
                  <c:v>41.787752307692308</c:v>
                </c:pt>
                <c:pt idx="126">
                  <c:v>41.894309423076919</c:v>
                </c:pt>
                <c:pt idx="127">
                  <c:v>42.000866538461537</c:v>
                </c:pt>
                <c:pt idx="128">
                  <c:v>42.107423653846155</c:v>
                </c:pt>
                <c:pt idx="129">
                  <c:v>42.213980769230773</c:v>
                </c:pt>
                <c:pt idx="130">
                  <c:v>42.320537884615391</c:v>
                </c:pt>
                <c:pt idx="131">
                  <c:v>42.427095000000001</c:v>
                </c:pt>
                <c:pt idx="132">
                  <c:v>42.533652115384619</c:v>
                </c:pt>
                <c:pt idx="133">
                  <c:v>42.64020923076923</c:v>
                </c:pt>
                <c:pt idx="134">
                  <c:v>42.746766346153848</c:v>
                </c:pt>
                <c:pt idx="135">
                  <c:v>42.853323461538459</c:v>
                </c:pt>
                <c:pt idx="136">
                  <c:v>42.959880576923084</c:v>
                </c:pt>
                <c:pt idx="137">
                  <c:v>43.066437692307701</c:v>
                </c:pt>
                <c:pt idx="138">
                  <c:v>43.172994807692305</c:v>
                </c:pt>
                <c:pt idx="139">
                  <c:v>43.27955192307693</c:v>
                </c:pt>
                <c:pt idx="140">
                  <c:v>43.386109038461541</c:v>
                </c:pt>
                <c:pt idx="141">
                  <c:v>43.492666153846159</c:v>
                </c:pt>
                <c:pt idx="142">
                  <c:v>43.599223269230777</c:v>
                </c:pt>
                <c:pt idx="143">
                  <c:v>43.70578038461538</c:v>
                </c:pt>
                <c:pt idx="144">
                  <c:v>43.812337499999991</c:v>
                </c:pt>
                <c:pt idx="145">
                  <c:v>43.918894615384616</c:v>
                </c:pt>
                <c:pt idx="146">
                  <c:v>44.025451730769227</c:v>
                </c:pt>
                <c:pt idx="147">
                  <c:v>44.132008846153845</c:v>
                </c:pt>
                <c:pt idx="148">
                  <c:v>44.238565961538463</c:v>
                </c:pt>
                <c:pt idx="149">
                  <c:v>44.34512307692308</c:v>
                </c:pt>
                <c:pt idx="150">
                  <c:v>44.451680192307691</c:v>
                </c:pt>
                <c:pt idx="151">
                  <c:v>44.558237307692302</c:v>
                </c:pt>
                <c:pt idx="152">
                  <c:v>44.664794423076927</c:v>
                </c:pt>
                <c:pt idx="153">
                  <c:v>44.771351538461545</c:v>
                </c:pt>
                <c:pt idx="154">
                  <c:v>44.877908653846156</c:v>
                </c:pt>
                <c:pt idx="155">
                  <c:v>44.984465769230766</c:v>
                </c:pt>
                <c:pt idx="156">
                  <c:v>45.091022884615384</c:v>
                </c:pt>
                <c:pt idx="157">
                  <c:v>45.197580000000002</c:v>
                </c:pt>
                <c:pt idx="158">
                  <c:v>45.319946153846153</c:v>
                </c:pt>
                <c:pt idx="159">
                  <c:v>45.442312307692305</c:v>
                </c:pt>
                <c:pt idx="160">
                  <c:v>45.56467846153847</c:v>
                </c:pt>
                <c:pt idx="161">
                  <c:v>45.687044615384622</c:v>
                </c:pt>
                <c:pt idx="162">
                  <c:v>45.809410769230773</c:v>
                </c:pt>
                <c:pt idx="163">
                  <c:v>45.931776923076917</c:v>
                </c:pt>
                <c:pt idx="164">
                  <c:v>46.054143076923076</c:v>
                </c:pt>
                <c:pt idx="165">
                  <c:v>46.176509230769241</c:v>
                </c:pt>
                <c:pt idx="166">
                  <c:v>46.298875384615386</c:v>
                </c:pt>
                <c:pt idx="167">
                  <c:v>46.421241538461544</c:v>
                </c:pt>
                <c:pt idx="168">
                  <c:v>46.543607692307688</c:v>
                </c:pt>
                <c:pt idx="169">
                  <c:v>46.665973846153854</c:v>
                </c:pt>
                <c:pt idx="170">
                  <c:v>46.788339999999998</c:v>
                </c:pt>
                <c:pt idx="171">
                  <c:v>46.910706153846156</c:v>
                </c:pt>
                <c:pt idx="172">
                  <c:v>47.033072307692308</c:v>
                </c:pt>
                <c:pt idx="173">
                  <c:v>47.155438461538459</c:v>
                </c:pt>
                <c:pt idx="174">
                  <c:v>47.277804615384625</c:v>
                </c:pt>
                <c:pt idx="175">
                  <c:v>47.400170769230769</c:v>
                </c:pt>
                <c:pt idx="176">
                  <c:v>47.52253692307692</c:v>
                </c:pt>
                <c:pt idx="177">
                  <c:v>47.644903076923086</c:v>
                </c:pt>
                <c:pt idx="178">
                  <c:v>47.767269230769237</c:v>
                </c:pt>
                <c:pt idx="179">
                  <c:v>47.889635384615381</c:v>
                </c:pt>
                <c:pt idx="180">
                  <c:v>48.01200153846154</c:v>
                </c:pt>
                <c:pt idx="181">
                  <c:v>48.134367692307691</c:v>
                </c:pt>
                <c:pt idx="182">
                  <c:v>48.256733846153843</c:v>
                </c:pt>
                <c:pt idx="183">
                  <c:v>48.379100000000008</c:v>
                </c:pt>
                <c:pt idx="184">
                  <c:v>48.50146615384616</c:v>
                </c:pt>
                <c:pt idx="185">
                  <c:v>48.623832307692311</c:v>
                </c:pt>
                <c:pt idx="186">
                  <c:v>48.746198461538462</c:v>
                </c:pt>
                <c:pt idx="187">
                  <c:v>48.868564615384621</c:v>
                </c:pt>
                <c:pt idx="188">
                  <c:v>48.990930769230772</c:v>
                </c:pt>
                <c:pt idx="189">
                  <c:v>49.113296923076923</c:v>
                </c:pt>
                <c:pt idx="190">
                  <c:v>49.235663076923075</c:v>
                </c:pt>
                <c:pt idx="191">
                  <c:v>49.358029230769226</c:v>
                </c:pt>
                <c:pt idx="192">
                  <c:v>49.480395384615392</c:v>
                </c:pt>
                <c:pt idx="193">
                  <c:v>49.602761538461543</c:v>
                </c:pt>
                <c:pt idx="194">
                  <c:v>49.725127692307694</c:v>
                </c:pt>
                <c:pt idx="195">
                  <c:v>49.847493846153846</c:v>
                </c:pt>
                <c:pt idx="196">
                  <c:v>49.969859999999997</c:v>
                </c:pt>
                <c:pt idx="197">
                  <c:v>50.092226153846163</c:v>
                </c:pt>
                <c:pt idx="198">
                  <c:v>50.214592307692314</c:v>
                </c:pt>
                <c:pt idx="199">
                  <c:v>50.336958461538465</c:v>
                </c:pt>
                <c:pt idx="200">
                  <c:v>50.459324615384617</c:v>
                </c:pt>
                <c:pt idx="201">
                  <c:v>50.581690769230775</c:v>
                </c:pt>
                <c:pt idx="202">
                  <c:v>50.704056923076926</c:v>
                </c:pt>
                <c:pt idx="203">
                  <c:v>50.826423076923078</c:v>
                </c:pt>
                <c:pt idx="204">
                  <c:v>50.948789230769229</c:v>
                </c:pt>
                <c:pt idx="205">
                  <c:v>51.071155384615388</c:v>
                </c:pt>
                <c:pt idx="206">
                  <c:v>51.193521538461539</c:v>
                </c:pt>
                <c:pt idx="207">
                  <c:v>51.315887692307697</c:v>
                </c:pt>
                <c:pt idx="208">
                  <c:v>51.438253846153842</c:v>
                </c:pt>
                <c:pt idx="209">
                  <c:v>51.56062</c:v>
                </c:pt>
                <c:pt idx="210">
                  <c:v>51.68663673076923</c:v>
                </c:pt>
                <c:pt idx="211">
                  <c:v>51.812653461538467</c:v>
                </c:pt>
                <c:pt idx="212">
                  <c:v>51.93867019230769</c:v>
                </c:pt>
                <c:pt idx="213">
                  <c:v>52.064686923076927</c:v>
                </c:pt>
                <c:pt idx="214">
                  <c:v>52.190703653846157</c:v>
                </c:pt>
                <c:pt idx="215">
                  <c:v>52.316720384615387</c:v>
                </c:pt>
                <c:pt idx="216">
                  <c:v>52.442737115384617</c:v>
                </c:pt>
                <c:pt idx="217">
                  <c:v>52.56875384615384</c:v>
                </c:pt>
                <c:pt idx="218">
                  <c:v>52.694770576923084</c:v>
                </c:pt>
                <c:pt idx="219">
                  <c:v>52.820787307692314</c:v>
                </c:pt>
                <c:pt idx="220">
                  <c:v>52.946804038461543</c:v>
                </c:pt>
                <c:pt idx="221">
                  <c:v>53.072820769230773</c:v>
                </c:pt>
                <c:pt idx="222">
                  <c:v>53.198837500000003</c:v>
                </c:pt>
                <c:pt idx="223">
                  <c:v>53.324854230769226</c:v>
                </c:pt>
                <c:pt idx="224">
                  <c:v>53.450870961538463</c:v>
                </c:pt>
                <c:pt idx="225">
                  <c:v>53.576887692307693</c:v>
                </c:pt>
                <c:pt idx="226">
                  <c:v>53.70290442307693</c:v>
                </c:pt>
                <c:pt idx="227">
                  <c:v>53.828921153846153</c:v>
                </c:pt>
                <c:pt idx="228">
                  <c:v>53.954937884615383</c:v>
                </c:pt>
                <c:pt idx="229">
                  <c:v>54.08095461538462</c:v>
                </c:pt>
                <c:pt idx="230">
                  <c:v>54.20697134615385</c:v>
                </c:pt>
                <c:pt idx="231">
                  <c:v>54.33298807692308</c:v>
                </c:pt>
                <c:pt idx="232">
                  <c:v>54.45900480769231</c:v>
                </c:pt>
                <c:pt idx="233">
                  <c:v>54.585021538461547</c:v>
                </c:pt>
                <c:pt idx="234">
                  <c:v>54.711038269230777</c:v>
                </c:pt>
                <c:pt idx="235">
                  <c:v>54.837054999999999</c:v>
                </c:pt>
                <c:pt idx="236">
                  <c:v>54.963071730769229</c:v>
                </c:pt>
                <c:pt idx="237">
                  <c:v>55.089088461538459</c:v>
                </c:pt>
                <c:pt idx="238">
                  <c:v>55.215105192307689</c:v>
                </c:pt>
                <c:pt idx="239">
                  <c:v>55.341121923076919</c:v>
                </c:pt>
                <c:pt idx="240">
                  <c:v>55.467138653846149</c:v>
                </c:pt>
                <c:pt idx="241">
                  <c:v>55.593155384615386</c:v>
                </c:pt>
                <c:pt idx="242">
                  <c:v>55.719172115384616</c:v>
                </c:pt>
                <c:pt idx="243">
                  <c:v>55.845188846153846</c:v>
                </c:pt>
                <c:pt idx="244">
                  <c:v>55.971205576923076</c:v>
                </c:pt>
                <c:pt idx="245">
                  <c:v>56.097222307692306</c:v>
                </c:pt>
                <c:pt idx="246">
                  <c:v>56.223239038461536</c:v>
                </c:pt>
                <c:pt idx="247">
                  <c:v>56.349255769230766</c:v>
                </c:pt>
                <c:pt idx="248">
                  <c:v>56.475272500000003</c:v>
                </c:pt>
                <c:pt idx="249">
                  <c:v>56.601289230769233</c:v>
                </c:pt>
                <c:pt idx="250">
                  <c:v>56.727305961538455</c:v>
                </c:pt>
                <c:pt idx="251">
                  <c:v>56.853322692307692</c:v>
                </c:pt>
                <c:pt idx="252">
                  <c:v>56.979339423076922</c:v>
                </c:pt>
                <c:pt idx="253">
                  <c:v>57.105356153846152</c:v>
                </c:pt>
                <c:pt idx="254">
                  <c:v>57.231372884615382</c:v>
                </c:pt>
                <c:pt idx="255">
                  <c:v>57.357389615384605</c:v>
                </c:pt>
                <c:pt idx="256">
                  <c:v>57.483406346153849</c:v>
                </c:pt>
                <c:pt idx="257">
                  <c:v>57.609423076923079</c:v>
                </c:pt>
                <c:pt idx="258">
                  <c:v>57.735439807692309</c:v>
                </c:pt>
                <c:pt idx="259">
                  <c:v>57.861456538461532</c:v>
                </c:pt>
                <c:pt idx="260">
                  <c:v>57.987473269230769</c:v>
                </c:pt>
                <c:pt idx="261">
                  <c:v>58.113489999999999</c:v>
                </c:pt>
                <c:pt idx="262">
                  <c:v>58.28101346153845</c:v>
                </c:pt>
                <c:pt idx="263">
                  <c:v>58.448536923076922</c:v>
                </c:pt>
                <c:pt idx="264">
                  <c:v>58.61606038461538</c:v>
                </c:pt>
                <c:pt idx="265">
                  <c:v>58.783583846153853</c:v>
                </c:pt>
                <c:pt idx="266">
                  <c:v>58.951107307692304</c:v>
                </c:pt>
                <c:pt idx="267">
                  <c:v>59.118630769230769</c:v>
                </c:pt>
                <c:pt idx="268">
                  <c:v>59.286154230769228</c:v>
                </c:pt>
                <c:pt idx="269">
                  <c:v>59.4536776923077</c:v>
                </c:pt>
                <c:pt idx="270">
                  <c:v>59.621201153846151</c:v>
                </c:pt>
                <c:pt idx="271">
                  <c:v>59.788724615384616</c:v>
                </c:pt>
                <c:pt idx="272">
                  <c:v>59.956248076923075</c:v>
                </c:pt>
                <c:pt idx="273">
                  <c:v>60.12377153846154</c:v>
                </c:pt>
                <c:pt idx="274">
                  <c:v>60.291294999999998</c:v>
                </c:pt>
                <c:pt idx="275">
                  <c:v>60.458818461538456</c:v>
                </c:pt>
                <c:pt idx="276">
                  <c:v>60.626341923076922</c:v>
                </c:pt>
                <c:pt idx="277">
                  <c:v>60.79386538461538</c:v>
                </c:pt>
                <c:pt idx="278">
                  <c:v>60.961388846153852</c:v>
                </c:pt>
                <c:pt idx="279">
                  <c:v>61.12891230769231</c:v>
                </c:pt>
                <c:pt idx="280">
                  <c:v>61.296435769230769</c:v>
                </c:pt>
                <c:pt idx="281">
                  <c:v>61.463959230769234</c:v>
                </c:pt>
                <c:pt idx="282">
                  <c:v>61.631482692307692</c:v>
                </c:pt>
                <c:pt idx="283">
                  <c:v>61.799006153846157</c:v>
                </c:pt>
                <c:pt idx="284">
                  <c:v>61.966529615384616</c:v>
                </c:pt>
                <c:pt idx="285">
                  <c:v>62.134053076923081</c:v>
                </c:pt>
                <c:pt idx="286">
                  <c:v>62.301576538461539</c:v>
                </c:pt>
                <c:pt idx="287">
                  <c:v>62.469100000000005</c:v>
                </c:pt>
                <c:pt idx="288">
                  <c:v>62.63662346153847</c:v>
                </c:pt>
                <c:pt idx="289">
                  <c:v>62.804146923076928</c:v>
                </c:pt>
                <c:pt idx="290">
                  <c:v>62.971670384615386</c:v>
                </c:pt>
                <c:pt idx="291">
                  <c:v>63.139193846153844</c:v>
                </c:pt>
                <c:pt idx="292">
                  <c:v>63.30671730769231</c:v>
                </c:pt>
                <c:pt idx="293">
                  <c:v>63.474240769230775</c:v>
                </c:pt>
                <c:pt idx="294">
                  <c:v>63.641764230769226</c:v>
                </c:pt>
                <c:pt idx="295">
                  <c:v>63.809287692307691</c:v>
                </c:pt>
                <c:pt idx="296">
                  <c:v>63.976811153846157</c:v>
                </c:pt>
                <c:pt idx="297">
                  <c:v>64.144334615384622</c:v>
                </c:pt>
                <c:pt idx="298">
                  <c:v>64.311858076923087</c:v>
                </c:pt>
                <c:pt idx="299">
                  <c:v>64.479381538461539</c:v>
                </c:pt>
                <c:pt idx="300">
                  <c:v>64.646905000000004</c:v>
                </c:pt>
                <c:pt idx="301">
                  <c:v>64.814428461538469</c:v>
                </c:pt>
                <c:pt idx="302">
                  <c:v>64.98195192307692</c:v>
                </c:pt>
                <c:pt idx="303">
                  <c:v>65.149475384615386</c:v>
                </c:pt>
                <c:pt idx="304">
                  <c:v>65.316998846153851</c:v>
                </c:pt>
                <c:pt idx="305">
                  <c:v>65.484522307692316</c:v>
                </c:pt>
                <c:pt idx="306">
                  <c:v>65.652045769230767</c:v>
                </c:pt>
                <c:pt idx="307">
                  <c:v>65.819569230769233</c:v>
                </c:pt>
                <c:pt idx="308">
                  <c:v>65.987092692307698</c:v>
                </c:pt>
                <c:pt idx="309">
                  <c:v>66.154616153846163</c:v>
                </c:pt>
                <c:pt idx="310">
                  <c:v>66.322139615384629</c:v>
                </c:pt>
                <c:pt idx="311">
                  <c:v>66.48966307692308</c:v>
                </c:pt>
                <c:pt idx="312">
                  <c:v>66.657186538461559</c:v>
                </c:pt>
                <c:pt idx="313">
                  <c:v>66.82471000000001</c:v>
                </c:pt>
                <c:pt idx="314">
                  <c:v>66.82471000000001</c:v>
                </c:pt>
                <c:pt idx="315">
                  <c:v>67.185572500000006</c:v>
                </c:pt>
                <c:pt idx="316">
                  <c:v>67.546435000000002</c:v>
                </c:pt>
                <c:pt idx="317">
                  <c:v>67.907297500000013</c:v>
                </c:pt>
                <c:pt idx="318">
                  <c:v>68.268160000000009</c:v>
                </c:pt>
                <c:pt idx="319">
                  <c:v>68.629022500000005</c:v>
                </c:pt>
                <c:pt idx="320">
                  <c:v>68.989885000000015</c:v>
                </c:pt>
                <c:pt idx="321">
                  <c:v>69.350747499999997</c:v>
                </c:pt>
                <c:pt idx="322">
                  <c:v>69.711610000000022</c:v>
                </c:pt>
                <c:pt idx="323">
                  <c:v>70.072472500000003</c:v>
                </c:pt>
                <c:pt idx="324">
                  <c:v>70.433335</c:v>
                </c:pt>
                <c:pt idx="325">
                  <c:v>70.79419750000001</c:v>
                </c:pt>
                <c:pt idx="326">
                  <c:v>71.155059999999992</c:v>
                </c:pt>
                <c:pt idx="327">
                  <c:v>71.515922500000002</c:v>
                </c:pt>
                <c:pt idx="328">
                  <c:v>71.876784999999998</c:v>
                </c:pt>
                <c:pt idx="329">
                  <c:v>72.237647500000008</c:v>
                </c:pt>
                <c:pt idx="330">
                  <c:v>72.598510000000005</c:v>
                </c:pt>
                <c:pt idx="331">
                  <c:v>72.959372500000001</c:v>
                </c:pt>
                <c:pt idx="332">
                  <c:v>73.320234999999997</c:v>
                </c:pt>
                <c:pt idx="333">
                  <c:v>73.681097500000007</c:v>
                </c:pt>
                <c:pt idx="334">
                  <c:v>74.041960000000003</c:v>
                </c:pt>
                <c:pt idx="335">
                  <c:v>74.402822500000013</c:v>
                </c:pt>
                <c:pt idx="336">
                  <c:v>74.763684999999995</c:v>
                </c:pt>
                <c:pt idx="337">
                  <c:v>75.124547500000006</c:v>
                </c:pt>
                <c:pt idx="338">
                  <c:v>75.485410000000002</c:v>
                </c:pt>
                <c:pt idx="339">
                  <c:v>75.846272500000012</c:v>
                </c:pt>
                <c:pt idx="340">
                  <c:v>76.207135000000008</c:v>
                </c:pt>
                <c:pt idx="341">
                  <c:v>76.567997500000018</c:v>
                </c:pt>
                <c:pt idx="342">
                  <c:v>76.92886</c:v>
                </c:pt>
                <c:pt idx="343">
                  <c:v>77.289722500000011</c:v>
                </c:pt>
                <c:pt idx="344">
                  <c:v>77.650584999999992</c:v>
                </c:pt>
                <c:pt idx="345">
                  <c:v>78.011447500000003</c:v>
                </c:pt>
                <c:pt idx="346">
                  <c:v>78.372309999999999</c:v>
                </c:pt>
                <c:pt idx="347">
                  <c:v>78.733172499999995</c:v>
                </c:pt>
                <c:pt idx="348">
                  <c:v>79.094035000000005</c:v>
                </c:pt>
                <c:pt idx="349">
                  <c:v>79.454897500000001</c:v>
                </c:pt>
                <c:pt idx="350">
                  <c:v>79.815760000000012</c:v>
                </c:pt>
                <c:pt idx="351">
                  <c:v>80.176622499999993</c:v>
                </c:pt>
                <c:pt idx="352">
                  <c:v>80.53748499999999</c:v>
                </c:pt>
                <c:pt idx="353">
                  <c:v>80.8983475</c:v>
                </c:pt>
                <c:pt idx="354">
                  <c:v>81.25921000000001</c:v>
                </c:pt>
                <c:pt idx="355">
                  <c:v>81.620072499999992</c:v>
                </c:pt>
                <c:pt idx="356">
                  <c:v>81.980935000000002</c:v>
                </c:pt>
                <c:pt idx="357">
                  <c:v>82.341797499999998</c:v>
                </c:pt>
                <c:pt idx="358">
                  <c:v>82.702660000000009</c:v>
                </c:pt>
                <c:pt idx="359">
                  <c:v>83.063522499999991</c:v>
                </c:pt>
                <c:pt idx="360">
                  <c:v>83.424385000000001</c:v>
                </c:pt>
                <c:pt idx="361">
                  <c:v>83.785247499999997</c:v>
                </c:pt>
                <c:pt idx="362">
                  <c:v>84.146110000000007</c:v>
                </c:pt>
                <c:pt idx="363">
                  <c:v>84.506972500000003</c:v>
                </c:pt>
                <c:pt idx="364">
                  <c:v>84.867834999999985</c:v>
                </c:pt>
                <c:pt idx="365">
                  <c:v>85.228697499999996</c:v>
                </c:pt>
                <c:pt idx="366">
                  <c:v>85.589559999999992</c:v>
                </c:pt>
                <c:pt idx="367">
                  <c:v>85.810729615384616</c:v>
                </c:pt>
                <c:pt idx="368">
                  <c:v>86.031899230769227</c:v>
                </c:pt>
                <c:pt idx="369">
                  <c:v>86.253068846153852</c:v>
                </c:pt>
                <c:pt idx="370">
                  <c:v>86.474238461538462</c:v>
                </c:pt>
                <c:pt idx="371">
                  <c:v>86.695408076923073</c:v>
                </c:pt>
                <c:pt idx="372">
                  <c:v>86.916577692307698</c:v>
                </c:pt>
                <c:pt idx="373">
                  <c:v>87.137747307692308</c:v>
                </c:pt>
                <c:pt idx="374">
                  <c:v>87.358916923076919</c:v>
                </c:pt>
                <c:pt idx="375">
                  <c:v>87.580086538461529</c:v>
                </c:pt>
                <c:pt idx="376">
                  <c:v>87.801256153846154</c:v>
                </c:pt>
                <c:pt idx="377">
                  <c:v>88.022425769230779</c:v>
                </c:pt>
                <c:pt idx="378">
                  <c:v>88.243595384615389</c:v>
                </c:pt>
                <c:pt idx="379">
                  <c:v>88.464765</c:v>
                </c:pt>
                <c:pt idx="380">
                  <c:v>88.68593461538461</c:v>
                </c:pt>
                <c:pt idx="381">
                  <c:v>88.907104230769221</c:v>
                </c:pt>
                <c:pt idx="382">
                  <c:v>89.128273846153846</c:v>
                </c:pt>
                <c:pt idx="383">
                  <c:v>89.349443461538471</c:v>
                </c:pt>
                <c:pt idx="384">
                  <c:v>89.570613076923067</c:v>
                </c:pt>
                <c:pt idx="385">
                  <c:v>89.791782692307692</c:v>
                </c:pt>
                <c:pt idx="386">
                  <c:v>90.012952307692302</c:v>
                </c:pt>
                <c:pt idx="387">
                  <c:v>90.234121923076927</c:v>
                </c:pt>
                <c:pt idx="388">
                  <c:v>90.455291538461537</c:v>
                </c:pt>
                <c:pt idx="389">
                  <c:v>90.676461153846148</c:v>
                </c:pt>
                <c:pt idx="390">
                  <c:v>90.897630769230773</c:v>
                </c:pt>
                <c:pt idx="391">
                  <c:v>91.118800384615398</c:v>
                </c:pt>
                <c:pt idx="392">
                  <c:v>91.339970000000008</c:v>
                </c:pt>
                <c:pt idx="393">
                  <c:v>91.561139615384633</c:v>
                </c:pt>
                <c:pt idx="394">
                  <c:v>91.782309230769229</c:v>
                </c:pt>
                <c:pt idx="395">
                  <c:v>92.003478846153854</c:v>
                </c:pt>
                <c:pt idx="396">
                  <c:v>92.22464846153845</c:v>
                </c:pt>
                <c:pt idx="397">
                  <c:v>92.445818076923075</c:v>
                </c:pt>
                <c:pt idx="398">
                  <c:v>92.6669876923077</c:v>
                </c:pt>
                <c:pt idx="399">
                  <c:v>92.88815730769231</c:v>
                </c:pt>
                <c:pt idx="400">
                  <c:v>93.109326923076935</c:v>
                </c:pt>
                <c:pt idx="401">
                  <c:v>93.330496538461531</c:v>
                </c:pt>
                <c:pt idx="402">
                  <c:v>93.551666153846142</c:v>
                </c:pt>
                <c:pt idx="403">
                  <c:v>93.772835769230781</c:v>
                </c:pt>
                <c:pt idx="404">
                  <c:v>93.994005384615392</c:v>
                </c:pt>
                <c:pt idx="405">
                  <c:v>94.215175000000002</c:v>
                </c:pt>
                <c:pt idx="406">
                  <c:v>94.436344615384613</c:v>
                </c:pt>
                <c:pt idx="407">
                  <c:v>94.657514230769223</c:v>
                </c:pt>
                <c:pt idx="408">
                  <c:v>94.878683846153862</c:v>
                </c:pt>
                <c:pt idx="409">
                  <c:v>95.099853461538459</c:v>
                </c:pt>
                <c:pt idx="410">
                  <c:v>95.321023076923083</c:v>
                </c:pt>
                <c:pt idx="411">
                  <c:v>95.542192692307694</c:v>
                </c:pt>
                <c:pt idx="412">
                  <c:v>95.763362307692304</c:v>
                </c:pt>
                <c:pt idx="413">
                  <c:v>95.984531923076929</c:v>
                </c:pt>
                <c:pt idx="414">
                  <c:v>96.205701538461554</c:v>
                </c:pt>
                <c:pt idx="415">
                  <c:v>96.42687115384615</c:v>
                </c:pt>
                <c:pt idx="416">
                  <c:v>96.648040769230775</c:v>
                </c:pt>
                <c:pt idx="417">
                  <c:v>96.869210384615386</c:v>
                </c:pt>
                <c:pt idx="418">
                  <c:v>97.09038000000001</c:v>
                </c:pt>
                <c:pt idx="419">
                  <c:v>97.475065961538462</c:v>
                </c:pt>
                <c:pt idx="420">
                  <c:v>97.859751923076928</c:v>
                </c:pt>
                <c:pt idx="421">
                  <c:v>98.24443788461538</c:v>
                </c:pt>
                <c:pt idx="422">
                  <c:v>98.62912384615386</c:v>
                </c:pt>
                <c:pt idx="423">
                  <c:v>99.013809807692311</c:v>
                </c:pt>
                <c:pt idx="424">
                  <c:v>99.398495769230763</c:v>
                </c:pt>
                <c:pt idx="425">
                  <c:v>99.783181730769243</c:v>
                </c:pt>
                <c:pt idx="426">
                  <c:v>100.16786769230769</c:v>
                </c:pt>
                <c:pt idx="427">
                  <c:v>100.55255365384615</c:v>
                </c:pt>
                <c:pt idx="428">
                  <c:v>100.93723961538464</c:v>
                </c:pt>
                <c:pt idx="429">
                  <c:v>101.32192557692308</c:v>
                </c:pt>
                <c:pt idx="430">
                  <c:v>101.70661153846154</c:v>
                </c:pt>
                <c:pt idx="431">
                  <c:v>102.0912975</c:v>
                </c:pt>
                <c:pt idx="432">
                  <c:v>102.47598346153848</c:v>
                </c:pt>
                <c:pt idx="433">
                  <c:v>102.86066942307694</c:v>
                </c:pt>
                <c:pt idx="434">
                  <c:v>103.24535538461538</c:v>
                </c:pt>
                <c:pt idx="435">
                  <c:v>103.63004134615386</c:v>
                </c:pt>
                <c:pt idx="436">
                  <c:v>104.01472730769231</c:v>
                </c:pt>
                <c:pt idx="437">
                  <c:v>104.39941326923078</c:v>
                </c:pt>
                <c:pt idx="438">
                  <c:v>104.78409923076923</c:v>
                </c:pt>
                <c:pt idx="439">
                  <c:v>105.16878519230769</c:v>
                </c:pt>
                <c:pt idx="440">
                  <c:v>105.55347115384616</c:v>
                </c:pt>
                <c:pt idx="441">
                  <c:v>105.93815711538461</c:v>
                </c:pt>
                <c:pt idx="442">
                  <c:v>106.32284307692308</c:v>
                </c:pt>
                <c:pt idx="443">
                  <c:v>106.70752903846154</c:v>
                </c:pt>
                <c:pt idx="444">
                  <c:v>107.092215</c:v>
                </c:pt>
                <c:pt idx="445">
                  <c:v>107.47690096153848</c:v>
                </c:pt>
                <c:pt idx="446">
                  <c:v>107.86158692307693</c:v>
                </c:pt>
                <c:pt idx="447">
                  <c:v>108.24627288461539</c:v>
                </c:pt>
                <c:pt idx="448">
                  <c:v>108.63095884615383</c:v>
                </c:pt>
                <c:pt idx="449">
                  <c:v>109.01564480769233</c:v>
                </c:pt>
                <c:pt idx="450">
                  <c:v>109.40033076923078</c:v>
                </c:pt>
                <c:pt idx="451">
                  <c:v>109.78501673076923</c:v>
                </c:pt>
                <c:pt idx="452">
                  <c:v>110.16970269230771</c:v>
                </c:pt>
                <c:pt idx="453">
                  <c:v>110.55438865384616</c:v>
                </c:pt>
                <c:pt idx="454">
                  <c:v>110.93907461538463</c:v>
                </c:pt>
                <c:pt idx="455">
                  <c:v>111.32376057692308</c:v>
                </c:pt>
                <c:pt idx="456">
                  <c:v>111.70844653846153</c:v>
                </c:pt>
                <c:pt idx="457">
                  <c:v>112.09313250000001</c:v>
                </c:pt>
                <c:pt idx="458">
                  <c:v>112.47781846153846</c:v>
                </c:pt>
                <c:pt idx="459">
                  <c:v>112.86250442307693</c:v>
                </c:pt>
                <c:pt idx="460">
                  <c:v>113.24719038461539</c:v>
                </c:pt>
                <c:pt idx="461">
                  <c:v>113.63187634615383</c:v>
                </c:pt>
                <c:pt idx="462">
                  <c:v>114.01656230769231</c:v>
                </c:pt>
                <c:pt idx="463">
                  <c:v>114.40124826923078</c:v>
                </c:pt>
                <c:pt idx="464">
                  <c:v>114.78593423076923</c:v>
                </c:pt>
                <c:pt idx="465">
                  <c:v>115.17062019230771</c:v>
                </c:pt>
                <c:pt idx="466">
                  <c:v>115.55530615384616</c:v>
                </c:pt>
                <c:pt idx="467">
                  <c:v>115.93999211538461</c:v>
                </c:pt>
                <c:pt idx="468">
                  <c:v>116.32467807692308</c:v>
                </c:pt>
                <c:pt idx="469">
                  <c:v>116.70936403846153</c:v>
                </c:pt>
                <c:pt idx="470">
                  <c:v>117.09405000000001</c:v>
                </c:pt>
                <c:pt idx="471">
                  <c:v>117.61998403846152</c:v>
                </c:pt>
                <c:pt idx="472">
                  <c:v>118.14591807692308</c:v>
                </c:pt>
                <c:pt idx="473">
                  <c:v>118.67185211538461</c:v>
                </c:pt>
                <c:pt idx="474">
                  <c:v>119.19778615384615</c:v>
                </c:pt>
                <c:pt idx="475">
                  <c:v>119.7237201923077</c:v>
                </c:pt>
                <c:pt idx="476">
                  <c:v>120.24965423076922</c:v>
                </c:pt>
                <c:pt idx="477">
                  <c:v>120.77558826923078</c:v>
                </c:pt>
                <c:pt idx="478">
                  <c:v>121.30152230769231</c:v>
                </c:pt>
                <c:pt idx="479">
                  <c:v>121.82745634615384</c:v>
                </c:pt>
                <c:pt idx="480">
                  <c:v>122.35339038461539</c:v>
                </c:pt>
                <c:pt idx="481">
                  <c:v>122.87932442307692</c:v>
                </c:pt>
                <c:pt idx="482">
                  <c:v>123.40525846153847</c:v>
                </c:pt>
                <c:pt idx="483">
                  <c:v>123.93119250000001</c:v>
                </c:pt>
                <c:pt idx="484">
                  <c:v>124.45712653846154</c:v>
                </c:pt>
                <c:pt idx="485">
                  <c:v>124.98306057692308</c:v>
                </c:pt>
                <c:pt idx="486">
                  <c:v>125.50899461538461</c:v>
                </c:pt>
                <c:pt idx="487">
                  <c:v>126.03492865384617</c:v>
                </c:pt>
                <c:pt idx="488">
                  <c:v>126.56086269230769</c:v>
                </c:pt>
                <c:pt idx="489">
                  <c:v>127.08679673076922</c:v>
                </c:pt>
                <c:pt idx="490">
                  <c:v>127.61273076923078</c:v>
                </c:pt>
                <c:pt idx="491">
                  <c:v>128.13866480769232</c:v>
                </c:pt>
                <c:pt idx="492">
                  <c:v>128.66459884615384</c:v>
                </c:pt>
                <c:pt idx="493">
                  <c:v>129.19053288461538</c:v>
                </c:pt>
                <c:pt idx="494">
                  <c:v>129.71646692307692</c:v>
                </c:pt>
                <c:pt idx="495">
                  <c:v>130.24240096153846</c:v>
                </c:pt>
                <c:pt idx="496">
                  <c:v>130.76833499999998</c:v>
                </c:pt>
                <c:pt idx="497">
                  <c:v>131.29426903846155</c:v>
                </c:pt>
                <c:pt idx="498">
                  <c:v>131.82020307692309</c:v>
                </c:pt>
                <c:pt idx="499">
                  <c:v>132.34613711538464</c:v>
                </c:pt>
                <c:pt idx="500">
                  <c:v>132.87207115384612</c:v>
                </c:pt>
                <c:pt idx="501">
                  <c:v>133.39800519230769</c:v>
                </c:pt>
                <c:pt idx="502">
                  <c:v>133.92393923076924</c:v>
                </c:pt>
                <c:pt idx="503">
                  <c:v>134.44987326923078</c:v>
                </c:pt>
                <c:pt idx="504">
                  <c:v>134.97580730769229</c:v>
                </c:pt>
                <c:pt idx="505">
                  <c:v>135.50174134615386</c:v>
                </c:pt>
                <c:pt idx="506">
                  <c:v>136.02767538461538</c:v>
                </c:pt>
                <c:pt idx="507">
                  <c:v>136.55360942307692</c:v>
                </c:pt>
                <c:pt idx="508">
                  <c:v>137.07954346153844</c:v>
                </c:pt>
                <c:pt idx="509">
                  <c:v>137.60547750000001</c:v>
                </c:pt>
                <c:pt idx="510">
                  <c:v>138.13141153846155</c:v>
                </c:pt>
                <c:pt idx="511">
                  <c:v>138.65734557692309</c:v>
                </c:pt>
                <c:pt idx="512">
                  <c:v>139.18327961538461</c:v>
                </c:pt>
                <c:pt idx="513">
                  <c:v>139.70921365384615</c:v>
                </c:pt>
                <c:pt idx="514">
                  <c:v>140.23514769230769</c:v>
                </c:pt>
                <c:pt idx="515">
                  <c:v>140.76108173076921</c:v>
                </c:pt>
                <c:pt idx="516">
                  <c:v>141.28701576923075</c:v>
                </c:pt>
                <c:pt idx="517">
                  <c:v>141.81294980769232</c:v>
                </c:pt>
                <c:pt idx="518">
                  <c:v>142.33888384615386</c:v>
                </c:pt>
                <c:pt idx="519">
                  <c:v>142.86481788461535</c:v>
                </c:pt>
                <c:pt idx="520">
                  <c:v>143.39075192307692</c:v>
                </c:pt>
                <c:pt idx="521">
                  <c:v>143.91668596153846</c:v>
                </c:pt>
                <c:pt idx="522">
                  <c:v>144.44262000000001</c:v>
                </c:pt>
                <c:pt idx="523">
                  <c:v>144.78375673076923</c:v>
                </c:pt>
                <c:pt idx="524">
                  <c:v>145.12489346153848</c:v>
                </c:pt>
                <c:pt idx="525">
                  <c:v>145.4660301923077</c:v>
                </c:pt>
                <c:pt idx="526">
                  <c:v>145.80716692307689</c:v>
                </c:pt>
                <c:pt idx="527">
                  <c:v>146.14830365384614</c:v>
                </c:pt>
                <c:pt idx="528">
                  <c:v>146.48944038461539</c:v>
                </c:pt>
                <c:pt idx="529">
                  <c:v>146.83057711538464</c:v>
                </c:pt>
                <c:pt idx="530">
                  <c:v>147.17171384615384</c:v>
                </c:pt>
                <c:pt idx="531">
                  <c:v>147.51285057692306</c:v>
                </c:pt>
                <c:pt idx="532">
                  <c:v>147.85398730769234</c:v>
                </c:pt>
                <c:pt idx="533">
                  <c:v>148.19512403846153</c:v>
                </c:pt>
                <c:pt idx="534">
                  <c:v>148.53626076923078</c:v>
                </c:pt>
                <c:pt idx="535">
                  <c:v>148.8773975</c:v>
                </c:pt>
                <c:pt idx="536">
                  <c:v>149.21853423076919</c:v>
                </c:pt>
                <c:pt idx="537">
                  <c:v>149.55967096153844</c:v>
                </c:pt>
                <c:pt idx="538">
                  <c:v>149.90080769230769</c:v>
                </c:pt>
                <c:pt idx="539">
                  <c:v>150.24194442307692</c:v>
                </c:pt>
                <c:pt idx="540">
                  <c:v>150.58308115384617</c:v>
                </c:pt>
                <c:pt idx="541">
                  <c:v>150.92421788461539</c:v>
                </c:pt>
                <c:pt idx="542">
                  <c:v>151.26535461538464</c:v>
                </c:pt>
                <c:pt idx="543">
                  <c:v>151.60649134615383</c:v>
                </c:pt>
                <c:pt idx="544">
                  <c:v>151.94762807692308</c:v>
                </c:pt>
                <c:pt idx="545">
                  <c:v>152.28876480769233</c:v>
                </c:pt>
                <c:pt idx="546">
                  <c:v>152.62990153846155</c:v>
                </c:pt>
                <c:pt idx="547">
                  <c:v>152.97103826923077</c:v>
                </c:pt>
                <c:pt idx="548">
                  <c:v>153.312175</c:v>
                </c:pt>
                <c:pt idx="549">
                  <c:v>153.65331173076922</c:v>
                </c:pt>
                <c:pt idx="550">
                  <c:v>153.99444846153847</c:v>
                </c:pt>
                <c:pt idx="551">
                  <c:v>154.33558519230769</c:v>
                </c:pt>
                <c:pt idx="552">
                  <c:v>154.67672192307688</c:v>
                </c:pt>
                <c:pt idx="553">
                  <c:v>155.01785865384616</c:v>
                </c:pt>
                <c:pt idx="554">
                  <c:v>155.35899538461541</c:v>
                </c:pt>
                <c:pt idx="555">
                  <c:v>155.70013211538463</c:v>
                </c:pt>
                <c:pt idx="556">
                  <c:v>156.04126884615386</c:v>
                </c:pt>
                <c:pt idx="557">
                  <c:v>156.38240557692311</c:v>
                </c:pt>
                <c:pt idx="558">
                  <c:v>156.72354230769233</c:v>
                </c:pt>
                <c:pt idx="559">
                  <c:v>157.06467903846152</c:v>
                </c:pt>
                <c:pt idx="560">
                  <c:v>157.40581576923077</c:v>
                </c:pt>
                <c:pt idx="561">
                  <c:v>157.74695250000002</c:v>
                </c:pt>
                <c:pt idx="562">
                  <c:v>158.08808923076924</c:v>
                </c:pt>
                <c:pt idx="563">
                  <c:v>158.42922596153846</c:v>
                </c:pt>
                <c:pt idx="564">
                  <c:v>158.77036269230771</c:v>
                </c:pt>
                <c:pt idx="565">
                  <c:v>159.11149942307694</c:v>
                </c:pt>
                <c:pt idx="566">
                  <c:v>159.45263615384616</c:v>
                </c:pt>
                <c:pt idx="567">
                  <c:v>159.79377288461541</c:v>
                </c:pt>
                <c:pt idx="568">
                  <c:v>160.13490961538463</c:v>
                </c:pt>
                <c:pt idx="569">
                  <c:v>160.47604634615385</c:v>
                </c:pt>
                <c:pt idx="570">
                  <c:v>160.8171830769231</c:v>
                </c:pt>
                <c:pt idx="571">
                  <c:v>161.15831980769232</c:v>
                </c:pt>
                <c:pt idx="572">
                  <c:v>161.49945653846152</c:v>
                </c:pt>
                <c:pt idx="573">
                  <c:v>161.84059326923077</c:v>
                </c:pt>
                <c:pt idx="574">
                  <c:v>162.18173000000002</c:v>
                </c:pt>
                <c:pt idx="575">
                  <c:v>162.47913192307692</c:v>
                </c:pt>
                <c:pt idx="576">
                  <c:v>162.77653384615385</c:v>
                </c:pt>
                <c:pt idx="577">
                  <c:v>163.07393576923076</c:v>
                </c:pt>
                <c:pt idx="578">
                  <c:v>163.37133769230772</c:v>
                </c:pt>
                <c:pt idx="579">
                  <c:v>163.66873961538462</c:v>
                </c:pt>
                <c:pt idx="580">
                  <c:v>163.96614153846156</c:v>
                </c:pt>
                <c:pt idx="581">
                  <c:v>164.26354346153846</c:v>
                </c:pt>
                <c:pt idx="582">
                  <c:v>164.56094538461539</c:v>
                </c:pt>
                <c:pt idx="583">
                  <c:v>164.8583473076923</c:v>
                </c:pt>
                <c:pt idx="584">
                  <c:v>165.15574923076923</c:v>
                </c:pt>
                <c:pt idx="585">
                  <c:v>165.45315115384616</c:v>
                </c:pt>
                <c:pt idx="586">
                  <c:v>165.7505530769231</c:v>
                </c:pt>
                <c:pt idx="587">
                  <c:v>166.04795500000003</c:v>
                </c:pt>
                <c:pt idx="588">
                  <c:v>166.34535692307691</c:v>
                </c:pt>
                <c:pt idx="589">
                  <c:v>166.64275884615387</c:v>
                </c:pt>
                <c:pt idx="590">
                  <c:v>166.94016076923077</c:v>
                </c:pt>
                <c:pt idx="591">
                  <c:v>167.2375626923077</c:v>
                </c:pt>
                <c:pt idx="592">
                  <c:v>167.53496461538464</c:v>
                </c:pt>
                <c:pt idx="593">
                  <c:v>167.83236653846154</c:v>
                </c:pt>
                <c:pt idx="594">
                  <c:v>168.12976846153848</c:v>
                </c:pt>
                <c:pt idx="595">
                  <c:v>168.42717038461541</c:v>
                </c:pt>
                <c:pt idx="596">
                  <c:v>168.72457230769231</c:v>
                </c:pt>
                <c:pt idx="597">
                  <c:v>169.02197423076925</c:v>
                </c:pt>
                <c:pt idx="598">
                  <c:v>169.31937615384615</c:v>
                </c:pt>
                <c:pt idx="599">
                  <c:v>169.61677807692311</c:v>
                </c:pt>
                <c:pt idx="600">
                  <c:v>169.91417999999999</c:v>
                </c:pt>
                <c:pt idx="601">
                  <c:v>170.21158192307695</c:v>
                </c:pt>
                <c:pt idx="602">
                  <c:v>170.50898384615385</c:v>
                </c:pt>
                <c:pt idx="603">
                  <c:v>170.80638576923079</c:v>
                </c:pt>
                <c:pt idx="604">
                  <c:v>171.10378769230766</c:v>
                </c:pt>
                <c:pt idx="605">
                  <c:v>171.40118961538462</c:v>
                </c:pt>
                <c:pt idx="606">
                  <c:v>171.69859153846156</c:v>
                </c:pt>
                <c:pt idx="607">
                  <c:v>171.99599346153846</c:v>
                </c:pt>
                <c:pt idx="608">
                  <c:v>172.29339538461539</c:v>
                </c:pt>
                <c:pt idx="609">
                  <c:v>172.59079730769233</c:v>
                </c:pt>
                <c:pt idx="610">
                  <c:v>172.88819923076923</c:v>
                </c:pt>
                <c:pt idx="611">
                  <c:v>173.18560115384616</c:v>
                </c:pt>
                <c:pt idx="612">
                  <c:v>173.48300307692307</c:v>
                </c:pt>
                <c:pt idx="613">
                  <c:v>173.780405</c:v>
                </c:pt>
                <c:pt idx="614">
                  <c:v>174.07780692307691</c:v>
                </c:pt>
                <c:pt idx="615">
                  <c:v>174.37520884615387</c:v>
                </c:pt>
                <c:pt idx="616">
                  <c:v>174.67261076923077</c:v>
                </c:pt>
                <c:pt idx="617">
                  <c:v>174.97001269230771</c:v>
                </c:pt>
                <c:pt idx="618">
                  <c:v>175.26741461538461</c:v>
                </c:pt>
                <c:pt idx="619">
                  <c:v>175.56481653846154</c:v>
                </c:pt>
                <c:pt idx="620">
                  <c:v>175.86221846153848</c:v>
                </c:pt>
                <c:pt idx="621">
                  <c:v>176.15962038461538</c:v>
                </c:pt>
                <c:pt idx="622">
                  <c:v>176.45702230769234</c:v>
                </c:pt>
                <c:pt idx="623">
                  <c:v>176.75442423076925</c:v>
                </c:pt>
                <c:pt idx="624">
                  <c:v>177.05182615384618</c:v>
                </c:pt>
                <c:pt idx="625">
                  <c:v>177.34922807692308</c:v>
                </c:pt>
                <c:pt idx="626">
                  <c:v>177.64663000000002</c:v>
                </c:pt>
                <c:pt idx="627">
                  <c:v>177.64663000000002</c:v>
                </c:pt>
                <c:pt idx="628">
                  <c:v>177.78859019230768</c:v>
                </c:pt>
                <c:pt idx="629">
                  <c:v>177.9305503846154</c:v>
                </c:pt>
                <c:pt idx="630">
                  <c:v>178.07251057692309</c:v>
                </c:pt>
                <c:pt idx="631">
                  <c:v>178.21447076923076</c:v>
                </c:pt>
                <c:pt idx="632">
                  <c:v>178.35643096153845</c:v>
                </c:pt>
                <c:pt idx="633">
                  <c:v>178.49839115384617</c:v>
                </c:pt>
                <c:pt idx="634">
                  <c:v>178.64035134615386</c:v>
                </c:pt>
                <c:pt idx="635">
                  <c:v>178.78231153846153</c:v>
                </c:pt>
                <c:pt idx="636">
                  <c:v>178.92427173076922</c:v>
                </c:pt>
                <c:pt idx="637">
                  <c:v>179.06623192307694</c:v>
                </c:pt>
                <c:pt idx="638">
                  <c:v>179.20819211538463</c:v>
                </c:pt>
                <c:pt idx="639">
                  <c:v>179.3501523076923</c:v>
                </c:pt>
                <c:pt idx="640">
                  <c:v>179.49211249999999</c:v>
                </c:pt>
                <c:pt idx="641">
                  <c:v>179.63407269230768</c:v>
                </c:pt>
                <c:pt idx="642">
                  <c:v>179.77603288461538</c:v>
                </c:pt>
                <c:pt idx="643">
                  <c:v>179.91799307692307</c:v>
                </c:pt>
                <c:pt idx="644">
                  <c:v>180.05995326923079</c:v>
                </c:pt>
                <c:pt idx="645">
                  <c:v>180.20191346153848</c:v>
                </c:pt>
                <c:pt idx="646">
                  <c:v>180.34387365384615</c:v>
                </c:pt>
                <c:pt idx="647">
                  <c:v>180.48583384615387</c:v>
                </c:pt>
                <c:pt idx="648">
                  <c:v>180.62779403846153</c:v>
                </c:pt>
                <c:pt idx="649">
                  <c:v>180.76975423076922</c:v>
                </c:pt>
                <c:pt idx="650">
                  <c:v>180.91171442307692</c:v>
                </c:pt>
                <c:pt idx="651">
                  <c:v>181.05367461538461</c:v>
                </c:pt>
                <c:pt idx="652">
                  <c:v>181.19563480769233</c:v>
                </c:pt>
                <c:pt idx="653">
                  <c:v>181.33759499999999</c:v>
                </c:pt>
                <c:pt idx="654">
                  <c:v>181.47955519230769</c:v>
                </c:pt>
                <c:pt idx="655">
                  <c:v>181.62151538461541</c:v>
                </c:pt>
                <c:pt idx="656">
                  <c:v>181.76347557692307</c:v>
                </c:pt>
                <c:pt idx="657">
                  <c:v>181.90543576923076</c:v>
                </c:pt>
                <c:pt idx="658">
                  <c:v>182.04739596153848</c:v>
                </c:pt>
                <c:pt idx="659">
                  <c:v>182.18935615384618</c:v>
                </c:pt>
                <c:pt idx="660">
                  <c:v>182.33131634615381</c:v>
                </c:pt>
                <c:pt idx="661">
                  <c:v>182.47327653846153</c:v>
                </c:pt>
                <c:pt idx="662">
                  <c:v>182.61523673076923</c:v>
                </c:pt>
                <c:pt idx="663">
                  <c:v>182.75719692307692</c:v>
                </c:pt>
                <c:pt idx="664">
                  <c:v>182.89915711538461</c:v>
                </c:pt>
                <c:pt idx="665">
                  <c:v>183.0411173076923</c:v>
                </c:pt>
                <c:pt idx="666">
                  <c:v>183.1830775</c:v>
                </c:pt>
                <c:pt idx="667">
                  <c:v>183.32503769230769</c:v>
                </c:pt>
                <c:pt idx="668">
                  <c:v>183.46699788461538</c:v>
                </c:pt>
                <c:pt idx="669">
                  <c:v>183.60895807692307</c:v>
                </c:pt>
                <c:pt idx="670">
                  <c:v>183.75091826923074</c:v>
                </c:pt>
                <c:pt idx="671">
                  <c:v>183.89287846153846</c:v>
                </c:pt>
                <c:pt idx="672">
                  <c:v>184.03483865384615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448640"/>
        <c:axId val="346450176"/>
      </c:lineChart>
      <c:dateAx>
        <c:axId val="346448640"/>
        <c:scaling>
          <c:orientation val="minMax"/>
        </c:scaling>
        <c:delete val="0"/>
        <c:axPos val="b"/>
        <c:numFmt formatCode="[$-409]mmm&quot;-&quot;yy;@" sourceLinked="0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ko-KR"/>
          </a:p>
        </c:txPr>
        <c:crossAx val="346450176"/>
        <c:crosses val="autoZero"/>
        <c:auto val="1"/>
        <c:lblOffset val="100"/>
        <c:baseTimeUnit val="days"/>
        <c:majorUnit val="7"/>
        <c:majorTimeUnit val="months"/>
      </c:dateAx>
      <c:valAx>
        <c:axId val="346450176"/>
        <c:scaling>
          <c:orientation val="minMax"/>
        </c:scaling>
        <c:delete val="0"/>
        <c:axPos val="l"/>
        <c:numFmt formatCode="#,##0_ ;[Red]\-#,##0\ " sourceLinked="0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ko-KR"/>
          </a:p>
        </c:txPr>
        <c:crossAx val="346448640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8962095846203093"/>
          <c:y val="0.12896250000000001"/>
          <c:w val="0.11037899305555555"/>
          <c:h val="0.528704722222222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 Narrow" panose="020B060602020203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1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0"/>
    <c:plotArea>
      <c:layout>
        <c:manualLayout>
          <c:layoutTarget val="inner"/>
          <c:xMode val="edge"/>
          <c:yMode val="edge"/>
          <c:x val="7.4273263888888885E-2"/>
          <c:y val="0.10031472222222222"/>
          <c:w val="0.80050763888888887"/>
          <c:h val="0.82909611111111114"/>
        </c:manualLayout>
      </c:layout>
      <c:lineChart>
        <c:grouping val="standard"/>
        <c:varyColors val="0"/>
        <c:ser>
          <c:idx val="0"/>
          <c:order val="0"/>
          <c:tx>
            <c:strRef>
              <c:f>PBR!$BD$19</c:f>
              <c:strCache>
                <c:ptCount val="1"/>
                <c:pt idx="0">
                  <c:v>삼성전자</c:v>
                </c:pt>
              </c:strCache>
            </c:strRef>
          </c:tx>
          <c:spPr>
            <a:ln w="19050">
              <a:solidFill>
                <a:srgbClr val="0070C0"/>
              </a:solidFill>
            </a:ln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PBR!$BD$20:$BD$5005</c:f>
              <c:numCache>
                <c:formatCode>0_);[Red]\(0\)</c:formatCode>
                <c:ptCount val="4986"/>
                <c:pt idx="0">
                  <c:v>67.73308999999999</c:v>
                </c:pt>
                <c:pt idx="1">
                  <c:v>76.63342999999999</c:v>
                </c:pt>
                <c:pt idx="2">
                  <c:v>76.471210000000013</c:v>
                </c:pt>
                <c:pt idx="3">
                  <c:v>79.49378999999999</c:v>
                </c:pt>
                <c:pt idx="4">
                  <c:v>79.22666000000001</c:v>
                </c:pt>
                <c:pt idx="5">
                  <c:v>79.738919999999993</c:v>
                </c:pt>
                <c:pt idx="6">
                  <c:v>82.782509999999988</c:v>
                </c:pt>
                <c:pt idx="7">
                  <c:v>81.887570000000011</c:v>
                </c:pt>
                <c:pt idx="8">
                  <c:v>81.290940000000006</c:v>
                </c:pt>
                <c:pt idx="9">
                  <c:v>84.124929999999992</c:v>
                </c:pt>
                <c:pt idx="10">
                  <c:v>78.158619999999999</c:v>
                </c:pt>
                <c:pt idx="11">
                  <c:v>82.782509999999988</c:v>
                </c:pt>
                <c:pt idx="12">
                  <c:v>81.290940000000006</c:v>
                </c:pt>
                <c:pt idx="13">
                  <c:v>84.274090000000001</c:v>
                </c:pt>
                <c:pt idx="14">
                  <c:v>88.748820000000009</c:v>
                </c:pt>
                <c:pt idx="15">
                  <c:v>88.59966</c:v>
                </c:pt>
                <c:pt idx="16">
                  <c:v>95.013440000000003</c:v>
                </c:pt>
                <c:pt idx="17">
                  <c:v>83.080830000000006</c:v>
                </c:pt>
                <c:pt idx="18">
                  <c:v>80.545149999999992</c:v>
                </c:pt>
                <c:pt idx="19">
                  <c:v>73.311000000000007</c:v>
                </c:pt>
                <c:pt idx="20">
                  <c:v>73.341039999999992</c:v>
                </c:pt>
                <c:pt idx="21">
                  <c:v>75.970789999999994</c:v>
                </c:pt>
                <c:pt idx="22">
                  <c:v>70.27297999999999</c:v>
                </c:pt>
                <c:pt idx="23">
                  <c:v>63.771639999999998</c:v>
                </c:pt>
                <c:pt idx="24">
                  <c:v>63.625540000000001</c:v>
                </c:pt>
                <c:pt idx="25">
                  <c:v>70.419080000000008</c:v>
                </c:pt>
                <c:pt idx="26">
                  <c:v>64.867370000000008</c:v>
                </c:pt>
                <c:pt idx="27">
                  <c:v>61.945419999999999</c:v>
                </c:pt>
                <c:pt idx="28">
                  <c:v>61.799320000000002</c:v>
                </c:pt>
                <c:pt idx="29">
                  <c:v>61.068829999999998</c:v>
                </c:pt>
                <c:pt idx="30">
                  <c:v>60.922730000000001</c:v>
                </c:pt>
                <c:pt idx="31">
                  <c:v>61.287980000000005</c:v>
                </c:pt>
                <c:pt idx="32">
                  <c:v>63.990780000000001</c:v>
                </c:pt>
                <c:pt idx="33">
                  <c:v>63.406390000000002</c:v>
                </c:pt>
                <c:pt idx="34">
                  <c:v>67.536749999999998</c:v>
                </c:pt>
                <c:pt idx="35">
                  <c:v>64.29616</c:v>
                </c:pt>
                <c:pt idx="36">
                  <c:v>67.389449999999997</c:v>
                </c:pt>
                <c:pt idx="37">
                  <c:v>69.157039999999995</c:v>
                </c:pt>
                <c:pt idx="38">
                  <c:v>67.610399999999998</c:v>
                </c:pt>
                <c:pt idx="39">
                  <c:v>67.904990000000012</c:v>
                </c:pt>
                <c:pt idx="40">
                  <c:v>70.188130000000001</c:v>
                </c:pt>
                <c:pt idx="41">
                  <c:v>64.369810000000001</c:v>
                </c:pt>
                <c:pt idx="42">
                  <c:v>64.443460000000002</c:v>
                </c:pt>
                <c:pt idx="43">
                  <c:v>64.738060000000004</c:v>
                </c:pt>
                <c:pt idx="44">
                  <c:v>66.652950000000004</c:v>
                </c:pt>
                <c:pt idx="45">
                  <c:v>66.063749999999999</c:v>
                </c:pt>
                <c:pt idx="46">
                  <c:v>66.873899999999992</c:v>
                </c:pt>
                <c:pt idx="47">
                  <c:v>63.780610000000003</c:v>
                </c:pt>
                <c:pt idx="48">
                  <c:v>62.749519999999997</c:v>
                </c:pt>
                <c:pt idx="49">
                  <c:v>59.803530000000002</c:v>
                </c:pt>
                <c:pt idx="50">
                  <c:v>65.40091000000001</c:v>
                </c:pt>
                <c:pt idx="51">
                  <c:v>63.780610000000003</c:v>
                </c:pt>
                <c:pt idx="52">
                  <c:v>66.358350000000002</c:v>
                </c:pt>
                <c:pt idx="53">
                  <c:v>64.885360000000006</c:v>
                </c:pt>
                <c:pt idx="54">
                  <c:v>69.451639999999998</c:v>
                </c:pt>
                <c:pt idx="55">
                  <c:v>71.587479999999999</c:v>
                </c:pt>
                <c:pt idx="56">
                  <c:v>72.029380000000003</c:v>
                </c:pt>
                <c:pt idx="57">
                  <c:v>72.986820000000009</c:v>
                </c:pt>
                <c:pt idx="58">
                  <c:v>74.533460000000005</c:v>
                </c:pt>
                <c:pt idx="59">
                  <c:v>77.626750000000001</c:v>
                </c:pt>
                <c:pt idx="60">
                  <c:v>76.890249999999995</c:v>
                </c:pt>
                <c:pt idx="61">
                  <c:v>75.12266000000001</c:v>
                </c:pt>
                <c:pt idx="62">
                  <c:v>76.448359999999994</c:v>
                </c:pt>
                <c:pt idx="63">
                  <c:v>72.913169999999994</c:v>
                </c:pt>
                <c:pt idx="64">
                  <c:v>74.386169999999993</c:v>
                </c:pt>
                <c:pt idx="65">
                  <c:v>75.417259999999999</c:v>
                </c:pt>
                <c:pt idx="66">
                  <c:v>76.890249999999995</c:v>
                </c:pt>
                <c:pt idx="67">
                  <c:v>72.397619999999989</c:v>
                </c:pt>
                <c:pt idx="68">
                  <c:v>68.788789999999992</c:v>
                </c:pt>
                <c:pt idx="69">
                  <c:v>66.579300000000003</c:v>
                </c:pt>
                <c:pt idx="70">
                  <c:v>69.819890000000001</c:v>
                </c:pt>
                <c:pt idx="71">
                  <c:v>70.924630000000008</c:v>
                </c:pt>
                <c:pt idx="72">
                  <c:v>73.428719999999998</c:v>
                </c:pt>
                <c:pt idx="73">
                  <c:v>72.17667999999999</c:v>
                </c:pt>
                <c:pt idx="74">
                  <c:v>71.882080000000002</c:v>
                </c:pt>
                <c:pt idx="75">
                  <c:v>72.397619999999989</c:v>
                </c:pt>
                <c:pt idx="76">
                  <c:v>72.692220000000006</c:v>
                </c:pt>
                <c:pt idx="77">
                  <c:v>72.323970000000003</c:v>
                </c:pt>
                <c:pt idx="78">
                  <c:v>73.796970000000002</c:v>
                </c:pt>
                <c:pt idx="79">
                  <c:v>76.006460000000004</c:v>
                </c:pt>
                <c:pt idx="80">
                  <c:v>79.836240000000004</c:v>
                </c:pt>
                <c:pt idx="81">
                  <c:v>81.309229999999999</c:v>
                </c:pt>
                <c:pt idx="82">
                  <c:v>83.224130000000002</c:v>
                </c:pt>
                <c:pt idx="83">
                  <c:v>81.456530000000001</c:v>
                </c:pt>
                <c:pt idx="84">
                  <c:v>85.139020000000002</c:v>
                </c:pt>
                <c:pt idx="85">
                  <c:v>81.456530000000001</c:v>
                </c:pt>
                <c:pt idx="86">
                  <c:v>80.867339999999999</c:v>
                </c:pt>
                <c:pt idx="87">
                  <c:v>81.603830000000002</c:v>
                </c:pt>
                <c:pt idx="88">
                  <c:v>86.759309999999999</c:v>
                </c:pt>
                <c:pt idx="89">
                  <c:v>87.34850999999999</c:v>
                </c:pt>
                <c:pt idx="90">
                  <c:v>86.170109999999994</c:v>
                </c:pt>
                <c:pt idx="91">
                  <c:v>86.612009999999998</c:v>
                </c:pt>
                <c:pt idx="92">
                  <c:v>85.580910000000003</c:v>
                </c:pt>
                <c:pt idx="93">
                  <c:v>82.782229999999998</c:v>
                </c:pt>
                <c:pt idx="94">
                  <c:v>83.076830000000001</c:v>
                </c:pt>
                <c:pt idx="95">
                  <c:v>80.425440000000009</c:v>
                </c:pt>
                <c:pt idx="96">
                  <c:v>88.232300000000009</c:v>
                </c:pt>
                <c:pt idx="97">
                  <c:v>91.030990000000003</c:v>
                </c:pt>
                <c:pt idx="98">
                  <c:v>92.356679999999997</c:v>
                </c:pt>
                <c:pt idx="99">
                  <c:v>88.379600000000011</c:v>
                </c:pt>
                <c:pt idx="100">
                  <c:v>90.883690000000001</c:v>
                </c:pt>
                <c:pt idx="101">
                  <c:v>91.620190000000008</c:v>
                </c:pt>
                <c:pt idx="102">
                  <c:v>88.674199999999999</c:v>
                </c:pt>
                <c:pt idx="103">
                  <c:v>95.008070000000004</c:v>
                </c:pt>
                <c:pt idx="104">
                  <c:v>97.07025999999999</c:v>
                </c:pt>
                <c:pt idx="105">
                  <c:v>101.19463999999999</c:v>
                </c:pt>
                <c:pt idx="106">
                  <c:v>102.22574</c:v>
                </c:pt>
                <c:pt idx="107">
                  <c:v>101.19463999999999</c:v>
                </c:pt>
                <c:pt idx="108">
                  <c:v>106.05552</c:v>
                </c:pt>
                <c:pt idx="109">
                  <c:v>103.69873</c:v>
                </c:pt>
                <c:pt idx="110">
                  <c:v>101.19463999999999</c:v>
                </c:pt>
                <c:pt idx="111">
                  <c:v>99.132449999999992</c:v>
                </c:pt>
                <c:pt idx="112">
                  <c:v>100.31085</c:v>
                </c:pt>
                <c:pt idx="113">
                  <c:v>96.039169999999999</c:v>
                </c:pt>
                <c:pt idx="114">
                  <c:v>91.325589999999991</c:v>
                </c:pt>
                <c:pt idx="115">
                  <c:v>93.829679999999996</c:v>
                </c:pt>
                <c:pt idx="116">
                  <c:v>89.705300000000008</c:v>
                </c:pt>
                <c:pt idx="117">
                  <c:v>92.798580000000001</c:v>
                </c:pt>
                <c:pt idx="118">
                  <c:v>96.333770000000001</c:v>
                </c:pt>
                <c:pt idx="119">
                  <c:v>96.481070000000003</c:v>
                </c:pt>
                <c:pt idx="120">
                  <c:v>101.63654</c:v>
                </c:pt>
                <c:pt idx="121">
                  <c:v>94.860770000000002</c:v>
                </c:pt>
                <c:pt idx="122">
                  <c:v>95.008070000000004</c:v>
                </c:pt>
                <c:pt idx="123">
                  <c:v>96.481070000000003</c:v>
                </c:pt>
                <c:pt idx="124">
                  <c:v>93.976979999999998</c:v>
                </c:pt>
                <c:pt idx="125">
                  <c:v>91.325589999999991</c:v>
                </c:pt>
                <c:pt idx="126">
                  <c:v>90.441789999999997</c:v>
                </c:pt>
                <c:pt idx="127">
                  <c:v>84.697119999999998</c:v>
                </c:pt>
                <c:pt idx="128">
                  <c:v>84.107919999999993</c:v>
                </c:pt>
                <c:pt idx="129">
                  <c:v>83.666020000000003</c:v>
                </c:pt>
                <c:pt idx="130">
                  <c:v>88.8215</c:v>
                </c:pt>
                <c:pt idx="131">
                  <c:v>88.526899999999998</c:v>
                </c:pt>
                <c:pt idx="132">
                  <c:v>86.022809999999993</c:v>
                </c:pt>
                <c:pt idx="133">
                  <c:v>87.937699999999992</c:v>
                </c:pt>
                <c:pt idx="134">
                  <c:v>88.379600000000011</c:v>
                </c:pt>
                <c:pt idx="135">
                  <c:v>90.589089999999999</c:v>
                </c:pt>
                <c:pt idx="136">
                  <c:v>89.410699999999991</c:v>
                </c:pt>
                <c:pt idx="137">
                  <c:v>96.922960000000003</c:v>
                </c:pt>
                <c:pt idx="138">
                  <c:v>95.155369999999991</c:v>
                </c:pt>
                <c:pt idx="139">
                  <c:v>96.18647</c:v>
                </c:pt>
                <c:pt idx="140">
                  <c:v>95.302669999999992</c:v>
                </c:pt>
                <c:pt idx="141">
                  <c:v>96.62836999999999</c:v>
                </c:pt>
                <c:pt idx="142">
                  <c:v>96.333770000000001</c:v>
                </c:pt>
                <c:pt idx="143">
                  <c:v>97.806759999999997</c:v>
                </c:pt>
                <c:pt idx="144">
                  <c:v>95.449970000000008</c:v>
                </c:pt>
                <c:pt idx="145">
                  <c:v>94.860770000000002</c:v>
                </c:pt>
                <c:pt idx="146">
                  <c:v>92.945880000000002</c:v>
                </c:pt>
                <c:pt idx="147">
                  <c:v>91.325589999999991</c:v>
                </c:pt>
                <c:pt idx="148">
                  <c:v>89.999889999999994</c:v>
                </c:pt>
                <c:pt idx="149">
                  <c:v>92.65128</c:v>
                </c:pt>
                <c:pt idx="150">
                  <c:v>96.333770000000001</c:v>
                </c:pt>
                <c:pt idx="151">
                  <c:v>96.039169999999999</c:v>
                </c:pt>
                <c:pt idx="152">
                  <c:v>94.27158</c:v>
                </c:pt>
                <c:pt idx="153">
                  <c:v>89.999889999999994</c:v>
                </c:pt>
                <c:pt idx="154">
                  <c:v>89.558000000000007</c:v>
                </c:pt>
                <c:pt idx="155">
                  <c:v>89.85260000000001</c:v>
                </c:pt>
                <c:pt idx="156">
                  <c:v>90.29449000000001</c:v>
                </c:pt>
                <c:pt idx="157">
                  <c:v>87.643110000000007</c:v>
                </c:pt>
                <c:pt idx="158">
                  <c:v>88.8215</c:v>
                </c:pt>
                <c:pt idx="159">
                  <c:v>86.170109999999994</c:v>
                </c:pt>
                <c:pt idx="160">
                  <c:v>86.464710000000011</c:v>
                </c:pt>
                <c:pt idx="161">
                  <c:v>86.464710000000011</c:v>
                </c:pt>
                <c:pt idx="162">
                  <c:v>86.170109999999994</c:v>
                </c:pt>
                <c:pt idx="163">
                  <c:v>86.906610000000001</c:v>
                </c:pt>
                <c:pt idx="164">
                  <c:v>87.34850999999999</c:v>
                </c:pt>
                <c:pt idx="165">
                  <c:v>83.371420000000001</c:v>
                </c:pt>
                <c:pt idx="166">
                  <c:v>86.31741000000001</c:v>
                </c:pt>
                <c:pt idx="167">
                  <c:v>86.759309999999999</c:v>
                </c:pt>
                <c:pt idx="168">
                  <c:v>85.433619999999991</c:v>
                </c:pt>
                <c:pt idx="169">
                  <c:v>82.92953</c:v>
                </c:pt>
                <c:pt idx="170">
                  <c:v>86.464710000000011</c:v>
                </c:pt>
                <c:pt idx="171">
                  <c:v>88.526899999999998</c:v>
                </c:pt>
                <c:pt idx="172">
                  <c:v>84.40252000000001</c:v>
                </c:pt>
                <c:pt idx="173">
                  <c:v>85.433619999999991</c:v>
                </c:pt>
                <c:pt idx="174">
                  <c:v>84.84442</c:v>
                </c:pt>
                <c:pt idx="175">
                  <c:v>84.40252000000001</c:v>
                </c:pt>
                <c:pt idx="176">
                  <c:v>81.603830000000002</c:v>
                </c:pt>
                <c:pt idx="177">
                  <c:v>81.309229999999999</c:v>
                </c:pt>
                <c:pt idx="178">
                  <c:v>81.898429999999991</c:v>
                </c:pt>
                <c:pt idx="179">
                  <c:v>84.255219999999994</c:v>
                </c:pt>
                <c:pt idx="180">
                  <c:v>84.549820000000011</c:v>
                </c:pt>
                <c:pt idx="181">
                  <c:v>87.053910000000002</c:v>
                </c:pt>
                <c:pt idx="182">
                  <c:v>83.371420000000001</c:v>
                </c:pt>
                <c:pt idx="183">
                  <c:v>92.356679999999997</c:v>
                </c:pt>
                <c:pt idx="184">
                  <c:v>101.19463999999999</c:v>
                </c:pt>
                <c:pt idx="185">
                  <c:v>97.364860000000007</c:v>
                </c:pt>
                <c:pt idx="186">
                  <c:v>87.790399999999991</c:v>
                </c:pt>
                <c:pt idx="187">
                  <c:v>86.906610000000001</c:v>
                </c:pt>
                <c:pt idx="188">
                  <c:v>88.8215</c:v>
                </c:pt>
                <c:pt idx="189">
                  <c:v>84.255219999999994</c:v>
                </c:pt>
                <c:pt idx="190">
                  <c:v>86.31741000000001</c:v>
                </c:pt>
                <c:pt idx="191">
                  <c:v>87.053910000000002</c:v>
                </c:pt>
                <c:pt idx="192">
                  <c:v>84.697119999999998</c:v>
                </c:pt>
                <c:pt idx="193">
                  <c:v>81.898429999999991</c:v>
                </c:pt>
                <c:pt idx="194">
                  <c:v>78.65785000000001</c:v>
                </c:pt>
                <c:pt idx="195">
                  <c:v>84.697119999999998</c:v>
                </c:pt>
                <c:pt idx="196">
                  <c:v>81.456530000000001</c:v>
                </c:pt>
                <c:pt idx="197">
                  <c:v>82.045729999999992</c:v>
                </c:pt>
                <c:pt idx="198">
                  <c:v>79.541640000000001</c:v>
                </c:pt>
                <c:pt idx="199">
                  <c:v>78.363249999999994</c:v>
                </c:pt>
                <c:pt idx="200">
                  <c:v>79.541640000000001</c:v>
                </c:pt>
                <c:pt idx="201">
                  <c:v>79.541640000000001</c:v>
                </c:pt>
                <c:pt idx="202">
                  <c:v>82.045729999999992</c:v>
                </c:pt>
                <c:pt idx="203">
                  <c:v>82.045729999999992</c:v>
                </c:pt>
                <c:pt idx="204">
                  <c:v>83.224130000000002</c:v>
                </c:pt>
                <c:pt idx="205">
                  <c:v>89.558000000000007</c:v>
                </c:pt>
                <c:pt idx="206">
                  <c:v>85.580910000000003</c:v>
                </c:pt>
                <c:pt idx="207">
                  <c:v>82.48763000000001</c:v>
                </c:pt>
                <c:pt idx="208">
                  <c:v>81.898429999999991</c:v>
                </c:pt>
                <c:pt idx="209">
                  <c:v>79.39434</c:v>
                </c:pt>
                <c:pt idx="210">
                  <c:v>76.006460000000004</c:v>
                </c:pt>
                <c:pt idx="211">
                  <c:v>83.518720000000002</c:v>
                </c:pt>
                <c:pt idx="212">
                  <c:v>82.634929999999997</c:v>
                </c:pt>
                <c:pt idx="213">
                  <c:v>86.31741000000001</c:v>
                </c:pt>
                <c:pt idx="214">
                  <c:v>90.29449000000001</c:v>
                </c:pt>
                <c:pt idx="215">
                  <c:v>86.31741000000001</c:v>
                </c:pt>
                <c:pt idx="216">
                  <c:v>85.728210000000004</c:v>
                </c:pt>
                <c:pt idx="217">
                  <c:v>82.48763000000001</c:v>
                </c:pt>
                <c:pt idx="218">
                  <c:v>81.01464</c:v>
                </c:pt>
                <c:pt idx="219">
                  <c:v>80.57274000000001</c:v>
                </c:pt>
                <c:pt idx="220">
                  <c:v>89.410699999999991</c:v>
                </c:pt>
                <c:pt idx="221">
                  <c:v>90.29449000000001</c:v>
                </c:pt>
                <c:pt idx="222">
                  <c:v>95.74457000000001</c:v>
                </c:pt>
                <c:pt idx="223">
                  <c:v>100.16355</c:v>
                </c:pt>
                <c:pt idx="224">
                  <c:v>97.954059999999998</c:v>
                </c:pt>
                <c:pt idx="225">
                  <c:v>101.63654</c:v>
                </c:pt>
                <c:pt idx="226">
                  <c:v>107.67582</c:v>
                </c:pt>
                <c:pt idx="227">
                  <c:v>104.43522999999999</c:v>
                </c:pt>
                <c:pt idx="228">
                  <c:v>111.94750000000001</c:v>
                </c:pt>
                <c:pt idx="229">
                  <c:v>104.14063</c:v>
                </c:pt>
                <c:pt idx="230">
                  <c:v>109.14881</c:v>
                </c:pt>
                <c:pt idx="231">
                  <c:v>104.43522999999999</c:v>
                </c:pt>
                <c:pt idx="232">
                  <c:v>99.279750000000007</c:v>
                </c:pt>
                <c:pt idx="233">
                  <c:v>98.395960000000002</c:v>
                </c:pt>
                <c:pt idx="234">
                  <c:v>94.713470000000001</c:v>
                </c:pt>
                <c:pt idx="235">
                  <c:v>90.73639</c:v>
                </c:pt>
                <c:pt idx="236">
                  <c:v>83.666020000000003</c:v>
                </c:pt>
                <c:pt idx="237">
                  <c:v>85.728210000000004</c:v>
                </c:pt>
                <c:pt idx="238">
                  <c:v>84.84442</c:v>
                </c:pt>
                <c:pt idx="239">
                  <c:v>83.224130000000002</c:v>
                </c:pt>
                <c:pt idx="240">
                  <c:v>84.40252000000001</c:v>
                </c:pt>
                <c:pt idx="241">
                  <c:v>85.433619999999991</c:v>
                </c:pt>
                <c:pt idx="242">
                  <c:v>82.045729999999992</c:v>
                </c:pt>
                <c:pt idx="243">
                  <c:v>76.006460000000004</c:v>
                </c:pt>
                <c:pt idx="244">
                  <c:v>76.595660000000009</c:v>
                </c:pt>
                <c:pt idx="245">
                  <c:v>79.983539999999991</c:v>
                </c:pt>
                <c:pt idx="246">
                  <c:v>82.193029999999993</c:v>
                </c:pt>
                <c:pt idx="247">
                  <c:v>81.456530000000001</c:v>
                </c:pt>
                <c:pt idx="248">
                  <c:v>77.774050000000003</c:v>
                </c:pt>
                <c:pt idx="249">
                  <c:v>76.742949999999993</c:v>
                </c:pt>
                <c:pt idx="250">
                  <c:v>74.386169999999993</c:v>
                </c:pt>
                <c:pt idx="251">
                  <c:v>60.024480000000004</c:v>
                </c:pt>
                <c:pt idx="252">
                  <c:v>78.805149999999998</c:v>
                </c:pt>
                <c:pt idx="253">
                  <c:v>72.103030000000004</c:v>
                </c:pt>
                <c:pt idx="254">
                  <c:v>68.494190000000003</c:v>
                </c:pt>
                <c:pt idx="255">
                  <c:v>65.106309999999993</c:v>
                </c:pt>
                <c:pt idx="256">
                  <c:v>71.587479999999999</c:v>
                </c:pt>
                <c:pt idx="257">
                  <c:v>62.896819999999998</c:v>
                </c:pt>
                <c:pt idx="258">
                  <c:v>68.494190000000003</c:v>
                </c:pt>
                <c:pt idx="259">
                  <c:v>72.103030000000004</c:v>
                </c:pt>
                <c:pt idx="260">
                  <c:v>67.168499999999995</c:v>
                </c:pt>
                <c:pt idx="261">
                  <c:v>69.230689999999996</c:v>
                </c:pt>
                <c:pt idx="262">
                  <c:v>72.618570000000005</c:v>
                </c:pt>
                <c:pt idx="263">
                  <c:v>69.083389999999994</c:v>
                </c:pt>
                <c:pt idx="264">
                  <c:v>65.106309999999993</c:v>
                </c:pt>
                <c:pt idx="265">
                  <c:v>71.882080000000002</c:v>
                </c:pt>
                <c:pt idx="266">
                  <c:v>80.278139999999993</c:v>
                </c:pt>
                <c:pt idx="267">
                  <c:v>75.269960000000012</c:v>
                </c:pt>
                <c:pt idx="268">
                  <c:v>68.862440000000007</c:v>
                </c:pt>
                <c:pt idx="269">
                  <c:v>70.261780000000002</c:v>
                </c:pt>
                <c:pt idx="270">
                  <c:v>74.091570000000004</c:v>
                </c:pt>
                <c:pt idx="271">
                  <c:v>77.774050000000003</c:v>
                </c:pt>
                <c:pt idx="272">
                  <c:v>79.836240000000004</c:v>
                </c:pt>
                <c:pt idx="273">
                  <c:v>86.022809999999993</c:v>
                </c:pt>
                <c:pt idx="274">
                  <c:v>87.34850999999999</c:v>
                </c:pt>
                <c:pt idx="275">
                  <c:v>88.8215</c:v>
                </c:pt>
                <c:pt idx="276">
                  <c:v>87.937699999999992</c:v>
                </c:pt>
                <c:pt idx="277">
                  <c:v>87.201210000000003</c:v>
                </c:pt>
                <c:pt idx="278">
                  <c:v>87.201210000000003</c:v>
                </c:pt>
                <c:pt idx="279">
                  <c:v>83.813320000000004</c:v>
                </c:pt>
                <c:pt idx="280">
                  <c:v>81.751130000000003</c:v>
                </c:pt>
                <c:pt idx="281">
                  <c:v>81.01464</c:v>
                </c:pt>
                <c:pt idx="282">
                  <c:v>82.193029999999993</c:v>
                </c:pt>
                <c:pt idx="283">
                  <c:v>83.813320000000004</c:v>
                </c:pt>
                <c:pt idx="284">
                  <c:v>86.022809999999993</c:v>
                </c:pt>
                <c:pt idx="285">
                  <c:v>82.782229999999998</c:v>
                </c:pt>
                <c:pt idx="286">
                  <c:v>87.790399999999991</c:v>
                </c:pt>
                <c:pt idx="287">
                  <c:v>88.526899999999998</c:v>
                </c:pt>
                <c:pt idx="288">
                  <c:v>95.008070000000004</c:v>
                </c:pt>
                <c:pt idx="289">
                  <c:v>98.690559999999991</c:v>
                </c:pt>
                <c:pt idx="290">
                  <c:v>100.60544999999999</c:v>
                </c:pt>
                <c:pt idx="291">
                  <c:v>106.64472000000001</c:v>
                </c:pt>
                <c:pt idx="292">
                  <c:v>105.46633</c:v>
                </c:pt>
                <c:pt idx="293">
                  <c:v>107.67582</c:v>
                </c:pt>
                <c:pt idx="294">
                  <c:v>111.5056</c:v>
                </c:pt>
                <c:pt idx="295">
                  <c:v>112.53669000000001</c:v>
                </c:pt>
                <c:pt idx="296">
                  <c:v>112.97859</c:v>
                </c:pt>
                <c:pt idx="297">
                  <c:v>116.80837</c:v>
                </c:pt>
                <c:pt idx="298">
                  <c:v>118.72327</c:v>
                </c:pt>
                <c:pt idx="299">
                  <c:v>117.10297</c:v>
                </c:pt>
                <c:pt idx="300">
                  <c:v>116.66107000000001</c:v>
                </c:pt>
                <c:pt idx="301">
                  <c:v>111.211</c:v>
                </c:pt>
                <c:pt idx="302">
                  <c:v>109.88531</c:v>
                </c:pt>
                <c:pt idx="303">
                  <c:v>109.73800999999999</c:v>
                </c:pt>
                <c:pt idx="304">
                  <c:v>106.49742000000001</c:v>
                </c:pt>
                <c:pt idx="305">
                  <c:v>106.35011999999999</c:v>
                </c:pt>
                <c:pt idx="306">
                  <c:v>105.17173</c:v>
                </c:pt>
                <c:pt idx="307">
                  <c:v>111.211</c:v>
                </c:pt>
                <c:pt idx="308">
                  <c:v>104.87713000000001</c:v>
                </c:pt>
                <c:pt idx="309">
                  <c:v>112.24208999999999</c:v>
                </c:pt>
                <c:pt idx="310">
                  <c:v>115.62997999999999</c:v>
                </c:pt>
                <c:pt idx="311">
                  <c:v>113.86239</c:v>
                </c:pt>
                <c:pt idx="312">
                  <c:v>116.36648</c:v>
                </c:pt>
                <c:pt idx="313">
                  <c:v>117.69217</c:v>
                </c:pt>
                <c:pt idx="314">
                  <c:v>120.93276</c:v>
                </c:pt>
                <c:pt idx="315">
                  <c:v>124.02603999999999</c:v>
                </c:pt>
                <c:pt idx="316">
                  <c:v>121.52195</c:v>
                </c:pt>
                <c:pt idx="317">
                  <c:v>115.48267999999999</c:v>
                </c:pt>
                <c:pt idx="318">
                  <c:v>110.47450000000001</c:v>
                </c:pt>
                <c:pt idx="319">
                  <c:v>110.47450000000001</c:v>
                </c:pt>
                <c:pt idx="320">
                  <c:v>111.94750000000001</c:v>
                </c:pt>
                <c:pt idx="321">
                  <c:v>109.59071</c:v>
                </c:pt>
                <c:pt idx="322">
                  <c:v>114.15699000000001</c:v>
                </c:pt>
                <c:pt idx="323">
                  <c:v>114.59888000000001</c:v>
                </c:pt>
                <c:pt idx="324">
                  <c:v>118.42867</c:v>
                </c:pt>
                <c:pt idx="325">
                  <c:v>120.78546</c:v>
                </c:pt>
                <c:pt idx="326">
                  <c:v>126.23553</c:v>
                </c:pt>
                <c:pt idx="327">
                  <c:v>126.08823</c:v>
                </c:pt>
                <c:pt idx="328">
                  <c:v>124.90984</c:v>
                </c:pt>
                <c:pt idx="329">
                  <c:v>122.25845</c:v>
                </c:pt>
                <c:pt idx="330">
                  <c:v>125.05714</c:v>
                </c:pt>
                <c:pt idx="331">
                  <c:v>116.95567</c:v>
                </c:pt>
                <c:pt idx="332">
                  <c:v>119.31246</c:v>
                </c:pt>
                <c:pt idx="333">
                  <c:v>111.3583</c:v>
                </c:pt>
                <c:pt idx="334">
                  <c:v>114.59888000000001</c:v>
                </c:pt>
                <c:pt idx="335">
                  <c:v>116.80837</c:v>
                </c:pt>
                <c:pt idx="336">
                  <c:v>117.39757</c:v>
                </c:pt>
                <c:pt idx="337">
                  <c:v>121.08006</c:v>
                </c:pt>
                <c:pt idx="338">
                  <c:v>118.57597</c:v>
                </c:pt>
                <c:pt idx="339">
                  <c:v>112.97859</c:v>
                </c:pt>
                <c:pt idx="340">
                  <c:v>117.25027</c:v>
                </c:pt>
                <c:pt idx="341">
                  <c:v>118.13407000000001</c:v>
                </c:pt>
                <c:pt idx="342">
                  <c:v>119.45975999999999</c:v>
                </c:pt>
                <c:pt idx="343">
                  <c:v>119.31246</c:v>
                </c:pt>
                <c:pt idx="344">
                  <c:v>117.98677000000001</c:v>
                </c:pt>
                <c:pt idx="345">
                  <c:v>115.04078</c:v>
                </c:pt>
                <c:pt idx="346">
                  <c:v>115.48267999999999</c:v>
                </c:pt>
                <c:pt idx="347">
                  <c:v>112.83129</c:v>
                </c:pt>
                <c:pt idx="348">
                  <c:v>112.09480000000001</c:v>
                </c:pt>
                <c:pt idx="349">
                  <c:v>112.83129</c:v>
                </c:pt>
                <c:pt idx="350">
                  <c:v>113.86239</c:v>
                </c:pt>
                <c:pt idx="351">
                  <c:v>112.24208999999999</c:v>
                </c:pt>
                <c:pt idx="352">
                  <c:v>114.45158000000001</c:v>
                </c:pt>
                <c:pt idx="353">
                  <c:v>111.65289999999999</c:v>
                </c:pt>
                <c:pt idx="354">
                  <c:v>111.0637</c:v>
                </c:pt>
                <c:pt idx="355">
                  <c:v>114.45158000000001</c:v>
                </c:pt>
                <c:pt idx="356">
                  <c:v>109.73800999999999</c:v>
                </c:pt>
                <c:pt idx="357">
                  <c:v>114.30428999999999</c:v>
                </c:pt>
                <c:pt idx="358">
                  <c:v>114.59888000000001</c:v>
                </c:pt>
                <c:pt idx="359">
                  <c:v>120.49086</c:v>
                </c:pt>
                <c:pt idx="360">
                  <c:v>123.28955000000001</c:v>
                </c:pt>
                <c:pt idx="361">
                  <c:v>131.68561</c:v>
                </c:pt>
                <c:pt idx="362">
                  <c:v>135.36809</c:v>
                </c:pt>
                <c:pt idx="363">
                  <c:v>136.39919</c:v>
                </c:pt>
                <c:pt idx="364">
                  <c:v>136.25189</c:v>
                </c:pt>
                <c:pt idx="365">
                  <c:v>139.78707</c:v>
                </c:pt>
                <c:pt idx="366">
                  <c:v>135.66269</c:v>
                </c:pt>
                <c:pt idx="367">
                  <c:v>137.43028000000001</c:v>
                </c:pt>
                <c:pt idx="368">
                  <c:v>143.02766</c:v>
                </c:pt>
                <c:pt idx="369">
                  <c:v>148.77232999999998</c:v>
                </c:pt>
                <c:pt idx="370">
                  <c:v>144.79525000000001</c:v>
                </c:pt>
                <c:pt idx="371">
                  <c:v>134.77889000000002</c:v>
                </c:pt>
                <c:pt idx="372">
                  <c:v>141.40735999999998</c:v>
                </c:pt>
                <c:pt idx="373">
                  <c:v>136.39919</c:v>
                </c:pt>
                <c:pt idx="374">
                  <c:v>139.19786999999999</c:v>
                </c:pt>
                <c:pt idx="375">
                  <c:v>126.97203</c:v>
                </c:pt>
                <c:pt idx="376">
                  <c:v>131.24370999999999</c:v>
                </c:pt>
                <c:pt idx="377">
                  <c:v>134.04239999999999</c:v>
                </c:pt>
                <c:pt idx="378">
                  <c:v>138.46137999999999</c:v>
                </c:pt>
                <c:pt idx="379">
                  <c:v>132.2748</c:v>
                </c:pt>
                <c:pt idx="380">
                  <c:v>130.80180999999999</c:v>
                </c:pt>
                <c:pt idx="381">
                  <c:v>133.15860000000001</c:v>
                </c:pt>
                <c:pt idx="382">
                  <c:v>131.53831</c:v>
                </c:pt>
                <c:pt idx="383">
                  <c:v>132.4221</c:v>
                </c:pt>
                <c:pt idx="384">
                  <c:v>134.92618999999999</c:v>
                </c:pt>
                <c:pt idx="385">
                  <c:v>129.91802000000001</c:v>
                </c:pt>
                <c:pt idx="386">
                  <c:v>131.24370999999999</c:v>
                </c:pt>
                <c:pt idx="387">
                  <c:v>130.35991000000001</c:v>
                </c:pt>
                <c:pt idx="388">
                  <c:v>125.35174000000001</c:v>
                </c:pt>
                <c:pt idx="389">
                  <c:v>120.63816</c:v>
                </c:pt>
                <c:pt idx="390">
                  <c:v>125.49903999999999</c:v>
                </c:pt>
                <c:pt idx="391">
                  <c:v>125.94092999999999</c:v>
                </c:pt>
                <c:pt idx="392">
                  <c:v>130.35991000000001</c:v>
                </c:pt>
                <c:pt idx="393">
                  <c:v>122.55305</c:v>
                </c:pt>
                <c:pt idx="394">
                  <c:v>125.20444000000001</c:v>
                </c:pt>
                <c:pt idx="395">
                  <c:v>124.32064</c:v>
                </c:pt>
                <c:pt idx="396">
                  <c:v>116.21917999999999</c:v>
                </c:pt>
                <c:pt idx="397">
                  <c:v>104.14063</c:v>
                </c:pt>
                <c:pt idx="398">
                  <c:v>100.16355</c:v>
                </c:pt>
                <c:pt idx="399">
                  <c:v>106.93932000000001</c:v>
                </c:pt>
                <c:pt idx="400">
                  <c:v>113.27319</c:v>
                </c:pt>
                <c:pt idx="401">
                  <c:v>114.89348</c:v>
                </c:pt>
                <c:pt idx="402">
                  <c:v>117.54486999999999</c:v>
                </c:pt>
                <c:pt idx="403">
                  <c:v>111.65289999999999</c:v>
                </c:pt>
                <c:pt idx="404">
                  <c:v>123.73144000000001</c:v>
                </c:pt>
                <c:pt idx="405">
                  <c:v>126.67742999999999</c:v>
                </c:pt>
                <c:pt idx="406">
                  <c:v>130.50721000000001</c:v>
                </c:pt>
                <c:pt idx="407">
                  <c:v>135.07348999999999</c:v>
                </c:pt>
                <c:pt idx="408">
                  <c:v>139.19786999999999</c:v>
                </c:pt>
                <c:pt idx="409">
                  <c:v>148.03582999999998</c:v>
                </c:pt>
                <c:pt idx="410">
                  <c:v>144.79525000000001</c:v>
                </c:pt>
                <c:pt idx="411">
                  <c:v>141.84926000000002</c:v>
                </c:pt>
                <c:pt idx="412">
                  <c:v>139.49247</c:v>
                </c:pt>
                <c:pt idx="413">
                  <c:v>154.6643</c:v>
                </c:pt>
                <c:pt idx="414">
                  <c:v>155.1062</c:v>
                </c:pt>
                <c:pt idx="415">
                  <c:v>153.92780999999999</c:v>
                </c:pt>
                <c:pt idx="416">
                  <c:v>157.31568999999999</c:v>
                </c:pt>
                <c:pt idx="417">
                  <c:v>155.84270000000001</c:v>
                </c:pt>
                <c:pt idx="418">
                  <c:v>153.19130999999999</c:v>
                </c:pt>
                <c:pt idx="419">
                  <c:v>154.07511</c:v>
                </c:pt>
                <c:pt idx="420">
                  <c:v>162.76577</c:v>
                </c:pt>
                <c:pt idx="421">
                  <c:v>165.71174999999999</c:v>
                </c:pt>
                <c:pt idx="422">
                  <c:v>157.02108999999999</c:v>
                </c:pt>
                <c:pt idx="423">
                  <c:v>156.43189999999998</c:v>
                </c:pt>
                <c:pt idx="424">
                  <c:v>173.22402</c:v>
                </c:pt>
                <c:pt idx="425">
                  <c:v>173.81322</c:v>
                </c:pt>
                <c:pt idx="426">
                  <c:v>174.10782</c:v>
                </c:pt>
                <c:pt idx="427">
                  <c:v>181.17818</c:v>
                </c:pt>
                <c:pt idx="428">
                  <c:v>182.35657999999998</c:v>
                </c:pt>
                <c:pt idx="429">
                  <c:v>185.74446</c:v>
                </c:pt>
                <c:pt idx="430">
                  <c:v>187.80664999999999</c:v>
                </c:pt>
                <c:pt idx="431">
                  <c:v>196.20272</c:v>
                </c:pt>
                <c:pt idx="432">
                  <c:v>186.77555999999998</c:v>
                </c:pt>
                <c:pt idx="433">
                  <c:v>188.83775</c:v>
                </c:pt>
                <c:pt idx="434">
                  <c:v>202.38929000000002</c:v>
                </c:pt>
                <c:pt idx="435">
                  <c:v>200.3271</c:v>
                </c:pt>
                <c:pt idx="436">
                  <c:v>191.93104</c:v>
                </c:pt>
                <c:pt idx="437">
                  <c:v>171.75102999999999</c:v>
                </c:pt>
                <c:pt idx="438">
                  <c:v>180.44168999999999</c:v>
                </c:pt>
                <c:pt idx="439">
                  <c:v>181.62007999999997</c:v>
                </c:pt>
                <c:pt idx="440">
                  <c:v>183.68226999999999</c:v>
                </c:pt>
                <c:pt idx="441">
                  <c:v>179.26329000000001</c:v>
                </c:pt>
                <c:pt idx="442">
                  <c:v>174.10782</c:v>
                </c:pt>
                <c:pt idx="443">
                  <c:v>176.90649999999999</c:v>
                </c:pt>
                <c:pt idx="444">
                  <c:v>171.01453000000001</c:v>
                </c:pt>
                <c:pt idx="445">
                  <c:v>167.77394000000001</c:v>
                </c:pt>
                <c:pt idx="446">
                  <c:v>175.43351000000001</c:v>
                </c:pt>
                <c:pt idx="447">
                  <c:v>181.62007999999997</c:v>
                </c:pt>
                <c:pt idx="448">
                  <c:v>183.09307999999999</c:v>
                </c:pt>
                <c:pt idx="449">
                  <c:v>198.55951000000002</c:v>
                </c:pt>
                <c:pt idx="450">
                  <c:v>190.75264000000001</c:v>
                </c:pt>
                <c:pt idx="451">
                  <c:v>187.80664999999999</c:v>
                </c:pt>
                <c:pt idx="452">
                  <c:v>181.62007999999997</c:v>
                </c:pt>
                <c:pt idx="453">
                  <c:v>184.12417000000002</c:v>
                </c:pt>
                <c:pt idx="454">
                  <c:v>196.79191</c:v>
                </c:pt>
                <c:pt idx="455">
                  <c:v>191.78373999999999</c:v>
                </c:pt>
                <c:pt idx="456">
                  <c:v>198.26491000000001</c:v>
                </c:pt>
                <c:pt idx="457">
                  <c:v>201.80008999999998</c:v>
                </c:pt>
                <c:pt idx="458">
                  <c:v>190.89994000000002</c:v>
                </c:pt>
                <c:pt idx="459">
                  <c:v>191.78373999999999</c:v>
                </c:pt>
                <c:pt idx="460">
                  <c:v>189.57425000000001</c:v>
                </c:pt>
                <c:pt idx="461">
                  <c:v>195.46621999999999</c:v>
                </c:pt>
                <c:pt idx="462">
                  <c:v>197.52841000000001</c:v>
                </c:pt>
                <c:pt idx="463">
                  <c:v>192.52023</c:v>
                </c:pt>
                <c:pt idx="464">
                  <c:v>211.66915</c:v>
                </c:pt>
                <c:pt idx="465">
                  <c:v>207.10287</c:v>
                </c:pt>
                <c:pt idx="466">
                  <c:v>218.00301999999999</c:v>
                </c:pt>
                <c:pt idx="467">
                  <c:v>223.1585</c:v>
                </c:pt>
                <c:pt idx="468">
                  <c:v>212.40564000000001</c:v>
                </c:pt>
                <c:pt idx="469">
                  <c:v>224.18959000000001</c:v>
                </c:pt>
                <c:pt idx="470">
                  <c:v>224.63148999999999</c:v>
                </c:pt>
                <c:pt idx="471">
                  <c:v>225.80987999999999</c:v>
                </c:pt>
                <c:pt idx="472">
                  <c:v>218.00301999999999</c:v>
                </c:pt>
                <c:pt idx="473">
                  <c:v>208.72316000000001</c:v>
                </c:pt>
                <c:pt idx="474">
                  <c:v>212.25834</c:v>
                </c:pt>
                <c:pt idx="475">
                  <c:v>215.35163</c:v>
                </c:pt>
                <c:pt idx="476">
                  <c:v>220.65441000000001</c:v>
                </c:pt>
                <c:pt idx="477">
                  <c:v>225.36798999999999</c:v>
                </c:pt>
                <c:pt idx="478">
                  <c:v>227.43018000000001</c:v>
                </c:pt>
                <c:pt idx="479">
                  <c:v>220.80170999999999</c:v>
                </c:pt>
                <c:pt idx="480">
                  <c:v>218.00301999999999</c:v>
                </c:pt>
                <c:pt idx="481">
                  <c:v>214.32053999999999</c:v>
                </c:pt>
                <c:pt idx="482">
                  <c:v>224.92608999999999</c:v>
                </c:pt>
                <c:pt idx="483">
                  <c:v>221.68549999999999</c:v>
                </c:pt>
                <c:pt idx="484">
                  <c:v>223.45309</c:v>
                </c:pt>
                <c:pt idx="485">
                  <c:v>217.26651999999999</c:v>
                </c:pt>
                <c:pt idx="486">
                  <c:v>218.88681</c:v>
                </c:pt>
                <c:pt idx="487">
                  <c:v>226.10448000000002</c:v>
                </c:pt>
                <c:pt idx="488">
                  <c:v>217.41382000000002</c:v>
                </c:pt>
                <c:pt idx="489">
                  <c:v>222.12739999999999</c:v>
                </c:pt>
                <c:pt idx="490">
                  <c:v>218.88681</c:v>
                </c:pt>
                <c:pt idx="491">
                  <c:v>226.54638</c:v>
                </c:pt>
                <c:pt idx="492">
                  <c:v>210.19614999999999</c:v>
                </c:pt>
                <c:pt idx="493">
                  <c:v>201.65279000000001</c:v>
                </c:pt>
                <c:pt idx="494">
                  <c:v>195.17161999999999</c:v>
                </c:pt>
                <c:pt idx="495">
                  <c:v>197.67570999999998</c:v>
                </c:pt>
                <c:pt idx="496">
                  <c:v>186.62826000000001</c:v>
                </c:pt>
                <c:pt idx="497">
                  <c:v>193.25673</c:v>
                </c:pt>
                <c:pt idx="498">
                  <c:v>187.51205999999999</c:v>
                </c:pt>
                <c:pt idx="499">
                  <c:v>191.93104</c:v>
                </c:pt>
                <c:pt idx="500">
                  <c:v>189.42695000000001</c:v>
                </c:pt>
                <c:pt idx="501">
                  <c:v>181.17818</c:v>
                </c:pt>
                <c:pt idx="502">
                  <c:v>190.75264000000001</c:v>
                </c:pt>
                <c:pt idx="503">
                  <c:v>190.75264000000001</c:v>
                </c:pt>
                <c:pt idx="504">
                  <c:v>201.50548999999998</c:v>
                </c:pt>
                <c:pt idx="505">
                  <c:v>201.65279000000001</c:v>
                </c:pt>
                <c:pt idx="506">
                  <c:v>207.10287</c:v>
                </c:pt>
                <c:pt idx="507">
                  <c:v>204.15688</c:v>
                </c:pt>
                <c:pt idx="508">
                  <c:v>201.21089000000001</c:v>
                </c:pt>
                <c:pt idx="509">
                  <c:v>208.87045999999998</c:v>
                </c:pt>
                <c:pt idx="510">
                  <c:v>212.55294000000001</c:v>
                </c:pt>
                <c:pt idx="511">
                  <c:v>216.82461999999998</c:v>
                </c:pt>
                <c:pt idx="512">
                  <c:v>213.43673999999999</c:v>
                </c:pt>
                <c:pt idx="513">
                  <c:v>220.94901000000002</c:v>
                </c:pt>
                <c:pt idx="514">
                  <c:v>207.69207</c:v>
                </c:pt>
                <c:pt idx="515">
                  <c:v>215.35163</c:v>
                </c:pt>
                <c:pt idx="516">
                  <c:v>213.58404000000002</c:v>
                </c:pt>
                <c:pt idx="517">
                  <c:v>220.06520999999998</c:v>
                </c:pt>
                <c:pt idx="518">
                  <c:v>210.34345000000002</c:v>
                </c:pt>
                <c:pt idx="519">
                  <c:v>204.74607999999998</c:v>
                </c:pt>
                <c:pt idx="520">
                  <c:v>210.19614999999999</c:v>
                </c:pt>
                <c:pt idx="521">
                  <c:v>205.62986999999998</c:v>
                </c:pt>
                <c:pt idx="522">
                  <c:v>190.89994000000002</c:v>
                </c:pt>
                <c:pt idx="523">
                  <c:v>187.36476000000002</c:v>
                </c:pt>
                <c:pt idx="524">
                  <c:v>190.31073999999998</c:v>
                </c:pt>
                <c:pt idx="525">
                  <c:v>192.52023</c:v>
                </c:pt>
                <c:pt idx="526">
                  <c:v>188.54315</c:v>
                </c:pt>
                <c:pt idx="527">
                  <c:v>187.80664999999999</c:v>
                </c:pt>
                <c:pt idx="528">
                  <c:v>191.63643999999999</c:v>
                </c:pt>
                <c:pt idx="529">
                  <c:v>195.90812</c:v>
                </c:pt>
                <c:pt idx="530">
                  <c:v>198.70680999999999</c:v>
                </c:pt>
                <c:pt idx="531">
                  <c:v>197.23381000000001</c:v>
                </c:pt>
                <c:pt idx="532">
                  <c:v>187.80664999999999</c:v>
                </c:pt>
                <c:pt idx="533">
                  <c:v>187.51205999999999</c:v>
                </c:pt>
                <c:pt idx="534">
                  <c:v>196.64461</c:v>
                </c:pt>
                <c:pt idx="535">
                  <c:v>203.27309</c:v>
                </c:pt>
                <c:pt idx="536">
                  <c:v>201.06360000000001</c:v>
                </c:pt>
                <c:pt idx="537">
                  <c:v>202.97848999999999</c:v>
                </c:pt>
                <c:pt idx="538">
                  <c:v>206.07176999999999</c:v>
                </c:pt>
                <c:pt idx="539">
                  <c:v>198.26491000000001</c:v>
                </c:pt>
                <c:pt idx="540">
                  <c:v>196.64461</c:v>
                </c:pt>
                <c:pt idx="541">
                  <c:v>210.34345000000002</c:v>
                </c:pt>
                <c:pt idx="542">
                  <c:v>210.34345000000002</c:v>
                </c:pt>
                <c:pt idx="543">
                  <c:v>212.55294000000001</c:v>
                </c:pt>
                <c:pt idx="544">
                  <c:v>214.61512999999999</c:v>
                </c:pt>
                <c:pt idx="545">
                  <c:v>201.35819000000001</c:v>
                </c:pt>
                <c:pt idx="546">
                  <c:v>191.63643999999999</c:v>
                </c:pt>
                <c:pt idx="547">
                  <c:v>193.10943</c:v>
                </c:pt>
                <c:pt idx="548">
                  <c:v>192.37293</c:v>
                </c:pt>
                <c:pt idx="549">
                  <c:v>189.13235</c:v>
                </c:pt>
                <c:pt idx="550">
                  <c:v>197.82301000000001</c:v>
                </c:pt>
                <c:pt idx="551">
                  <c:v>199.59059999999999</c:v>
                </c:pt>
                <c:pt idx="552">
                  <c:v>190.31073999999998</c:v>
                </c:pt>
                <c:pt idx="553">
                  <c:v>184.12417000000002</c:v>
                </c:pt>
                <c:pt idx="554">
                  <c:v>185.74446</c:v>
                </c:pt>
                <c:pt idx="555">
                  <c:v>183.68226999999999</c:v>
                </c:pt>
                <c:pt idx="556">
                  <c:v>181.76738</c:v>
                </c:pt>
                <c:pt idx="557">
                  <c:v>176.90649999999999</c:v>
                </c:pt>
                <c:pt idx="558">
                  <c:v>176.90649999999999</c:v>
                </c:pt>
                <c:pt idx="559">
                  <c:v>178.23220000000001</c:v>
                </c:pt>
                <c:pt idx="560">
                  <c:v>174.54971</c:v>
                </c:pt>
                <c:pt idx="561">
                  <c:v>168.06854000000001</c:v>
                </c:pt>
                <c:pt idx="562">
                  <c:v>162.76577</c:v>
                </c:pt>
                <c:pt idx="563">
                  <c:v>160.40898000000001</c:v>
                </c:pt>
                <c:pt idx="564">
                  <c:v>163.79685999999998</c:v>
                </c:pt>
                <c:pt idx="565">
                  <c:v>183.24038000000002</c:v>
                </c:pt>
                <c:pt idx="566">
                  <c:v>177.643</c:v>
                </c:pt>
                <c:pt idx="567">
                  <c:v>175.87541000000002</c:v>
                </c:pt>
                <c:pt idx="568">
                  <c:v>180.14708999999999</c:v>
                </c:pt>
                <c:pt idx="569">
                  <c:v>189.57425000000001</c:v>
                </c:pt>
                <c:pt idx="570">
                  <c:v>191.78373999999999</c:v>
                </c:pt>
                <c:pt idx="571">
                  <c:v>189.42695000000001</c:v>
                </c:pt>
                <c:pt idx="572">
                  <c:v>195.61351999999999</c:v>
                </c:pt>
                <c:pt idx="573">
                  <c:v>199.14870000000002</c:v>
                </c:pt>
                <c:pt idx="574">
                  <c:v>195.90812</c:v>
                </c:pt>
                <c:pt idx="575">
                  <c:v>193.55132999999998</c:v>
                </c:pt>
                <c:pt idx="576">
                  <c:v>193.84592999999998</c:v>
                </c:pt>
                <c:pt idx="577">
                  <c:v>204.15688</c:v>
                </c:pt>
                <c:pt idx="578">
                  <c:v>201.06360000000001</c:v>
                </c:pt>
                <c:pt idx="579">
                  <c:v>202.09469000000001</c:v>
                </c:pt>
                <c:pt idx="580">
                  <c:v>200.4744</c:v>
                </c:pt>
                <c:pt idx="581">
                  <c:v>202.83118999999999</c:v>
                </c:pt>
                <c:pt idx="582">
                  <c:v>199.8852</c:v>
                </c:pt>
                <c:pt idx="583">
                  <c:v>212.40564000000001</c:v>
                </c:pt>
                <c:pt idx="584">
                  <c:v>214.61512999999999</c:v>
                </c:pt>
                <c:pt idx="585">
                  <c:v>215.64623</c:v>
                </c:pt>
                <c:pt idx="586">
                  <c:v>209.31235999999998</c:v>
                </c:pt>
                <c:pt idx="587">
                  <c:v>211.22725</c:v>
                </c:pt>
                <c:pt idx="588">
                  <c:v>219.47601</c:v>
                </c:pt>
                <c:pt idx="589">
                  <c:v>213.58404000000002</c:v>
                </c:pt>
                <c:pt idx="590">
                  <c:v>207.69207</c:v>
                </c:pt>
                <c:pt idx="591">
                  <c:v>207.69207</c:v>
                </c:pt>
                <c:pt idx="592">
                  <c:v>197.08651</c:v>
                </c:pt>
                <c:pt idx="593">
                  <c:v>195.31892000000002</c:v>
                </c:pt>
                <c:pt idx="594">
                  <c:v>198.85410000000002</c:v>
                </c:pt>
                <c:pt idx="595">
                  <c:v>192.52023</c:v>
                </c:pt>
                <c:pt idx="596">
                  <c:v>197.52841000000001</c:v>
                </c:pt>
                <c:pt idx="597">
                  <c:v>188.10124999999999</c:v>
                </c:pt>
                <c:pt idx="598">
                  <c:v>186.48095999999998</c:v>
                </c:pt>
                <c:pt idx="599">
                  <c:v>188.24854999999999</c:v>
                </c:pt>
                <c:pt idx="600">
                  <c:v>186.77555999999998</c:v>
                </c:pt>
                <c:pt idx="601">
                  <c:v>185.44987</c:v>
                </c:pt>
                <c:pt idx="602">
                  <c:v>192.22563</c:v>
                </c:pt>
                <c:pt idx="603">
                  <c:v>181.03089000000003</c:v>
                </c:pt>
                <c:pt idx="604">
                  <c:v>174.54971</c:v>
                </c:pt>
                <c:pt idx="605">
                  <c:v>167.33204999999998</c:v>
                </c:pt>
                <c:pt idx="606">
                  <c:v>167.92123999999998</c:v>
                </c:pt>
                <c:pt idx="607">
                  <c:v>162.17657</c:v>
                </c:pt>
                <c:pt idx="608">
                  <c:v>159.23057999999997</c:v>
                </c:pt>
                <c:pt idx="609">
                  <c:v>166.30095</c:v>
                </c:pt>
                <c:pt idx="610">
                  <c:v>164.23876000000001</c:v>
                </c:pt>
                <c:pt idx="611">
                  <c:v>175.28620999999998</c:v>
                </c:pt>
                <c:pt idx="612">
                  <c:v>163.79685999999998</c:v>
                </c:pt>
                <c:pt idx="613">
                  <c:v>164.82795999999999</c:v>
                </c:pt>
                <c:pt idx="614">
                  <c:v>187.07016000000002</c:v>
                </c:pt>
                <c:pt idx="615">
                  <c:v>186.33366000000001</c:v>
                </c:pt>
                <c:pt idx="616">
                  <c:v>189.86885000000001</c:v>
                </c:pt>
                <c:pt idx="617">
                  <c:v>202.09469000000001</c:v>
                </c:pt>
                <c:pt idx="618">
                  <c:v>197.08651</c:v>
                </c:pt>
                <c:pt idx="619">
                  <c:v>191.48914000000002</c:v>
                </c:pt>
                <c:pt idx="620">
                  <c:v>189.27965</c:v>
                </c:pt>
                <c:pt idx="621">
                  <c:v>195.46621999999999</c:v>
                </c:pt>
                <c:pt idx="622">
                  <c:v>186.92285999999999</c:v>
                </c:pt>
                <c:pt idx="623">
                  <c:v>189.13235</c:v>
                </c:pt>
                <c:pt idx="624">
                  <c:v>188.24854999999999</c:v>
                </c:pt>
                <c:pt idx="625">
                  <c:v>189.27965</c:v>
                </c:pt>
                <c:pt idx="626">
                  <c:v>185.59716</c:v>
                </c:pt>
                <c:pt idx="627">
                  <c:v>172.48751999999999</c:v>
                </c:pt>
                <c:pt idx="628">
                  <c:v>166.74285</c:v>
                </c:pt>
                <c:pt idx="629">
                  <c:v>172.04563000000002</c:v>
                </c:pt>
                <c:pt idx="630">
                  <c:v>166.82973999999999</c:v>
                </c:pt>
                <c:pt idx="631">
                  <c:v>168.86070999999998</c:v>
                </c:pt>
                <c:pt idx="632">
                  <c:v>163.92834999999999</c:v>
                </c:pt>
                <c:pt idx="633">
                  <c:v>172.63251</c:v>
                </c:pt>
                <c:pt idx="634">
                  <c:v>170.02126000000001</c:v>
                </c:pt>
                <c:pt idx="635">
                  <c:v>176.25923999999998</c:v>
                </c:pt>
                <c:pt idx="636">
                  <c:v>181.19159999999999</c:v>
                </c:pt>
                <c:pt idx="637">
                  <c:v>184.67327</c:v>
                </c:pt>
                <c:pt idx="638">
                  <c:v>186.84931</c:v>
                </c:pt>
                <c:pt idx="639">
                  <c:v>185.54367999999999</c:v>
                </c:pt>
                <c:pt idx="640">
                  <c:v>180.75639000000001</c:v>
                </c:pt>
                <c:pt idx="641">
                  <c:v>188.59014000000002</c:v>
                </c:pt>
                <c:pt idx="642">
                  <c:v>185.68875</c:v>
                </c:pt>
                <c:pt idx="643">
                  <c:v>180.61132000000001</c:v>
                </c:pt>
                <c:pt idx="644">
                  <c:v>184.43044</c:v>
                </c:pt>
                <c:pt idx="645">
                  <c:v>179.14058</c:v>
                </c:pt>
                <c:pt idx="646">
                  <c:v>181.42809</c:v>
                </c:pt>
                <c:pt idx="647">
                  <c:v>183.28668999999999</c:v>
                </c:pt>
                <c:pt idx="648">
                  <c:v>196.86877999999999</c:v>
                </c:pt>
                <c:pt idx="649">
                  <c:v>201.01489000000001</c:v>
                </c:pt>
                <c:pt idx="650">
                  <c:v>203.87427</c:v>
                </c:pt>
                <c:pt idx="651">
                  <c:v>200.15707</c:v>
                </c:pt>
                <c:pt idx="652">
                  <c:v>209.59304999999998</c:v>
                </c:pt>
                <c:pt idx="653">
                  <c:v>208.73523</c:v>
                </c:pt>
                <c:pt idx="654">
                  <c:v>217.02745000000002</c:v>
                </c:pt>
                <c:pt idx="655">
                  <c:v>216.74151000000001</c:v>
                </c:pt>
                <c:pt idx="656">
                  <c:v>218.02910999999997</c:v>
                </c:pt>
                <c:pt idx="657">
                  <c:v>221.14583999999999</c:v>
                </c:pt>
                <c:pt idx="658">
                  <c:v>218.87913</c:v>
                </c:pt>
                <c:pt idx="659">
                  <c:v>237.29614000000001</c:v>
                </c:pt>
                <c:pt idx="660">
                  <c:v>228.37097</c:v>
                </c:pt>
                <c:pt idx="661">
                  <c:v>226.24592999999999</c:v>
                </c:pt>
                <c:pt idx="662">
                  <c:v>223.12921</c:v>
                </c:pt>
                <c:pt idx="663">
                  <c:v>216.32907999999998</c:v>
                </c:pt>
                <c:pt idx="664">
                  <c:v>222.56253000000001</c:v>
                </c:pt>
                <c:pt idx="665">
                  <c:v>226.38759999999999</c:v>
                </c:pt>
                <c:pt idx="666">
                  <c:v>241.68789000000001</c:v>
                </c:pt>
                <c:pt idx="667">
                  <c:v>221.85130999999998</c:v>
                </c:pt>
                <c:pt idx="668">
                  <c:v>223.53946999999999</c:v>
                </c:pt>
                <c:pt idx="669">
                  <c:v>227.05645000000001</c:v>
                </c:pt>
                <c:pt idx="670">
                  <c:v>228.88527999999999</c:v>
                </c:pt>
                <c:pt idx="671">
                  <c:v>224.80557999999999</c:v>
                </c:pt>
                <c:pt idx="672">
                  <c:v>220.58520000000001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PBR!$BE$19</c:f>
              <c:strCache>
                <c:ptCount val="1"/>
                <c:pt idx="0">
                  <c:v>2.4X</c:v>
                </c:pt>
              </c:strCache>
            </c:strRef>
          </c:tx>
          <c:spPr>
            <a:ln w="19050">
              <a:solidFill>
                <a:schemeClr val="bg1">
                  <a:lumMod val="75000"/>
                </a:schemeClr>
              </a:solidFill>
            </a:ln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PBR!$BE$20:$BE$5005</c:f>
              <c:numCache>
                <c:formatCode>General</c:formatCode>
                <c:ptCount val="4986"/>
                <c:pt idx="0">
                  <c:v>82.656984000000008</c:v>
                </c:pt>
                <c:pt idx="1">
                  <c:v>82.897731692307701</c:v>
                </c:pt>
                <c:pt idx="2">
                  <c:v>83.138479384615394</c:v>
                </c:pt>
                <c:pt idx="3">
                  <c:v>83.379227076923087</c:v>
                </c:pt>
                <c:pt idx="4">
                  <c:v>83.61997476923078</c:v>
                </c:pt>
                <c:pt idx="5">
                  <c:v>83.860722461538472</c:v>
                </c:pt>
                <c:pt idx="6">
                  <c:v>84.101470153846151</c:v>
                </c:pt>
                <c:pt idx="7">
                  <c:v>84.342217846153858</c:v>
                </c:pt>
                <c:pt idx="8">
                  <c:v>84.582965538461551</c:v>
                </c:pt>
                <c:pt idx="9">
                  <c:v>84.823713230769229</c:v>
                </c:pt>
                <c:pt idx="10">
                  <c:v>85.064460923076922</c:v>
                </c:pt>
                <c:pt idx="11">
                  <c:v>85.305208615384615</c:v>
                </c:pt>
                <c:pt idx="12">
                  <c:v>85.545956307692322</c:v>
                </c:pt>
                <c:pt idx="13">
                  <c:v>85.786704000000015</c:v>
                </c:pt>
                <c:pt idx="14">
                  <c:v>86.027451692307693</c:v>
                </c:pt>
                <c:pt idx="15">
                  <c:v>86.268199384615386</c:v>
                </c:pt>
                <c:pt idx="16">
                  <c:v>86.508947076923079</c:v>
                </c:pt>
                <c:pt idx="17">
                  <c:v>86.749694769230771</c:v>
                </c:pt>
                <c:pt idx="18">
                  <c:v>86.990442461538464</c:v>
                </c:pt>
                <c:pt idx="19">
                  <c:v>87.231190153846157</c:v>
                </c:pt>
                <c:pt idx="20">
                  <c:v>87.471937846153864</c:v>
                </c:pt>
                <c:pt idx="21">
                  <c:v>87.712685538461528</c:v>
                </c:pt>
                <c:pt idx="22">
                  <c:v>87.953433230769221</c:v>
                </c:pt>
                <c:pt idx="23">
                  <c:v>88.194180923076914</c:v>
                </c:pt>
                <c:pt idx="24">
                  <c:v>88.434928615384607</c:v>
                </c:pt>
                <c:pt idx="25">
                  <c:v>88.675676307692328</c:v>
                </c:pt>
                <c:pt idx="26">
                  <c:v>88.916423999999992</c:v>
                </c:pt>
                <c:pt idx="27">
                  <c:v>89.157171692307699</c:v>
                </c:pt>
                <c:pt idx="28">
                  <c:v>89.397919384615392</c:v>
                </c:pt>
                <c:pt idx="29">
                  <c:v>89.638667076923085</c:v>
                </c:pt>
                <c:pt idx="30">
                  <c:v>89.879414769230763</c:v>
                </c:pt>
                <c:pt idx="31">
                  <c:v>90.12016246153847</c:v>
                </c:pt>
                <c:pt idx="32">
                  <c:v>90.360910153846149</c:v>
                </c:pt>
                <c:pt idx="33">
                  <c:v>90.601657846153842</c:v>
                </c:pt>
                <c:pt idx="34">
                  <c:v>90.842405538461534</c:v>
                </c:pt>
                <c:pt idx="35">
                  <c:v>91.083153230769227</c:v>
                </c:pt>
                <c:pt idx="36">
                  <c:v>91.32390092307692</c:v>
                </c:pt>
                <c:pt idx="37">
                  <c:v>91.564648615384598</c:v>
                </c:pt>
                <c:pt idx="38">
                  <c:v>91.805396307692291</c:v>
                </c:pt>
                <c:pt idx="39">
                  <c:v>92.046143999999984</c:v>
                </c:pt>
                <c:pt idx="40">
                  <c:v>92.286891692307705</c:v>
                </c:pt>
                <c:pt idx="41">
                  <c:v>92.527639384615398</c:v>
                </c:pt>
                <c:pt idx="42">
                  <c:v>92.768387076923091</c:v>
                </c:pt>
                <c:pt idx="43">
                  <c:v>93.009134769230741</c:v>
                </c:pt>
                <c:pt idx="44">
                  <c:v>93.249882461538462</c:v>
                </c:pt>
                <c:pt idx="45">
                  <c:v>93.490630153846155</c:v>
                </c:pt>
                <c:pt idx="46">
                  <c:v>93.731377846153848</c:v>
                </c:pt>
                <c:pt idx="47">
                  <c:v>93.97212553846154</c:v>
                </c:pt>
                <c:pt idx="48">
                  <c:v>94.212873230769247</c:v>
                </c:pt>
                <c:pt idx="49">
                  <c:v>94.453620923076926</c:v>
                </c:pt>
                <c:pt idx="50">
                  <c:v>94.694368615384619</c:v>
                </c:pt>
                <c:pt idx="51">
                  <c:v>94.935116307692311</c:v>
                </c:pt>
                <c:pt idx="52">
                  <c:v>95.175864000000004</c:v>
                </c:pt>
                <c:pt idx="53">
                  <c:v>95.175864000000004</c:v>
                </c:pt>
                <c:pt idx="54">
                  <c:v>95.431601076923059</c:v>
                </c:pt>
                <c:pt idx="55">
                  <c:v>95.68733815384617</c:v>
                </c:pt>
                <c:pt idx="56">
                  <c:v>95.943075230769225</c:v>
                </c:pt>
                <c:pt idx="57">
                  <c:v>96.198812307692307</c:v>
                </c:pt>
                <c:pt idx="58">
                  <c:v>96.454549384615376</c:v>
                </c:pt>
                <c:pt idx="59">
                  <c:v>96.710286461538459</c:v>
                </c:pt>
                <c:pt idx="60">
                  <c:v>96.966023538461542</c:v>
                </c:pt>
                <c:pt idx="61">
                  <c:v>97.221760615384625</c:v>
                </c:pt>
                <c:pt idx="62">
                  <c:v>97.477497692307693</c:v>
                </c:pt>
                <c:pt idx="63">
                  <c:v>97.733234769230762</c:v>
                </c:pt>
                <c:pt idx="64">
                  <c:v>97.988971846153859</c:v>
                </c:pt>
                <c:pt idx="65">
                  <c:v>98.244708923076928</c:v>
                </c:pt>
                <c:pt idx="66">
                  <c:v>98.500445999999997</c:v>
                </c:pt>
                <c:pt idx="67">
                  <c:v>98.756183076923065</c:v>
                </c:pt>
                <c:pt idx="68">
                  <c:v>99.011920153846148</c:v>
                </c:pt>
                <c:pt idx="69">
                  <c:v>99.267657230769231</c:v>
                </c:pt>
                <c:pt idx="70">
                  <c:v>99.523394307692314</c:v>
                </c:pt>
                <c:pt idx="71">
                  <c:v>99.779131384615383</c:v>
                </c:pt>
                <c:pt idx="72">
                  <c:v>100.03486846153845</c:v>
                </c:pt>
                <c:pt idx="73">
                  <c:v>100.29060553846155</c:v>
                </c:pt>
                <c:pt idx="74">
                  <c:v>100.5463426153846</c:v>
                </c:pt>
                <c:pt idx="75">
                  <c:v>100.80207969230769</c:v>
                </c:pt>
                <c:pt idx="76">
                  <c:v>101.05781676923078</c:v>
                </c:pt>
                <c:pt idx="77">
                  <c:v>101.31355384615385</c:v>
                </c:pt>
                <c:pt idx="78">
                  <c:v>101.56929092307693</c:v>
                </c:pt>
                <c:pt idx="79">
                  <c:v>101.825028</c:v>
                </c:pt>
                <c:pt idx="80">
                  <c:v>102.08076507692309</c:v>
                </c:pt>
                <c:pt idx="81">
                  <c:v>102.33650215384614</c:v>
                </c:pt>
                <c:pt idx="82">
                  <c:v>102.59223923076924</c:v>
                </c:pt>
                <c:pt idx="83">
                  <c:v>102.84797630769229</c:v>
                </c:pt>
                <c:pt idx="84">
                  <c:v>103.10371338461539</c:v>
                </c:pt>
                <c:pt idx="85">
                  <c:v>103.35945046153849</c:v>
                </c:pt>
                <c:pt idx="86">
                  <c:v>103.61518753846153</c:v>
                </c:pt>
                <c:pt idx="87">
                  <c:v>103.87092461538462</c:v>
                </c:pt>
                <c:pt idx="88">
                  <c:v>104.12666169230769</c:v>
                </c:pt>
                <c:pt idx="89">
                  <c:v>104.38239876923078</c:v>
                </c:pt>
                <c:pt idx="90">
                  <c:v>104.63813584615384</c:v>
                </c:pt>
                <c:pt idx="91">
                  <c:v>104.89387292307693</c:v>
                </c:pt>
                <c:pt idx="92">
                  <c:v>105.14960999999998</c:v>
                </c:pt>
                <c:pt idx="93">
                  <c:v>105.40534707692308</c:v>
                </c:pt>
                <c:pt idx="94">
                  <c:v>105.66108415384615</c:v>
                </c:pt>
                <c:pt idx="95">
                  <c:v>105.91682123076923</c:v>
                </c:pt>
                <c:pt idx="96">
                  <c:v>106.17255830769231</c:v>
                </c:pt>
                <c:pt idx="97">
                  <c:v>106.4282953846154</c:v>
                </c:pt>
                <c:pt idx="98">
                  <c:v>106.68403246153846</c:v>
                </c:pt>
                <c:pt idx="99">
                  <c:v>106.93976953846152</c:v>
                </c:pt>
                <c:pt idx="100">
                  <c:v>107.19550661538463</c:v>
                </c:pt>
                <c:pt idx="101">
                  <c:v>107.4512436923077</c:v>
                </c:pt>
                <c:pt idx="102">
                  <c:v>107.70698076923077</c:v>
                </c:pt>
                <c:pt idx="103">
                  <c:v>107.96271784615384</c:v>
                </c:pt>
                <c:pt idx="104">
                  <c:v>108.21845492307692</c:v>
                </c:pt>
                <c:pt idx="105">
                  <c:v>108.474192</c:v>
                </c:pt>
                <c:pt idx="106">
                  <c:v>108.76787076923077</c:v>
                </c:pt>
                <c:pt idx="107">
                  <c:v>109.06154953846153</c:v>
                </c:pt>
                <c:pt idx="108">
                  <c:v>109.35522830769231</c:v>
                </c:pt>
                <c:pt idx="109">
                  <c:v>109.64890707692309</c:v>
                </c:pt>
                <c:pt idx="110">
                  <c:v>109.94258584615386</c:v>
                </c:pt>
                <c:pt idx="111">
                  <c:v>110.2362646153846</c:v>
                </c:pt>
                <c:pt idx="112">
                  <c:v>110.52994338461538</c:v>
                </c:pt>
                <c:pt idx="113">
                  <c:v>110.82362215384617</c:v>
                </c:pt>
                <c:pt idx="114">
                  <c:v>111.11730092307693</c:v>
                </c:pt>
                <c:pt idx="115">
                  <c:v>111.41097969230771</c:v>
                </c:pt>
                <c:pt idx="116">
                  <c:v>111.70465846153844</c:v>
                </c:pt>
                <c:pt idx="117">
                  <c:v>111.99833723076924</c:v>
                </c:pt>
                <c:pt idx="118">
                  <c:v>112.29201599999999</c:v>
                </c:pt>
                <c:pt idx="119">
                  <c:v>112.58569476923077</c:v>
                </c:pt>
                <c:pt idx="120">
                  <c:v>112.87937353846154</c:v>
                </c:pt>
                <c:pt idx="121">
                  <c:v>113.17305230769232</c:v>
                </c:pt>
                <c:pt idx="122">
                  <c:v>113.4667310769231</c:v>
                </c:pt>
                <c:pt idx="123">
                  <c:v>113.76040984615383</c:v>
                </c:pt>
                <c:pt idx="124">
                  <c:v>114.05408861538461</c:v>
                </c:pt>
                <c:pt idx="125">
                  <c:v>114.34776738461541</c:v>
                </c:pt>
                <c:pt idx="126">
                  <c:v>114.64144615384616</c:v>
                </c:pt>
                <c:pt idx="127">
                  <c:v>114.9351249230769</c:v>
                </c:pt>
                <c:pt idx="128">
                  <c:v>115.22880369230769</c:v>
                </c:pt>
                <c:pt idx="129">
                  <c:v>115.52248246153846</c:v>
                </c:pt>
                <c:pt idx="130">
                  <c:v>115.81616123076923</c:v>
                </c:pt>
                <c:pt idx="131">
                  <c:v>116.10984000000001</c:v>
                </c:pt>
                <c:pt idx="132">
                  <c:v>116.40351876923079</c:v>
                </c:pt>
                <c:pt idx="133">
                  <c:v>116.69719753846155</c:v>
                </c:pt>
                <c:pt idx="134">
                  <c:v>116.9908763076923</c:v>
                </c:pt>
                <c:pt idx="135">
                  <c:v>117.28455507692307</c:v>
                </c:pt>
                <c:pt idx="136">
                  <c:v>117.57823384615385</c:v>
                </c:pt>
                <c:pt idx="137">
                  <c:v>117.87191261538462</c:v>
                </c:pt>
                <c:pt idx="138">
                  <c:v>118.16559138461537</c:v>
                </c:pt>
                <c:pt idx="139">
                  <c:v>118.45927015384613</c:v>
                </c:pt>
                <c:pt idx="140">
                  <c:v>118.75294892307693</c:v>
                </c:pt>
                <c:pt idx="141">
                  <c:v>119.04662769230769</c:v>
                </c:pt>
                <c:pt idx="142">
                  <c:v>119.34030646153846</c:v>
                </c:pt>
                <c:pt idx="143">
                  <c:v>119.63398523076924</c:v>
                </c:pt>
                <c:pt idx="144">
                  <c:v>119.92766399999999</c:v>
                </c:pt>
                <c:pt idx="145">
                  <c:v>120.22134276923077</c:v>
                </c:pt>
                <c:pt idx="146">
                  <c:v>120.51502153846154</c:v>
                </c:pt>
                <c:pt idx="147">
                  <c:v>120.80870030769232</c:v>
                </c:pt>
                <c:pt idx="148">
                  <c:v>121.10237907692309</c:v>
                </c:pt>
                <c:pt idx="149">
                  <c:v>121.39605784615385</c:v>
                </c:pt>
                <c:pt idx="150">
                  <c:v>121.6897366153846</c:v>
                </c:pt>
                <c:pt idx="151">
                  <c:v>121.98341538461538</c:v>
                </c:pt>
                <c:pt idx="152">
                  <c:v>122.27709415384615</c:v>
                </c:pt>
                <c:pt idx="153">
                  <c:v>122.57077292307693</c:v>
                </c:pt>
                <c:pt idx="154">
                  <c:v>122.86445169230768</c:v>
                </c:pt>
                <c:pt idx="155">
                  <c:v>123.15813046153848</c:v>
                </c:pt>
                <c:pt idx="156">
                  <c:v>123.45180923076921</c:v>
                </c:pt>
                <c:pt idx="157">
                  <c:v>123.74548799999999</c:v>
                </c:pt>
                <c:pt idx="158">
                  <c:v>124.04792815384613</c:v>
                </c:pt>
                <c:pt idx="159">
                  <c:v>124.35036830769232</c:v>
                </c:pt>
                <c:pt idx="160">
                  <c:v>124.65280846153846</c:v>
                </c:pt>
                <c:pt idx="161">
                  <c:v>124.95524861538462</c:v>
                </c:pt>
                <c:pt idx="162">
                  <c:v>125.25768876923077</c:v>
                </c:pt>
                <c:pt idx="163">
                  <c:v>125.56012892307692</c:v>
                </c:pt>
                <c:pt idx="164">
                  <c:v>125.86256907692307</c:v>
                </c:pt>
                <c:pt idx="165">
                  <c:v>126.16500923076921</c:v>
                </c:pt>
                <c:pt idx="166">
                  <c:v>126.46744938461539</c:v>
                </c:pt>
                <c:pt idx="167">
                  <c:v>126.76988953846154</c:v>
                </c:pt>
                <c:pt idx="168">
                  <c:v>127.0723296923077</c:v>
                </c:pt>
                <c:pt idx="169">
                  <c:v>127.37476984615385</c:v>
                </c:pt>
                <c:pt idx="170">
                  <c:v>127.67720999999999</c:v>
                </c:pt>
                <c:pt idx="171">
                  <c:v>127.97965015384614</c:v>
                </c:pt>
                <c:pt idx="172">
                  <c:v>128.2820903076923</c:v>
                </c:pt>
                <c:pt idx="173">
                  <c:v>128.58453046153846</c:v>
                </c:pt>
                <c:pt idx="174">
                  <c:v>128.88697061538463</c:v>
                </c:pt>
                <c:pt idx="175">
                  <c:v>129.18941076923076</c:v>
                </c:pt>
                <c:pt idx="176">
                  <c:v>129.49185092307692</c:v>
                </c:pt>
                <c:pt idx="177">
                  <c:v>129.79429107692309</c:v>
                </c:pt>
                <c:pt idx="178">
                  <c:v>130.09673123076922</c:v>
                </c:pt>
                <c:pt idx="179">
                  <c:v>130.39917138461539</c:v>
                </c:pt>
                <c:pt idx="180">
                  <c:v>130.70161153846155</c:v>
                </c:pt>
                <c:pt idx="181">
                  <c:v>131.00405169230768</c:v>
                </c:pt>
                <c:pt idx="182">
                  <c:v>131.30649184615388</c:v>
                </c:pt>
                <c:pt idx="183">
                  <c:v>131.60893200000001</c:v>
                </c:pt>
                <c:pt idx="184">
                  <c:v>131.91137215384614</c:v>
                </c:pt>
                <c:pt idx="185">
                  <c:v>132.21381230769228</c:v>
                </c:pt>
                <c:pt idx="186">
                  <c:v>132.51625246153844</c:v>
                </c:pt>
                <c:pt idx="187">
                  <c:v>132.81869261538461</c:v>
                </c:pt>
                <c:pt idx="188">
                  <c:v>133.12113276923074</c:v>
                </c:pt>
                <c:pt idx="189">
                  <c:v>133.42357292307693</c:v>
                </c:pt>
                <c:pt idx="190">
                  <c:v>133.72601307692307</c:v>
                </c:pt>
                <c:pt idx="191">
                  <c:v>134.02845323076923</c:v>
                </c:pt>
                <c:pt idx="192">
                  <c:v>134.33089338461539</c:v>
                </c:pt>
                <c:pt idx="193">
                  <c:v>134.63333353846153</c:v>
                </c:pt>
                <c:pt idx="194">
                  <c:v>134.93577369230766</c:v>
                </c:pt>
                <c:pt idx="195">
                  <c:v>135.23821384615385</c:v>
                </c:pt>
                <c:pt idx="196">
                  <c:v>135.54065399999999</c:v>
                </c:pt>
                <c:pt idx="197">
                  <c:v>135.84309415384615</c:v>
                </c:pt>
                <c:pt idx="198">
                  <c:v>136.14553430769229</c:v>
                </c:pt>
                <c:pt idx="199">
                  <c:v>136.44797446153845</c:v>
                </c:pt>
                <c:pt idx="200">
                  <c:v>136.75041461538459</c:v>
                </c:pt>
                <c:pt idx="201">
                  <c:v>137.05285476923075</c:v>
                </c:pt>
                <c:pt idx="202">
                  <c:v>137.35529492307691</c:v>
                </c:pt>
                <c:pt idx="203">
                  <c:v>137.65773507692305</c:v>
                </c:pt>
                <c:pt idx="204">
                  <c:v>137.96017523076924</c:v>
                </c:pt>
                <c:pt idx="205">
                  <c:v>138.26261538461537</c:v>
                </c:pt>
                <c:pt idx="206">
                  <c:v>138.56505553846154</c:v>
                </c:pt>
                <c:pt idx="207">
                  <c:v>138.86749569230767</c:v>
                </c:pt>
                <c:pt idx="208">
                  <c:v>139.16993584615383</c:v>
                </c:pt>
                <c:pt idx="209">
                  <c:v>139.472376</c:v>
                </c:pt>
                <c:pt idx="210">
                  <c:v>139.87443230769227</c:v>
                </c:pt>
                <c:pt idx="211">
                  <c:v>140.27648861538461</c:v>
                </c:pt>
                <c:pt idx="212">
                  <c:v>140.67854492307691</c:v>
                </c:pt>
                <c:pt idx="213">
                  <c:v>141.08060123076925</c:v>
                </c:pt>
                <c:pt idx="214">
                  <c:v>141.48265753846152</c:v>
                </c:pt>
                <c:pt idx="215">
                  <c:v>141.88471384615383</c:v>
                </c:pt>
                <c:pt idx="216">
                  <c:v>142.28677015384616</c:v>
                </c:pt>
                <c:pt idx="217">
                  <c:v>142.68882646153847</c:v>
                </c:pt>
                <c:pt idx="218">
                  <c:v>143.09088276923075</c:v>
                </c:pt>
                <c:pt idx="219">
                  <c:v>143.49293907692308</c:v>
                </c:pt>
                <c:pt idx="220">
                  <c:v>143.89499538461538</c:v>
                </c:pt>
                <c:pt idx="221">
                  <c:v>144.29705169230769</c:v>
                </c:pt>
                <c:pt idx="222">
                  <c:v>144.69910799999997</c:v>
                </c:pt>
                <c:pt idx="223">
                  <c:v>145.1011643076923</c:v>
                </c:pt>
                <c:pt idx="224">
                  <c:v>145.50322061538461</c:v>
                </c:pt>
                <c:pt idx="225">
                  <c:v>145.90527692307691</c:v>
                </c:pt>
                <c:pt idx="226">
                  <c:v>146.30733323076925</c:v>
                </c:pt>
                <c:pt idx="227">
                  <c:v>146.70938953846155</c:v>
                </c:pt>
                <c:pt idx="228">
                  <c:v>147.11144584615383</c:v>
                </c:pt>
                <c:pt idx="229">
                  <c:v>147.51350215384616</c:v>
                </c:pt>
                <c:pt idx="230">
                  <c:v>147.91555846153847</c:v>
                </c:pt>
                <c:pt idx="231">
                  <c:v>148.31761476923077</c:v>
                </c:pt>
                <c:pt idx="232">
                  <c:v>148.71967107692305</c:v>
                </c:pt>
                <c:pt idx="233">
                  <c:v>149.12172738461541</c:v>
                </c:pt>
                <c:pt idx="234">
                  <c:v>149.52378369230769</c:v>
                </c:pt>
                <c:pt idx="235">
                  <c:v>149.92583999999999</c:v>
                </c:pt>
                <c:pt idx="236">
                  <c:v>150.3278963076923</c:v>
                </c:pt>
                <c:pt idx="237">
                  <c:v>150.72995261538463</c:v>
                </c:pt>
                <c:pt idx="238">
                  <c:v>151.13200892307691</c:v>
                </c:pt>
                <c:pt idx="239">
                  <c:v>151.53406523076922</c:v>
                </c:pt>
                <c:pt idx="240">
                  <c:v>151.93612153846155</c:v>
                </c:pt>
                <c:pt idx="241">
                  <c:v>152.33817784615385</c:v>
                </c:pt>
                <c:pt idx="242">
                  <c:v>152.74023415384613</c:v>
                </c:pt>
                <c:pt idx="243">
                  <c:v>153.14229046153844</c:v>
                </c:pt>
                <c:pt idx="244">
                  <c:v>153.5443467692308</c:v>
                </c:pt>
                <c:pt idx="245">
                  <c:v>153.94640307692308</c:v>
                </c:pt>
                <c:pt idx="246">
                  <c:v>154.34845938461538</c:v>
                </c:pt>
                <c:pt idx="247">
                  <c:v>154.75051569230772</c:v>
                </c:pt>
                <c:pt idx="248">
                  <c:v>155.15257199999999</c:v>
                </c:pt>
                <c:pt idx="249">
                  <c:v>155.55462830769233</c:v>
                </c:pt>
                <c:pt idx="250">
                  <c:v>155.9566846153846</c:v>
                </c:pt>
                <c:pt idx="251">
                  <c:v>156.35874092307694</c:v>
                </c:pt>
                <c:pt idx="252">
                  <c:v>156.76079723076921</c:v>
                </c:pt>
                <c:pt idx="253">
                  <c:v>157.16285353846155</c:v>
                </c:pt>
                <c:pt idx="254">
                  <c:v>157.56490984615382</c:v>
                </c:pt>
                <c:pt idx="255">
                  <c:v>157.96696615384616</c:v>
                </c:pt>
                <c:pt idx="256">
                  <c:v>158.36902246153846</c:v>
                </c:pt>
                <c:pt idx="257">
                  <c:v>158.77107876923077</c:v>
                </c:pt>
                <c:pt idx="258">
                  <c:v>159.1731350769231</c:v>
                </c:pt>
                <c:pt idx="259">
                  <c:v>159.57519138461541</c:v>
                </c:pt>
                <c:pt idx="260">
                  <c:v>159.97724769230771</c:v>
                </c:pt>
                <c:pt idx="261">
                  <c:v>160.37930399999999</c:v>
                </c:pt>
                <c:pt idx="262">
                  <c:v>161.245374</c:v>
                </c:pt>
                <c:pt idx="263">
                  <c:v>162.11144399999998</c:v>
                </c:pt>
                <c:pt idx="264">
                  <c:v>162.97751400000001</c:v>
                </c:pt>
                <c:pt idx="265">
                  <c:v>163.84358399999999</c:v>
                </c:pt>
                <c:pt idx="266">
                  <c:v>164.709654</c:v>
                </c:pt>
                <c:pt idx="267">
                  <c:v>165.57572400000001</c:v>
                </c:pt>
                <c:pt idx="268">
                  <c:v>166.44179399999999</c:v>
                </c:pt>
                <c:pt idx="269">
                  <c:v>167.30786400000002</c:v>
                </c:pt>
                <c:pt idx="270">
                  <c:v>168.173934</c:v>
                </c:pt>
                <c:pt idx="271">
                  <c:v>169.04000400000001</c:v>
                </c:pt>
                <c:pt idx="272">
                  <c:v>169.90607400000002</c:v>
                </c:pt>
                <c:pt idx="273">
                  <c:v>170.772144</c:v>
                </c:pt>
                <c:pt idx="274">
                  <c:v>171.638214</c:v>
                </c:pt>
                <c:pt idx="275">
                  <c:v>172.50428400000001</c:v>
                </c:pt>
                <c:pt idx="276">
                  <c:v>173.37035400000002</c:v>
                </c:pt>
                <c:pt idx="277">
                  <c:v>174.23642400000003</c:v>
                </c:pt>
                <c:pt idx="278">
                  <c:v>175.10249399999998</c:v>
                </c:pt>
                <c:pt idx="279">
                  <c:v>175.96856399999999</c:v>
                </c:pt>
                <c:pt idx="280">
                  <c:v>176.83463399999999</c:v>
                </c:pt>
                <c:pt idx="281">
                  <c:v>177.700704</c:v>
                </c:pt>
                <c:pt idx="282">
                  <c:v>178.56677400000001</c:v>
                </c:pt>
                <c:pt idx="283">
                  <c:v>179.43284399999999</c:v>
                </c:pt>
                <c:pt idx="284">
                  <c:v>180.298914</c:v>
                </c:pt>
                <c:pt idx="285">
                  <c:v>181.164984</c:v>
                </c:pt>
                <c:pt idx="286">
                  <c:v>182.03105400000001</c:v>
                </c:pt>
                <c:pt idx="287">
                  <c:v>182.89712400000002</c:v>
                </c:pt>
                <c:pt idx="288">
                  <c:v>183.76319400000003</c:v>
                </c:pt>
                <c:pt idx="289">
                  <c:v>184.62926400000001</c:v>
                </c:pt>
                <c:pt idx="290">
                  <c:v>185.49533400000001</c:v>
                </c:pt>
                <c:pt idx="291">
                  <c:v>186.36140399999999</c:v>
                </c:pt>
                <c:pt idx="292">
                  <c:v>187.22747400000003</c:v>
                </c:pt>
                <c:pt idx="293">
                  <c:v>188.09354400000001</c:v>
                </c:pt>
                <c:pt idx="294">
                  <c:v>188.95961399999999</c:v>
                </c:pt>
                <c:pt idx="295">
                  <c:v>189.825684</c:v>
                </c:pt>
                <c:pt idx="296">
                  <c:v>190.691754</c:v>
                </c:pt>
                <c:pt idx="297">
                  <c:v>191.55782400000001</c:v>
                </c:pt>
                <c:pt idx="298">
                  <c:v>192.42389399999999</c:v>
                </c:pt>
                <c:pt idx="299">
                  <c:v>193.28996399999994</c:v>
                </c:pt>
                <c:pt idx="300">
                  <c:v>194.15603400000001</c:v>
                </c:pt>
                <c:pt idx="301">
                  <c:v>195.02210400000001</c:v>
                </c:pt>
                <c:pt idx="302">
                  <c:v>195.88817399999996</c:v>
                </c:pt>
                <c:pt idx="303">
                  <c:v>196.75424399999997</c:v>
                </c:pt>
                <c:pt idx="304">
                  <c:v>197.62031399999998</c:v>
                </c:pt>
                <c:pt idx="305">
                  <c:v>198.48638399999999</c:v>
                </c:pt>
                <c:pt idx="306">
                  <c:v>199.35245399999997</c:v>
                </c:pt>
                <c:pt idx="307">
                  <c:v>200.21852399999997</c:v>
                </c:pt>
                <c:pt idx="308">
                  <c:v>201.08459399999998</c:v>
                </c:pt>
                <c:pt idx="309">
                  <c:v>201.95066399999999</c:v>
                </c:pt>
                <c:pt idx="310">
                  <c:v>202.816734</c:v>
                </c:pt>
                <c:pt idx="311">
                  <c:v>203.68280399999998</c:v>
                </c:pt>
                <c:pt idx="312">
                  <c:v>204.54887399999998</c:v>
                </c:pt>
                <c:pt idx="313">
                  <c:v>205.41494399999999</c:v>
                </c:pt>
                <c:pt idx="314">
                  <c:v>205.41494399999999</c:v>
                </c:pt>
                <c:pt idx="315">
                  <c:v>205.94575107692307</c:v>
                </c:pt>
                <c:pt idx="316">
                  <c:v>206.47655815384613</c:v>
                </c:pt>
                <c:pt idx="317">
                  <c:v>207.00736523076924</c:v>
                </c:pt>
                <c:pt idx="318">
                  <c:v>207.53817230769232</c:v>
                </c:pt>
                <c:pt idx="319">
                  <c:v>208.06897938461537</c:v>
                </c:pt>
                <c:pt idx="320">
                  <c:v>208.59978646153846</c:v>
                </c:pt>
                <c:pt idx="321">
                  <c:v>209.13059353846151</c:v>
                </c:pt>
                <c:pt idx="322">
                  <c:v>209.66140061538459</c:v>
                </c:pt>
                <c:pt idx="323">
                  <c:v>210.19220769230768</c:v>
                </c:pt>
                <c:pt idx="324">
                  <c:v>210.72301476923076</c:v>
                </c:pt>
                <c:pt idx="325">
                  <c:v>211.25382184615384</c:v>
                </c:pt>
                <c:pt idx="326">
                  <c:v>211.78462892307692</c:v>
                </c:pt>
                <c:pt idx="327">
                  <c:v>212.31543599999998</c:v>
                </c:pt>
                <c:pt idx="328">
                  <c:v>212.84624307692306</c:v>
                </c:pt>
                <c:pt idx="329">
                  <c:v>213.37705015384611</c:v>
                </c:pt>
                <c:pt idx="330">
                  <c:v>213.9078572307692</c:v>
                </c:pt>
                <c:pt idx="331">
                  <c:v>214.43866430769233</c:v>
                </c:pt>
                <c:pt idx="332">
                  <c:v>214.96947138461536</c:v>
                </c:pt>
                <c:pt idx="333">
                  <c:v>215.50027846153847</c:v>
                </c:pt>
                <c:pt idx="334">
                  <c:v>216.03108553846155</c:v>
                </c:pt>
                <c:pt idx="335">
                  <c:v>216.56189261538461</c:v>
                </c:pt>
                <c:pt idx="336">
                  <c:v>217.09269969230769</c:v>
                </c:pt>
                <c:pt idx="337">
                  <c:v>217.62350676923074</c:v>
                </c:pt>
                <c:pt idx="338">
                  <c:v>218.15431384615385</c:v>
                </c:pt>
                <c:pt idx="339">
                  <c:v>218.68512092307697</c:v>
                </c:pt>
                <c:pt idx="340">
                  <c:v>219.21592799999999</c:v>
                </c:pt>
                <c:pt idx="341">
                  <c:v>219.7467350769231</c:v>
                </c:pt>
                <c:pt idx="342">
                  <c:v>220.27754215384616</c:v>
                </c:pt>
                <c:pt idx="343">
                  <c:v>220.80834923076924</c:v>
                </c:pt>
                <c:pt idx="344">
                  <c:v>221.33915630769229</c:v>
                </c:pt>
                <c:pt idx="345">
                  <c:v>221.8699633846154</c:v>
                </c:pt>
                <c:pt idx="346">
                  <c:v>222.40077046153846</c:v>
                </c:pt>
                <c:pt idx="347">
                  <c:v>222.93157753846154</c:v>
                </c:pt>
                <c:pt idx="348">
                  <c:v>223.46238461538465</c:v>
                </c:pt>
                <c:pt idx="349">
                  <c:v>223.99319169230768</c:v>
                </c:pt>
                <c:pt idx="350">
                  <c:v>224.52399876923076</c:v>
                </c:pt>
                <c:pt idx="351">
                  <c:v>225.05480584615384</c:v>
                </c:pt>
                <c:pt idx="352">
                  <c:v>225.58561292307692</c:v>
                </c:pt>
                <c:pt idx="353">
                  <c:v>226.11642000000001</c:v>
                </c:pt>
                <c:pt idx="354">
                  <c:v>226.64722707692306</c:v>
                </c:pt>
                <c:pt idx="355">
                  <c:v>227.17803415384614</c:v>
                </c:pt>
                <c:pt idx="356">
                  <c:v>227.70884123076925</c:v>
                </c:pt>
                <c:pt idx="357">
                  <c:v>228.23964830769228</c:v>
                </c:pt>
                <c:pt idx="358">
                  <c:v>228.77045538461539</c:v>
                </c:pt>
                <c:pt idx="359">
                  <c:v>229.30126246153844</c:v>
                </c:pt>
                <c:pt idx="360">
                  <c:v>229.83206953846155</c:v>
                </c:pt>
                <c:pt idx="361">
                  <c:v>230.36287661538464</c:v>
                </c:pt>
                <c:pt idx="362">
                  <c:v>230.89368369230772</c:v>
                </c:pt>
                <c:pt idx="363">
                  <c:v>231.42449076923077</c:v>
                </c:pt>
                <c:pt idx="364">
                  <c:v>231.95529784615388</c:v>
                </c:pt>
                <c:pt idx="365">
                  <c:v>232.48610492307694</c:v>
                </c:pt>
                <c:pt idx="366">
                  <c:v>233.01691200000002</c:v>
                </c:pt>
                <c:pt idx="367">
                  <c:v>233.94015830769229</c:v>
                </c:pt>
                <c:pt idx="368">
                  <c:v>234.86340461538461</c:v>
                </c:pt>
                <c:pt idx="369">
                  <c:v>235.78665092307691</c:v>
                </c:pt>
                <c:pt idx="370">
                  <c:v>236.70989723076926</c:v>
                </c:pt>
                <c:pt idx="371">
                  <c:v>237.63314353846152</c:v>
                </c:pt>
                <c:pt idx="372">
                  <c:v>238.55638984615382</c:v>
                </c:pt>
                <c:pt idx="373">
                  <c:v>239.47963615384617</c:v>
                </c:pt>
                <c:pt idx="374">
                  <c:v>240.40288246153847</c:v>
                </c:pt>
                <c:pt idx="375">
                  <c:v>241.32612876923073</c:v>
                </c:pt>
                <c:pt idx="376">
                  <c:v>242.24937507692312</c:v>
                </c:pt>
                <c:pt idx="377">
                  <c:v>243.17262138461538</c:v>
                </c:pt>
                <c:pt idx="378">
                  <c:v>244.09586769230768</c:v>
                </c:pt>
                <c:pt idx="379">
                  <c:v>245.019114</c:v>
                </c:pt>
                <c:pt idx="380">
                  <c:v>245.94236030769233</c:v>
                </c:pt>
                <c:pt idx="381">
                  <c:v>246.86560661538462</c:v>
                </c:pt>
                <c:pt idx="382">
                  <c:v>247.78885292307689</c:v>
                </c:pt>
                <c:pt idx="383">
                  <c:v>248.71209923076924</c:v>
                </c:pt>
                <c:pt idx="384">
                  <c:v>249.63534553846156</c:v>
                </c:pt>
                <c:pt idx="385">
                  <c:v>250.55859184615383</c:v>
                </c:pt>
                <c:pt idx="386">
                  <c:v>251.48183815384616</c:v>
                </c:pt>
                <c:pt idx="387">
                  <c:v>252.40508446153848</c:v>
                </c:pt>
                <c:pt idx="388">
                  <c:v>253.32833076923075</c:v>
                </c:pt>
                <c:pt idx="389">
                  <c:v>254.25157707692307</c:v>
                </c:pt>
                <c:pt idx="390">
                  <c:v>255.17482338461537</c:v>
                </c:pt>
                <c:pt idx="391">
                  <c:v>256.09806969230772</c:v>
                </c:pt>
                <c:pt idx="392">
                  <c:v>257.02131600000001</c:v>
                </c:pt>
                <c:pt idx="393">
                  <c:v>257.94456230769231</c:v>
                </c:pt>
                <c:pt idx="394">
                  <c:v>258.8678086153846</c:v>
                </c:pt>
                <c:pt idx="395">
                  <c:v>259.79105492307696</c:v>
                </c:pt>
                <c:pt idx="396">
                  <c:v>260.71430123076919</c:v>
                </c:pt>
                <c:pt idx="397">
                  <c:v>261.63754753846155</c:v>
                </c:pt>
                <c:pt idx="398">
                  <c:v>262.56079384615384</c:v>
                </c:pt>
                <c:pt idx="399">
                  <c:v>263.48404015384614</c:v>
                </c:pt>
                <c:pt idx="400">
                  <c:v>264.40728646153843</c:v>
                </c:pt>
                <c:pt idx="401">
                  <c:v>265.33053276923079</c:v>
                </c:pt>
                <c:pt idx="402">
                  <c:v>266.25377907692308</c:v>
                </c:pt>
                <c:pt idx="403">
                  <c:v>267.17702538461538</c:v>
                </c:pt>
                <c:pt idx="404">
                  <c:v>268.10027169230767</c:v>
                </c:pt>
                <c:pt idx="405">
                  <c:v>269.02351799999997</c:v>
                </c:pt>
                <c:pt idx="406">
                  <c:v>269.94676430769232</c:v>
                </c:pt>
                <c:pt idx="407">
                  <c:v>270.87001061538461</c:v>
                </c:pt>
                <c:pt idx="408">
                  <c:v>271.79325692307691</c:v>
                </c:pt>
                <c:pt idx="409">
                  <c:v>272.71650323076921</c:v>
                </c:pt>
                <c:pt idx="410">
                  <c:v>273.6397495384615</c:v>
                </c:pt>
                <c:pt idx="411">
                  <c:v>274.56299584615385</c:v>
                </c:pt>
                <c:pt idx="412">
                  <c:v>275.48624215384615</c:v>
                </c:pt>
                <c:pt idx="413">
                  <c:v>276.40948846153844</c:v>
                </c:pt>
                <c:pt idx="414">
                  <c:v>277.33273476923074</c:v>
                </c:pt>
                <c:pt idx="415">
                  <c:v>278.25598107692304</c:v>
                </c:pt>
                <c:pt idx="416">
                  <c:v>279.17922738461539</c:v>
                </c:pt>
                <c:pt idx="417">
                  <c:v>280.10247369230768</c:v>
                </c:pt>
                <c:pt idx="418">
                  <c:v>281.02571999999998</c:v>
                </c:pt>
                <c:pt idx="419">
                  <c:v>282.28796169230765</c:v>
                </c:pt>
                <c:pt idx="420">
                  <c:v>283.55020338461543</c:v>
                </c:pt>
                <c:pt idx="421">
                  <c:v>284.81244507692304</c:v>
                </c:pt>
                <c:pt idx="422">
                  <c:v>286.07468676923077</c:v>
                </c:pt>
                <c:pt idx="423">
                  <c:v>287.33692846153843</c:v>
                </c:pt>
                <c:pt idx="424">
                  <c:v>288.59917015384616</c:v>
                </c:pt>
                <c:pt idx="425">
                  <c:v>289.86141184615383</c:v>
                </c:pt>
                <c:pt idx="426">
                  <c:v>291.12365353846155</c:v>
                </c:pt>
                <c:pt idx="427">
                  <c:v>292.38589523076917</c:v>
                </c:pt>
                <c:pt idx="428">
                  <c:v>293.64813692307695</c:v>
                </c:pt>
                <c:pt idx="429">
                  <c:v>294.91037861538456</c:v>
                </c:pt>
                <c:pt idx="430">
                  <c:v>296.17262030769234</c:v>
                </c:pt>
                <c:pt idx="431">
                  <c:v>297.43486200000001</c:v>
                </c:pt>
                <c:pt idx="432">
                  <c:v>298.69710369230768</c:v>
                </c:pt>
                <c:pt idx="433">
                  <c:v>299.95934538461535</c:v>
                </c:pt>
                <c:pt idx="434">
                  <c:v>301.22158707692307</c:v>
                </c:pt>
                <c:pt idx="435">
                  <c:v>302.48382876923074</c:v>
                </c:pt>
                <c:pt idx="436">
                  <c:v>303.74607046153847</c:v>
                </c:pt>
                <c:pt idx="437">
                  <c:v>305.00831215384608</c:v>
                </c:pt>
                <c:pt idx="438">
                  <c:v>306.27055384615386</c:v>
                </c:pt>
                <c:pt idx="439">
                  <c:v>307.53279553846153</c:v>
                </c:pt>
                <c:pt idx="440">
                  <c:v>308.7950372307692</c:v>
                </c:pt>
                <c:pt idx="441">
                  <c:v>310.05727892307692</c:v>
                </c:pt>
                <c:pt idx="442">
                  <c:v>311.31952061538465</c:v>
                </c:pt>
                <c:pt idx="443">
                  <c:v>312.58176230769232</c:v>
                </c:pt>
                <c:pt idx="444">
                  <c:v>313.84400399999998</c:v>
                </c:pt>
                <c:pt idx="445">
                  <c:v>315.10624569230771</c:v>
                </c:pt>
                <c:pt idx="446">
                  <c:v>316.36848738461543</c:v>
                </c:pt>
                <c:pt idx="447">
                  <c:v>317.6307290769231</c:v>
                </c:pt>
                <c:pt idx="448">
                  <c:v>318.89297076923066</c:v>
                </c:pt>
                <c:pt idx="449">
                  <c:v>320.15521246153844</c:v>
                </c:pt>
                <c:pt idx="450">
                  <c:v>321.41745415384611</c:v>
                </c:pt>
                <c:pt idx="451">
                  <c:v>322.67969584615383</c:v>
                </c:pt>
                <c:pt idx="452">
                  <c:v>323.9419375384615</c:v>
                </c:pt>
                <c:pt idx="453">
                  <c:v>325.20417923076928</c:v>
                </c:pt>
                <c:pt idx="454">
                  <c:v>326.46642092307684</c:v>
                </c:pt>
                <c:pt idx="455">
                  <c:v>327.72866261538456</c:v>
                </c:pt>
                <c:pt idx="456">
                  <c:v>328.99090430769223</c:v>
                </c:pt>
                <c:pt idx="457">
                  <c:v>330.25314600000002</c:v>
                </c:pt>
                <c:pt idx="458">
                  <c:v>331.51538769230768</c:v>
                </c:pt>
                <c:pt idx="459">
                  <c:v>332.77762938461541</c:v>
                </c:pt>
                <c:pt idx="460">
                  <c:v>334.03987107692302</c:v>
                </c:pt>
                <c:pt idx="461">
                  <c:v>335.30211276923075</c:v>
                </c:pt>
                <c:pt idx="462">
                  <c:v>336.56435446153841</c:v>
                </c:pt>
                <c:pt idx="463">
                  <c:v>337.82659615384614</c:v>
                </c:pt>
                <c:pt idx="464">
                  <c:v>339.08883784615381</c:v>
                </c:pt>
                <c:pt idx="465">
                  <c:v>340.35107953846159</c:v>
                </c:pt>
                <c:pt idx="466">
                  <c:v>341.6133212307692</c:v>
                </c:pt>
                <c:pt idx="467">
                  <c:v>342.87556292307687</c:v>
                </c:pt>
                <c:pt idx="468">
                  <c:v>344.1378046153846</c:v>
                </c:pt>
                <c:pt idx="469">
                  <c:v>345.40004630769232</c:v>
                </c:pt>
                <c:pt idx="470">
                  <c:v>346.66228799999999</c:v>
                </c:pt>
                <c:pt idx="471">
                  <c:v>347.48101615384616</c:v>
                </c:pt>
                <c:pt idx="472">
                  <c:v>348.29974430769232</c:v>
                </c:pt>
                <c:pt idx="473">
                  <c:v>349.11847246153843</c:v>
                </c:pt>
                <c:pt idx="474">
                  <c:v>349.93720061538454</c:v>
                </c:pt>
                <c:pt idx="475">
                  <c:v>350.75592876923071</c:v>
                </c:pt>
                <c:pt idx="476">
                  <c:v>351.57465692307687</c:v>
                </c:pt>
                <c:pt idx="477">
                  <c:v>352.3933850769231</c:v>
                </c:pt>
                <c:pt idx="478">
                  <c:v>353.21211323076921</c:v>
                </c:pt>
                <c:pt idx="479">
                  <c:v>354.03084138461531</c:v>
                </c:pt>
                <c:pt idx="480">
                  <c:v>354.84956953846159</c:v>
                </c:pt>
                <c:pt idx="481">
                  <c:v>355.6682976923077</c:v>
                </c:pt>
                <c:pt idx="482">
                  <c:v>356.48702584615387</c:v>
                </c:pt>
                <c:pt idx="483">
                  <c:v>357.30575399999998</c:v>
                </c:pt>
                <c:pt idx="484">
                  <c:v>358.12448215384609</c:v>
                </c:pt>
                <c:pt idx="485">
                  <c:v>358.94321030769225</c:v>
                </c:pt>
                <c:pt idx="486">
                  <c:v>359.76193846153848</c:v>
                </c:pt>
                <c:pt idx="487">
                  <c:v>360.58066661538464</c:v>
                </c:pt>
                <c:pt idx="488">
                  <c:v>361.39939476923081</c:v>
                </c:pt>
                <c:pt idx="489">
                  <c:v>362.21812292307692</c:v>
                </c:pt>
                <c:pt idx="490">
                  <c:v>363.03685107692309</c:v>
                </c:pt>
                <c:pt idx="491">
                  <c:v>363.85557923076919</c:v>
                </c:pt>
                <c:pt idx="492">
                  <c:v>364.67430738461536</c:v>
                </c:pt>
                <c:pt idx="493">
                  <c:v>365.49303553846158</c:v>
                </c:pt>
                <c:pt idx="494">
                  <c:v>366.31176369230775</c:v>
                </c:pt>
                <c:pt idx="495">
                  <c:v>367.13049184615386</c:v>
                </c:pt>
                <c:pt idx="496">
                  <c:v>367.94921999999997</c:v>
                </c:pt>
                <c:pt idx="497">
                  <c:v>368.76794815384613</c:v>
                </c:pt>
                <c:pt idx="498">
                  <c:v>369.5866763076923</c:v>
                </c:pt>
                <c:pt idx="499">
                  <c:v>370.40540446153841</c:v>
                </c:pt>
                <c:pt idx="500">
                  <c:v>371.22413261538452</c:v>
                </c:pt>
                <c:pt idx="501">
                  <c:v>372.0428607692308</c:v>
                </c:pt>
                <c:pt idx="502">
                  <c:v>372.86158892307697</c:v>
                </c:pt>
                <c:pt idx="503">
                  <c:v>373.68031707692307</c:v>
                </c:pt>
                <c:pt idx="504">
                  <c:v>374.49904523076924</c:v>
                </c:pt>
                <c:pt idx="505">
                  <c:v>375.31777338461541</c:v>
                </c:pt>
                <c:pt idx="506">
                  <c:v>376.13650153846152</c:v>
                </c:pt>
                <c:pt idx="507">
                  <c:v>376.95522969230763</c:v>
                </c:pt>
                <c:pt idx="508">
                  <c:v>377.77395784615379</c:v>
                </c:pt>
                <c:pt idx="509">
                  <c:v>378.59268600000007</c:v>
                </c:pt>
                <c:pt idx="510">
                  <c:v>379.41141415384624</c:v>
                </c:pt>
                <c:pt idx="511">
                  <c:v>380.23014230769235</c:v>
                </c:pt>
                <c:pt idx="512">
                  <c:v>381.04887046153851</c:v>
                </c:pt>
                <c:pt idx="513">
                  <c:v>381.86759861538462</c:v>
                </c:pt>
                <c:pt idx="514">
                  <c:v>382.68632676923079</c:v>
                </c:pt>
                <c:pt idx="515">
                  <c:v>383.50505492307695</c:v>
                </c:pt>
                <c:pt idx="516">
                  <c:v>384.32378307692306</c:v>
                </c:pt>
                <c:pt idx="517">
                  <c:v>385.14251123076929</c:v>
                </c:pt>
                <c:pt idx="518">
                  <c:v>385.96123938461545</c:v>
                </c:pt>
                <c:pt idx="519">
                  <c:v>386.77996753846156</c:v>
                </c:pt>
                <c:pt idx="520">
                  <c:v>387.59869569230767</c:v>
                </c:pt>
                <c:pt idx="521">
                  <c:v>388.41742384615384</c:v>
                </c:pt>
                <c:pt idx="522">
                  <c:v>389.236152</c:v>
                </c:pt>
                <c:pt idx="523">
                  <c:v>389.94991661538461</c:v>
                </c:pt>
                <c:pt idx="524">
                  <c:v>390.66368123076921</c:v>
                </c:pt>
                <c:pt idx="525">
                  <c:v>391.37744584615382</c:v>
                </c:pt>
                <c:pt idx="526">
                  <c:v>392.09121046153854</c:v>
                </c:pt>
                <c:pt idx="527">
                  <c:v>392.80497507692309</c:v>
                </c:pt>
                <c:pt idx="528">
                  <c:v>393.51873969230769</c:v>
                </c:pt>
                <c:pt idx="529">
                  <c:v>394.23250430769235</c:v>
                </c:pt>
                <c:pt idx="530">
                  <c:v>394.9462689230769</c:v>
                </c:pt>
                <c:pt idx="531">
                  <c:v>395.66003353846156</c:v>
                </c:pt>
                <c:pt idx="532">
                  <c:v>396.37379815384611</c:v>
                </c:pt>
                <c:pt idx="533">
                  <c:v>397.08756276923083</c:v>
                </c:pt>
                <c:pt idx="534">
                  <c:v>397.80132738461543</c:v>
                </c:pt>
                <c:pt idx="535">
                  <c:v>398.51509199999998</c:v>
                </c:pt>
                <c:pt idx="536">
                  <c:v>399.22885661538459</c:v>
                </c:pt>
                <c:pt idx="537">
                  <c:v>399.94262123076925</c:v>
                </c:pt>
                <c:pt idx="538">
                  <c:v>400.65638584615385</c:v>
                </c:pt>
                <c:pt idx="539">
                  <c:v>401.37015046153846</c:v>
                </c:pt>
                <c:pt idx="540">
                  <c:v>402.08391507692318</c:v>
                </c:pt>
                <c:pt idx="541">
                  <c:v>402.79767969230767</c:v>
                </c:pt>
                <c:pt idx="542">
                  <c:v>403.51144430769233</c:v>
                </c:pt>
                <c:pt idx="543">
                  <c:v>404.22520892307693</c:v>
                </c:pt>
                <c:pt idx="544">
                  <c:v>404.93897353846154</c:v>
                </c:pt>
                <c:pt idx="545">
                  <c:v>405.6527381538462</c:v>
                </c:pt>
                <c:pt idx="546">
                  <c:v>406.36650276923075</c:v>
                </c:pt>
                <c:pt idx="547">
                  <c:v>407.08026738461541</c:v>
                </c:pt>
                <c:pt idx="548">
                  <c:v>407.79403199999996</c:v>
                </c:pt>
                <c:pt idx="549">
                  <c:v>408.50779661538462</c:v>
                </c:pt>
                <c:pt idx="550">
                  <c:v>409.22156123076928</c:v>
                </c:pt>
                <c:pt idx="551">
                  <c:v>409.93532584615383</c:v>
                </c:pt>
                <c:pt idx="552">
                  <c:v>410.64909046153838</c:v>
                </c:pt>
                <c:pt idx="553">
                  <c:v>411.3628550769231</c:v>
                </c:pt>
                <c:pt idx="554">
                  <c:v>412.0766196923077</c:v>
                </c:pt>
                <c:pt idx="555">
                  <c:v>412.79038430769231</c:v>
                </c:pt>
                <c:pt idx="556">
                  <c:v>413.50414892307697</c:v>
                </c:pt>
                <c:pt idx="557">
                  <c:v>414.21791353846157</c:v>
                </c:pt>
                <c:pt idx="558">
                  <c:v>414.93167815384618</c:v>
                </c:pt>
                <c:pt idx="559">
                  <c:v>415.64544276923073</c:v>
                </c:pt>
                <c:pt idx="560">
                  <c:v>416.35920738461539</c:v>
                </c:pt>
                <c:pt idx="561">
                  <c:v>417.07297199999999</c:v>
                </c:pt>
                <c:pt idx="562">
                  <c:v>417.7867366153846</c:v>
                </c:pt>
                <c:pt idx="563">
                  <c:v>418.50050123076926</c:v>
                </c:pt>
                <c:pt idx="564">
                  <c:v>419.21426584615392</c:v>
                </c:pt>
                <c:pt idx="565">
                  <c:v>419.92803046153847</c:v>
                </c:pt>
                <c:pt idx="566">
                  <c:v>420.64179507692307</c:v>
                </c:pt>
                <c:pt idx="567">
                  <c:v>421.35555969230768</c:v>
                </c:pt>
                <c:pt idx="568">
                  <c:v>422.06932430769228</c:v>
                </c:pt>
                <c:pt idx="569">
                  <c:v>422.78308892307695</c:v>
                </c:pt>
                <c:pt idx="570">
                  <c:v>423.49685353846155</c:v>
                </c:pt>
                <c:pt idx="571">
                  <c:v>424.21061815384616</c:v>
                </c:pt>
                <c:pt idx="572">
                  <c:v>424.92438276923082</c:v>
                </c:pt>
                <c:pt idx="573">
                  <c:v>425.63814738461537</c:v>
                </c:pt>
                <c:pt idx="574">
                  <c:v>426.35191200000003</c:v>
                </c:pt>
                <c:pt idx="575">
                  <c:v>426.69261646153842</c:v>
                </c:pt>
                <c:pt idx="576">
                  <c:v>427.03332092307693</c:v>
                </c:pt>
                <c:pt idx="577">
                  <c:v>427.37402538461544</c:v>
                </c:pt>
                <c:pt idx="578">
                  <c:v>427.71472984615383</c:v>
                </c:pt>
                <c:pt idx="579">
                  <c:v>428.05543430769228</c:v>
                </c:pt>
                <c:pt idx="580">
                  <c:v>428.39613876923079</c:v>
                </c:pt>
                <c:pt idx="581">
                  <c:v>428.73684323076924</c:v>
                </c:pt>
                <c:pt idx="582">
                  <c:v>429.07754769230769</c:v>
                </c:pt>
                <c:pt idx="583">
                  <c:v>429.41825215384614</c:v>
                </c:pt>
                <c:pt idx="584">
                  <c:v>429.75895661538459</c:v>
                </c:pt>
                <c:pt idx="585">
                  <c:v>430.0996610769231</c:v>
                </c:pt>
                <c:pt idx="586">
                  <c:v>430.44036553846155</c:v>
                </c:pt>
                <c:pt idx="587">
                  <c:v>430.78106999999994</c:v>
                </c:pt>
                <c:pt idx="588">
                  <c:v>431.12177446153839</c:v>
                </c:pt>
                <c:pt idx="589">
                  <c:v>431.46247892307696</c:v>
                </c:pt>
                <c:pt idx="590">
                  <c:v>431.80318338461535</c:v>
                </c:pt>
                <c:pt idx="591">
                  <c:v>432.14388784615386</c:v>
                </c:pt>
                <c:pt idx="592">
                  <c:v>432.48459230769231</c:v>
                </c:pt>
                <c:pt idx="593">
                  <c:v>432.82529676923076</c:v>
                </c:pt>
                <c:pt idx="594">
                  <c:v>433.16600123076927</c:v>
                </c:pt>
                <c:pt idx="595">
                  <c:v>433.50670569230761</c:v>
                </c:pt>
                <c:pt idx="596">
                  <c:v>433.84741015384611</c:v>
                </c:pt>
                <c:pt idx="597">
                  <c:v>434.18811461538462</c:v>
                </c:pt>
                <c:pt idx="598">
                  <c:v>434.52881907692301</c:v>
                </c:pt>
                <c:pt idx="599">
                  <c:v>434.86952353846152</c:v>
                </c:pt>
                <c:pt idx="600">
                  <c:v>435.21022800000003</c:v>
                </c:pt>
                <c:pt idx="601">
                  <c:v>435.55093246153842</c:v>
                </c:pt>
                <c:pt idx="602">
                  <c:v>435.89163692307693</c:v>
                </c:pt>
                <c:pt idx="603">
                  <c:v>436.23234138461538</c:v>
                </c:pt>
                <c:pt idx="604">
                  <c:v>436.57304584615383</c:v>
                </c:pt>
                <c:pt idx="605">
                  <c:v>436.91375030769234</c:v>
                </c:pt>
                <c:pt idx="606">
                  <c:v>437.25445476923079</c:v>
                </c:pt>
                <c:pt idx="607">
                  <c:v>437.59515923076913</c:v>
                </c:pt>
                <c:pt idx="608">
                  <c:v>437.93586369230769</c:v>
                </c:pt>
                <c:pt idx="609">
                  <c:v>438.27656815384614</c:v>
                </c:pt>
                <c:pt idx="610">
                  <c:v>438.61727261538459</c:v>
                </c:pt>
                <c:pt idx="611">
                  <c:v>438.95797707692304</c:v>
                </c:pt>
                <c:pt idx="612">
                  <c:v>439.29868153846155</c:v>
                </c:pt>
                <c:pt idx="613">
                  <c:v>439.63938599999994</c:v>
                </c:pt>
                <c:pt idx="614">
                  <c:v>439.98009046153845</c:v>
                </c:pt>
                <c:pt idx="615">
                  <c:v>440.3207949230769</c:v>
                </c:pt>
                <c:pt idx="616">
                  <c:v>440.66149938461535</c:v>
                </c:pt>
                <c:pt idx="617">
                  <c:v>441.0022038461538</c:v>
                </c:pt>
                <c:pt idx="618">
                  <c:v>441.34290830769231</c:v>
                </c:pt>
                <c:pt idx="619">
                  <c:v>441.68361276923076</c:v>
                </c:pt>
                <c:pt idx="620">
                  <c:v>442.02431723076921</c:v>
                </c:pt>
                <c:pt idx="621">
                  <c:v>442.36502169230772</c:v>
                </c:pt>
                <c:pt idx="622">
                  <c:v>442.70572615384611</c:v>
                </c:pt>
                <c:pt idx="623">
                  <c:v>443.04643061538462</c:v>
                </c:pt>
                <c:pt idx="624">
                  <c:v>443.38713507692313</c:v>
                </c:pt>
                <c:pt idx="625">
                  <c:v>443.72783953846147</c:v>
                </c:pt>
                <c:pt idx="626">
                  <c:v>444.06854399999997</c:v>
                </c:pt>
                <c:pt idx="627">
                  <c:v>444.06854399999997</c:v>
                </c:pt>
                <c:pt idx="628">
                  <c:v>445.0029036923076</c:v>
                </c:pt>
                <c:pt idx="629">
                  <c:v>445.93726338461533</c:v>
                </c:pt>
                <c:pt idx="630">
                  <c:v>446.87162307692302</c:v>
                </c:pt>
                <c:pt idx="631">
                  <c:v>447.80598276923081</c:v>
                </c:pt>
                <c:pt idx="632">
                  <c:v>448.74034246153849</c:v>
                </c:pt>
                <c:pt idx="633">
                  <c:v>449.67470215384611</c:v>
                </c:pt>
                <c:pt idx="634">
                  <c:v>450.60906184615379</c:v>
                </c:pt>
                <c:pt idx="635">
                  <c:v>451.54342153846153</c:v>
                </c:pt>
                <c:pt idx="636">
                  <c:v>452.47778123076915</c:v>
                </c:pt>
                <c:pt idx="637">
                  <c:v>453.41214092307683</c:v>
                </c:pt>
                <c:pt idx="638">
                  <c:v>454.34650061538457</c:v>
                </c:pt>
                <c:pt idx="639">
                  <c:v>455.28086030769231</c:v>
                </c:pt>
                <c:pt idx="640">
                  <c:v>456.21521999999999</c:v>
                </c:pt>
                <c:pt idx="641">
                  <c:v>457.14957969230767</c:v>
                </c:pt>
                <c:pt idx="642">
                  <c:v>458.08393938461535</c:v>
                </c:pt>
                <c:pt idx="643">
                  <c:v>459.01829907692303</c:v>
                </c:pt>
                <c:pt idx="644">
                  <c:v>459.95265876923077</c:v>
                </c:pt>
                <c:pt idx="645">
                  <c:v>460.8870184615385</c:v>
                </c:pt>
                <c:pt idx="646">
                  <c:v>461.82137815384607</c:v>
                </c:pt>
                <c:pt idx="647">
                  <c:v>462.75573784615386</c:v>
                </c:pt>
                <c:pt idx="648">
                  <c:v>463.69009753846154</c:v>
                </c:pt>
                <c:pt idx="649">
                  <c:v>464.62445723076922</c:v>
                </c:pt>
                <c:pt idx="650">
                  <c:v>465.5588169230769</c:v>
                </c:pt>
                <c:pt idx="651">
                  <c:v>466.49317661538458</c:v>
                </c:pt>
                <c:pt idx="652">
                  <c:v>467.42753630769232</c:v>
                </c:pt>
                <c:pt idx="653">
                  <c:v>468.36189599999994</c:v>
                </c:pt>
                <c:pt idx="654">
                  <c:v>469.29625569230774</c:v>
                </c:pt>
                <c:pt idx="655">
                  <c:v>470.23061538461531</c:v>
                </c:pt>
                <c:pt idx="656">
                  <c:v>471.16497507692304</c:v>
                </c:pt>
                <c:pt idx="657">
                  <c:v>472.09933476923072</c:v>
                </c:pt>
                <c:pt idx="658">
                  <c:v>473.03369446153846</c:v>
                </c:pt>
                <c:pt idx="659">
                  <c:v>473.96805415384608</c:v>
                </c:pt>
                <c:pt idx="660">
                  <c:v>474.90241384615376</c:v>
                </c:pt>
                <c:pt idx="661">
                  <c:v>475.83677353846156</c:v>
                </c:pt>
                <c:pt idx="662">
                  <c:v>476.77113323076924</c:v>
                </c:pt>
                <c:pt idx="663">
                  <c:v>477.70549292307697</c:v>
                </c:pt>
                <c:pt idx="664">
                  <c:v>478.63985261538454</c:v>
                </c:pt>
                <c:pt idx="665">
                  <c:v>479.57421230769228</c:v>
                </c:pt>
                <c:pt idx="666">
                  <c:v>480.5085719999999</c:v>
                </c:pt>
                <c:pt idx="667">
                  <c:v>481.4429316923077</c:v>
                </c:pt>
                <c:pt idx="668">
                  <c:v>482.37729138461532</c:v>
                </c:pt>
                <c:pt idx="669">
                  <c:v>483.31165107692306</c:v>
                </c:pt>
                <c:pt idx="670">
                  <c:v>484.24601076923068</c:v>
                </c:pt>
                <c:pt idx="671">
                  <c:v>485.18037046153842</c:v>
                </c:pt>
                <c:pt idx="672">
                  <c:v>486.1147301538461</c:v>
                </c:pt>
              </c:numCache>
            </c:numRef>
          </c:val>
          <c:smooth val="0"/>
        </c:ser>
        <c:ser>
          <c:idx val="2"/>
          <c:order val="2"/>
          <c:tx>
            <c:strRef>
              <c:f>PBR!$BF$19</c:f>
              <c:strCache>
                <c:ptCount val="1"/>
                <c:pt idx="0">
                  <c:v>2X</c:v>
                </c:pt>
              </c:strCache>
            </c:strRef>
          </c:tx>
          <c:spPr>
            <a:ln w="19050">
              <a:solidFill>
                <a:schemeClr val="bg1">
                  <a:lumMod val="65000"/>
                </a:schemeClr>
              </a:solidFill>
            </a:ln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PBR!$BF$20:$BF$5005</c:f>
              <c:numCache>
                <c:formatCode>General</c:formatCode>
                <c:ptCount val="4986"/>
                <c:pt idx="0">
                  <c:v>68.88082</c:v>
                </c:pt>
                <c:pt idx="1">
                  <c:v>69.08144307692308</c:v>
                </c:pt>
                <c:pt idx="2">
                  <c:v>69.282066153846159</c:v>
                </c:pt>
                <c:pt idx="3">
                  <c:v>69.482689230769239</c:v>
                </c:pt>
                <c:pt idx="4">
                  <c:v>69.683312307692319</c:v>
                </c:pt>
                <c:pt idx="5">
                  <c:v>69.883935384615398</c:v>
                </c:pt>
                <c:pt idx="6">
                  <c:v>70.084558461538464</c:v>
                </c:pt>
                <c:pt idx="7">
                  <c:v>70.285181538461543</c:v>
                </c:pt>
                <c:pt idx="8">
                  <c:v>70.485804615384623</c:v>
                </c:pt>
                <c:pt idx="9">
                  <c:v>70.686427692307689</c:v>
                </c:pt>
                <c:pt idx="10">
                  <c:v>70.887050769230768</c:v>
                </c:pt>
                <c:pt idx="11">
                  <c:v>71.087673846153848</c:v>
                </c:pt>
                <c:pt idx="12">
                  <c:v>71.288296923076942</c:v>
                </c:pt>
                <c:pt idx="13">
                  <c:v>71.488920000000007</c:v>
                </c:pt>
                <c:pt idx="14">
                  <c:v>71.689543076923073</c:v>
                </c:pt>
                <c:pt idx="15">
                  <c:v>71.890166153846167</c:v>
                </c:pt>
                <c:pt idx="16">
                  <c:v>72.090789230769232</c:v>
                </c:pt>
                <c:pt idx="17">
                  <c:v>72.291412307692312</c:v>
                </c:pt>
                <c:pt idx="18">
                  <c:v>72.492035384615392</c:v>
                </c:pt>
                <c:pt idx="19">
                  <c:v>72.692658461538457</c:v>
                </c:pt>
                <c:pt idx="20">
                  <c:v>72.893281538461551</c:v>
                </c:pt>
                <c:pt idx="21">
                  <c:v>73.093904615384616</c:v>
                </c:pt>
                <c:pt idx="22">
                  <c:v>73.294527692307696</c:v>
                </c:pt>
                <c:pt idx="23">
                  <c:v>73.495150769230762</c:v>
                </c:pt>
                <c:pt idx="24">
                  <c:v>73.695773846153841</c:v>
                </c:pt>
                <c:pt idx="25">
                  <c:v>73.896396923076949</c:v>
                </c:pt>
                <c:pt idx="26">
                  <c:v>74.097020000000001</c:v>
                </c:pt>
                <c:pt idx="27">
                  <c:v>74.297643076923094</c:v>
                </c:pt>
                <c:pt idx="28">
                  <c:v>74.498266153846174</c:v>
                </c:pt>
                <c:pt idx="29">
                  <c:v>74.69888923076924</c:v>
                </c:pt>
                <c:pt idx="30">
                  <c:v>74.899512307692305</c:v>
                </c:pt>
                <c:pt idx="31">
                  <c:v>75.100135384615399</c:v>
                </c:pt>
                <c:pt idx="32">
                  <c:v>75.300758461538464</c:v>
                </c:pt>
                <c:pt idx="33">
                  <c:v>75.501381538461544</c:v>
                </c:pt>
                <c:pt idx="34">
                  <c:v>75.702004615384624</c:v>
                </c:pt>
                <c:pt idx="35">
                  <c:v>75.902627692307689</c:v>
                </c:pt>
                <c:pt idx="36">
                  <c:v>76.103250769230769</c:v>
                </c:pt>
                <c:pt idx="37">
                  <c:v>76.303873846153849</c:v>
                </c:pt>
                <c:pt idx="38">
                  <c:v>76.504496923076914</c:v>
                </c:pt>
                <c:pt idx="39">
                  <c:v>76.705119999999994</c:v>
                </c:pt>
                <c:pt idx="40">
                  <c:v>76.905743076923088</c:v>
                </c:pt>
                <c:pt idx="41">
                  <c:v>77.106366153846153</c:v>
                </c:pt>
                <c:pt idx="42">
                  <c:v>77.306989230769233</c:v>
                </c:pt>
                <c:pt idx="43">
                  <c:v>77.507612307692298</c:v>
                </c:pt>
                <c:pt idx="44">
                  <c:v>77.708235384615392</c:v>
                </c:pt>
                <c:pt idx="45">
                  <c:v>77.908858461538458</c:v>
                </c:pt>
                <c:pt idx="46">
                  <c:v>78.109481538461537</c:v>
                </c:pt>
                <c:pt idx="47">
                  <c:v>78.310104615384617</c:v>
                </c:pt>
                <c:pt idx="48">
                  <c:v>78.510727692307697</c:v>
                </c:pt>
                <c:pt idx="49">
                  <c:v>78.711350769230776</c:v>
                </c:pt>
                <c:pt idx="50">
                  <c:v>78.911973846153856</c:v>
                </c:pt>
                <c:pt idx="51">
                  <c:v>79.112596923076921</c:v>
                </c:pt>
                <c:pt idx="52">
                  <c:v>79.313220000000001</c:v>
                </c:pt>
                <c:pt idx="53">
                  <c:v>79.313220000000001</c:v>
                </c:pt>
                <c:pt idx="54">
                  <c:v>79.526334230769223</c:v>
                </c:pt>
                <c:pt idx="55">
                  <c:v>79.739448461538473</c:v>
                </c:pt>
                <c:pt idx="56">
                  <c:v>79.952562692307694</c:v>
                </c:pt>
                <c:pt idx="57">
                  <c:v>80.16567692307693</c:v>
                </c:pt>
                <c:pt idx="58">
                  <c:v>80.378791153846151</c:v>
                </c:pt>
                <c:pt idx="59">
                  <c:v>80.591905384615387</c:v>
                </c:pt>
                <c:pt idx="60">
                  <c:v>80.805019615384623</c:v>
                </c:pt>
                <c:pt idx="61">
                  <c:v>81.018133846153859</c:v>
                </c:pt>
                <c:pt idx="62">
                  <c:v>81.23124807692308</c:v>
                </c:pt>
                <c:pt idx="63">
                  <c:v>81.444362307692316</c:v>
                </c:pt>
                <c:pt idx="64">
                  <c:v>81.657476538461552</c:v>
                </c:pt>
                <c:pt idx="65">
                  <c:v>81.870590769230787</c:v>
                </c:pt>
                <c:pt idx="66">
                  <c:v>82.083704999999995</c:v>
                </c:pt>
                <c:pt idx="67">
                  <c:v>82.296819230769216</c:v>
                </c:pt>
                <c:pt idx="68">
                  <c:v>82.509933461538452</c:v>
                </c:pt>
                <c:pt idx="69">
                  <c:v>82.723047692307688</c:v>
                </c:pt>
                <c:pt idx="70">
                  <c:v>82.936161923076924</c:v>
                </c:pt>
                <c:pt idx="71">
                  <c:v>83.149276153846145</c:v>
                </c:pt>
                <c:pt idx="72">
                  <c:v>83.362390384615381</c:v>
                </c:pt>
                <c:pt idx="73">
                  <c:v>83.575504615384617</c:v>
                </c:pt>
                <c:pt idx="74">
                  <c:v>83.788618846153838</c:v>
                </c:pt>
                <c:pt idx="75">
                  <c:v>84.001733076923074</c:v>
                </c:pt>
                <c:pt idx="76">
                  <c:v>84.21484730769231</c:v>
                </c:pt>
                <c:pt idx="77">
                  <c:v>84.427961538461545</c:v>
                </c:pt>
                <c:pt idx="78">
                  <c:v>84.641075769230781</c:v>
                </c:pt>
                <c:pt idx="79">
                  <c:v>84.854190000000003</c:v>
                </c:pt>
                <c:pt idx="80">
                  <c:v>85.067304230769238</c:v>
                </c:pt>
                <c:pt idx="81">
                  <c:v>85.28041846153846</c:v>
                </c:pt>
                <c:pt idx="82">
                  <c:v>85.493532692307696</c:v>
                </c:pt>
                <c:pt idx="83">
                  <c:v>85.706646923076917</c:v>
                </c:pt>
                <c:pt idx="84">
                  <c:v>85.919761153846167</c:v>
                </c:pt>
                <c:pt idx="85">
                  <c:v>86.132875384615403</c:v>
                </c:pt>
                <c:pt idx="86">
                  <c:v>86.34598961538461</c:v>
                </c:pt>
                <c:pt idx="87">
                  <c:v>86.55910384615386</c:v>
                </c:pt>
                <c:pt idx="88">
                  <c:v>86.772218076923082</c:v>
                </c:pt>
                <c:pt idx="89">
                  <c:v>86.985332307692317</c:v>
                </c:pt>
                <c:pt idx="90">
                  <c:v>87.198446538461553</c:v>
                </c:pt>
                <c:pt idx="91">
                  <c:v>87.411560769230761</c:v>
                </c:pt>
                <c:pt idx="92">
                  <c:v>87.624674999999982</c:v>
                </c:pt>
                <c:pt idx="93">
                  <c:v>87.837789230769232</c:v>
                </c:pt>
                <c:pt idx="94">
                  <c:v>88.050903461538454</c:v>
                </c:pt>
                <c:pt idx="95">
                  <c:v>88.264017692307689</c:v>
                </c:pt>
                <c:pt idx="96">
                  <c:v>88.477131923076925</c:v>
                </c:pt>
                <c:pt idx="97">
                  <c:v>88.690246153846161</c:v>
                </c:pt>
                <c:pt idx="98">
                  <c:v>88.903360384615382</c:v>
                </c:pt>
                <c:pt idx="99">
                  <c:v>89.116474615384604</c:v>
                </c:pt>
                <c:pt idx="100">
                  <c:v>89.329588846153854</c:v>
                </c:pt>
                <c:pt idx="101">
                  <c:v>89.54270307692309</c:v>
                </c:pt>
                <c:pt idx="102">
                  <c:v>89.755817307692311</c:v>
                </c:pt>
                <c:pt idx="103">
                  <c:v>89.968931538461533</c:v>
                </c:pt>
                <c:pt idx="104">
                  <c:v>90.182045769230768</c:v>
                </c:pt>
                <c:pt idx="105">
                  <c:v>90.395160000000004</c:v>
                </c:pt>
                <c:pt idx="106">
                  <c:v>90.639892307692307</c:v>
                </c:pt>
                <c:pt idx="107">
                  <c:v>90.88462461538461</c:v>
                </c:pt>
                <c:pt idx="108">
                  <c:v>91.129356923076941</c:v>
                </c:pt>
                <c:pt idx="109">
                  <c:v>91.374089230769243</c:v>
                </c:pt>
                <c:pt idx="110">
                  <c:v>91.618821538461546</c:v>
                </c:pt>
                <c:pt idx="111">
                  <c:v>91.863553846153835</c:v>
                </c:pt>
                <c:pt idx="112">
                  <c:v>92.108286153846151</c:v>
                </c:pt>
                <c:pt idx="113">
                  <c:v>92.353018461538483</c:v>
                </c:pt>
                <c:pt idx="114">
                  <c:v>92.597750769230771</c:v>
                </c:pt>
                <c:pt idx="115">
                  <c:v>92.842483076923088</c:v>
                </c:pt>
                <c:pt idx="116">
                  <c:v>93.087215384615376</c:v>
                </c:pt>
                <c:pt idx="117">
                  <c:v>93.331947692307708</c:v>
                </c:pt>
                <c:pt idx="118">
                  <c:v>93.576679999999996</c:v>
                </c:pt>
                <c:pt idx="119">
                  <c:v>93.821412307692313</c:v>
                </c:pt>
                <c:pt idx="120">
                  <c:v>94.066144615384616</c:v>
                </c:pt>
                <c:pt idx="121">
                  <c:v>94.310876923076918</c:v>
                </c:pt>
                <c:pt idx="122">
                  <c:v>94.55560923076925</c:v>
                </c:pt>
                <c:pt idx="123">
                  <c:v>94.800341538461538</c:v>
                </c:pt>
                <c:pt idx="124">
                  <c:v>95.045073846153841</c:v>
                </c:pt>
                <c:pt idx="125">
                  <c:v>95.289806153846172</c:v>
                </c:pt>
                <c:pt idx="126">
                  <c:v>95.534538461538475</c:v>
                </c:pt>
                <c:pt idx="127">
                  <c:v>95.779270769230763</c:v>
                </c:pt>
                <c:pt idx="128">
                  <c:v>96.02400307692308</c:v>
                </c:pt>
                <c:pt idx="129">
                  <c:v>96.268735384615383</c:v>
                </c:pt>
                <c:pt idx="130">
                  <c:v>96.513467692307685</c:v>
                </c:pt>
                <c:pt idx="131">
                  <c:v>96.758200000000016</c:v>
                </c:pt>
                <c:pt idx="132">
                  <c:v>97.002932307692319</c:v>
                </c:pt>
                <c:pt idx="133">
                  <c:v>97.247664615384622</c:v>
                </c:pt>
                <c:pt idx="134">
                  <c:v>97.492396923076925</c:v>
                </c:pt>
                <c:pt idx="135">
                  <c:v>97.737129230769241</c:v>
                </c:pt>
                <c:pt idx="136">
                  <c:v>97.981861538461544</c:v>
                </c:pt>
                <c:pt idx="137">
                  <c:v>98.226593846153847</c:v>
                </c:pt>
                <c:pt idx="138">
                  <c:v>98.47132615384615</c:v>
                </c:pt>
                <c:pt idx="139">
                  <c:v>98.716058461538452</c:v>
                </c:pt>
                <c:pt idx="140">
                  <c:v>98.960790769230783</c:v>
                </c:pt>
                <c:pt idx="141">
                  <c:v>99.205523076923086</c:v>
                </c:pt>
                <c:pt idx="142">
                  <c:v>99.450255384615389</c:v>
                </c:pt>
                <c:pt idx="143">
                  <c:v>99.694987692307691</c:v>
                </c:pt>
                <c:pt idx="144">
                  <c:v>99.939719999999994</c:v>
                </c:pt>
                <c:pt idx="145">
                  <c:v>100.18445230769233</c:v>
                </c:pt>
                <c:pt idx="146">
                  <c:v>100.42918461538463</c:v>
                </c:pt>
                <c:pt idx="147">
                  <c:v>100.67391692307693</c:v>
                </c:pt>
                <c:pt idx="148">
                  <c:v>100.91864923076923</c:v>
                </c:pt>
                <c:pt idx="149">
                  <c:v>101.16338153846155</c:v>
                </c:pt>
                <c:pt idx="150">
                  <c:v>101.40811384615385</c:v>
                </c:pt>
                <c:pt idx="151">
                  <c:v>101.65284615384616</c:v>
                </c:pt>
                <c:pt idx="152">
                  <c:v>101.89757846153846</c:v>
                </c:pt>
                <c:pt idx="153">
                  <c:v>102.14231076923078</c:v>
                </c:pt>
                <c:pt idx="154">
                  <c:v>102.38704307692308</c:v>
                </c:pt>
                <c:pt idx="155">
                  <c:v>102.63177538461539</c:v>
                </c:pt>
                <c:pt idx="156">
                  <c:v>102.87650769230768</c:v>
                </c:pt>
                <c:pt idx="157">
                  <c:v>103.12124</c:v>
                </c:pt>
                <c:pt idx="158">
                  <c:v>103.37327346153846</c:v>
                </c:pt>
                <c:pt idx="159">
                  <c:v>103.62530692307693</c:v>
                </c:pt>
                <c:pt idx="160">
                  <c:v>103.87734038461538</c:v>
                </c:pt>
                <c:pt idx="161">
                  <c:v>104.12937384615385</c:v>
                </c:pt>
                <c:pt idx="162">
                  <c:v>104.38140730769231</c:v>
                </c:pt>
                <c:pt idx="163">
                  <c:v>104.63344076923077</c:v>
                </c:pt>
                <c:pt idx="164">
                  <c:v>104.88547423076923</c:v>
                </c:pt>
                <c:pt idx="165">
                  <c:v>105.13750769230768</c:v>
                </c:pt>
                <c:pt idx="166">
                  <c:v>105.38954115384617</c:v>
                </c:pt>
                <c:pt idx="167">
                  <c:v>105.64157461538463</c:v>
                </c:pt>
                <c:pt idx="168">
                  <c:v>105.89360807692309</c:v>
                </c:pt>
                <c:pt idx="169">
                  <c:v>106.14564153846155</c:v>
                </c:pt>
                <c:pt idx="170">
                  <c:v>106.39767500000001</c:v>
                </c:pt>
                <c:pt idx="171">
                  <c:v>106.64970846153845</c:v>
                </c:pt>
                <c:pt idx="172">
                  <c:v>106.90174192307693</c:v>
                </c:pt>
                <c:pt idx="173">
                  <c:v>107.15377538461539</c:v>
                </c:pt>
                <c:pt idx="174">
                  <c:v>107.40580884615386</c:v>
                </c:pt>
                <c:pt idx="175">
                  <c:v>107.65784230769231</c:v>
                </c:pt>
                <c:pt idx="176">
                  <c:v>107.90987576923077</c:v>
                </c:pt>
                <c:pt idx="177">
                  <c:v>108.16190923076924</c:v>
                </c:pt>
                <c:pt idx="178">
                  <c:v>108.4139426923077</c:v>
                </c:pt>
                <c:pt idx="179">
                  <c:v>108.66597615384616</c:v>
                </c:pt>
                <c:pt idx="180">
                  <c:v>108.91800961538462</c:v>
                </c:pt>
                <c:pt idx="181">
                  <c:v>109.17004307692309</c:v>
                </c:pt>
                <c:pt idx="182">
                  <c:v>109.42207653846155</c:v>
                </c:pt>
                <c:pt idx="183">
                  <c:v>109.67411</c:v>
                </c:pt>
                <c:pt idx="184">
                  <c:v>109.92614346153846</c:v>
                </c:pt>
                <c:pt idx="185">
                  <c:v>110.17817692307692</c:v>
                </c:pt>
                <c:pt idx="186">
                  <c:v>110.43021038461538</c:v>
                </c:pt>
                <c:pt idx="187">
                  <c:v>110.68224384615384</c:v>
                </c:pt>
                <c:pt idx="188">
                  <c:v>110.9342773076923</c:v>
                </c:pt>
                <c:pt idx="189">
                  <c:v>111.18631076923077</c:v>
                </c:pt>
                <c:pt idx="190">
                  <c:v>111.43834423076923</c:v>
                </c:pt>
                <c:pt idx="191">
                  <c:v>111.69037769230769</c:v>
                </c:pt>
                <c:pt idx="192">
                  <c:v>111.94241115384615</c:v>
                </c:pt>
                <c:pt idx="193">
                  <c:v>112.19444461538461</c:v>
                </c:pt>
                <c:pt idx="194">
                  <c:v>112.44647807692307</c:v>
                </c:pt>
                <c:pt idx="195">
                  <c:v>112.69851153846153</c:v>
                </c:pt>
                <c:pt idx="196">
                  <c:v>112.95054500000001</c:v>
                </c:pt>
                <c:pt idx="197">
                  <c:v>113.20257846153847</c:v>
                </c:pt>
                <c:pt idx="198">
                  <c:v>113.45461192307691</c:v>
                </c:pt>
                <c:pt idx="199">
                  <c:v>113.70664538461538</c:v>
                </c:pt>
                <c:pt idx="200">
                  <c:v>113.95867884615384</c:v>
                </c:pt>
                <c:pt idx="201">
                  <c:v>114.2107123076923</c:v>
                </c:pt>
                <c:pt idx="202">
                  <c:v>114.46274576923076</c:v>
                </c:pt>
                <c:pt idx="203">
                  <c:v>114.71477923076921</c:v>
                </c:pt>
                <c:pt idx="204">
                  <c:v>114.9668126923077</c:v>
                </c:pt>
                <c:pt idx="205">
                  <c:v>115.21884615384616</c:v>
                </c:pt>
                <c:pt idx="206">
                  <c:v>115.47087961538462</c:v>
                </c:pt>
                <c:pt idx="207">
                  <c:v>115.72291307692306</c:v>
                </c:pt>
                <c:pt idx="208">
                  <c:v>115.97494653846154</c:v>
                </c:pt>
                <c:pt idx="209">
                  <c:v>116.22698</c:v>
                </c:pt>
                <c:pt idx="210">
                  <c:v>116.5620269230769</c:v>
                </c:pt>
                <c:pt idx="211">
                  <c:v>116.89707384615384</c:v>
                </c:pt>
                <c:pt idx="212">
                  <c:v>117.23212076923076</c:v>
                </c:pt>
                <c:pt idx="213">
                  <c:v>117.56716769230771</c:v>
                </c:pt>
                <c:pt idx="214">
                  <c:v>117.90221461538461</c:v>
                </c:pt>
                <c:pt idx="215">
                  <c:v>118.23726153846154</c:v>
                </c:pt>
                <c:pt idx="216">
                  <c:v>118.57230846153846</c:v>
                </c:pt>
                <c:pt idx="217">
                  <c:v>118.9073553846154</c:v>
                </c:pt>
                <c:pt idx="218">
                  <c:v>119.2424023076923</c:v>
                </c:pt>
                <c:pt idx="219">
                  <c:v>119.57744923076923</c:v>
                </c:pt>
                <c:pt idx="220">
                  <c:v>119.91249615384615</c:v>
                </c:pt>
                <c:pt idx="221">
                  <c:v>120.24754307692308</c:v>
                </c:pt>
                <c:pt idx="222">
                  <c:v>120.58259</c:v>
                </c:pt>
                <c:pt idx="223">
                  <c:v>120.91763692307691</c:v>
                </c:pt>
                <c:pt idx="224">
                  <c:v>121.25268384615384</c:v>
                </c:pt>
                <c:pt idx="225">
                  <c:v>121.58773076923076</c:v>
                </c:pt>
                <c:pt idx="226">
                  <c:v>121.9227776923077</c:v>
                </c:pt>
                <c:pt idx="227">
                  <c:v>122.25782461538462</c:v>
                </c:pt>
                <c:pt idx="228">
                  <c:v>122.59287153846154</c:v>
                </c:pt>
                <c:pt idx="229">
                  <c:v>122.92791846153847</c:v>
                </c:pt>
                <c:pt idx="230">
                  <c:v>123.26296538461538</c:v>
                </c:pt>
                <c:pt idx="231">
                  <c:v>123.59801230769231</c:v>
                </c:pt>
                <c:pt idx="232">
                  <c:v>123.93305923076923</c:v>
                </c:pt>
                <c:pt idx="233">
                  <c:v>124.26810615384616</c:v>
                </c:pt>
                <c:pt idx="234">
                  <c:v>124.60315307692308</c:v>
                </c:pt>
                <c:pt idx="235">
                  <c:v>124.93820000000001</c:v>
                </c:pt>
                <c:pt idx="236">
                  <c:v>125.27324692307694</c:v>
                </c:pt>
                <c:pt idx="237">
                  <c:v>125.60829384615386</c:v>
                </c:pt>
                <c:pt idx="238">
                  <c:v>125.94334076923077</c:v>
                </c:pt>
                <c:pt idx="239">
                  <c:v>126.27838769230769</c:v>
                </c:pt>
                <c:pt idx="240">
                  <c:v>126.61343461538462</c:v>
                </c:pt>
                <c:pt idx="241">
                  <c:v>126.94848153846155</c:v>
                </c:pt>
                <c:pt idx="242">
                  <c:v>127.28352846153845</c:v>
                </c:pt>
                <c:pt idx="243">
                  <c:v>127.61857538461538</c:v>
                </c:pt>
                <c:pt idx="244">
                  <c:v>127.95362230769231</c:v>
                </c:pt>
                <c:pt idx="245">
                  <c:v>128.28866923076924</c:v>
                </c:pt>
                <c:pt idx="246">
                  <c:v>128.62371615384617</c:v>
                </c:pt>
                <c:pt idx="247">
                  <c:v>128.95876307692308</c:v>
                </c:pt>
                <c:pt idx="248">
                  <c:v>129.29381000000001</c:v>
                </c:pt>
                <c:pt idx="249">
                  <c:v>129.62885692307694</c:v>
                </c:pt>
                <c:pt idx="250">
                  <c:v>129.96390384615384</c:v>
                </c:pt>
                <c:pt idx="251">
                  <c:v>130.29895076923077</c:v>
                </c:pt>
                <c:pt idx="252">
                  <c:v>130.6339976923077</c:v>
                </c:pt>
                <c:pt idx="253">
                  <c:v>130.96904461538463</c:v>
                </c:pt>
                <c:pt idx="254">
                  <c:v>131.30409153846153</c:v>
                </c:pt>
                <c:pt idx="255">
                  <c:v>131.63913846153847</c:v>
                </c:pt>
                <c:pt idx="256">
                  <c:v>131.9741853846154</c:v>
                </c:pt>
                <c:pt idx="257">
                  <c:v>132.30923230769233</c:v>
                </c:pt>
                <c:pt idx="258">
                  <c:v>132.64427923076926</c:v>
                </c:pt>
                <c:pt idx="259">
                  <c:v>132.97932615384616</c:v>
                </c:pt>
                <c:pt idx="260">
                  <c:v>133.31437307692312</c:v>
                </c:pt>
                <c:pt idx="261">
                  <c:v>133.64942000000002</c:v>
                </c:pt>
                <c:pt idx="262">
                  <c:v>134.37114500000001</c:v>
                </c:pt>
                <c:pt idx="263">
                  <c:v>135.09287</c:v>
                </c:pt>
                <c:pt idx="264">
                  <c:v>135.81459500000003</c:v>
                </c:pt>
                <c:pt idx="265">
                  <c:v>136.53632000000002</c:v>
                </c:pt>
                <c:pt idx="266">
                  <c:v>137.25804500000001</c:v>
                </c:pt>
                <c:pt idx="267">
                  <c:v>137.97977000000003</c:v>
                </c:pt>
                <c:pt idx="268">
                  <c:v>138.70149499999999</c:v>
                </c:pt>
                <c:pt idx="269">
                  <c:v>139.42322000000004</c:v>
                </c:pt>
                <c:pt idx="270">
                  <c:v>140.14494500000001</c:v>
                </c:pt>
                <c:pt idx="271">
                  <c:v>140.86667</c:v>
                </c:pt>
                <c:pt idx="272">
                  <c:v>141.58839500000002</c:v>
                </c:pt>
                <c:pt idx="273">
                  <c:v>142.31011999999998</c:v>
                </c:pt>
                <c:pt idx="274">
                  <c:v>143.031845</c:v>
                </c:pt>
                <c:pt idx="275">
                  <c:v>143.75357</c:v>
                </c:pt>
                <c:pt idx="276">
                  <c:v>144.47529500000002</c:v>
                </c:pt>
                <c:pt idx="277">
                  <c:v>145.19702000000001</c:v>
                </c:pt>
                <c:pt idx="278">
                  <c:v>145.918745</c:v>
                </c:pt>
                <c:pt idx="279">
                  <c:v>146.64046999999999</c:v>
                </c:pt>
                <c:pt idx="280">
                  <c:v>147.36219500000001</c:v>
                </c:pt>
                <c:pt idx="281">
                  <c:v>148.08392000000001</c:v>
                </c:pt>
                <c:pt idx="282">
                  <c:v>148.80564500000003</c:v>
                </c:pt>
                <c:pt idx="283">
                  <c:v>149.52736999999999</c:v>
                </c:pt>
                <c:pt idx="284">
                  <c:v>150.24909500000001</c:v>
                </c:pt>
                <c:pt idx="285">
                  <c:v>150.97082</c:v>
                </c:pt>
                <c:pt idx="286">
                  <c:v>151.69254500000002</c:v>
                </c:pt>
                <c:pt idx="287">
                  <c:v>152.41427000000002</c:v>
                </c:pt>
                <c:pt idx="288">
                  <c:v>153.13599500000004</c:v>
                </c:pt>
                <c:pt idx="289">
                  <c:v>153.85772</c:v>
                </c:pt>
                <c:pt idx="290">
                  <c:v>154.57944500000002</c:v>
                </c:pt>
                <c:pt idx="291">
                  <c:v>155.30116999999998</c:v>
                </c:pt>
                <c:pt idx="292">
                  <c:v>156.02289500000001</c:v>
                </c:pt>
                <c:pt idx="293">
                  <c:v>156.74462</c:v>
                </c:pt>
                <c:pt idx="294">
                  <c:v>157.46634499999999</c:v>
                </c:pt>
                <c:pt idx="295">
                  <c:v>158.18807000000001</c:v>
                </c:pt>
                <c:pt idx="296">
                  <c:v>158.909795</c:v>
                </c:pt>
                <c:pt idx="297">
                  <c:v>159.63152000000002</c:v>
                </c:pt>
                <c:pt idx="298">
                  <c:v>160.35324499999999</c:v>
                </c:pt>
                <c:pt idx="299">
                  <c:v>161.07496999999998</c:v>
                </c:pt>
                <c:pt idx="300">
                  <c:v>161.796695</c:v>
                </c:pt>
                <c:pt idx="301">
                  <c:v>162.51842000000002</c:v>
                </c:pt>
                <c:pt idx="302">
                  <c:v>163.24014499999998</c:v>
                </c:pt>
                <c:pt idx="303">
                  <c:v>163.96187</c:v>
                </c:pt>
                <c:pt idx="304">
                  <c:v>164.683595</c:v>
                </c:pt>
                <c:pt idx="305">
                  <c:v>165.40532000000002</c:v>
                </c:pt>
                <c:pt idx="306">
                  <c:v>166.12704499999998</c:v>
                </c:pt>
                <c:pt idx="307">
                  <c:v>166.84877</c:v>
                </c:pt>
                <c:pt idx="308">
                  <c:v>167.57049499999999</c:v>
                </c:pt>
                <c:pt idx="309">
                  <c:v>168.29222000000001</c:v>
                </c:pt>
                <c:pt idx="310">
                  <c:v>169.01394500000001</c:v>
                </c:pt>
                <c:pt idx="311">
                  <c:v>169.73566999999997</c:v>
                </c:pt>
                <c:pt idx="312">
                  <c:v>170.45739499999999</c:v>
                </c:pt>
                <c:pt idx="313">
                  <c:v>171.17911999999998</c:v>
                </c:pt>
                <c:pt idx="314">
                  <c:v>171.17911999999998</c:v>
                </c:pt>
                <c:pt idx="315">
                  <c:v>171.62145923076923</c:v>
                </c:pt>
                <c:pt idx="316">
                  <c:v>172.06379846153845</c:v>
                </c:pt>
                <c:pt idx="317">
                  <c:v>172.5061376923077</c:v>
                </c:pt>
                <c:pt idx="318">
                  <c:v>172.94847692307692</c:v>
                </c:pt>
                <c:pt idx="319">
                  <c:v>173.39081615384615</c:v>
                </c:pt>
                <c:pt idx="320">
                  <c:v>173.8331553846154</c:v>
                </c:pt>
                <c:pt idx="321">
                  <c:v>174.27549461538462</c:v>
                </c:pt>
                <c:pt idx="322">
                  <c:v>174.71783384615384</c:v>
                </c:pt>
                <c:pt idx="323">
                  <c:v>175.16017307692306</c:v>
                </c:pt>
                <c:pt idx="324">
                  <c:v>175.60251230769231</c:v>
                </c:pt>
                <c:pt idx="325">
                  <c:v>176.04485153846156</c:v>
                </c:pt>
                <c:pt idx="326">
                  <c:v>176.48719076923078</c:v>
                </c:pt>
                <c:pt idx="327">
                  <c:v>176.92953</c:v>
                </c:pt>
                <c:pt idx="328">
                  <c:v>177.37186923076922</c:v>
                </c:pt>
                <c:pt idx="329">
                  <c:v>177.81420846153844</c:v>
                </c:pt>
                <c:pt idx="330">
                  <c:v>178.25654769230769</c:v>
                </c:pt>
                <c:pt idx="331">
                  <c:v>178.69888692307694</c:v>
                </c:pt>
                <c:pt idx="332">
                  <c:v>179.14122615384613</c:v>
                </c:pt>
                <c:pt idx="333">
                  <c:v>179.58356538461538</c:v>
                </c:pt>
                <c:pt idx="334">
                  <c:v>180.0259046153846</c:v>
                </c:pt>
                <c:pt idx="335">
                  <c:v>180.46824384615385</c:v>
                </c:pt>
                <c:pt idx="336">
                  <c:v>180.91058307692307</c:v>
                </c:pt>
                <c:pt idx="337">
                  <c:v>181.3529223076923</c:v>
                </c:pt>
                <c:pt idx="338">
                  <c:v>181.79526153846155</c:v>
                </c:pt>
                <c:pt idx="339">
                  <c:v>182.2376007692308</c:v>
                </c:pt>
                <c:pt idx="340">
                  <c:v>182.67994000000002</c:v>
                </c:pt>
                <c:pt idx="341">
                  <c:v>183.12227923076927</c:v>
                </c:pt>
                <c:pt idx="342">
                  <c:v>183.56461846153846</c:v>
                </c:pt>
                <c:pt idx="343">
                  <c:v>184.00695769230771</c:v>
                </c:pt>
                <c:pt idx="344">
                  <c:v>184.4492969230769</c:v>
                </c:pt>
                <c:pt idx="345">
                  <c:v>184.89163615384615</c:v>
                </c:pt>
                <c:pt idx="346">
                  <c:v>185.3339753846154</c:v>
                </c:pt>
                <c:pt idx="347">
                  <c:v>185.77631461538462</c:v>
                </c:pt>
                <c:pt idx="348">
                  <c:v>186.21865384615387</c:v>
                </c:pt>
                <c:pt idx="349">
                  <c:v>186.66099307692306</c:v>
                </c:pt>
                <c:pt idx="350">
                  <c:v>187.10333230769228</c:v>
                </c:pt>
                <c:pt idx="351">
                  <c:v>187.54567153846156</c:v>
                </c:pt>
                <c:pt idx="352">
                  <c:v>187.98801076923078</c:v>
                </c:pt>
                <c:pt idx="353">
                  <c:v>188.43035</c:v>
                </c:pt>
                <c:pt idx="354">
                  <c:v>188.87268923076923</c:v>
                </c:pt>
                <c:pt idx="355">
                  <c:v>189.31502846153845</c:v>
                </c:pt>
                <c:pt idx="356">
                  <c:v>189.75736769230772</c:v>
                </c:pt>
                <c:pt idx="357">
                  <c:v>190.19970692307692</c:v>
                </c:pt>
                <c:pt idx="358">
                  <c:v>190.64204615384617</c:v>
                </c:pt>
                <c:pt idx="359">
                  <c:v>191.08438538461539</c:v>
                </c:pt>
                <c:pt idx="360">
                  <c:v>191.52672461538461</c:v>
                </c:pt>
                <c:pt idx="361">
                  <c:v>191.96906384615386</c:v>
                </c:pt>
                <c:pt idx="362">
                  <c:v>192.41140307692311</c:v>
                </c:pt>
                <c:pt idx="363">
                  <c:v>192.8537423076923</c:v>
                </c:pt>
                <c:pt idx="364">
                  <c:v>193.29608153846155</c:v>
                </c:pt>
                <c:pt idx="365">
                  <c:v>193.73842076923077</c:v>
                </c:pt>
                <c:pt idx="366">
                  <c:v>194.18076000000002</c:v>
                </c:pt>
                <c:pt idx="367">
                  <c:v>194.95013192307692</c:v>
                </c:pt>
                <c:pt idx="368">
                  <c:v>195.71950384615386</c:v>
                </c:pt>
                <c:pt idx="369">
                  <c:v>196.48887576923076</c:v>
                </c:pt>
                <c:pt idx="370">
                  <c:v>197.25824769230772</c:v>
                </c:pt>
                <c:pt idx="371">
                  <c:v>198.02761961538462</c:v>
                </c:pt>
                <c:pt idx="372">
                  <c:v>198.79699153846153</c:v>
                </c:pt>
                <c:pt idx="373">
                  <c:v>199.56636346153849</c:v>
                </c:pt>
                <c:pt idx="374">
                  <c:v>200.33573538461539</c:v>
                </c:pt>
                <c:pt idx="375">
                  <c:v>201.10510730769229</c:v>
                </c:pt>
                <c:pt idx="376">
                  <c:v>201.87447923076928</c:v>
                </c:pt>
                <c:pt idx="377">
                  <c:v>202.64385115384616</c:v>
                </c:pt>
                <c:pt idx="378">
                  <c:v>203.41322307692309</c:v>
                </c:pt>
                <c:pt idx="379">
                  <c:v>204.18259499999999</c:v>
                </c:pt>
                <c:pt idx="380">
                  <c:v>204.95196692307695</c:v>
                </c:pt>
                <c:pt idx="381">
                  <c:v>205.72133884615388</c:v>
                </c:pt>
                <c:pt idx="382">
                  <c:v>206.49071076923076</c:v>
                </c:pt>
                <c:pt idx="383">
                  <c:v>207.26008269230772</c:v>
                </c:pt>
                <c:pt idx="384">
                  <c:v>208.02945461538462</c:v>
                </c:pt>
                <c:pt idx="385">
                  <c:v>208.79882653846155</c:v>
                </c:pt>
                <c:pt idx="386">
                  <c:v>209.56819846153846</c:v>
                </c:pt>
                <c:pt idx="387">
                  <c:v>210.33757038461539</c:v>
                </c:pt>
                <c:pt idx="388">
                  <c:v>211.10694230769232</c:v>
                </c:pt>
                <c:pt idx="389">
                  <c:v>211.87631423076922</c:v>
                </c:pt>
                <c:pt idx="390">
                  <c:v>212.64568615384616</c:v>
                </c:pt>
                <c:pt idx="391">
                  <c:v>213.41505807692309</c:v>
                </c:pt>
                <c:pt idx="392">
                  <c:v>214.18442999999999</c:v>
                </c:pt>
                <c:pt idx="393">
                  <c:v>214.95380192307695</c:v>
                </c:pt>
                <c:pt idx="394">
                  <c:v>215.72317384615386</c:v>
                </c:pt>
                <c:pt idx="395">
                  <c:v>216.49254576923079</c:v>
                </c:pt>
                <c:pt idx="396">
                  <c:v>217.26191769230766</c:v>
                </c:pt>
                <c:pt idx="397">
                  <c:v>218.03128961538465</c:v>
                </c:pt>
                <c:pt idx="398">
                  <c:v>218.80066153846155</c:v>
                </c:pt>
                <c:pt idx="399">
                  <c:v>219.57003346153846</c:v>
                </c:pt>
                <c:pt idx="400">
                  <c:v>220.33940538461542</c:v>
                </c:pt>
                <c:pt idx="401">
                  <c:v>221.10877730769232</c:v>
                </c:pt>
                <c:pt idx="402">
                  <c:v>221.87814923076925</c:v>
                </c:pt>
                <c:pt idx="403">
                  <c:v>222.64752115384616</c:v>
                </c:pt>
                <c:pt idx="404">
                  <c:v>223.41689307692306</c:v>
                </c:pt>
                <c:pt idx="405">
                  <c:v>224.18626500000002</c:v>
                </c:pt>
                <c:pt idx="406">
                  <c:v>224.95563692307692</c:v>
                </c:pt>
                <c:pt idx="407">
                  <c:v>225.72500884615386</c:v>
                </c:pt>
                <c:pt idx="408">
                  <c:v>226.49438076923079</c:v>
                </c:pt>
                <c:pt idx="409">
                  <c:v>227.26375269230766</c:v>
                </c:pt>
                <c:pt idx="410">
                  <c:v>228.03312461538462</c:v>
                </c:pt>
                <c:pt idx="411">
                  <c:v>228.80249653846155</c:v>
                </c:pt>
                <c:pt idx="412">
                  <c:v>229.57186846153846</c:v>
                </c:pt>
                <c:pt idx="413">
                  <c:v>230.34124038461542</c:v>
                </c:pt>
                <c:pt idx="414">
                  <c:v>231.11061230769232</c:v>
                </c:pt>
                <c:pt idx="415">
                  <c:v>231.87998423076922</c:v>
                </c:pt>
                <c:pt idx="416">
                  <c:v>232.64935615384616</c:v>
                </c:pt>
                <c:pt idx="417">
                  <c:v>233.41872807692306</c:v>
                </c:pt>
                <c:pt idx="418">
                  <c:v>234.18810000000002</c:v>
                </c:pt>
                <c:pt idx="419">
                  <c:v>235.23996807692305</c:v>
                </c:pt>
                <c:pt idx="420">
                  <c:v>236.29183615384616</c:v>
                </c:pt>
                <c:pt idx="421">
                  <c:v>237.34370423076922</c:v>
                </c:pt>
                <c:pt idx="422">
                  <c:v>238.39557230769231</c:v>
                </c:pt>
                <c:pt idx="423">
                  <c:v>239.44744038461539</c:v>
                </c:pt>
                <c:pt idx="424">
                  <c:v>240.49930846153845</c:v>
                </c:pt>
                <c:pt idx="425">
                  <c:v>241.55117653846156</c:v>
                </c:pt>
                <c:pt idx="426">
                  <c:v>242.60304461538462</c:v>
                </c:pt>
                <c:pt idx="427">
                  <c:v>243.65491269230768</c:v>
                </c:pt>
                <c:pt idx="428">
                  <c:v>244.70678076923079</c:v>
                </c:pt>
                <c:pt idx="429">
                  <c:v>245.75864884615385</c:v>
                </c:pt>
                <c:pt idx="430">
                  <c:v>246.81051692307693</c:v>
                </c:pt>
                <c:pt idx="431">
                  <c:v>247.86238500000002</c:v>
                </c:pt>
                <c:pt idx="432">
                  <c:v>248.91425307692307</c:v>
                </c:pt>
                <c:pt idx="433">
                  <c:v>249.96612115384616</c:v>
                </c:pt>
                <c:pt idx="434">
                  <c:v>251.01798923076922</c:v>
                </c:pt>
                <c:pt idx="435">
                  <c:v>252.06985730769233</c:v>
                </c:pt>
                <c:pt idx="436">
                  <c:v>253.12172538461539</c:v>
                </c:pt>
                <c:pt idx="437">
                  <c:v>254.17359346153845</c:v>
                </c:pt>
                <c:pt idx="438">
                  <c:v>255.22546153846156</c:v>
                </c:pt>
                <c:pt idx="439">
                  <c:v>256.27732961538464</c:v>
                </c:pt>
                <c:pt idx="440">
                  <c:v>257.32919769230767</c:v>
                </c:pt>
                <c:pt idx="441">
                  <c:v>258.38106576923076</c:v>
                </c:pt>
                <c:pt idx="442">
                  <c:v>259.43293384615384</c:v>
                </c:pt>
                <c:pt idx="443">
                  <c:v>260.48480192307693</c:v>
                </c:pt>
                <c:pt idx="444">
                  <c:v>261.53666999999996</c:v>
                </c:pt>
                <c:pt idx="445">
                  <c:v>262.5885380769231</c:v>
                </c:pt>
                <c:pt idx="446">
                  <c:v>263.64040615384619</c:v>
                </c:pt>
                <c:pt idx="447">
                  <c:v>264.69227423076927</c:v>
                </c:pt>
                <c:pt idx="448">
                  <c:v>265.74414230769224</c:v>
                </c:pt>
                <c:pt idx="449">
                  <c:v>266.79601038461539</c:v>
                </c:pt>
                <c:pt idx="450">
                  <c:v>267.84787846153847</c:v>
                </c:pt>
                <c:pt idx="451">
                  <c:v>268.89974653846156</c:v>
                </c:pt>
                <c:pt idx="452">
                  <c:v>269.95161461538459</c:v>
                </c:pt>
                <c:pt idx="453">
                  <c:v>271.00348269230773</c:v>
                </c:pt>
                <c:pt idx="454">
                  <c:v>272.05535076923076</c:v>
                </c:pt>
                <c:pt idx="455">
                  <c:v>273.10721884615384</c:v>
                </c:pt>
                <c:pt idx="456">
                  <c:v>274.15908692307687</c:v>
                </c:pt>
                <c:pt idx="457">
                  <c:v>275.21095500000001</c:v>
                </c:pt>
                <c:pt idx="458">
                  <c:v>276.2628230769231</c:v>
                </c:pt>
                <c:pt idx="459">
                  <c:v>277.31469115384618</c:v>
                </c:pt>
                <c:pt idx="460">
                  <c:v>278.36655923076921</c:v>
                </c:pt>
                <c:pt idx="461">
                  <c:v>279.4184273076923</c:v>
                </c:pt>
                <c:pt idx="462">
                  <c:v>280.47029538461538</c:v>
                </c:pt>
                <c:pt idx="463">
                  <c:v>281.52216346153841</c:v>
                </c:pt>
                <c:pt idx="464">
                  <c:v>282.5740315384615</c:v>
                </c:pt>
                <c:pt idx="465">
                  <c:v>283.62589961538464</c:v>
                </c:pt>
                <c:pt idx="466">
                  <c:v>284.67776769230773</c:v>
                </c:pt>
                <c:pt idx="467">
                  <c:v>285.7296357692307</c:v>
                </c:pt>
                <c:pt idx="468">
                  <c:v>286.78150384615384</c:v>
                </c:pt>
                <c:pt idx="469">
                  <c:v>287.83337192307692</c:v>
                </c:pt>
                <c:pt idx="470">
                  <c:v>288.88524000000001</c:v>
                </c:pt>
                <c:pt idx="471">
                  <c:v>289.56751346153845</c:v>
                </c:pt>
                <c:pt idx="472">
                  <c:v>290.24978692307695</c:v>
                </c:pt>
                <c:pt idx="473">
                  <c:v>290.9320603846154</c:v>
                </c:pt>
                <c:pt idx="474">
                  <c:v>291.61433384615378</c:v>
                </c:pt>
                <c:pt idx="475">
                  <c:v>292.29660730769228</c:v>
                </c:pt>
                <c:pt idx="476">
                  <c:v>292.97888076923078</c:v>
                </c:pt>
                <c:pt idx="477">
                  <c:v>293.66115423076928</c:v>
                </c:pt>
                <c:pt idx="478">
                  <c:v>294.34342769230767</c:v>
                </c:pt>
                <c:pt idx="479">
                  <c:v>295.02570115384611</c:v>
                </c:pt>
                <c:pt idx="480">
                  <c:v>295.70797461538467</c:v>
                </c:pt>
                <c:pt idx="481">
                  <c:v>296.39024807692306</c:v>
                </c:pt>
                <c:pt idx="482">
                  <c:v>297.07252153846156</c:v>
                </c:pt>
                <c:pt idx="483">
                  <c:v>297.754795</c:v>
                </c:pt>
                <c:pt idx="484">
                  <c:v>298.43706846153839</c:v>
                </c:pt>
                <c:pt idx="485">
                  <c:v>299.11934192307689</c:v>
                </c:pt>
                <c:pt idx="486">
                  <c:v>299.80161538461539</c:v>
                </c:pt>
                <c:pt idx="487">
                  <c:v>300.48388884615383</c:v>
                </c:pt>
                <c:pt idx="488">
                  <c:v>301.16616230769233</c:v>
                </c:pt>
                <c:pt idx="489">
                  <c:v>301.84843576923078</c:v>
                </c:pt>
                <c:pt idx="490">
                  <c:v>302.53070923076928</c:v>
                </c:pt>
                <c:pt idx="491">
                  <c:v>303.21298269230766</c:v>
                </c:pt>
                <c:pt idx="492">
                  <c:v>303.89525615384616</c:v>
                </c:pt>
                <c:pt idx="493">
                  <c:v>304.57752961538466</c:v>
                </c:pt>
                <c:pt idx="494">
                  <c:v>305.25980307692311</c:v>
                </c:pt>
                <c:pt idx="495">
                  <c:v>305.94207653846155</c:v>
                </c:pt>
                <c:pt idx="496">
                  <c:v>306.62434999999999</c:v>
                </c:pt>
                <c:pt idx="497">
                  <c:v>307.30662346153844</c:v>
                </c:pt>
                <c:pt idx="498">
                  <c:v>307.98889692307694</c:v>
                </c:pt>
                <c:pt idx="499">
                  <c:v>308.67117038461538</c:v>
                </c:pt>
                <c:pt idx="500">
                  <c:v>309.35344384615377</c:v>
                </c:pt>
                <c:pt idx="501">
                  <c:v>310.03571730769232</c:v>
                </c:pt>
                <c:pt idx="502">
                  <c:v>310.71799076923082</c:v>
                </c:pt>
                <c:pt idx="503">
                  <c:v>311.40026423076927</c:v>
                </c:pt>
                <c:pt idx="504">
                  <c:v>312.08253769230771</c:v>
                </c:pt>
                <c:pt idx="505">
                  <c:v>312.76481115384621</c:v>
                </c:pt>
                <c:pt idx="506">
                  <c:v>313.44708461538465</c:v>
                </c:pt>
                <c:pt idx="507">
                  <c:v>314.12935807692304</c:v>
                </c:pt>
                <c:pt idx="508">
                  <c:v>314.81163153846154</c:v>
                </c:pt>
                <c:pt idx="509">
                  <c:v>315.49390500000004</c:v>
                </c:pt>
                <c:pt idx="510">
                  <c:v>316.17617846153848</c:v>
                </c:pt>
                <c:pt idx="511">
                  <c:v>316.85845192307693</c:v>
                </c:pt>
                <c:pt idx="512">
                  <c:v>317.54072538461543</c:v>
                </c:pt>
                <c:pt idx="513">
                  <c:v>318.22299884615387</c:v>
                </c:pt>
                <c:pt idx="514">
                  <c:v>318.90527230769231</c:v>
                </c:pt>
                <c:pt idx="515">
                  <c:v>319.58754576923081</c:v>
                </c:pt>
                <c:pt idx="516">
                  <c:v>320.26981923076926</c:v>
                </c:pt>
                <c:pt idx="517">
                  <c:v>320.9520926923077</c:v>
                </c:pt>
                <c:pt idx="518">
                  <c:v>321.6343661538462</c:v>
                </c:pt>
                <c:pt idx="519">
                  <c:v>322.31663961538464</c:v>
                </c:pt>
                <c:pt idx="520">
                  <c:v>322.99891307692303</c:v>
                </c:pt>
                <c:pt idx="521">
                  <c:v>323.68118653846153</c:v>
                </c:pt>
                <c:pt idx="522">
                  <c:v>324.36346000000003</c:v>
                </c:pt>
                <c:pt idx="523">
                  <c:v>324.95826384615384</c:v>
                </c:pt>
                <c:pt idx="524">
                  <c:v>325.55306769230771</c:v>
                </c:pt>
                <c:pt idx="525">
                  <c:v>326.14787153846152</c:v>
                </c:pt>
                <c:pt idx="526">
                  <c:v>326.74267538461544</c:v>
                </c:pt>
                <c:pt idx="527">
                  <c:v>327.33747923076925</c:v>
                </c:pt>
                <c:pt idx="528">
                  <c:v>327.93228307692311</c:v>
                </c:pt>
                <c:pt idx="529">
                  <c:v>328.52708692307692</c:v>
                </c:pt>
                <c:pt idx="530">
                  <c:v>329.12189076923079</c:v>
                </c:pt>
                <c:pt idx="531">
                  <c:v>329.7166946153846</c:v>
                </c:pt>
                <c:pt idx="532">
                  <c:v>330.31149846153846</c:v>
                </c:pt>
                <c:pt idx="533">
                  <c:v>330.90630230769233</c:v>
                </c:pt>
                <c:pt idx="534">
                  <c:v>331.50110615384619</c:v>
                </c:pt>
                <c:pt idx="535">
                  <c:v>332.09591000000006</c:v>
                </c:pt>
                <c:pt idx="536">
                  <c:v>332.69071384615381</c:v>
                </c:pt>
                <c:pt idx="537">
                  <c:v>333.28551769230774</c:v>
                </c:pt>
                <c:pt idx="538">
                  <c:v>333.88032153846154</c:v>
                </c:pt>
                <c:pt idx="539">
                  <c:v>334.47512538461541</c:v>
                </c:pt>
                <c:pt idx="540">
                  <c:v>335.06992923076928</c:v>
                </c:pt>
                <c:pt idx="541">
                  <c:v>335.66473307692308</c:v>
                </c:pt>
                <c:pt idx="542">
                  <c:v>336.25953692307695</c:v>
                </c:pt>
                <c:pt idx="543">
                  <c:v>336.85434076923082</c:v>
                </c:pt>
                <c:pt idx="544">
                  <c:v>337.44914461538463</c:v>
                </c:pt>
                <c:pt idx="545">
                  <c:v>338.04394846153849</c:v>
                </c:pt>
                <c:pt idx="546">
                  <c:v>338.6387523076923</c:v>
                </c:pt>
                <c:pt idx="547">
                  <c:v>339.23355615384622</c:v>
                </c:pt>
                <c:pt idx="548">
                  <c:v>339.82835999999998</c:v>
                </c:pt>
                <c:pt idx="549">
                  <c:v>340.4231638461539</c:v>
                </c:pt>
                <c:pt idx="550">
                  <c:v>341.01796769230771</c:v>
                </c:pt>
                <c:pt idx="551">
                  <c:v>341.61277153846157</c:v>
                </c:pt>
                <c:pt idx="552">
                  <c:v>342.20757538461532</c:v>
                </c:pt>
                <c:pt idx="553">
                  <c:v>342.80237923076925</c:v>
                </c:pt>
                <c:pt idx="554">
                  <c:v>343.39718307692311</c:v>
                </c:pt>
                <c:pt idx="555">
                  <c:v>343.99198692307692</c:v>
                </c:pt>
                <c:pt idx="556">
                  <c:v>344.58679076923079</c:v>
                </c:pt>
                <c:pt idx="557">
                  <c:v>345.18159461538465</c:v>
                </c:pt>
                <c:pt idx="558">
                  <c:v>345.77639846153846</c:v>
                </c:pt>
                <c:pt idx="559">
                  <c:v>346.37120230769233</c:v>
                </c:pt>
                <c:pt idx="560">
                  <c:v>346.96600615384614</c:v>
                </c:pt>
                <c:pt idx="561">
                  <c:v>347.56081</c:v>
                </c:pt>
                <c:pt idx="562">
                  <c:v>348.15561384615381</c:v>
                </c:pt>
                <c:pt idx="563">
                  <c:v>348.75041769230774</c:v>
                </c:pt>
                <c:pt idx="564">
                  <c:v>349.34522153846154</c:v>
                </c:pt>
                <c:pt idx="565">
                  <c:v>349.94002538461541</c:v>
                </c:pt>
                <c:pt idx="566">
                  <c:v>350.53482923076922</c:v>
                </c:pt>
                <c:pt idx="567">
                  <c:v>351.12963307692308</c:v>
                </c:pt>
                <c:pt idx="568">
                  <c:v>351.72443692307695</c:v>
                </c:pt>
                <c:pt idx="569">
                  <c:v>352.31924076923076</c:v>
                </c:pt>
                <c:pt idx="570">
                  <c:v>352.91404461538468</c:v>
                </c:pt>
                <c:pt idx="571">
                  <c:v>353.50884846153849</c:v>
                </c:pt>
                <c:pt idx="572">
                  <c:v>354.10365230769236</c:v>
                </c:pt>
                <c:pt idx="573">
                  <c:v>354.69845615384617</c:v>
                </c:pt>
                <c:pt idx="574">
                  <c:v>355.29326000000003</c:v>
                </c:pt>
                <c:pt idx="575">
                  <c:v>355.57718038461536</c:v>
                </c:pt>
                <c:pt idx="576">
                  <c:v>355.8611007692308</c:v>
                </c:pt>
                <c:pt idx="577">
                  <c:v>356.14502115384619</c:v>
                </c:pt>
                <c:pt idx="578">
                  <c:v>356.42894153846152</c:v>
                </c:pt>
                <c:pt idx="579">
                  <c:v>356.7128619230769</c:v>
                </c:pt>
                <c:pt idx="580">
                  <c:v>356.99678230769234</c:v>
                </c:pt>
                <c:pt idx="581">
                  <c:v>357.28070269230773</c:v>
                </c:pt>
                <c:pt idx="582">
                  <c:v>357.56462307692306</c:v>
                </c:pt>
                <c:pt idx="583">
                  <c:v>357.84854346153844</c:v>
                </c:pt>
                <c:pt idx="584">
                  <c:v>358.13246384615388</c:v>
                </c:pt>
                <c:pt idx="585">
                  <c:v>358.41638423076927</c:v>
                </c:pt>
                <c:pt idx="586">
                  <c:v>358.7003046153846</c:v>
                </c:pt>
                <c:pt idx="587">
                  <c:v>358.98422499999998</c:v>
                </c:pt>
                <c:pt idx="588">
                  <c:v>359.26814538461537</c:v>
                </c:pt>
                <c:pt idx="589">
                  <c:v>359.55206576923075</c:v>
                </c:pt>
                <c:pt idx="590">
                  <c:v>359.83598615384614</c:v>
                </c:pt>
                <c:pt idx="591">
                  <c:v>360.11990653846158</c:v>
                </c:pt>
                <c:pt idx="592">
                  <c:v>360.40382692307696</c:v>
                </c:pt>
                <c:pt idx="593">
                  <c:v>360.68774730769229</c:v>
                </c:pt>
                <c:pt idx="594">
                  <c:v>360.97166769230773</c:v>
                </c:pt>
                <c:pt idx="595">
                  <c:v>361.25558807692306</c:v>
                </c:pt>
                <c:pt idx="596">
                  <c:v>361.53950846153845</c:v>
                </c:pt>
                <c:pt idx="597">
                  <c:v>361.82342884615383</c:v>
                </c:pt>
                <c:pt idx="598">
                  <c:v>362.10734923076922</c:v>
                </c:pt>
                <c:pt idx="599">
                  <c:v>362.39126961538466</c:v>
                </c:pt>
                <c:pt idx="600">
                  <c:v>362.67518999999999</c:v>
                </c:pt>
                <c:pt idx="601">
                  <c:v>362.95911038461537</c:v>
                </c:pt>
                <c:pt idx="602">
                  <c:v>363.24303076923081</c:v>
                </c:pt>
                <c:pt idx="603">
                  <c:v>363.52695115384614</c:v>
                </c:pt>
                <c:pt idx="604">
                  <c:v>363.81087153846153</c:v>
                </c:pt>
                <c:pt idx="605">
                  <c:v>364.09479192307697</c:v>
                </c:pt>
                <c:pt idx="606">
                  <c:v>364.37871230769235</c:v>
                </c:pt>
                <c:pt idx="607">
                  <c:v>364.66263269230762</c:v>
                </c:pt>
                <c:pt idx="608">
                  <c:v>364.94655307692307</c:v>
                </c:pt>
                <c:pt idx="609">
                  <c:v>365.23047346153845</c:v>
                </c:pt>
                <c:pt idx="610">
                  <c:v>365.51439384615384</c:v>
                </c:pt>
                <c:pt idx="611">
                  <c:v>365.79831423076922</c:v>
                </c:pt>
                <c:pt idx="612">
                  <c:v>366.08223461538461</c:v>
                </c:pt>
                <c:pt idx="613">
                  <c:v>366.36615499999999</c:v>
                </c:pt>
                <c:pt idx="614">
                  <c:v>366.65007538461538</c:v>
                </c:pt>
                <c:pt idx="615">
                  <c:v>366.93399576923076</c:v>
                </c:pt>
                <c:pt idx="616">
                  <c:v>367.21791615384615</c:v>
                </c:pt>
                <c:pt idx="617">
                  <c:v>367.50183653846148</c:v>
                </c:pt>
                <c:pt idx="618">
                  <c:v>367.78575692307692</c:v>
                </c:pt>
                <c:pt idx="619">
                  <c:v>368.0696773076923</c:v>
                </c:pt>
                <c:pt idx="620">
                  <c:v>368.35359769230769</c:v>
                </c:pt>
                <c:pt idx="621">
                  <c:v>368.63751807692307</c:v>
                </c:pt>
                <c:pt idx="622">
                  <c:v>368.92143846153846</c:v>
                </c:pt>
                <c:pt idx="623">
                  <c:v>369.20535884615384</c:v>
                </c:pt>
                <c:pt idx="624">
                  <c:v>369.48927923076928</c:v>
                </c:pt>
                <c:pt idx="625">
                  <c:v>369.77319961538456</c:v>
                </c:pt>
                <c:pt idx="626">
                  <c:v>370.05712</c:v>
                </c:pt>
                <c:pt idx="627">
                  <c:v>370.05712</c:v>
                </c:pt>
                <c:pt idx="628">
                  <c:v>370.83575307692303</c:v>
                </c:pt>
                <c:pt idx="629">
                  <c:v>371.61438615384617</c:v>
                </c:pt>
                <c:pt idx="630">
                  <c:v>372.3930192307692</c:v>
                </c:pt>
                <c:pt idx="631">
                  <c:v>373.17165230769234</c:v>
                </c:pt>
                <c:pt idx="632">
                  <c:v>373.95028538461543</c:v>
                </c:pt>
                <c:pt idx="633">
                  <c:v>374.72891846153846</c:v>
                </c:pt>
                <c:pt idx="634">
                  <c:v>375.50755153846154</c:v>
                </c:pt>
                <c:pt idx="635">
                  <c:v>376.28618461538463</c:v>
                </c:pt>
                <c:pt idx="636">
                  <c:v>377.06481769230766</c:v>
                </c:pt>
                <c:pt idx="637">
                  <c:v>377.84345076923074</c:v>
                </c:pt>
                <c:pt idx="638">
                  <c:v>378.62208384615383</c:v>
                </c:pt>
                <c:pt idx="639">
                  <c:v>379.40071692307697</c:v>
                </c:pt>
                <c:pt idx="640">
                  <c:v>380.17935</c:v>
                </c:pt>
                <c:pt idx="641">
                  <c:v>380.95798307692309</c:v>
                </c:pt>
                <c:pt idx="642">
                  <c:v>381.73661615384617</c:v>
                </c:pt>
                <c:pt idx="643">
                  <c:v>382.51524923076926</c:v>
                </c:pt>
                <c:pt idx="644">
                  <c:v>383.29388230769234</c:v>
                </c:pt>
                <c:pt idx="645">
                  <c:v>384.07251538461537</c:v>
                </c:pt>
                <c:pt idx="646">
                  <c:v>384.8511484615384</c:v>
                </c:pt>
                <c:pt idx="647">
                  <c:v>385.62978153846154</c:v>
                </c:pt>
                <c:pt idx="648">
                  <c:v>386.40841461538463</c:v>
                </c:pt>
                <c:pt idx="649">
                  <c:v>387.18704769230766</c:v>
                </c:pt>
                <c:pt idx="650">
                  <c:v>387.96568076923074</c:v>
                </c:pt>
                <c:pt idx="651">
                  <c:v>388.74431384615383</c:v>
                </c:pt>
                <c:pt idx="652">
                  <c:v>389.52294692307692</c:v>
                </c:pt>
                <c:pt idx="653">
                  <c:v>390.30157999999994</c:v>
                </c:pt>
                <c:pt idx="654">
                  <c:v>391.08021307692309</c:v>
                </c:pt>
                <c:pt idx="655">
                  <c:v>391.85884615384612</c:v>
                </c:pt>
                <c:pt idx="656">
                  <c:v>392.6374792307692</c:v>
                </c:pt>
                <c:pt idx="657">
                  <c:v>393.41611230769229</c:v>
                </c:pt>
                <c:pt idx="658">
                  <c:v>394.19474538461537</c:v>
                </c:pt>
                <c:pt idx="659">
                  <c:v>394.97337846153846</c:v>
                </c:pt>
                <c:pt idx="660">
                  <c:v>395.75201153846149</c:v>
                </c:pt>
                <c:pt idx="661">
                  <c:v>396.53064461538463</c:v>
                </c:pt>
                <c:pt idx="662">
                  <c:v>397.30927769230772</c:v>
                </c:pt>
                <c:pt idx="663">
                  <c:v>398.0879107692308</c:v>
                </c:pt>
                <c:pt idx="664">
                  <c:v>398.86654384615383</c:v>
                </c:pt>
                <c:pt idx="665">
                  <c:v>399.64517692307692</c:v>
                </c:pt>
                <c:pt idx="666">
                  <c:v>400.42380999999995</c:v>
                </c:pt>
                <c:pt idx="667">
                  <c:v>401.20244307692309</c:v>
                </c:pt>
                <c:pt idx="668">
                  <c:v>401.98107615384612</c:v>
                </c:pt>
                <c:pt idx="669">
                  <c:v>402.75970923076926</c:v>
                </c:pt>
                <c:pt idx="670">
                  <c:v>403.53834230769223</c:v>
                </c:pt>
                <c:pt idx="671">
                  <c:v>404.31697538461538</c:v>
                </c:pt>
                <c:pt idx="672">
                  <c:v>405.09560846153846</c:v>
                </c:pt>
              </c:numCache>
            </c:numRef>
          </c:val>
          <c:smooth val="0"/>
        </c:ser>
        <c:ser>
          <c:idx val="3"/>
          <c:order val="3"/>
          <c:tx>
            <c:strRef>
              <c:f>PBR!$BG$19</c:f>
              <c:strCache>
                <c:ptCount val="1"/>
                <c:pt idx="0">
                  <c:v>1.6X</c:v>
                </c:pt>
              </c:strCache>
            </c:strRef>
          </c:tx>
          <c:spPr>
            <a:ln w="19050">
              <a:solidFill>
                <a:schemeClr val="bg1">
                  <a:lumMod val="50000"/>
                </a:schemeClr>
              </a:solidFill>
            </a:ln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PBR!$BG$20:$BG$5005</c:f>
              <c:numCache>
                <c:formatCode>General</c:formatCode>
                <c:ptCount val="4986"/>
                <c:pt idx="0">
                  <c:v>55.104656000000013</c:v>
                </c:pt>
                <c:pt idx="1">
                  <c:v>55.265154461538472</c:v>
                </c:pt>
                <c:pt idx="2">
                  <c:v>55.425652923076932</c:v>
                </c:pt>
                <c:pt idx="3">
                  <c:v>55.586151384615391</c:v>
                </c:pt>
                <c:pt idx="4">
                  <c:v>55.746649846153858</c:v>
                </c:pt>
                <c:pt idx="5">
                  <c:v>55.907148307692317</c:v>
                </c:pt>
                <c:pt idx="6">
                  <c:v>56.06764676923077</c:v>
                </c:pt>
                <c:pt idx="7">
                  <c:v>56.228145230769236</c:v>
                </c:pt>
                <c:pt idx="8">
                  <c:v>56.388643692307696</c:v>
                </c:pt>
                <c:pt idx="9">
                  <c:v>56.549142153846148</c:v>
                </c:pt>
                <c:pt idx="10">
                  <c:v>56.709640615384622</c:v>
                </c:pt>
                <c:pt idx="11">
                  <c:v>56.870139076923081</c:v>
                </c:pt>
                <c:pt idx="12">
                  <c:v>57.030637538461555</c:v>
                </c:pt>
                <c:pt idx="13">
                  <c:v>57.191136000000014</c:v>
                </c:pt>
                <c:pt idx="14">
                  <c:v>57.35163446153846</c:v>
                </c:pt>
                <c:pt idx="15">
                  <c:v>57.512132923076933</c:v>
                </c:pt>
                <c:pt idx="16">
                  <c:v>57.672631384615393</c:v>
                </c:pt>
                <c:pt idx="17">
                  <c:v>57.833129846153852</c:v>
                </c:pt>
                <c:pt idx="18">
                  <c:v>57.993628307692312</c:v>
                </c:pt>
                <c:pt idx="19">
                  <c:v>58.154126769230771</c:v>
                </c:pt>
                <c:pt idx="20">
                  <c:v>58.314625230769245</c:v>
                </c:pt>
                <c:pt idx="21">
                  <c:v>58.475123692307697</c:v>
                </c:pt>
                <c:pt idx="22">
                  <c:v>58.635622153846157</c:v>
                </c:pt>
                <c:pt idx="23">
                  <c:v>58.796120615384616</c:v>
                </c:pt>
                <c:pt idx="24">
                  <c:v>58.956619076923076</c:v>
                </c:pt>
                <c:pt idx="25">
                  <c:v>59.117117538461557</c:v>
                </c:pt>
                <c:pt idx="26">
                  <c:v>59.277616000000009</c:v>
                </c:pt>
                <c:pt idx="27">
                  <c:v>59.438114461538476</c:v>
                </c:pt>
                <c:pt idx="28">
                  <c:v>59.598612923076935</c:v>
                </c:pt>
                <c:pt idx="29">
                  <c:v>59.759111384615395</c:v>
                </c:pt>
                <c:pt idx="30">
                  <c:v>59.919609846153847</c:v>
                </c:pt>
                <c:pt idx="31">
                  <c:v>60.080108307692313</c:v>
                </c:pt>
                <c:pt idx="32">
                  <c:v>60.24060676923078</c:v>
                </c:pt>
                <c:pt idx="33">
                  <c:v>60.40110523076924</c:v>
                </c:pt>
                <c:pt idx="34">
                  <c:v>60.561603692307699</c:v>
                </c:pt>
                <c:pt idx="35">
                  <c:v>60.722102153846159</c:v>
                </c:pt>
                <c:pt idx="36">
                  <c:v>60.882600615384618</c:v>
                </c:pt>
                <c:pt idx="37">
                  <c:v>61.043099076923077</c:v>
                </c:pt>
                <c:pt idx="38">
                  <c:v>61.203597538461537</c:v>
                </c:pt>
                <c:pt idx="39">
                  <c:v>61.364095999999996</c:v>
                </c:pt>
                <c:pt idx="40">
                  <c:v>61.52459446153847</c:v>
                </c:pt>
                <c:pt idx="41">
                  <c:v>61.68509292307693</c:v>
                </c:pt>
                <c:pt idx="42">
                  <c:v>61.845591384615389</c:v>
                </c:pt>
                <c:pt idx="43">
                  <c:v>62.006089846153841</c:v>
                </c:pt>
                <c:pt idx="44">
                  <c:v>62.166588307692315</c:v>
                </c:pt>
                <c:pt idx="45">
                  <c:v>62.327086769230775</c:v>
                </c:pt>
                <c:pt idx="46">
                  <c:v>62.487585230769234</c:v>
                </c:pt>
                <c:pt idx="47">
                  <c:v>62.648083692307694</c:v>
                </c:pt>
                <c:pt idx="48">
                  <c:v>62.80858215384616</c:v>
                </c:pt>
                <c:pt idx="49">
                  <c:v>62.96908061538462</c:v>
                </c:pt>
                <c:pt idx="50">
                  <c:v>63.129579076923079</c:v>
                </c:pt>
                <c:pt idx="51">
                  <c:v>63.290077538461539</c:v>
                </c:pt>
                <c:pt idx="52">
                  <c:v>63.450575999999998</c:v>
                </c:pt>
                <c:pt idx="53">
                  <c:v>63.450575999999998</c:v>
                </c:pt>
                <c:pt idx="54">
                  <c:v>63.62106738461538</c:v>
                </c:pt>
                <c:pt idx="55">
                  <c:v>63.791558769230782</c:v>
                </c:pt>
                <c:pt idx="56">
                  <c:v>63.962050153846157</c:v>
                </c:pt>
                <c:pt idx="57">
                  <c:v>64.132541538461552</c:v>
                </c:pt>
                <c:pt idx="58">
                  <c:v>64.303032923076927</c:v>
                </c:pt>
                <c:pt idx="59">
                  <c:v>64.473524307692301</c:v>
                </c:pt>
                <c:pt idx="60">
                  <c:v>64.644015692307704</c:v>
                </c:pt>
                <c:pt idx="61">
                  <c:v>64.814507076923093</c:v>
                </c:pt>
                <c:pt idx="62">
                  <c:v>64.984998461538467</c:v>
                </c:pt>
                <c:pt idx="63">
                  <c:v>65.155489846153856</c:v>
                </c:pt>
                <c:pt idx="64">
                  <c:v>65.325981230769244</c:v>
                </c:pt>
                <c:pt idx="65">
                  <c:v>65.496472615384633</c:v>
                </c:pt>
                <c:pt idx="66">
                  <c:v>65.666964000000007</c:v>
                </c:pt>
                <c:pt idx="67">
                  <c:v>65.837455384615382</c:v>
                </c:pt>
                <c:pt idx="68">
                  <c:v>66.00794676923077</c:v>
                </c:pt>
                <c:pt idx="69">
                  <c:v>66.178438153846159</c:v>
                </c:pt>
                <c:pt idx="70">
                  <c:v>66.348929538461533</c:v>
                </c:pt>
                <c:pt idx="71">
                  <c:v>66.519420923076922</c:v>
                </c:pt>
                <c:pt idx="72">
                  <c:v>66.68991230769231</c:v>
                </c:pt>
                <c:pt idx="73">
                  <c:v>66.860403692307699</c:v>
                </c:pt>
                <c:pt idx="74">
                  <c:v>67.030895076923073</c:v>
                </c:pt>
                <c:pt idx="75">
                  <c:v>67.201386461538462</c:v>
                </c:pt>
                <c:pt idx="76">
                  <c:v>67.371877846153851</c:v>
                </c:pt>
                <c:pt idx="77">
                  <c:v>67.542369230769239</c:v>
                </c:pt>
                <c:pt idx="78">
                  <c:v>67.712860615384628</c:v>
                </c:pt>
                <c:pt idx="79">
                  <c:v>67.883352000000002</c:v>
                </c:pt>
                <c:pt idx="80">
                  <c:v>68.053843384615391</c:v>
                </c:pt>
                <c:pt idx="81">
                  <c:v>68.224334769230779</c:v>
                </c:pt>
                <c:pt idx="82">
                  <c:v>68.394826153846154</c:v>
                </c:pt>
                <c:pt idx="83">
                  <c:v>68.565317538461528</c:v>
                </c:pt>
                <c:pt idx="84">
                  <c:v>68.735808923076945</c:v>
                </c:pt>
                <c:pt idx="85">
                  <c:v>68.90630030769232</c:v>
                </c:pt>
                <c:pt idx="86">
                  <c:v>69.07679169230768</c:v>
                </c:pt>
                <c:pt idx="87">
                  <c:v>69.247283076923097</c:v>
                </c:pt>
                <c:pt idx="88">
                  <c:v>69.417774461538457</c:v>
                </c:pt>
                <c:pt idx="89">
                  <c:v>69.588265846153845</c:v>
                </c:pt>
                <c:pt idx="90">
                  <c:v>69.758757230769248</c:v>
                </c:pt>
                <c:pt idx="91">
                  <c:v>69.929248615384608</c:v>
                </c:pt>
                <c:pt idx="92">
                  <c:v>70.099739999999997</c:v>
                </c:pt>
                <c:pt idx="93">
                  <c:v>70.2702313846154</c:v>
                </c:pt>
                <c:pt idx="94">
                  <c:v>70.44072276923076</c:v>
                </c:pt>
                <c:pt idx="95">
                  <c:v>70.611214153846163</c:v>
                </c:pt>
                <c:pt idx="96">
                  <c:v>70.781705538461551</c:v>
                </c:pt>
                <c:pt idx="97">
                  <c:v>70.952196923076926</c:v>
                </c:pt>
                <c:pt idx="98">
                  <c:v>71.122688307692314</c:v>
                </c:pt>
                <c:pt idx="99">
                  <c:v>71.293179692307689</c:v>
                </c:pt>
                <c:pt idx="100">
                  <c:v>71.463671076923092</c:v>
                </c:pt>
                <c:pt idx="101">
                  <c:v>71.63416246153848</c:v>
                </c:pt>
                <c:pt idx="102">
                  <c:v>71.804653846153855</c:v>
                </c:pt>
                <c:pt idx="103">
                  <c:v>71.975145230769229</c:v>
                </c:pt>
                <c:pt idx="104">
                  <c:v>72.145636615384618</c:v>
                </c:pt>
                <c:pt idx="105">
                  <c:v>72.316128000000006</c:v>
                </c:pt>
                <c:pt idx="106">
                  <c:v>72.51191384615386</c:v>
                </c:pt>
                <c:pt idx="107">
                  <c:v>72.707699692307699</c:v>
                </c:pt>
                <c:pt idx="108">
                  <c:v>72.903485538461553</c:v>
                </c:pt>
                <c:pt idx="109">
                  <c:v>73.099271384615392</c:v>
                </c:pt>
                <c:pt idx="110">
                  <c:v>73.295057230769231</c:v>
                </c:pt>
                <c:pt idx="111">
                  <c:v>73.49084307692307</c:v>
                </c:pt>
                <c:pt idx="112">
                  <c:v>73.686628923076938</c:v>
                </c:pt>
                <c:pt idx="113">
                  <c:v>73.882414769230792</c:v>
                </c:pt>
                <c:pt idx="114">
                  <c:v>74.078200615384617</c:v>
                </c:pt>
                <c:pt idx="115">
                  <c:v>74.27398646153847</c:v>
                </c:pt>
                <c:pt idx="116">
                  <c:v>74.46977230769231</c:v>
                </c:pt>
                <c:pt idx="117">
                  <c:v>74.665558153846163</c:v>
                </c:pt>
                <c:pt idx="118">
                  <c:v>74.861344000000003</c:v>
                </c:pt>
                <c:pt idx="119">
                  <c:v>75.057129846153856</c:v>
                </c:pt>
                <c:pt idx="120">
                  <c:v>75.252915692307695</c:v>
                </c:pt>
                <c:pt idx="121">
                  <c:v>75.448701538461535</c:v>
                </c:pt>
                <c:pt idx="122">
                  <c:v>75.644487384615388</c:v>
                </c:pt>
                <c:pt idx="123">
                  <c:v>75.840273230769242</c:v>
                </c:pt>
                <c:pt idx="124">
                  <c:v>76.036059076923081</c:v>
                </c:pt>
                <c:pt idx="125">
                  <c:v>76.231844923076949</c:v>
                </c:pt>
                <c:pt idx="126">
                  <c:v>76.427630769230774</c:v>
                </c:pt>
                <c:pt idx="127">
                  <c:v>76.623416615384613</c:v>
                </c:pt>
                <c:pt idx="128">
                  <c:v>76.819202461538467</c:v>
                </c:pt>
                <c:pt idx="129">
                  <c:v>77.01498830769232</c:v>
                </c:pt>
                <c:pt idx="130">
                  <c:v>77.21077415384616</c:v>
                </c:pt>
                <c:pt idx="131">
                  <c:v>77.406560000000013</c:v>
                </c:pt>
                <c:pt idx="132">
                  <c:v>77.602345846153852</c:v>
                </c:pt>
                <c:pt idx="133">
                  <c:v>77.798131692307692</c:v>
                </c:pt>
                <c:pt idx="134">
                  <c:v>77.993917538461545</c:v>
                </c:pt>
                <c:pt idx="135">
                  <c:v>78.189703384615399</c:v>
                </c:pt>
                <c:pt idx="136">
                  <c:v>78.385489230769238</c:v>
                </c:pt>
                <c:pt idx="137">
                  <c:v>78.581275076923077</c:v>
                </c:pt>
                <c:pt idx="138">
                  <c:v>78.777060923076931</c:v>
                </c:pt>
                <c:pt idx="139">
                  <c:v>78.97284676923077</c:v>
                </c:pt>
                <c:pt idx="140">
                  <c:v>79.168632615384638</c:v>
                </c:pt>
                <c:pt idx="141">
                  <c:v>79.364418461538477</c:v>
                </c:pt>
                <c:pt idx="142">
                  <c:v>79.560204307692317</c:v>
                </c:pt>
                <c:pt idx="143">
                  <c:v>79.755990153846156</c:v>
                </c:pt>
                <c:pt idx="144">
                  <c:v>79.95177600000001</c:v>
                </c:pt>
                <c:pt idx="145">
                  <c:v>80.147561846153863</c:v>
                </c:pt>
                <c:pt idx="146">
                  <c:v>80.343347692307717</c:v>
                </c:pt>
                <c:pt idx="147">
                  <c:v>80.539133538461556</c:v>
                </c:pt>
                <c:pt idx="148">
                  <c:v>80.734919384615395</c:v>
                </c:pt>
                <c:pt idx="149">
                  <c:v>80.930705230769235</c:v>
                </c:pt>
                <c:pt idx="150">
                  <c:v>81.126491076923088</c:v>
                </c:pt>
                <c:pt idx="151">
                  <c:v>81.322276923076927</c:v>
                </c:pt>
                <c:pt idx="152">
                  <c:v>81.518062769230781</c:v>
                </c:pt>
                <c:pt idx="153">
                  <c:v>81.713848615384634</c:v>
                </c:pt>
                <c:pt idx="154">
                  <c:v>81.90963446153846</c:v>
                </c:pt>
                <c:pt idx="155">
                  <c:v>82.105420307692313</c:v>
                </c:pt>
                <c:pt idx="156">
                  <c:v>82.301206153846152</c:v>
                </c:pt>
                <c:pt idx="157">
                  <c:v>82.496992000000006</c:v>
                </c:pt>
                <c:pt idx="158">
                  <c:v>82.698618769230777</c:v>
                </c:pt>
                <c:pt idx="159">
                  <c:v>82.900245538461547</c:v>
                </c:pt>
                <c:pt idx="160">
                  <c:v>83.101872307692304</c:v>
                </c:pt>
                <c:pt idx="161">
                  <c:v>83.303499076923089</c:v>
                </c:pt>
                <c:pt idx="162">
                  <c:v>83.505125846153859</c:v>
                </c:pt>
                <c:pt idx="163">
                  <c:v>83.70675261538463</c:v>
                </c:pt>
                <c:pt idx="164">
                  <c:v>83.908379384615401</c:v>
                </c:pt>
                <c:pt idx="165">
                  <c:v>84.110006153846157</c:v>
                </c:pt>
                <c:pt idx="166">
                  <c:v>84.311632923076928</c:v>
                </c:pt>
                <c:pt idx="167">
                  <c:v>84.513259692307713</c:v>
                </c:pt>
                <c:pt idx="168">
                  <c:v>84.714886461538484</c:v>
                </c:pt>
                <c:pt idx="169">
                  <c:v>84.916513230769255</c:v>
                </c:pt>
                <c:pt idx="170">
                  <c:v>85.118140000000011</c:v>
                </c:pt>
                <c:pt idx="171">
                  <c:v>85.319766769230768</c:v>
                </c:pt>
                <c:pt idx="172">
                  <c:v>85.521393538461552</c:v>
                </c:pt>
                <c:pt idx="173">
                  <c:v>85.723020307692309</c:v>
                </c:pt>
                <c:pt idx="174">
                  <c:v>85.924647076923094</c:v>
                </c:pt>
                <c:pt idx="175">
                  <c:v>86.12627384615385</c:v>
                </c:pt>
                <c:pt idx="176">
                  <c:v>86.327900615384621</c:v>
                </c:pt>
                <c:pt idx="177">
                  <c:v>86.529527384615392</c:v>
                </c:pt>
                <c:pt idx="178">
                  <c:v>86.731154153846163</c:v>
                </c:pt>
                <c:pt idx="179">
                  <c:v>86.932780923076933</c:v>
                </c:pt>
                <c:pt idx="180">
                  <c:v>87.134407692307704</c:v>
                </c:pt>
                <c:pt idx="181">
                  <c:v>87.336034461538489</c:v>
                </c:pt>
                <c:pt idx="182">
                  <c:v>87.537661230769245</c:v>
                </c:pt>
                <c:pt idx="183">
                  <c:v>87.739288000000002</c:v>
                </c:pt>
                <c:pt idx="184">
                  <c:v>87.940914769230773</c:v>
                </c:pt>
                <c:pt idx="185">
                  <c:v>88.142541538461529</c:v>
                </c:pt>
                <c:pt idx="186">
                  <c:v>88.344168307692314</c:v>
                </c:pt>
                <c:pt idx="187">
                  <c:v>88.545795076923085</c:v>
                </c:pt>
                <c:pt idx="188">
                  <c:v>88.747421846153856</c:v>
                </c:pt>
                <c:pt idx="189">
                  <c:v>88.949048615384612</c:v>
                </c:pt>
                <c:pt idx="190">
                  <c:v>89.150675384615383</c:v>
                </c:pt>
                <c:pt idx="191">
                  <c:v>89.352302153846168</c:v>
                </c:pt>
                <c:pt idx="192">
                  <c:v>89.553928923076938</c:v>
                </c:pt>
                <c:pt idx="193">
                  <c:v>89.755555692307695</c:v>
                </c:pt>
                <c:pt idx="194">
                  <c:v>89.957182461538466</c:v>
                </c:pt>
                <c:pt idx="195">
                  <c:v>90.158809230769222</c:v>
                </c:pt>
                <c:pt idx="196">
                  <c:v>90.360436000000007</c:v>
                </c:pt>
                <c:pt idx="197">
                  <c:v>90.562062769230778</c:v>
                </c:pt>
                <c:pt idx="198">
                  <c:v>90.763689538461534</c:v>
                </c:pt>
                <c:pt idx="199">
                  <c:v>90.965316307692319</c:v>
                </c:pt>
                <c:pt idx="200">
                  <c:v>91.166943076923076</c:v>
                </c:pt>
                <c:pt idx="201">
                  <c:v>91.368569846153846</c:v>
                </c:pt>
                <c:pt idx="202">
                  <c:v>91.570196615384617</c:v>
                </c:pt>
                <c:pt idx="203">
                  <c:v>91.771823384615374</c:v>
                </c:pt>
                <c:pt idx="204">
                  <c:v>91.973450153846159</c:v>
                </c:pt>
                <c:pt idx="205">
                  <c:v>92.175076923076944</c:v>
                </c:pt>
                <c:pt idx="206">
                  <c:v>92.3767036923077</c:v>
                </c:pt>
                <c:pt idx="207">
                  <c:v>92.578330461538457</c:v>
                </c:pt>
                <c:pt idx="208">
                  <c:v>92.779957230769227</c:v>
                </c:pt>
                <c:pt idx="209">
                  <c:v>92.981583999999998</c:v>
                </c:pt>
                <c:pt idx="210">
                  <c:v>93.24962153846154</c:v>
                </c:pt>
                <c:pt idx="211">
                  <c:v>93.517659076923081</c:v>
                </c:pt>
                <c:pt idx="212">
                  <c:v>93.785696615384609</c:v>
                </c:pt>
                <c:pt idx="213">
                  <c:v>94.053734153846165</c:v>
                </c:pt>
                <c:pt idx="214">
                  <c:v>94.321771692307692</c:v>
                </c:pt>
                <c:pt idx="215">
                  <c:v>94.589809230769234</c:v>
                </c:pt>
                <c:pt idx="216">
                  <c:v>94.857846769230775</c:v>
                </c:pt>
                <c:pt idx="217">
                  <c:v>95.125884307692317</c:v>
                </c:pt>
                <c:pt idx="218">
                  <c:v>95.393921846153859</c:v>
                </c:pt>
                <c:pt idx="219">
                  <c:v>95.661959384615386</c:v>
                </c:pt>
                <c:pt idx="220">
                  <c:v>95.929996923076914</c:v>
                </c:pt>
                <c:pt idx="221">
                  <c:v>96.198034461538469</c:v>
                </c:pt>
                <c:pt idx="222">
                  <c:v>96.466071999999997</c:v>
                </c:pt>
                <c:pt idx="223">
                  <c:v>96.734109538461553</c:v>
                </c:pt>
                <c:pt idx="224">
                  <c:v>97.00214707692308</c:v>
                </c:pt>
                <c:pt idx="225">
                  <c:v>97.270184615384608</c:v>
                </c:pt>
                <c:pt idx="226">
                  <c:v>97.538222153846178</c:v>
                </c:pt>
                <c:pt idx="227">
                  <c:v>97.806259692307705</c:v>
                </c:pt>
                <c:pt idx="228">
                  <c:v>98.074297230769247</c:v>
                </c:pt>
                <c:pt idx="229">
                  <c:v>98.342334769230789</c:v>
                </c:pt>
                <c:pt idx="230">
                  <c:v>98.610372307692302</c:v>
                </c:pt>
                <c:pt idx="231">
                  <c:v>98.878409846153872</c:v>
                </c:pt>
                <c:pt idx="232">
                  <c:v>99.146447384615385</c:v>
                </c:pt>
                <c:pt idx="233">
                  <c:v>99.414484923076927</c:v>
                </c:pt>
                <c:pt idx="234">
                  <c:v>99.682522461538468</c:v>
                </c:pt>
                <c:pt idx="235">
                  <c:v>99.95056000000001</c:v>
                </c:pt>
                <c:pt idx="236">
                  <c:v>100.21859753846157</c:v>
                </c:pt>
                <c:pt idx="237">
                  <c:v>100.48663507692309</c:v>
                </c:pt>
                <c:pt idx="238">
                  <c:v>100.75467261538462</c:v>
                </c:pt>
                <c:pt idx="239">
                  <c:v>101.02271015384616</c:v>
                </c:pt>
                <c:pt idx="240">
                  <c:v>101.29074769230769</c:v>
                </c:pt>
                <c:pt idx="241">
                  <c:v>101.55878523076925</c:v>
                </c:pt>
                <c:pt idx="242">
                  <c:v>101.82682276923077</c:v>
                </c:pt>
                <c:pt idx="243">
                  <c:v>102.09486030769231</c:v>
                </c:pt>
                <c:pt idx="244">
                  <c:v>102.36289784615387</c:v>
                </c:pt>
                <c:pt idx="245">
                  <c:v>102.6309353846154</c:v>
                </c:pt>
                <c:pt idx="246">
                  <c:v>102.89897292307694</c:v>
                </c:pt>
                <c:pt idx="247">
                  <c:v>103.16701046153848</c:v>
                </c:pt>
                <c:pt idx="248">
                  <c:v>103.43504800000001</c:v>
                </c:pt>
                <c:pt idx="249">
                  <c:v>103.70308553846155</c:v>
                </c:pt>
                <c:pt idx="250">
                  <c:v>103.97112307692308</c:v>
                </c:pt>
                <c:pt idx="251">
                  <c:v>104.23916061538463</c:v>
                </c:pt>
                <c:pt idx="252">
                  <c:v>104.50719815384616</c:v>
                </c:pt>
                <c:pt idx="253">
                  <c:v>104.7752356923077</c:v>
                </c:pt>
                <c:pt idx="254">
                  <c:v>105.04327323076923</c:v>
                </c:pt>
                <c:pt idx="255">
                  <c:v>105.31131076923079</c:v>
                </c:pt>
                <c:pt idx="256">
                  <c:v>105.57934830769231</c:v>
                </c:pt>
                <c:pt idx="257">
                  <c:v>105.84738584615386</c:v>
                </c:pt>
                <c:pt idx="258">
                  <c:v>106.11542338461541</c:v>
                </c:pt>
                <c:pt idx="259">
                  <c:v>106.38346092307694</c:v>
                </c:pt>
                <c:pt idx="260">
                  <c:v>106.65149846153849</c:v>
                </c:pt>
                <c:pt idx="261">
                  <c:v>106.91953600000002</c:v>
                </c:pt>
                <c:pt idx="262">
                  <c:v>107.49691600000003</c:v>
                </c:pt>
                <c:pt idx="263">
                  <c:v>108.074296</c:v>
                </c:pt>
                <c:pt idx="264">
                  <c:v>108.65167600000004</c:v>
                </c:pt>
                <c:pt idx="265">
                  <c:v>109.22905600000001</c:v>
                </c:pt>
                <c:pt idx="266">
                  <c:v>109.80643600000002</c:v>
                </c:pt>
                <c:pt idx="267">
                  <c:v>110.38381600000002</c:v>
                </c:pt>
                <c:pt idx="268">
                  <c:v>110.961196</c:v>
                </c:pt>
                <c:pt idx="269">
                  <c:v>111.53857600000003</c:v>
                </c:pt>
                <c:pt idx="270">
                  <c:v>112.11595600000001</c:v>
                </c:pt>
                <c:pt idx="271">
                  <c:v>112.69333600000002</c:v>
                </c:pt>
                <c:pt idx="272">
                  <c:v>113.27071600000002</c:v>
                </c:pt>
                <c:pt idx="273">
                  <c:v>113.848096</c:v>
                </c:pt>
                <c:pt idx="274">
                  <c:v>114.425476</c:v>
                </c:pt>
                <c:pt idx="275">
                  <c:v>115.00285600000001</c:v>
                </c:pt>
                <c:pt idx="276">
                  <c:v>115.58023600000001</c:v>
                </c:pt>
                <c:pt idx="277">
                  <c:v>116.15761600000002</c:v>
                </c:pt>
                <c:pt idx="278">
                  <c:v>116.734996</c:v>
                </c:pt>
                <c:pt idx="279">
                  <c:v>117.312376</c:v>
                </c:pt>
                <c:pt idx="280">
                  <c:v>117.88975600000001</c:v>
                </c:pt>
                <c:pt idx="281">
                  <c:v>118.46713600000001</c:v>
                </c:pt>
                <c:pt idx="282">
                  <c:v>119.04451600000002</c:v>
                </c:pt>
                <c:pt idx="283">
                  <c:v>119.62189600000001</c:v>
                </c:pt>
                <c:pt idx="284">
                  <c:v>120.19927600000001</c:v>
                </c:pt>
                <c:pt idx="285">
                  <c:v>120.77665600000002</c:v>
                </c:pt>
                <c:pt idx="286">
                  <c:v>121.35403600000002</c:v>
                </c:pt>
                <c:pt idx="287">
                  <c:v>121.93141600000003</c:v>
                </c:pt>
                <c:pt idx="288">
                  <c:v>122.50879600000003</c:v>
                </c:pt>
                <c:pt idx="289">
                  <c:v>123.08617600000001</c:v>
                </c:pt>
                <c:pt idx="290">
                  <c:v>123.66355600000001</c:v>
                </c:pt>
                <c:pt idx="291">
                  <c:v>124.24093599999999</c:v>
                </c:pt>
                <c:pt idx="292">
                  <c:v>124.81831600000002</c:v>
                </c:pt>
                <c:pt idx="293">
                  <c:v>125.395696</c:v>
                </c:pt>
                <c:pt idx="294">
                  <c:v>125.97307600000001</c:v>
                </c:pt>
                <c:pt idx="295">
                  <c:v>126.55045600000001</c:v>
                </c:pt>
                <c:pt idx="296">
                  <c:v>127.12783600000002</c:v>
                </c:pt>
                <c:pt idx="297">
                  <c:v>127.70521600000002</c:v>
                </c:pt>
                <c:pt idx="298">
                  <c:v>128.28259600000001</c:v>
                </c:pt>
                <c:pt idx="299">
                  <c:v>128.85997599999999</c:v>
                </c:pt>
                <c:pt idx="300">
                  <c:v>129.43735600000002</c:v>
                </c:pt>
                <c:pt idx="301">
                  <c:v>130.01473600000003</c:v>
                </c:pt>
                <c:pt idx="302">
                  <c:v>130.592116</c:v>
                </c:pt>
                <c:pt idx="303">
                  <c:v>131.16949600000001</c:v>
                </c:pt>
                <c:pt idx="304">
                  <c:v>131.74687600000001</c:v>
                </c:pt>
                <c:pt idx="305">
                  <c:v>132.32425600000002</c:v>
                </c:pt>
                <c:pt idx="306">
                  <c:v>132.901636</c:v>
                </c:pt>
                <c:pt idx="307">
                  <c:v>133.479016</c:v>
                </c:pt>
                <c:pt idx="308">
                  <c:v>134.05639600000001</c:v>
                </c:pt>
                <c:pt idx="309">
                  <c:v>134.63377600000001</c:v>
                </c:pt>
                <c:pt idx="310">
                  <c:v>135.21115600000002</c:v>
                </c:pt>
                <c:pt idx="311">
                  <c:v>135.78853599999999</c:v>
                </c:pt>
                <c:pt idx="312">
                  <c:v>136.365916</c:v>
                </c:pt>
                <c:pt idx="313">
                  <c:v>136.943296</c:v>
                </c:pt>
                <c:pt idx="314">
                  <c:v>136.943296</c:v>
                </c:pt>
                <c:pt idx="315">
                  <c:v>137.29716738461536</c:v>
                </c:pt>
                <c:pt idx="316">
                  <c:v>137.65103876923078</c:v>
                </c:pt>
                <c:pt idx="317">
                  <c:v>138.00491015384617</c:v>
                </c:pt>
                <c:pt idx="318">
                  <c:v>138.35878153846153</c:v>
                </c:pt>
                <c:pt idx="319">
                  <c:v>138.71265292307694</c:v>
                </c:pt>
                <c:pt idx="320">
                  <c:v>139.0665243076923</c:v>
                </c:pt>
                <c:pt idx="321">
                  <c:v>139.42039569230769</c:v>
                </c:pt>
                <c:pt idx="322">
                  <c:v>139.77426707692308</c:v>
                </c:pt>
                <c:pt idx="323">
                  <c:v>140.12813846153844</c:v>
                </c:pt>
                <c:pt idx="324">
                  <c:v>140.48200984615389</c:v>
                </c:pt>
                <c:pt idx="325">
                  <c:v>140.83588123076925</c:v>
                </c:pt>
                <c:pt idx="326">
                  <c:v>141.18975261538461</c:v>
                </c:pt>
                <c:pt idx="327">
                  <c:v>141.54362400000002</c:v>
                </c:pt>
                <c:pt idx="328">
                  <c:v>141.89749538461538</c:v>
                </c:pt>
                <c:pt idx="329">
                  <c:v>142.25136676923077</c:v>
                </c:pt>
                <c:pt idx="330">
                  <c:v>142.60523815384616</c:v>
                </c:pt>
                <c:pt idx="331">
                  <c:v>142.95910953846155</c:v>
                </c:pt>
                <c:pt idx="332">
                  <c:v>143.31298092307691</c:v>
                </c:pt>
                <c:pt idx="333">
                  <c:v>143.66685230769232</c:v>
                </c:pt>
                <c:pt idx="334">
                  <c:v>144.02072369230768</c:v>
                </c:pt>
                <c:pt idx="335">
                  <c:v>144.37459507692307</c:v>
                </c:pt>
                <c:pt idx="336">
                  <c:v>144.72846646153846</c:v>
                </c:pt>
                <c:pt idx="337">
                  <c:v>145.08233784615385</c:v>
                </c:pt>
                <c:pt idx="338">
                  <c:v>145.43620923076926</c:v>
                </c:pt>
                <c:pt idx="339">
                  <c:v>145.79008061538465</c:v>
                </c:pt>
                <c:pt idx="340">
                  <c:v>146.14395200000001</c:v>
                </c:pt>
                <c:pt idx="341">
                  <c:v>146.49782338461543</c:v>
                </c:pt>
                <c:pt idx="342">
                  <c:v>146.85169476923076</c:v>
                </c:pt>
                <c:pt idx="343">
                  <c:v>147.20556615384618</c:v>
                </c:pt>
                <c:pt idx="344">
                  <c:v>147.55943753846154</c:v>
                </c:pt>
                <c:pt idx="345">
                  <c:v>147.91330892307693</c:v>
                </c:pt>
                <c:pt idx="346">
                  <c:v>148.26718030769231</c:v>
                </c:pt>
                <c:pt idx="347">
                  <c:v>148.6210516923077</c:v>
                </c:pt>
                <c:pt idx="348">
                  <c:v>148.97492307692309</c:v>
                </c:pt>
                <c:pt idx="349">
                  <c:v>149.32879446153845</c:v>
                </c:pt>
                <c:pt idx="350">
                  <c:v>149.68266584615384</c:v>
                </c:pt>
                <c:pt idx="351">
                  <c:v>150.03653723076926</c:v>
                </c:pt>
                <c:pt idx="352">
                  <c:v>150.39040861538462</c:v>
                </c:pt>
                <c:pt idx="353">
                  <c:v>150.74428</c:v>
                </c:pt>
                <c:pt idx="354">
                  <c:v>151.09815138461539</c:v>
                </c:pt>
                <c:pt idx="355">
                  <c:v>151.45202276923078</c:v>
                </c:pt>
                <c:pt idx="356">
                  <c:v>151.80589415384617</c:v>
                </c:pt>
                <c:pt idx="357">
                  <c:v>152.15976553846153</c:v>
                </c:pt>
                <c:pt idx="358">
                  <c:v>152.51363692307694</c:v>
                </c:pt>
                <c:pt idx="359">
                  <c:v>152.86750830769233</c:v>
                </c:pt>
                <c:pt idx="360">
                  <c:v>153.22137969230769</c:v>
                </c:pt>
                <c:pt idx="361">
                  <c:v>153.57525107692308</c:v>
                </c:pt>
                <c:pt idx="362">
                  <c:v>153.9291224615385</c:v>
                </c:pt>
                <c:pt idx="363">
                  <c:v>154.28299384615383</c:v>
                </c:pt>
                <c:pt idx="364">
                  <c:v>154.63686523076925</c:v>
                </c:pt>
                <c:pt idx="365">
                  <c:v>154.99073661538463</c:v>
                </c:pt>
                <c:pt idx="366">
                  <c:v>155.34460799999999</c:v>
                </c:pt>
                <c:pt idx="367">
                  <c:v>155.96010553846156</c:v>
                </c:pt>
                <c:pt idx="368">
                  <c:v>156.57560307692307</c:v>
                </c:pt>
                <c:pt idx="369">
                  <c:v>157.19110061538464</c:v>
                </c:pt>
                <c:pt idx="370">
                  <c:v>157.80659815384618</c:v>
                </c:pt>
                <c:pt idx="371">
                  <c:v>158.42209569230769</c:v>
                </c:pt>
                <c:pt idx="372">
                  <c:v>159.03759323076923</c:v>
                </c:pt>
                <c:pt idx="373">
                  <c:v>159.6530907692308</c:v>
                </c:pt>
                <c:pt idx="374">
                  <c:v>160.26858830769231</c:v>
                </c:pt>
                <c:pt idx="375">
                  <c:v>160.88408584615385</c:v>
                </c:pt>
                <c:pt idx="376">
                  <c:v>161.49958338461542</c:v>
                </c:pt>
                <c:pt idx="377">
                  <c:v>162.11508092307696</c:v>
                </c:pt>
                <c:pt idx="378">
                  <c:v>162.73057846153847</c:v>
                </c:pt>
                <c:pt idx="379">
                  <c:v>163.34607600000001</c:v>
                </c:pt>
                <c:pt idx="380">
                  <c:v>163.96157353846158</c:v>
                </c:pt>
                <c:pt idx="381">
                  <c:v>164.57707107692312</c:v>
                </c:pt>
                <c:pt idx="382">
                  <c:v>165.19256861538463</c:v>
                </c:pt>
                <c:pt idx="383">
                  <c:v>165.8080661538462</c:v>
                </c:pt>
                <c:pt idx="384">
                  <c:v>166.42356369230771</c:v>
                </c:pt>
                <c:pt idx="385">
                  <c:v>167.03906123076928</c:v>
                </c:pt>
                <c:pt idx="386">
                  <c:v>167.65455876923079</c:v>
                </c:pt>
                <c:pt idx="387">
                  <c:v>168.2700563076923</c:v>
                </c:pt>
                <c:pt idx="388">
                  <c:v>168.88555384615387</c:v>
                </c:pt>
                <c:pt idx="389">
                  <c:v>169.50105138461538</c:v>
                </c:pt>
                <c:pt idx="390">
                  <c:v>170.11654892307695</c:v>
                </c:pt>
                <c:pt idx="391">
                  <c:v>170.73204646153849</c:v>
                </c:pt>
                <c:pt idx="392">
                  <c:v>171.347544</c:v>
                </c:pt>
                <c:pt idx="393">
                  <c:v>171.96304153846157</c:v>
                </c:pt>
                <c:pt idx="394">
                  <c:v>172.57853907692311</c:v>
                </c:pt>
                <c:pt idx="395">
                  <c:v>173.19403661538462</c:v>
                </c:pt>
                <c:pt idx="396">
                  <c:v>173.80953415384616</c:v>
                </c:pt>
                <c:pt idx="397">
                  <c:v>174.42503169230773</c:v>
                </c:pt>
                <c:pt idx="398">
                  <c:v>175.04052923076927</c:v>
                </c:pt>
                <c:pt idx="399">
                  <c:v>175.65602676923078</c:v>
                </c:pt>
                <c:pt idx="400">
                  <c:v>176.27152430769235</c:v>
                </c:pt>
                <c:pt idx="401">
                  <c:v>176.88702184615389</c:v>
                </c:pt>
                <c:pt idx="402">
                  <c:v>177.50251938461543</c:v>
                </c:pt>
                <c:pt idx="403">
                  <c:v>178.11801692307694</c:v>
                </c:pt>
                <c:pt idx="404">
                  <c:v>178.73351446153848</c:v>
                </c:pt>
                <c:pt idx="405">
                  <c:v>179.34901200000002</c:v>
                </c:pt>
                <c:pt idx="406">
                  <c:v>179.96450953846158</c:v>
                </c:pt>
                <c:pt idx="407">
                  <c:v>180.5800070769231</c:v>
                </c:pt>
                <c:pt idx="408">
                  <c:v>181.19550461538461</c:v>
                </c:pt>
                <c:pt idx="409">
                  <c:v>181.81100215384615</c:v>
                </c:pt>
                <c:pt idx="410">
                  <c:v>182.42649969230769</c:v>
                </c:pt>
                <c:pt idx="411">
                  <c:v>183.04199723076925</c:v>
                </c:pt>
                <c:pt idx="412">
                  <c:v>183.65749476923077</c:v>
                </c:pt>
                <c:pt idx="413">
                  <c:v>184.27299230769233</c:v>
                </c:pt>
                <c:pt idx="414">
                  <c:v>184.88848984615387</c:v>
                </c:pt>
                <c:pt idx="415">
                  <c:v>185.50398738461539</c:v>
                </c:pt>
                <c:pt idx="416">
                  <c:v>186.11948492307693</c:v>
                </c:pt>
                <c:pt idx="417">
                  <c:v>186.73498246153846</c:v>
                </c:pt>
                <c:pt idx="418">
                  <c:v>187.35048</c:v>
                </c:pt>
                <c:pt idx="419">
                  <c:v>188.19197446153845</c:v>
                </c:pt>
                <c:pt idx="420">
                  <c:v>189.03346892307695</c:v>
                </c:pt>
                <c:pt idx="421">
                  <c:v>189.87496338461537</c:v>
                </c:pt>
                <c:pt idx="422">
                  <c:v>190.71645784615387</c:v>
                </c:pt>
                <c:pt idx="423">
                  <c:v>191.55795230769232</c:v>
                </c:pt>
                <c:pt idx="424">
                  <c:v>192.39944676923076</c:v>
                </c:pt>
                <c:pt idx="425">
                  <c:v>193.24094123076927</c:v>
                </c:pt>
                <c:pt idx="426">
                  <c:v>194.08243569230771</c:v>
                </c:pt>
                <c:pt idx="427">
                  <c:v>194.92393015384616</c:v>
                </c:pt>
                <c:pt idx="428">
                  <c:v>195.76542461538466</c:v>
                </c:pt>
                <c:pt idx="429">
                  <c:v>196.60691907692308</c:v>
                </c:pt>
                <c:pt idx="430">
                  <c:v>197.44841353846155</c:v>
                </c:pt>
                <c:pt idx="431">
                  <c:v>198.28990800000003</c:v>
                </c:pt>
                <c:pt idx="432">
                  <c:v>199.13140246153847</c:v>
                </c:pt>
                <c:pt idx="433">
                  <c:v>199.97289692307695</c:v>
                </c:pt>
                <c:pt idx="434">
                  <c:v>200.81439138461539</c:v>
                </c:pt>
                <c:pt idx="435">
                  <c:v>201.65588584615386</c:v>
                </c:pt>
                <c:pt idx="436">
                  <c:v>202.49738030769234</c:v>
                </c:pt>
                <c:pt idx="437">
                  <c:v>203.33887476923076</c:v>
                </c:pt>
                <c:pt idx="438">
                  <c:v>204.18036923076926</c:v>
                </c:pt>
                <c:pt idx="439">
                  <c:v>205.02186369230773</c:v>
                </c:pt>
                <c:pt idx="440">
                  <c:v>205.86335815384615</c:v>
                </c:pt>
                <c:pt idx="441">
                  <c:v>206.70485261538462</c:v>
                </c:pt>
                <c:pt idx="442">
                  <c:v>207.5463470769231</c:v>
                </c:pt>
                <c:pt idx="443">
                  <c:v>208.38784153846157</c:v>
                </c:pt>
                <c:pt idx="444">
                  <c:v>209.22933600000002</c:v>
                </c:pt>
                <c:pt idx="445">
                  <c:v>210.07083046153852</c:v>
                </c:pt>
                <c:pt idx="446">
                  <c:v>210.91232492307697</c:v>
                </c:pt>
                <c:pt idx="447">
                  <c:v>211.75381938461541</c:v>
                </c:pt>
                <c:pt idx="448">
                  <c:v>212.59531384615383</c:v>
                </c:pt>
                <c:pt idx="449">
                  <c:v>213.43680830769233</c:v>
                </c:pt>
                <c:pt idx="450">
                  <c:v>214.27830276923081</c:v>
                </c:pt>
                <c:pt idx="451">
                  <c:v>215.11979723076925</c:v>
                </c:pt>
                <c:pt idx="452">
                  <c:v>215.9612916923077</c:v>
                </c:pt>
                <c:pt idx="453">
                  <c:v>216.8027861538462</c:v>
                </c:pt>
                <c:pt idx="454">
                  <c:v>217.64428061538462</c:v>
                </c:pt>
                <c:pt idx="455">
                  <c:v>218.48577507692309</c:v>
                </c:pt>
                <c:pt idx="456">
                  <c:v>219.32726953846151</c:v>
                </c:pt>
                <c:pt idx="457">
                  <c:v>220.16876400000004</c:v>
                </c:pt>
                <c:pt idx="458">
                  <c:v>221.01025846153846</c:v>
                </c:pt>
                <c:pt idx="459">
                  <c:v>221.85175292307693</c:v>
                </c:pt>
                <c:pt idx="460">
                  <c:v>222.69324738461538</c:v>
                </c:pt>
                <c:pt idx="461">
                  <c:v>223.53474184615385</c:v>
                </c:pt>
                <c:pt idx="462">
                  <c:v>224.3762363076923</c:v>
                </c:pt>
                <c:pt idx="463">
                  <c:v>225.21773076923074</c:v>
                </c:pt>
                <c:pt idx="464">
                  <c:v>226.05922523076921</c:v>
                </c:pt>
                <c:pt idx="465">
                  <c:v>226.90071969230772</c:v>
                </c:pt>
                <c:pt idx="466">
                  <c:v>227.74221415384616</c:v>
                </c:pt>
                <c:pt idx="467">
                  <c:v>228.58370861538458</c:v>
                </c:pt>
                <c:pt idx="468">
                  <c:v>229.42520307692308</c:v>
                </c:pt>
                <c:pt idx="469">
                  <c:v>230.26669753846153</c:v>
                </c:pt>
                <c:pt idx="470">
                  <c:v>231.108192</c:v>
                </c:pt>
                <c:pt idx="471">
                  <c:v>231.65401076923078</c:v>
                </c:pt>
                <c:pt idx="472">
                  <c:v>232.19982953846159</c:v>
                </c:pt>
                <c:pt idx="473">
                  <c:v>232.74564830769231</c:v>
                </c:pt>
                <c:pt idx="474">
                  <c:v>233.29146707692306</c:v>
                </c:pt>
                <c:pt idx="475">
                  <c:v>233.83728584615386</c:v>
                </c:pt>
                <c:pt idx="476">
                  <c:v>234.38310461538464</c:v>
                </c:pt>
                <c:pt idx="477">
                  <c:v>234.92892338461542</c:v>
                </c:pt>
                <c:pt idx="478">
                  <c:v>235.47474215384617</c:v>
                </c:pt>
                <c:pt idx="479">
                  <c:v>236.02056092307691</c:v>
                </c:pt>
                <c:pt idx="480">
                  <c:v>236.56637969230772</c:v>
                </c:pt>
                <c:pt idx="481">
                  <c:v>237.11219846153847</c:v>
                </c:pt>
                <c:pt idx="482">
                  <c:v>237.65801723076927</c:v>
                </c:pt>
                <c:pt idx="483">
                  <c:v>238.20383600000002</c:v>
                </c:pt>
                <c:pt idx="484">
                  <c:v>238.74965476923074</c:v>
                </c:pt>
                <c:pt idx="485">
                  <c:v>239.29547353846152</c:v>
                </c:pt>
                <c:pt idx="486">
                  <c:v>239.84129230769233</c:v>
                </c:pt>
                <c:pt idx="487">
                  <c:v>240.38711107692308</c:v>
                </c:pt>
                <c:pt idx="488">
                  <c:v>240.93292984615388</c:v>
                </c:pt>
                <c:pt idx="489">
                  <c:v>241.47874861538463</c:v>
                </c:pt>
                <c:pt idx="490">
                  <c:v>242.02456738461544</c:v>
                </c:pt>
                <c:pt idx="491">
                  <c:v>242.57038615384616</c:v>
                </c:pt>
                <c:pt idx="492">
                  <c:v>243.11620492307694</c:v>
                </c:pt>
                <c:pt idx="493">
                  <c:v>243.66202369230774</c:v>
                </c:pt>
                <c:pt idx="494">
                  <c:v>244.20784246153849</c:v>
                </c:pt>
                <c:pt idx="495">
                  <c:v>244.75366123076924</c:v>
                </c:pt>
                <c:pt idx="496">
                  <c:v>245.29947999999999</c:v>
                </c:pt>
                <c:pt idx="497">
                  <c:v>245.84529876923077</c:v>
                </c:pt>
                <c:pt idx="498">
                  <c:v>246.39111753846157</c:v>
                </c:pt>
                <c:pt idx="499">
                  <c:v>246.93693630769232</c:v>
                </c:pt>
                <c:pt idx="500">
                  <c:v>247.48275507692307</c:v>
                </c:pt>
                <c:pt idx="501">
                  <c:v>248.02857384615388</c:v>
                </c:pt>
                <c:pt idx="502">
                  <c:v>248.57439261538465</c:v>
                </c:pt>
                <c:pt idx="503">
                  <c:v>249.1202113846154</c:v>
                </c:pt>
                <c:pt idx="504">
                  <c:v>249.66603015384618</c:v>
                </c:pt>
                <c:pt idx="505">
                  <c:v>250.21184892307699</c:v>
                </c:pt>
                <c:pt idx="506">
                  <c:v>250.75766769230773</c:v>
                </c:pt>
                <c:pt idx="507">
                  <c:v>251.30348646153848</c:v>
                </c:pt>
                <c:pt idx="508">
                  <c:v>251.84930523076923</c:v>
                </c:pt>
                <c:pt idx="509">
                  <c:v>252.39512400000004</c:v>
                </c:pt>
                <c:pt idx="510">
                  <c:v>252.94094276923082</c:v>
                </c:pt>
                <c:pt idx="511">
                  <c:v>253.48676153846154</c:v>
                </c:pt>
                <c:pt idx="512">
                  <c:v>254.03258030769234</c:v>
                </c:pt>
                <c:pt idx="513">
                  <c:v>254.57839907692309</c:v>
                </c:pt>
                <c:pt idx="514">
                  <c:v>255.1242178461539</c:v>
                </c:pt>
                <c:pt idx="515">
                  <c:v>255.67003661538465</c:v>
                </c:pt>
                <c:pt idx="516">
                  <c:v>256.21585538461539</c:v>
                </c:pt>
                <c:pt idx="517">
                  <c:v>256.76167415384617</c:v>
                </c:pt>
                <c:pt idx="518">
                  <c:v>257.30749292307695</c:v>
                </c:pt>
                <c:pt idx="519">
                  <c:v>257.85331169230773</c:v>
                </c:pt>
                <c:pt idx="520">
                  <c:v>258.39913046153845</c:v>
                </c:pt>
                <c:pt idx="521">
                  <c:v>258.94494923076923</c:v>
                </c:pt>
                <c:pt idx="522">
                  <c:v>259.49076800000006</c:v>
                </c:pt>
                <c:pt idx="523">
                  <c:v>259.96661107692307</c:v>
                </c:pt>
                <c:pt idx="524">
                  <c:v>260.44245415384614</c:v>
                </c:pt>
                <c:pt idx="525">
                  <c:v>260.91829723076921</c:v>
                </c:pt>
                <c:pt idx="526">
                  <c:v>261.39414030769234</c:v>
                </c:pt>
                <c:pt idx="527">
                  <c:v>261.86998338461541</c:v>
                </c:pt>
                <c:pt idx="528">
                  <c:v>262.34582646153848</c:v>
                </c:pt>
                <c:pt idx="529">
                  <c:v>262.82166953846155</c:v>
                </c:pt>
                <c:pt idx="530">
                  <c:v>263.29751261538468</c:v>
                </c:pt>
                <c:pt idx="531">
                  <c:v>263.77335569230769</c:v>
                </c:pt>
                <c:pt idx="532">
                  <c:v>264.24919876923082</c:v>
                </c:pt>
                <c:pt idx="533">
                  <c:v>264.72504184615389</c:v>
                </c:pt>
                <c:pt idx="534">
                  <c:v>265.20088492307696</c:v>
                </c:pt>
                <c:pt idx="535">
                  <c:v>265.67672800000008</c:v>
                </c:pt>
                <c:pt idx="536">
                  <c:v>266.15257107692304</c:v>
                </c:pt>
                <c:pt idx="537">
                  <c:v>266.62841415384617</c:v>
                </c:pt>
                <c:pt idx="538">
                  <c:v>267.10425723076924</c:v>
                </c:pt>
                <c:pt idx="539">
                  <c:v>267.58010030769231</c:v>
                </c:pt>
                <c:pt idx="540">
                  <c:v>268.05594338461543</c:v>
                </c:pt>
                <c:pt idx="541">
                  <c:v>268.53178646153845</c:v>
                </c:pt>
                <c:pt idx="542">
                  <c:v>269.00762953846157</c:v>
                </c:pt>
                <c:pt idx="543">
                  <c:v>269.4834726153847</c:v>
                </c:pt>
                <c:pt idx="544">
                  <c:v>269.95931569230771</c:v>
                </c:pt>
                <c:pt idx="545">
                  <c:v>270.43515876923078</c:v>
                </c:pt>
                <c:pt idx="546">
                  <c:v>270.91100184615385</c:v>
                </c:pt>
                <c:pt idx="547">
                  <c:v>271.38684492307698</c:v>
                </c:pt>
                <c:pt idx="548">
                  <c:v>271.86268800000005</c:v>
                </c:pt>
                <c:pt idx="549">
                  <c:v>272.33853107692312</c:v>
                </c:pt>
                <c:pt idx="550">
                  <c:v>272.81437415384619</c:v>
                </c:pt>
                <c:pt idx="551">
                  <c:v>273.29021723076926</c:v>
                </c:pt>
                <c:pt idx="552">
                  <c:v>273.76606030769227</c:v>
                </c:pt>
                <c:pt idx="553">
                  <c:v>274.2419033846154</c:v>
                </c:pt>
                <c:pt idx="554">
                  <c:v>274.71774646153852</c:v>
                </c:pt>
                <c:pt idx="555">
                  <c:v>275.19358953846154</c:v>
                </c:pt>
                <c:pt idx="556">
                  <c:v>275.66943261538461</c:v>
                </c:pt>
                <c:pt idx="557">
                  <c:v>276.14527569230773</c:v>
                </c:pt>
                <c:pt idx="558">
                  <c:v>276.6211187692308</c:v>
                </c:pt>
                <c:pt idx="559">
                  <c:v>277.09696184615387</c:v>
                </c:pt>
                <c:pt idx="560">
                  <c:v>277.57280492307694</c:v>
                </c:pt>
                <c:pt idx="561">
                  <c:v>278.04864800000001</c:v>
                </c:pt>
                <c:pt idx="562">
                  <c:v>278.52449107692308</c:v>
                </c:pt>
                <c:pt idx="563">
                  <c:v>279.00033415384621</c:v>
                </c:pt>
                <c:pt idx="564">
                  <c:v>279.47617723076922</c:v>
                </c:pt>
                <c:pt idx="565">
                  <c:v>279.95202030769235</c:v>
                </c:pt>
                <c:pt idx="566">
                  <c:v>280.42786338461542</c:v>
                </c:pt>
                <c:pt idx="567">
                  <c:v>280.90370646153849</c:v>
                </c:pt>
                <c:pt idx="568">
                  <c:v>281.37954953846156</c:v>
                </c:pt>
                <c:pt idx="569">
                  <c:v>281.85539261538457</c:v>
                </c:pt>
                <c:pt idx="570">
                  <c:v>282.33123569230776</c:v>
                </c:pt>
                <c:pt idx="571">
                  <c:v>282.80707876923083</c:v>
                </c:pt>
                <c:pt idx="572">
                  <c:v>283.28292184615384</c:v>
                </c:pt>
                <c:pt idx="573">
                  <c:v>283.75876492307697</c:v>
                </c:pt>
                <c:pt idx="574">
                  <c:v>284.23460799999998</c:v>
                </c:pt>
                <c:pt idx="575">
                  <c:v>284.46174430769236</c:v>
                </c:pt>
                <c:pt idx="576">
                  <c:v>284.68888061538468</c:v>
                </c:pt>
                <c:pt idx="577">
                  <c:v>284.91601692307694</c:v>
                </c:pt>
                <c:pt idx="578">
                  <c:v>285.14315323076926</c:v>
                </c:pt>
                <c:pt idx="579">
                  <c:v>285.37028953846152</c:v>
                </c:pt>
                <c:pt idx="580">
                  <c:v>285.5974258461539</c:v>
                </c:pt>
                <c:pt idx="581">
                  <c:v>285.82456215384622</c:v>
                </c:pt>
                <c:pt idx="582">
                  <c:v>286.05169846153848</c:v>
                </c:pt>
                <c:pt idx="583">
                  <c:v>286.27883476923074</c:v>
                </c:pt>
                <c:pt idx="584">
                  <c:v>286.50597107692312</c:v>
                </c:pt>
                <c:pt idx="585">
                  <c:v>286.73310738461538</c:v>
                </c:pt>
                <c:pt idx="586">
                  <c:v>286.9602436923077</c:v>
                </c:pt>
                <c:pt idx="587">
                  <c:v>287.18738000000002</c:v>
                </c:pt>
                <c:pt idx="588">
                  <c:v>287.41451630769228</c:v>
                </c:pt>
                <c:pt idx="589">
                  <c:v>287.6416526153846</c:v>
                </c:pt>
                <c:pt idx="590">
                  <c:v>287.86878892307692</c:v>
                </c:pt>
                <c:pt idx="591">
                  <c:v>288.09592523076924</c:v>
                </c:pt>
                <c:pt idx="592">
                  <c:v>288.32306153846156</c:v>
                </c:pt>
                <c:pt idx="593">
                  <c:v>288.55019784615388</c:v>
                </c:pt>
                <c:pt idx="594">
                  <c:v>288.7773341538462</c:v>
                </c:pt>
                <c:pt idx="595">
                  <c:v>289.00447046153846</c:v>
                </c:pt>
                <c:pt idx="596">
                  <c:v>289.23160676923078</c:v>
                </c:pt>
                <c:pt idx="597">
                  <c:v>289.45874307692304</c:v>
                </c:pt>
                <c:pt idx="598">
                  <c:v>289.68587938461542</c:v>
                </c:pt>
                <c:pt idx="599">
                  <c:v>289.91301569230774</c:v>
                </c:pt>
                <c:pt idx="600">
                  <c:v>290.140152</c:v>
                </c:pt>
                <c:pt idx="601">
                  <c:v>290.36728830769232</c:v>
                </c:pt>
                <c:pt idx="602">
                  <c:v>290.59442461538464</c:v>
                </c:pt>
                <c:pt idx="603">
                  <c:v>290.82156092307696</c:v>
                </c:pt>
                <c:pt idx="604">
                  <c:v>291.04869723076928</c:v>
                </c:pt>
                <c:pt idx="605">
                  <c:v>291.2758335384616</c:v>
                </c:pt>
                <c:pt idx="606">
                  <c:v>291.50296984615386</c:v>
                </c:pt>
                <c:pt idx="607">
                  <c:v>291.73010615384612</c:v>
                </c:pt>
                <c:pt idx="608">
                  <c:v>291.95724246153844</c:v>
                </c:pt>
                <c:pt idx="609">
                  <c:v>292.18437876923076</c:v>
                </c:pt>
                <c:pt idx="610">
                  <c:v>292.41151507692314</c:v>
                </c:pt>
                <c:pt idx="611">
                  <c:v>292.6386513846154</c:v>
                </c:pt>
                <c:pt idx="612">
                  <c:v>292.86578769230766</c:v>
                </c:pt>
                <c:pt idx="613">
                  <c:v>293.09292399999998</c:v>
                </c:pt>
                <c:pt idx="614">
                  <c:v>293.3200603076923</c:v>
                </c:pt>
                <c:pt idx="615">
                  <c:v>293.54719661538462</c:v>
                </c:pt>
                <c:pt idx="616">
                  <c:v>293.77433292307694</c:v>
                </c:pt>
                <c:pt idx="617">
                  <c:v>294.0014692307692</c:v>
                </c:pt>
                <c:pt idx="618">
                  <c:v>294.22860553846152</c:v>
                </c:pt>
                <c:pt idx="619">
                  <c:v>294.45574184615384</c:v>
                </c:pt>
                <c:pt idx="620">
                  <c:v>294.68287815384616</c:v>
                </c:pt>
                <c:pt idx="621">
                  <c:v>294.91001446153848</c:v>
                </c:pt>
                <c:pt idx="622">
                  <c:v>295.1371507692308</c:v>
                </c:pt>
                <c:pt idx="623">
                  <c:v>295.36428707692306</c:v>
                </c:pt>
                <c:pt idx="624">
                  <c:v>295.59142338461538</c:v>
                </c:pt>
                <c:pt idx="625">
                  <c:v>295.81855969230764</c:v>
                </c:pt>
                <c:pt idx="626">
                  <c:v>296.04569600000002</c:v>
                </c:pt>
                <c:pt idx="627">
                  <c:v>296.04569600000002</c:v>
                </c:pt>
                <c:pt idx="628">
                  <c:v>296.66860246153846</c:v>
                </c:pt>
                <c:pt idx="629">
                  <c:v>297.29150892307695</c:v>
                </c:pt>
                <c:pt idx="630">
                  <c:v>297.91441538461538</c:v>
                </c:pt>
                <c:pt idx="631">
                  <c:v>298.53732184615387</c:v>
                </c:pt>
                <c:pt idx="632">
                  <c:v>299.16022830769231</c:v>
                </c:pt>
                <c:pt idx="633">
                  <c:v>299.7831347692308</c:v>
                </c:pt>
                <c:pt idx="634">
                  <c:v>300.40604123076923</c:v>
                </c:pt>
                <c:pt idx="635">
                  <c:v>301.02894769230772</c:v>
                </c:pt>
                <c:pt idx="636">
                  <c:v>301.6518541538461</c:v>
                </c:pt>
                <c:pt idx="637">
                  <c:v>302.27476061538459</c:v>
                </c:pt>
                <c:pt idx="638">
                  <c:v>302.89766707692309</c:v>
                </c:pt>
                <c:pt idx="639">
                  <c:v>303.52057353846158</c:v>
                </c:pt>
                <c:pt idx="640">
                  <c:v>304.14347999999995</c:v>
                </c:pt>
                <c:pt idx="641">
                  <c:v>304.76638646153845</c:v>
                </c:pt>
                <c:pt idx="642">
                  <c:v>305.38929292307694</c:v>
                </c:pt>
                <c:pt idx="643">
                  <c:v>306.01219938461543</c:v>
                </c:pt>
                <c:pt idx="644">
                  <c:v>306.63510584615386</c:v>
                </c:pt>
                <c:pt idx="645">
                  <c:v>307.2580123076923</c:v>
                </c:pt>
                <c:pt idx="646">
                  <c:v>307.88091876923079</c:v>
                </c:pt>
                <c:pt idx="647">
                  <c:v>308.50382523076928</c:v>
                </c:pt>
                <c:pt idx="648">
                  <c:v>309.12673169230777</c:v>
                </c:pt>
                <c:pt idx="649">
                  <c:v>309.74963815384615</c:v>
                </c:pt>
                <c:pt idx="650">
                  <c:v>310.37254461538458</c:v>
                </c:pt>
                <c:pt idx="651">
                  <c:v>310.99545107692313</c:v>
                </c:pt>
                <c:pt idx="652">
                  <c:v>311.61835753846157</c:v>
                </c:pt>
                <c:pt idx="653">
                  <c:v>312.24126399999994</c:v>
                </c:pt>
                <c:pt idx="654">
                  <c:v>312.86417046153849</c:v>
                </c:pt>
                <c:pt idx="655">
                  <c:v>313.48707692307693</c:v>
                </c:pt>
                <c:pt idx="656">
                  <c:v>314.10998338461542</c:v>
                </c:pt>
                <c:pt idx="657">
                  <c:v>314.73288984615385</c:v>
                </c:pt>
                <c:pt idx="658">
                  <c:v>315.35579630769229</c:v>
                </c:pt>
                <c:pt idx="659">
                  <c:v>315.97870276923084</c:v>
                </c:pt>
                <c:pt idx="660">
                  <c:v>316.60160923076921</c:v>
                </c:pt>
                <c:pt idx="661">
                  <c:v>317.2245156923077</c:v>
                </c:pt>
                <c:pt idx="662">
                  <c:v>317.8474221538462</c:v>
                </c:pt>
                <c:pt idx="663">
                  <c:v>318.47032861538463</c:v>
                </c:pt>
                <c:pt idx="664">
                  <c:v>319.09323507692312</c:v>
                </c:pt>
                <c:pt idx="665">
                  <c:v>319.71614153846156</c:v>
                </c:pt>
                <c:pt idx="666">
                  <c:v>320.33904799999993</c:v>
                </c:pt>
                <c:pt idx="667">
                  <c:v>320.96195446153848</c:v>
                </c:pt>
                <c:pt idx="668">
                  <c:v>321.58486092307692</c:v>
                </c:pt>
                <c:pt idx="669">
                  <c:v>322.20776738461541</c:v>
                </c:pt>
                <c:pt idx="670">
                  <c:v>322.83067384615379</c:v>
                </c:pt>
                <c:pt idx="671">
                  <c:v>323.45358030769228</c:v>
                </c:pt>
                <c:pt idx="672">
                  <c:v>324.07648676923083</c:v>
                </c:pt>
              </c:numCache>
            </c:numRef>
          </c:val>
          <c:smooth val="0"/>
        </c:ser>
        <c:ser>
          <c:idx val="4"/>
          <c:order val="4"/>
          <c:tx>
            <c:strRef>
              <c:f>PBR!$BH$19</c:f>
              <c:strCache>
                <c:ptCount val="1"/>
                <c:pt idx="0">
                  <c:v>1.2X</c:v>
                </c:pt>
              </c:strCache>
            </c:strRef>
          </c:tx>
          <c:spPr>
            <a:ln w="19050">
              <a:solidFill>
                <a:schemeClr val="tx1">
                  <a:lumMod val="65000"/>
                  <a:lumOff val="35000"/>
                </a:schemeClr>
              </a:solidFill>
            </a:ln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PBR!$BH$20:$BH$5005</c:f>
              <c:numCache>
                <c:formatCode>General</c:formatCode>
                <c:ptCount val="4986"/>
                <c:pt idx="0">
                  <c:v>41.328492000000011</c:v>
                </c:pt>
                <c:pt idx="1">
                  <c:v>41.448865846153858</c:v>
                </c:pt>
                <c:pt idx="2">
                  <c:v>41.569239692307704</c:v>
                </c:pt>
                <c:pt idx="3">
                  <c:v>41.68961353846155</c:v>
                </c:pt>
                <c:pt idx="4">
                  <c:v>41.809987384615404</c:v>
                </c:pt>
                <c:pt idx="5">
                  <c:v>41.930361230769243</c:v>
                </c:pt>
                <c:pt idx="6">
                  <c:v>42.050735076923083</c:v>
                </c:pt>
                <c:pt idx="7">
                  <c:v>42.171108923076936</c:v>
                </c:pt>
                <c:pt idx="8">
                  <c:v>42.291482769230782</c:v>
                </c:pt>
                <c:pt idx="9">
                  <c:v>42.411856615384622</c:v>
                </c:pt>
                <c:pt idx="10">
                  <c:v>42.532230461538468</c:v>
                </c:pt>
                <c:pt idx="11">
                  <c:v>42.652604307692314</c:v>
                </c:pt>
                <c:pt idx="12">
                  <c:v>42.772978153846168</c:v>
                </c:pt>
                <c:pt idx="13">
                  <c:v>42.893352000000014</c:v>
                </c:pt>
                <c:pt idx="14">
                  <c:v>43.013725846153854</c:v>
                </c:pt>
                <c:pt idx="15">
                  <c:v>43.134099692307707</c:v>
                </c:pt>
                <c:pt idx="16">
                  <c:v>43.254473538461546</c:v>
                </c:pt>
                <c:pt idx="17">
                  <c:v>43.374847384615393</c:v>
                </c:pt>
                <c:pt idx="18">
                  <c:v>43.495221230769239</c:v>
                </c:pt>
                <c:pt idx="19">
                  <c:v>43.615595076923086</c:v>
                </c:pt>
                <c:pt idx="20">
                  <c:v>43.735968923076939</c:v>
                </c:pt>
                <c:pt idx="21">
                  <c:v>43.856342769230771</c:v>
                </c:pt>
                <c:pt idx="22">
                  <c:v>43.976716615384618</c:v>
                </c:pt>
                <c:pt idx="23">
                  <c:v>44.097090461538464</c:v>
                </c:pt>
                <c:pt idx="24">
                  <c:v>44.21746430769231</c:v>
                </c:pt>
                <c:pt idx="25">
                  <c:v>44.337838153846178</c:v>
                </c:pt>
                <c:pt idx="26">
                  <c:v>44.45821200000001</c:v>
                </c:pt>
                <c:pt idx="27">
                  <c:v>44.578585846153864</c:v>
                </c:pt>
                <c:pt idx="28">
                  <c:v>44.69895969230771</c:v>
                </c:pt>
                <c:pt idx="29">
                  <c:v>44.819333538461557</c:v>
                </c:pt>
                <c:pt idx="30">
                  <c:v>44.939707384615389</c:v>
                </c:pt>
                <c:pt idx="31">
                  <c:v>45.060081230769249</c:v>
                </c:pt>
                <c:pt idx="32">
                  <c:v>45.180455076923089</c:v>
                </c:pt>
                <c:pt idx="33">
                  <c:v>45.300828923076935</c:v>
                </c:pt>
                <c:pt idx="34">
                  <c:v>45.421202769230781</c:v>
                </c:pt>
                <c:pt idx="35">
                  <c:v>45.541576615384628</c:v>
                </c:pt>
                <c:pt idx="36">
                  <c:v>45.661950461538474</c:v>
                </c:pt>
                <c:pt idx="37">
                  <c:v>45.782324307692321</c:v>
                </c:pt>
                <c:pt idx="38">
                  <c:v>45.90269815384616</c:v>
                </c:pt>
                <c:pt idx="39">
                  <c:v>46.023072000000006</c:v>
                </c:pt>
                <c:pt idx="40">
                  <c:v>46.14344584615386</c:v>
                </c:pt>
                <c:pt idx="41">
                  <c:v>46.263819692307706</c:v>
                </c:pt>
                <c:pt idx="42">
                  <c:v>46.384193538461552</c:v>
                </c:pt>
                <c:pt idx="43">
                  <c:v>46.504567384615385</c:v>
                </c:pt>
                <c:pt idx="44">
                  <c:v>46.624941230769238</c:v>
                </c:pt>
                <c:pt idx="45">
                  <c:v>46.745315076923085</c:v>
                </c:pt>
                <c:pt idx="46">
                  <c:v>46.865688923076931</c:v>
                </c:pt>
                <c:pt idx="47">
                  <c:v>46.986062769230777</c:v>
                </c:pt>
                <c:pt idx="48">
                  <c:v>47.106436615384631</c:v>
                </c:pt>
                <c:pt idx="49">
                  <c:v>47.22681046153847</c:v>
                </c:pt>
                <c:pt idx="50">
                  <c:v>47.347184307692316</c:v>
                </c:pt>
                <c:pt idx="51">
                  <c:v>47.467558153846163</c:v>
                </c:pt>
                <c:pt idx="52">
                  <c:v>47.587932000000009</c:v>
                </c:pt>
                <c:pt idx="53">
                  <c:v>47.587932000000009</c:v>
                </c:pt>
                <c:pt idx="54">
                  <c:v>47.715800538461536</c:v>
                </c:pt>
                <c:pt idx="55">
                  <c:v>47.843669076923092</c:v>
                </c:pt>
                <c:pt idx="56">
                  <c:v>47.971537615384619</c:v>
                </c:pt>
                <c:pt idx="57">
                  <c:v>48.099406153846161</c:v>
                </c:pt>
                <c:pt idx="58">
                  <c:v>48.227274692307702</c:v>
                </c:pt>
                <c:pt idx="59">
                  <c:v>48.355143230769237</c:v>
                </c:pt>
                <c:pt idx="60">
                  <c:v>48.483011769230778</c:v>
                </c:pt>
                <c:pt idx="61">
                  <c:v>48.610880307692319</c:v>
                </c:pt>
                <c:pt idx="62">
                  <c:v>48.738748846153854</c:v>
                </c:pt>
                <c:pt idx="63">
                  <c:v>48.866617384615388</c:v>
                </c:pt>
                <c:pt idx="64">
                  <c:v>48.994485923076937</c:v>
                </c:pt>
                <c:pt idx="65">
                  <c:v>49.122354461538471</c:v>
                </c:pt>
                <c:pt idx="66">
                  <c:v>49.250223000000005</c:v>
                </c:pt>
                <c:pt idx="67">
                  <c:v>49.378091538461547</c:v>
                </c:pt>
                <c:pt idx="68">
                  <c:v>49.505960076923081</c:v>
                </c:pt>
                <c:pt idx="69">
                  <c:v>49.633828615384623</c:v>
                </c:pt>
                <c:pt idx="70">
                  <c:v>49.761697153846164</c:v>
                </c:pt>
                <c:pt idx="71">
                  <c:v>49.889565692307698</c:v>
                </c:pt>
                <c:pt idx="72">
                  <c:v>50.017434230769233</c:v>
                </c:pt>
                <c:pt idx="73">
                  <c:v>50.145302769230781</c:v>
                </c:pt>
                <c:pt idx="74">
                  <c:v>50.273171307692309</c:v>
                </c:pt>
                <c:pt idx="75">
                  <c:v>50.40103984615385</c:v>
                </c:pt>
                <c:pt idx="76">
                  <c:v>50.528908384615399</c:v>
                </c:pt>
                <c:pt idx="77">
                  <c:v>50.656776923076933</c:v>
                </c:pt>
                <c:pt idx="78">
                  <c:v>50.784645461538481</c:v>
                </c:pt>
                <c:pt idx="79">
                  <c:v>50.912514000000009</c:v>
                </c:pt>
                <c:pt idx="80">
                  <c:v>51.04038253846155</c:v>
                </c:pt>
                <c:pt idx="81">
                  <c:v>51.168251076923077</c:v>
                </c:pt>
                <c:pt idx="82">
                  <c:v>51.296119615384626</c:v>
                </c:pt>
                <c:pt idx="83">
                  <c:v>51.423988153846153</c:v>
                </c:pt>
                <c:pt idx="84">
                  <c:v>51.551856692307709</c:v>
                </c:pt>
                <c:pt idx="85">
                  <c:v>51.67972523076925</c:v>
                </c:pt>
                <c:pt idx="86">
                  <c:v>51.80759376923077</c:v>
                </c:pt>
                <c:pt idx="87">
                  <c:v>51.935462307692326</c:v>
                </c:pt>
                <c:pt idx="88">
                  <c:v>52.063330846153853</c:v>
                </c:pt>
                <c:pt idx="89">
                  <c:v>52.191199384615395</c:v>
                </c:pt>
                <c:pt idx="90">
                  <c:v>52.319067923076936</c:v>
                </c:pt>
                <c:pt idx="91">
                  <c:v>52.446936461538471</c:v>
                </c:pt>
                <c:pt idx="92">
                  <c:v>52.574804999999998</c:v>
                </c:pt>
                <c:pt idx="93">
                  <c:v>52.702673538461553</c:v>
                </c:pt>
                <c:pt idx="94">
                  <c:v>52.830542076923081</c:v>
                </c:pt>
                <c:pt idx="95">
                  <c:v>52.958410615384622</c:v>
                </c:pt>
                <c:pt idx="96">
                  <c:v>53.086279153846171</c:v>
                </c:pt>
                <c:pt idx="97">
                  <c:v>53.214147692307705</c:v>
                </c:pt>
                <c:pt idx="98">
                  <c:v>53.342016230769239</c:v>
                </c:pt>
                <c:pt idx="99">
                  <c:v>53.469884769230767</c:v>
                </c:pt>
                <c:pt idx="100">
                  <c:v>53.597753307692322</c:v>
                </c:pt>
                <c:pt idx="101">
                  <c:v>53.725621846153857</c:v>
                </c:pt>
                <c:pt idx="102">
                  <c:v>53.853490384615398</c:v>
                </c:pt>
                <c:pt idx="103">
                  <c:v>53.981358923076925</c:v>
                </c:pt>
                <c:pt idx="104">
                  <c:v>54.109227461538467</c:v>
                </c:pt>
                <c:pt idx="105">
                  <c:v>54.237096000000015</c:v>
                </c:pt>
                <c:pt idx="106">
                  <c:v>54.383935384615398</c:v>
                </c:pt>
                <c:pt idx="107">
                  <c:v>54.530774769230774</c:v>
                </c:pt>
                <c:pt idx="108">
                  <c:v>54.677614153846164</c:v>
                </c:pt>
                <c:pt idx="109">
                  <c:v>54.824453538461555</c:v>
                </c:pt>
                <c:pt idx="110">
                  <c:v>54.971292923076938</c:v>
                </c:pt>
                <c:pt idx="111">
                  <c:v>55.118132307692314</c:v>
                </c:pt>
                <c:pt idx="112">
                  <c:v>55.264971692307704</c:v>
                </c:pt>
                <c:pt idx="113">
                  <c:v>55.411811076923101</c:v>
                </c:pt>
                <c:pt idx="114">
                  <c:v>55.55865046153847</c:v>
                </c:pt>
                <c:pt idx="115">
                  <c:v>55.70548984615386</c:v>
                </c:pt>
                <c:pt idx="116">
                  <c:v>55.852329230769236</c:v>
                </c:pt>
                <c:pt idx="117">
                  <c:v>55.999168615384633</c:v>
                </c:pt>
                <c:pt idx="118">
                  <c:v>56.146008000000002</c:v>
                </c:pt>
                <c:pt idx="119">
                  <c:v>56.292847384615392</c:v>
                </c:pt>
                <c:pt idx="120">
                  <c:v>56.439686769230782</c:v>
                </c:pt>
                <c:pt idx="121">
                  <c:v>56.586526153846165</c:v>
                </c:pt>
                <c:pt idx="122">
                  <c:v>56.733365538461555</c:v>
                </c:pt>
                <c:pt idx="123">
                  <c:v>56.880204923076931</c:v>
                </c:pt>
                <c:pt idx="124">
                  <c:v>57.027044307692314</c:v>
                </c:pt>
                <c:pt idx="125">
                  <c:v>57.173883692307719</c:v>
                </c:pt>
                <c:pt idx="126">
                  <c:v>57.320723076923088</c:v>
                </c:pt>
                <c:pt idx="127">
                  <c:v>57.467562461538463</c:v>
                </c:pt>
                <c:pt idx="128">
                  <c:v>57.614401846153861</c:v>
                </c:pt>
                <c:pt idx="129">
                  <c:v>57.761241230769244</c:v>
                </c:pt>
                <c:pt idx="130">
                  <c:v>57.90808061538462</c:v>
                </c:pt>
                <c:pt idx="131">
                  <c:v>58.05492000000001</c:v>
                </c:pt>
                <c:pt idx="132">
                  <c:v>58.2017593846154</c:v>
                </c:pt>
                <c:pt idx="133">
                  <c:v>58.348598769230783</c:v>
                </c:pt>
                <c:pt idx="134">
                  <c:v>58.495438153846166</c:v>
                </c:pt>
                <c:pt idx="135">
                  <c:v>58.642277538461549</c:v>
                </c:pt>
                <c:pt idx="136">
                  <c:v>58.789116923076932</c:v>
                </c:pt>
                <c:pt idx="137">
                  <c:v>58.935956307692315</c:v>
                </c:pt>
                <c:pt idx="138">
                  <c:v>59.082795692307698</c:v>
                </c:pt>
                <c:pt idx="139">
                  <c:v>59.229635076923088</c:v>
                </c:pt>
                <c:pt idx="140">
                  <c:v>59.376474461538479</c:v>
                </c:pt>
                <c:pt idx="141">
                  <c:v>59.523313846153862</c:v>
                </c:pt>
                <c:pt idx="142">
                  <c:v>59.670153230769237</c:v>
                </c:pt>
                <c:pt idx="143">
                  <c:v>59.816992615384628</c:v>
                </c:pt>
                <c:pt idx="144">
                  <c:v>59.963832000000011</c:v>
                </c:pt>
                <c:pt idx="145">
                  <c:v>60.110671384615401</c:v>
                </c:pt>
                <c:pt idx="146">
                  <c:v>60.257510769230784</c:v>
                </c:pt>
                <c:pt idx="147">
                  <c:v>60.404350153846174</c:v>
                </c:pt>
                <c:pt idx="148">
                  <c:v>60.55118953846155</c:v>
                </c:pt>
                <c:pt idx="149">
                  <c:v>60.698028923076933</c:v>
                </c:pt>
                <c:pt idx="150">
                  <c:v>60.844868307692316</c:v>
                </c:pt>
                <c:pt idx="151">
                  <c:v>60.991707692307706</c:v>
                </c:pt>
                <c:pt idx="152">
                  <c:v>61.138547076923089</c:v>
                </c:pt>
                <c:pt idx="153">
                  <c:v>61.285386461538479</c:v>
                </c:pt>
                <c:pt idx="154">
                  <c:v>61.432225846153848</c:v>
                </c:pt>
                <c:pt idx="155">
                  <c:v>61.579065230769245</c:v>
                </c:pt>
                <c:pt idx="156">
                  <c:v>61.725904615384621</c:v>
                </c:pt>
                <c:pt idx="157">
                  <c:v>61.872744000000012</c:v>
                </c:pt>
                <c:pt idx="158">
                  <c:v>62.023964076923086</c:v>
                </c:pt>
                <c:pt idx="159">
                  <c:v>62.175184153846168</c:v>
                </c:pt>
                <c:pt idx="160">
                  <c:v>62.326404230769235</c:v>
                </c:pt>
                <c:pt idx="161">
                  <c:v>62.477624307692331</c:v>
                </c:pt>
                <c:pt idx="162">
                  <c:v>62.628844384615398</c:v>
                </c:pt>
                <c:pt idx="163">
                  <c:v>62.780064461538473</c:v>
                </c:pt>
                <c:pt idx="164">
                  <c:v>62.931284538461547</c:v>
                </c:pt>
                <c:pt idx="165">
                  <c:v>63.082504615384622</c:v>
                </c:pt>
                <c:pt idx="166">
                  <c:v>63.233724692307703</c:v>
                </c:pt>
                <c:pt idx="167">
                  <c:v>63.384944769230785</c:v>
                </c:pt>
                <c:pt idx="168">
                  <c:v>63.536164846153866</c:v>
                </c:pt>
                <c:pt idx="169">
                  <c:v>63.687384923076941</c:v>
                </c:pt>
                <c:pt idx="170">
                  <c:v>63.838605000000008</c:v>
                </c:pt>
                <c:pt idx="171">
                  <c:v>63.989825076923083</c:v>
                </c:pt>
                <c:pt idx="172">
                  <c:v>64.141045153846164</c:v>
                </c:pt>
                <c:pt idx="173">
                  <c:v>64.292265230769246</c:v>
                </c:pt>
                <c:pt idx="174">
                  <c:v>64.443485307692328</c:v>
                </c:pt>
                <c:pt idx="175">
                  <c:v>64.594705384615395</c:v>
                </c:pt>
                <c:pt idx="176">
                  <c:v>64.745925461538476</c:v>
                </c:pt>
                <c:pt idx="177">
                  <c:v>64.897145538461544</c:v>
                </c:pt>
                <c:pt idx="178">
                  <c:v>65.048365615384625</c:v>
                </c:pt>
                <c:pt idx="179">
                  <c:v>65.199585692307707</c:v>
                </c:pt>
                <c:pt idx="180">
                  <c:v>65.350805769230789</c:v>
                </c:pt>
                <c:pt idx="181">
                  <c:v>65.502025846153856</c:v>
                </c:pt>
                <c:pt idx="182">
                  <c:v>65.653245923076952</c:v>
                </c:pt>
                <c:pt idx="183">
                  <c:v>65.804466000000019</c:v>
                </c:pt>
                <c:pt idx="184">
                  <c:v>65.955686076923087</c:v>
                </c:pt>
                <c:pt idx="185">
                  <c:v>66.106906153846154</c:v>
                </c:pt>
                <c:pt idx="186">
                  <c:v>66.258126230769236</c:v>
                </c:pt>
                <c:pt idx="187">
                  <c:v>66.409346307692303</c:v>
                </c:pt>
                <c:pt idx="188">
                  <c:v>66.560566384615385</c:v>
                </c:pt>
                <c:pt idx="189">
                  <c:v>66.71178646153848</c:v>
                </c:pt>
                <c:pt idx="190">
                  <c:v>66.863006538461548</c:v>
                </c:pt>
                <c:pt idx="191">
                  <c:v>67.014226615384629</c:v>
                </c:pt>
                <c:pt idx="192">
                  <c:v>67.165446692307697</c:v>
                </c:pt>
                <c:pt idx="193">
                  <c:v>67.316666769230764</c:v>
                </c:pt>
                <c:pt idx="194">
                  <c:v>67.467886846153846</c:v>
                </c:pt>
                <c:pt idx="195">
                  <c:v>67.619106923076941</c:v>
                </c:pt>
                <c:pt idx="196">
                  <c:v>67.770327000000009</c:v>
                </c:pt>
                <c:pt idx="197">
                  <c:v>67.92154707692309</c:v>
                </c:pt>
                <c:pt idx="198">
                  <c:v>68.072767153846158</c:v>
                </c:pt>
                <c:pt idx="199">
                  <c:v>68.223987230769239</c:v>
                </c:pt>
                <c:pt idx="200">
                  <c:v>68.375207307692307</c:v>
                </c:pt>
                <c:pt idx="201">
                  <c:v>68.526427384615403</c:v>
                </c:pt>
                <c:pt idx="202">
                  <c:v>68.67764746153847</c:v>
                </c:pt>
                <c:pt idx="203">
                  <c:v>68.828867538461537</c:v>
                </c:pt>
                <c:pt idx="204">
                  <c:v>68.980087615384633</c:v>
                </c:pt>
                <c:pt idx="205">
                  <c:v>69.131307692307701</c:v>
                </c:pt>
                <c:pt idx="206">
                  <c:v>69.282527769230782</c:v>
                </c:pt>
                <c:pt idx="207">
                  <c:v>69.43374784615385</c:v>
                </c:pt>
                <c:pt idx="208">
                  <c:v>69.584967923076931</c:v>
                </c:pt>
                <c:pt idx="209">
                  <c:v>69.736188000000013</c:v>
                </c:pt>
                <c:pt idx="210">
                  <c:v>69.937216153846151</c:v>
                </c:pt>
                <c:pt idx="211">
                  <c:v>70.138244307692318</c:v>
                </c:pt>
                <c:pt idx="212">
                  <c:v>70.339272461538471</c:v>
                </c:pt>
                <c:pt idx="213">
                  <c:v>70.540300615384638</c:v>
                </c:pt>
                <c:pt idx="214">
                  <c:v>70.741328769230776</c:v>
                </c:pt>
                <c:pt idx="215">
                  <c:v>70.942356923076929</c:v>
                </c:pt>
                <c:pt idx="216">
                  <c:v>71.143385076923096</c:v>
                </c:pt>
                <c:pt idx="217">
                  <c:v>71.344413230769248</c:v>
                </c:pt>
                <c:pt idx="218">
                  <c:v>71.545441384615387</c:v>
                </c:pt>
                <c:pt idx="219">
                  <c:v>71.746469538461554</c:v>
                </c:pt>
                <c:pt idx="220">
                  <c:v>71.947497692307707</c:v>
                </c:pt>
                <c:pt idx="221">
                  <c:v>72.148525846153859</c:v>
                </c:pt>
                <c:pt idx="222">
                  <c:v>72.349553999999998</c:v>
                </c:pt>
                <c:pt idx="223">
                  <c:v>72.550582153846165</c:v>
                </c:pt>
                <c:pt idx="224">
                  <c:v>72.751610307692317</c:v>
                </c:pt>
                <c:pt idx="225">
                  <c:v>72.95263846153847</c:v>
                </c:pt>
                <c:pt idx="226">
                  <c:v>73.153666615384637</c:v>
                </c:pt>
                <c:pt idx="227">
                  <c:v>73.35469476923079</c:v>
                </c:pt>
                <c:pt idx="228">
                  <c:v>73.555722923076928</c:v>
                </c:pt>
                <c:pt idx="229">
                  <c:v>73.756751076923095</c:v>
                </c:pt>
                <c:pt idx="230">
                  <c:v>73.957779230769248</c:v>
                </c:pt>
                <c:pt idx="231">
                  <c:v>74.1588073846154</c:v>
                </c:pt>
                <c:pt idx="232">
                  <c:v>74.359835538461539</c:v>
                </c:pt>
                <c:pt idx="233">
                  <c:v>74.56086369230772</c:v>
                </c:pt>
                <c:pt idx="234">
                  <c:v>74.761891846153858</c:v>
                </c:pt>
                <c:pt idx="235">
                  <c:v>74.962920000000011</c:v>
                </c:pt>
                <c:pt idx="236">
                  <c:v>75.163948153846164</c:v>
                </c:pt>
                <c:pt idx="237">
                  <c:v>75.364976307692331</c:v>
                </c:pt>
                <c:pt idx="238">
                  <c:v>75.566004461538469</c:v>
                </c:pt>
                <c:pt idx="239">
                  <c:v>75.767032615384622</c:v>
                </c:pt>
                <c:pt idx="240">
                  <c:v>75.968060769230789</c:v>
                </c:pt>
                <c:pt idx="241">
                  <c:v>76.169088923076941</c:v>
                </c:pt>
                <c:pt idx="242">
                  <c:v>76.37011707692308</c:v>
                </c:pt>
                <c:pt idx="243">
                  <c:v>76.571145230769233</c:v>
                </c:pt>
                <c:pt idx="244">
                  <c:v>76.772173384615414</c:v>
                </c:pt>
                <c:pt idx="245">
                  <c:v>76.973201538461552</c:v>
                </c:pt>
                <c:pt idx="246">
                  <c:v>77.174229692307705</c:v>
                </c:pt>
                <c:pt idx="247">
                  <c:v>77.375257846153872</c:v>
                </c:pt>
                <c:pt idx="248">
                  <c:v>77.57628600000001</c:v>
                </c:pt>
                <c:pt idx="249">
                  <c:v>77.777314153846177</c:v>
                </c:pt>
                <c:pt idx="250">
                  <c:v>77.978342307692316</c:v>
                </c:pt>
                <c:pt idx="251">
                  <c:v>78.179370461538483</c:v>
                </c:pt>
                <c:pt idx="252">
                  <c:v>78.380398615384621</c:v>
                </c:pt>
                <c:pt idx="253">
                  <c:v>78.581426769230788</c:v>
                </c:pt>
                <c:pt idx="254">
                  <c:v>78.782454923076926</c:v>
                </c:pt>
                <c:pt idx="255">
                  <c:v>78.983483076923093</c:v>
                </c:pt>
                <c:pt idx="256">
                  <c:v>79.184511230769246</c:v>
                </c:pt>
                <c:pt idx="257">
                  <c:v>79.385539384615399</c:v>
                </c:pt>
                <c:pt idx="258">
                  <c:v>79.586567538461566</c:v>
                </c:pt>
                <c:pt idx="259">
                  <c:v>79.787595692307718</c:v>
                </c:pt>
                <c:pt idx="260">
                  <c:v>79.988623846153871</c:v>
                </c:pt>
                <c:pt idx="261">
                  <c:v>80.189652000000009</c:v>
                </c:pt>
                <c:pt idx="262">
                  <c:v>80.622687000000013</c:v>
                </c:pt>
                <c:pt idx="263">
                  <c:v>81.055722000000003</c:v>
                </c:pt>
                <c:pt idx="264">
                  <c:v>81.488757000000021</c:v>
                </c:pt>
                <c:pt idx="265">
                  <c:v>81.921792000000011</c:v>
                </c:pt>
                <c:pt idx="266">
                  <c:v>82.354827000000014</c:v>
                </c:pt>
                <c:pt idx="267">
                  <c:v>82.787862000000018</c:v>
                </c:pt>
                <c:pt idx="268">
                  <c:v>83.220897000000008</c:v>
                </c:pt>
                <c:pt idx="269">
                  <c:v>83.653932000000026</c:v>
                </c:pt>
                <c:pt idx="270">
                  <c:v>84.086967000000016</c:v>
                </c:pt>
                <c:pt idx="271">
                  <c:v>84.520002000000019</c:v>
                </c:pt>
                <c:pt idx="272">
                  <c:v>84.953037000000023</c:v>
                </c:pt>
                <c:pt idx="273">
                  <c:v>85.386072000000013</c:v>
                </c:pt>
                <c:pt idx="274">
                  <c:v>85.819107000000017</c:v>
                </c:pt>
                <c:pt idx="275">
                  <c:v>86.252142000000021</c:v>
                </c:pt>
                <c:pt idx="276">
                  <c:v>86.685177000000024</c:v>
                </c:pt>
                <c:pt idx="277">
                  <c:v>87.118212000000028</c:v>
                </c:pt>
                <c:pt idx="278">
                  <c:v>87.551247000000004</c:v>
                </c:pt>
                <c:pt idx="279">
                  <c:v>87.984282000000007</c:v>
                </c:pt>
                <c:pt idx="280">
                  <c:v>88.417317000000011</c:v>
                </c:pt>
                <c:pt idx="281">
                  <c:v>88.850352000000029</c:v>
                </c:pt>
                <c:pt idx="282">
                  <c:v>89.283387000000033</c:v>
                </c:pt>
                <c:pt idx="283">
                  <c:v>89.716422000000009</c:v>
                </c:pt>
                <c:pt idx="284">
                  <c:v>90.149457000000012</c:v>
                </c:pt>
                <c:pt idx="285">
                  <c:v>90.582492000000016</c:v>
                </c:pt>
                <c:pt idx="286">
                  <c:v>91.01552700000002</c:v>
                </c:pt>
                <c:pt idx="287">
                  <c:v>91.448562000000024</c:v>
                </c:pt>
                <c:pt idx="288">
                  <c:v>91.881597000000028</c:v>
                </c:pt>
                <c:pt idx="289">
                  <c:v>92.314632000000017</c:v>
                </c:pt>
                <c:pt idx="290">
                  <c:v>92.747667000000021</c:v>
                </c:pt>
                <c:pt idx="291">
                  <c:v>93.180702000000011</c:v>
                </c:pt>
                <c:pt idx="292">
                  <c:v>93.613737000000029</c:v>
                </c:pt>
                <c:pt idx="293">
                  <c:v>94.046772000000018</c:v>
                </c:pt>
                <c:pt idx="294">
                  <c:v>94.479807000000022</c:v>
                </c:pt>
                <c:pt idx="295">
                  <c:v>94.912842000000012</c:v>
                </c:pt>
                <c:pt idx="296">
                  <c:v>95.345877000000016</c:v>
                </c:pt>
                <c:pt idx="297">
                  <c:v>95.77891200000002</c:v>
                </c:pt>
                <c:pt idx="298">
                  <c:v>96.211947000000009</c:v>
                </c:pt>
                <c:pt idx="299">
                  <c:v>96.644981999999999</c:v>
                </c:pt>
                <c:pt idx="300">
                  <c:v>97.078017000000017</c:v>
                </c:pt>
                <c:pt idx="301">
                  <c:v>97.511052000000021</c:v>
                </c:pt>
                <c:pt idx="302">
                  <c:v>97.94408700000001</c:v>
                </c:pt>
                <c:pt idx="303">
                  <c:v>98.377122000000014</c:v>
                </c:pt>
                <c:pt idx="304">
                  <c:v>98.810157000000018</c:v>
                </c:pt>
                <c:pt idx="305">
                  <c:v>99.243192000000022</c:v>
                </c:pt>
                <c:pt idx="306">
                  <c:v>99.676226999999997</c:v>
                </c:pt>
                <c:pt idx="307">
                  <c:v>100.109262</c:v>
                </c:pt>
                <c:pt idx="308">
                  <c:v>100.542297</c:v>
                </c:pt>
                <c:pt idx="309">
                  <c:v>100.97533200000001</c:v>
                </c:pt>
                <c:pt idx="310">
                  <c:v>101.40836700000001</c:v>
                </c:pt>
                <c:pt idx="311">
                  <c:v>101.841402</c:v>
                </c:pt>
                <c:pt idx="312">
                  <c:v>102.27443700000001</c:v>
                </c:pt>
                <c:pt idx="313">
                  <c:v>102.70747200000001</c:v>
                </c:pt>
                <c:pt idx="314">
                  <c:v>102.70747200000001</c:v>
                </c:pt>
                <c:pt idx="315">
                  <c:v>102.97287553846155</c:v>
                </c:pt>
                <c:pt idx="316">
                  <c:v>103.23827907692308</c:v>
                </c:pt>
                <c:pt idx="317">
                  <c:v>103.50368261538463</c:v>
                </c:pt>
                <c:pt idx="318">
                  <c:v>103.76908615384617</c:v>
                </c:pt>
                <c:pt idx="319">
                  <c:v>104.0344896923077</c:v>
                </c:pt>
                <c:pt idx="320">
                  <c:v>104.29989323076924</c:v>
                </c:pt>
                <c:pt idx="321">
                  <c:v>104.56529676923078</c:v>
                </c:pt>
                <c:pt idx="322">
                  <c:v>104.83070030769231</c:v>
                </c:pt>
                <c:pt idx="323">
                  <c:v>105.09610384615385</c:v>
                </c:pt>
                <c:pt idx="324">
                  <c:v>105.36150738461541</c:v>
                </c:pt>
                <c:pt idx="325">
                  <c:v>105.62691092307693</c:v>
                </c:pt>
                <c:pt idx="326">
                  <c:v>105.89231446153848</c:v>
                </c:pt>
                <c:pt idx="327">
                  <c:v>106.157718</c:v>
                </c:pt>
                <c:pt idx="328">
                  <c:v>106.42312153846154</c:v>
                </c:pt>
                <c:pt idx="329">
                  <c:v>106.68852507692309</c:v>
                </c:pt>
                <c:pt idx="330">
                  <c:v>106.95392861538461</c:v>
                </c:pt>
                <c:pt idx="331">
                  <c:v>107.21933215384618</c:v>
                </c:pt>
                <c:pt idx="332">
                  <c:v>107.48473569230769</c:v>
                </c:pt>
                <c:pt idx="333">
                  <c:v>107.75013923076925</c:v>
                </c:pt>
                <c:pt idx="334">
                  <c:v>108.01554276923079</c:v>
                </c:pt>
                <c:pt idx="335">
                  <c:v>108.28094630769233</c:v>
                </c:pt>
                <c:pt idx="336">
                  <c:v>108.54634984615386</c:v>
                </c:pt>
                <c:pt idx="337">
                  <c:v>108.8117533846154</c:v>
                </c:pt>
                <c:pt idx="338">
                  <c:v>109.07715692307696</c:v>
                </c:pt>
                <c:pt idx="339">
                  <c:v>109.3425604615385</c:v>
                </c:pt>
                <c:pt idx="340">
                  <c:v>109.60796400000002</c:v>
                </c:pt>
                <c:pt idx="341">
                  <c:v>109.87336753846158</c:v>
                </c:pt>
                <c:pt idx="342">
                  <c:v>110.13877107692309</c:v>
                </c:pt>
                <c:pt idx="343">
                  <c:v>110.40417461538465</c:v>
                </c:pt>
                <c:pt idx="344">
                  <c:v>110.66957815384616</c:v>
                </c:pt>
                <c:pt idx="345">
                  <c:v>110.93498169230772</c:v>
                </c:pt>
                <c:pt idx="346">
                  <c:v>111.20038523076926</c:v>
                </c:pt>
                <c:pt idx="347">
                  <c:v>111.46578876923078</c:v>
                </c:pt>
                <c:pt idx="348">
                  <c:v>111.73119230769234</c:v>
                </c:pt>
                <c:pt idx="349">
                  <c:v>111.99659584615385</c:v>
                </c:pt>
                <c:pt idx="350">
                  <c:v>112.26199938461539</c:v>
                </c:pt>
                <c:pt idx="351">
                  <c:v>112.52740292307695</c:v>
                </c:pt>
                <c:pt idx="352">
                  <c:v>112.79280646153848</c:v>
                </c:pt>
                <c:pt idx="353">
                  <c:v>113.05821000000002</c:v>
                </c:pt>
                <c:pt idx="354">
                  <c:v>113.32361353846156</c:v>
                </c:pt>
                <c:pt idx="355">
                  <c:v>113.58901707692308</c:v>
                </c:pt>
                <c:pt idx="356">
                  <c:v>113.85442061538464</c:v>
                </c:pt>
                <c:pt idx="357">
                  <c:v>114.11982415384615</c:v>
                </c:pt>
                <c:pt idx="358">
                  <c:v>114.38522769230771</c:v>
                </c:pt>
                <c:pt idx="359">
                  <c:v>114.65063123076926</c:v>
                </c:pt>
                <c:pt idx="360">
                  <c:v>114.91603476923079</c:v>
                </c:pt>
                <c:pt idx="361">
                  <c:v>115.18143830769233</c:v>
                </c:pt>
                <c:pt idx="362">
                  <c:v>115.44684184615389</c:v>
                </c:pt>
                <c:pt idx="363">
                  <c:v>115.7122453846154</c:v>
                </c:pt>
                <c:pt idx="364">
                  <c:v>115.97764892307696</c:v>
                </c:pt>
                <c:pt idx="365">
                  <c:v>116.2430524615385</c:v>
                </c:pt>
                <c:pt idx="366">
                  <c:v>116.50845600000002</c:v>
                </c:pt>
                <c:pt idx="367">
                  <c:v>116.97007915384617</c:v>
                </c:pt>
                <c:pt idx="368">
                  <c:v>117.43170230769232</c:v>
                </c:pt>
                <c:pt idx="369">
                  <c:v>117.89332546153848</c:v>
                </c:pt>
                <c:pt idx="370">
                  <c:v>118.35494861538466</c:v>
                </c:pt>
                <c:pt idx="371">
                  <c:v>118.81657176923078</c:v>
                </c:pt>
                <c:pt idx="372">
                  <c:v>119.27819492307694</c:v>
                </c:pt>
                <c:pt idx="373">
                  <c:v>119.73981807692311</c:v>
                </c:pt>
                <c:pt idx="374">
                  <c:v>120.20144123076925</c:v>
                </c:pt>
                <c:pt idx="375">
                  <c:v>120.6630643846154</c:v>
                </c:pt>
                <c:pt idx="376">
                  <c:v>121.12468753846159</c:v>
                </c:pt>
                <c:pt idx="377">
                  <c:v>121.58631069230772</c:v>
                </c:pt>
                <c:pt idx="378">
                  <c:v>122.04793384615387</c:v>
                </c:pt>
                <c:pt idx="379">
                  <c:v>122.50955700000002</c:v>
                </c:pt>
                <c:pt idx="380">
                  <c:v>122.97118015384619</c:v>
                </c:pt>
                <c:pt idx="381">
                  <c:v>123.43280330769234</c:v>
                </c:pt>
                <c:pt idx="382">
                  <c:v>123.89442646153847</c:v>
                </c:pt>
                <c:pt idx="383">
                  <c:v>124.35604961538465</c:v>
                </c:pt>
                <c:pt idx="384">
                  <c:v>124.8176727692308</c:v>
                </c:pt>
                <c:pt idx="385">
                  <c:v>125.27929592307694</c:v>
                </c:pt>
                <c:pt idx="386">
                  <c:v>125.74091907692311</c:v>
                </c:pt>
                <c:pt idx="387">
                  <c:v>126.20254223076925</c:v>
                </c:pt>
                <c:pt idx="388">
                  <c:v>126.6641653846154</c:v>
                </c:pt>
                <c:pt idx="389">
                  <c:v>127.12578853846155</c:v>
                </c:pt>
                <c:pt idx="390">
                  <c:v>127.58741169230771</c:v>
                </c:pt>
                <c:pt idx="391">
                  <c:v>128.04903484615389</c:v>
                </c:pt>
                <c:pt idx="392">
                  <c:v>128.51065800000001</c:v>
                </c:pt>
                <c:pt idx="393">
                  <c:v>128.97228115384618</c:v>
                </c:pt>
                <c:pt idx="394">
                  <c:v>129.43390430769233</c:v>
                </c:pt>
                <c:pt idx="395">
                  <c:v>129.89552746153848</c:v>
                </c:pt>
                <c:pt idx="396">
                  <c:v>130.35715061538463</c:v>
                </c:pt>
                <c:pt idx="397">
                  <c:v>130.8187737692308</c:v>
                </c:pt>
                <c:pt idx="398">
                  <c:v>131.28039692307695</c:v>
                </c:pt>
                <c:pt idx="399">
                  <c:v>131.7420200769231</c:v>
                </c:pt>
                <c:pt idx="400">
                  <c:v>132.20364323076927</c:v>
                </c:pt>
                <c:pt idx="401">
                  <c:v>132.66526638461542</c:v>
                </c:pt>
                <c:pt idx="402">
                  <c:v>133.12688953846157</c:v>
                </c:pt>
                <c:pt idx="403">
                  <c:v>133.58851269230772</c:v>
                </c:pt>
                <c:pt idx="404">
                  <c:v>134.05013584615386</c:v>
                </c:pt>
                <c:pt idx="405">
                  <c:v>134.51175900000001</c:v>
                </c:pt>
                <c:pt idx="406">
                  <c:v>134.97338215384619</c:v>
                </c:pt>
                <c:pt idx="407">
                  <c:v>135.43500530769234</c:v>
                </c:pt>
                <c:pt idx="408">
                  <c:v>135.89662846153848</c:v>
                </c:pt>
                <c:pt idx="409">
                  <c:v>136.35825161538463</c:v>
                </c:pt>
                <c:pt idx="410">
                  <c:v>136.81987476923078</c:v>
                </c:pt>
                <c:pt idx="411">
                  <c:v>137.28149792307696</c:v>
                </c:pt>
                <c:pt idx="412">
                  <c:v>137.7431210769231</c:v>
                </c:pt>
                <c:pt idx="413">
                  <c:v>138.20474423076925</c:v>
                </c:pt>
                <c:pt idx="414">
                  <c:v>138.6663673846154</c:v>
                </c:pt>
                <c:pt idx="415">
                  <c:v>139.12799053846155</c:v>
                </c:pt>
                <c:pt idx="416">
                  <c:v>139.58961369230772</c:v>
                </c:pt>
                <c:pt idx="417">
                  <c:v>140.05123684615387</c:v>
                </c:pt>
                <c:pt idx="418">
                  <c:v>140.51286000000002</c:v>
                </c:pt>
                <c:pt idx="419">
                  <c:v>141.14398084615385</c:v>
                </c:pt>
                <c:pt idx="420">
                  <c:v>141.77510169230774</c:v>
                </c:pt>
                <c:pt idx="421">
                  <c:v>142.40622253846155</c:v>
                </c:pt>
                <c:pt idx="422">
                  <c:v>143.03734338461541</c:v>
                </c:pt>
                <c:pt idx="423">
                  <c:v>143.66846423076925</c:v>
                </c:pt>
                <c:pt idx="424">
                  <c:v>144.29958507692311</c:v>
                </c:pt>
                <c:pt idx="425">
                  <c:v>144.93070592307694</c:v>
                </c:pt>
                <c:pt idx="426">
                  <c:v>145.56182676923081</c:v>
                </c:pt>
                <c:pt idx="427">
                  <c:v>146.19294761538461</c:v>
                </c:pt>
                <c:pt idx="428">
                  <c:v>146.8240684615385</c:v>
                </c:pt>
                <c:pt idx="429">
                  <c:v>147.45518930769231</c:v>
                </c:pt>
                <c:pt idx="430">
                  <c:v>148.0863101538462</c:v>
                </c:pt>
                <c:pt idx="431">
                  <c:v>148.71743100000003</c:v>
                </c:pt>
                <c:pt idx="432">
                  <c:v>149.34855184615387</c:v>
                </c:pt>
                <c:pt idx="433">
                  <c:v>149.9796726923077</c:v>
                </c:pt>
                <c:pt idx="434">
                  <c:v>150.61079353846156</c:v>
                </c:pt>
                <c:pt idx="435">
                  <c:v>151.2419143846154</c:v>
                </c:pt>
                <c:pt idx="436">
                  <c:v>151.87303523076926</c:v>
                </c:pt>
                <c:pt idx="437">
                  <c:v>152.50415607692307</c:v>
                </c:pt>
                <c:pt idx="438">
                  <c:v>153.13527692307696</c:v>
                </c:pt>
                <c:pt idx="439">
                  <c:v>153.76639776923079</c:v>
                </c:pt>
                <c:pt idx="440">
                  <c:v>154.39751861538463</c:v>
                </c:pt>
                <c:pt idx="441">
                  <c:v>155.02863946153849</c:v>
                </c:pt>
                <c:pt idx="442">
                  <c:v>155.65976030769235</c:v>
                </c:pt>
                <c:pt idx="443">
                  <c:v>156.29088115384619</c:v>
                </c:pt>
                <c:pt idx="444">
                  <c:v>156.92200200000002</c:v>
                </c:pt>
                <c:pt idx="445">
                  <c:v>157.55312284615388</c:v>
                </c:pt>
                <c:pt idx="446">
                  <c:v>158.18424369230775</c:v>
                </c:pt>
                <c:pt idx="447">
                  <c:v>158.81536453846158</c:v>
                </c:pt>
                <c:pt idx="448">
                  <c:v>159.44648538461536</c:v>
                </c:pt>
                <c:pt idx="449">
                  <c:v>160.07760623076925</c:v>
                </c:pt>
                <c:pt idx="450">
                  <c:v>160.70872707692308</c:v>
                </c:pt>
                <c:pt idx="451">
                  <c:v>161.33984792307695</c:v>
                </c:pt>
                <c:pt idx="452">
                  <c:v>161.97096876923078</c:v>
                </c:pt>
                <c:pt idx="453">
                  <c:v>162.60208961538467</c:v>
                </c:pt>
                <c:pt idx="454">
                  <c:v>163.23321046153845</c:v>
                </c:pt>
                <c:pt idx="455">
                  <c:v>163.86433130769231</c:v>
                </c:pt>
                <c:pt idx="456">
                  <c:v>164.49545215384614</c:v>
                </c:pt>
                <c:pt idx="457">
                  <c:v>165.12657300000004</c:v>
                </c:pt>
                <c:pt idx="458">
                  <c:v>165.75769384615387</c:v>
                </c:pt>
                <c:pt idx="459">
                  <c:v>166.38881469230773</c:v>
                </c:pt>
                <c:pt idx="460">
                  <c:v>167.01993553846154</c:v>
                </c:pt>
                <c:pt idx="461">
                  <c:v>167.6510563846154</c:v>
                </c:pt>
                <c:pt idx="462">
                  <c:v>168.28217723076924</c:v>
                </c:pt>
                <c:pt idx="463">
                  <c:v>168.9132980769231</c:v>
                </c:pt>
                <c:pt idx="464">
                  <c:v>169.54441892307693</c:v>
                </c:pt>
                <c:pt idx="465">
                  <c:v>170.17553976923082</c:v>
                </c:pt>
                <c:pt idx="466">
                  <c:v>170.80666061538463</c:v>
                </c:pt>
                <c:pt idx="467">
                  <c:v>171.43778146153846</c:v>
                </c:pt>
                <c:pt idx="468">
                  <c:v>172.06890230769233</c:v>
                </c:pt>
                <c:pt idx="469">
                  <c:v>172.70002315384619</c:v>
                </c:pt>
                <c:pt idx="470">
                  <c:v>173.33114400000002</c:v>
                </c:pt>
                <c:pt idx="471">
                  <c:v>173.74050807692311</c:v>
                </c:pt>
                <c:pt idx="472">
                  <c:v>174.14987215384619</c:v>
                </c:pt>
                <c:pt idx="473">
                  <c:v>174.55923623076924</c:v>
                </c:pt>
                <c:pt idx="474">
                  <c:v>174.9686003076923</c:v>
                </c:pt>
                <c:pt idx="475">
                  <c:v>175.37796438461538</c:v>
                </c:pt>
                <c:pt idx="476">
                  <c:v>175.78732846153846</c:v>
                </c:pt>
                <c:pt idx="477">
                  <c:v>176.19669253846158</c:v>
                </c:pt>
                <c:pt idx="478">
                  <c:v>176.60605661538463</c:v>
                </c:pt>
                <c:pt idx="479">
                  <c:v>177.01542069230771</c:v>
                </c:pt>
                <c:pt idx="480">
                  <c:v>177.42478476923083</c:v>
                </c:pt>
                <c:pt idx="481">
                  <c:v>177.83414884615388</c:v>
                </c:pt>
                <c:pt idx="482">
                  <c:v>178.24351292307696</c:v>
                </c:pt>
                <c:pt idx="483">
                  <c:v>178.65287700000002</c:v>
                </c:pt>
                <c:pt idx="484">
                  <c:v>179.06224107692307</c:v>
                </c:pt>
                <c:pt idx="485">
                  <c:v>179.47160515384618</c:v>
                </c:pt>
                <c:pt idx="486">
                  <c:v>179.88096923076927</c:v>
                </c:pt>
                <c:pt idx="487">
                  <c:v>180.29033330769235</c:v>
                </c:pt>
                <c:pt idx="488">
                  <c:v>180.69969738461543</c:v>
                </c:pt>
                <c:pt idx="489">
                  <c:v>181.10906146153849</c:v>
                </c:pt>
                <c:pt idx="490">
                  <c:v>181.51842553846157</c:v>
                </c:pt>
                <c:pt idx="491">
                  <c:v>181.92778961538463</c:v>
                </c:pt>
                <c:pt idx="492">
                  <c:v>182.33715369230774</c:v>
                </c:pt>
                <c:pt idx="493">
                  <c:v>182.74651776923082</c:v>
                </c:pt>
                <c:pt idx="494">
                  <c:v>183.1558818461539</c:v>
                </c:pt>
                <c:pt idx="495">
                  <c:v>183.56524592307696</c:v>
                </c:pt>
                <c:pt idx="496">
                  <c:v>183.97461000000001</c:v>
                </c:pt>
                <c:pt idx="497">
                  <c:v>184.3839740769231</c:v>
                </c:pt>
                <c:pt idx="498">
                  <c:v>184.79333815384618</c:v>
                </c:pt>
                <c:pt idx="499">
                  <c:v>185.20270223076923</c:v>
                </c:pt>
                <c:pt idx="500">
                  <c:v>185.61206630769229</c:v>
                </c:pt>
                <c:pt idx="501">
                  <c:v>186.02143038461543</c:v>
                </c:pt>
                <c:pt idx="502">
                  <c:v>186.43079446153851</c:v>
                </c:pt>
                <c:pt idx="503">
                  <c:v>186.84015853846157</c:v>
                </c:pt>
                <c:pt idx="504">
                  <c:v>187.24952261538465</c:v>
                </c:pt>
                <c:pt idx="505">
                  <c:v>187.65888669230773</c:v>
                </c:pt>
                <c:pt idx="506">
                  <c:v>188.06825076923079</c:v>
                </c:pt>
                <c:pt idx="507">
                  <c:v>188.47761484615384</c:v>
                </c:pt>
                <c:pt idx="508">
                  <c:v>188.88697892307698</c:v>
                </c:pt>
                <c:pt idx="509">
                  <c:v>189.29634300000006</c:v>
                </c:pt>
                <c:pt idx="510">
                  <c:v>189.70570707692315</c:v>
                </c:pt>
                <c:pt idx="511">
                  <c:v>190.1150711538462</c:v>
                </c:pt>
                <c:pt idx="512">
                  <c:v>190.52443523076928</c:v>
                </c:pt>
                <c:pt idx="513">
                  <c:v>190.93379930769234</c:v>
                </c:pt>
                <c:pt idx="514">
                  <c:v>191.34316338461542</c:v>
                </c:pt>
                <c:pt idx="515">
                  <c:v>191.75252746153853</c:v>
                </c:pt>
                <c:pt idx="516">
                  <c:v>192.16189153846159</c:v>
                </c:pt>
                <c:pt idx="517">
                  <c:v>192.57125561538467</c:v>
                </c:pt>
                <c:pt idx="518">
                  <c:v>192.98061969230776</c:v>
                </c:pt>
                <c:pt idx="519">
                  <c:v>193.38998376923081</c:v>
                </c:pt>
                <c:pt idx="520">
                  <c:v>193.79934784615386</c:v>
                </c:pt>
                <c:pt idx="521">
                  <c:v>194.20871192307695</c:v>
                </c:pt>
                <c:pt idx="522">
                  <c:v>194.61807600000003</c:v>
                </c:pt>
                <c:pt idx="523">
                  <c:v>194.97495830769233</c:v>
                </c:pt>
                <c:pt idx="524">
                  <c:v>195.33184061538466</c:v>
                </c:pt>
                <c:pt idx="525">
                  <c:v>195.68872292307694</c:v>
                </c:pt>
                <c:pt idx="526">
                  <c:v>196.0456052307693</c:v>
                </c:pt>
                <c:pt idx="527">
                  <c:v>196.4024875384616</c:v>
                </c:pt>
                <c:pt idx="528">
                  <c:v>196.7593698461539</c:v>
                </c:pt>
                <c:pt idx="529">
                  <c:v>197.1162521538462</c:v>
                </c:pt>
                <c:pt idx="530">
                  <c:v>197.47313446153848</c:v>
                </c:pt>
                <c:pt idx="531">
                  <c:v>197.83001676923081</c:v>
                </c:pt>
                <c:pt idx="532">
                  <c:v>198.18689907692311</c:v>
                </c:pt>
                <c:pt idx="533">
                  <c:v>198.54378138461544</c:v>
                </c:pt>
                <c:pt idx="534">
                  <c:v>198.90066369230775</c:v>
                </c:pt>
                <c:pt idx="535">
                  <c:v>199.25754600000005</c:v>
                </c:pt>
                <c:pt idx="536">
                  <c:v>199.61442830769232</c:v>
                </c:pt>
                <c:pt idx="537">
                  <c:v>199.97131061538465</c:v>
                </c:pt>
                <c:pt idx="538">
                  <c:v>200.32819292307695</c:v>
                </c:pt>
                <c:pt idx="539">
                  <c:v>200.68507523076926</c:v>
                </c:pt>
                <c:pt idx="540">
                  <c:v>201.04195753846162</c:v>
                </c:pt>
                <c:pt idx="541">
                  <c:v>201.39883984615386</c:v>
                </c:pt>
                <c:pt idx="542">
                  <c:v>201.75572215384619</c:v>
                </c:pt>
                <c:pt idx="543">
                  <c:v>202.11260446153852</c:v>
                </c:pt>
                <c:pt idx="544">
                  <c:v>202.4694867692308</c:v>
                </c:pt>
                <c:pt idx="545">
                  <c:v>202.82636907692313</c:v>
                </c:pt>
                <c:pt idx="546">
                  <c:v>203.1832513846154</c:v>
                </c:pt>
                <c:pt idx="547">
                  <c:v>203.54013369230773</c:v>
                </c:pt>
                <c:pt idx="548">
                  <c:v>203.89701600000004</c:v>
                </c:pt>
                <c:pt idx="549">
                  <c:v>204.25389830769234</c:v>
                </c:pt>
                <c:pt idx="550">
                  <c:v>204.61078061538467</c:v>
                </c:pt>
                <c:pt idx="551">
                  <c:v>204.96766292307697</c:v>
                </c:pt>
                <c:pt idx="552">
                  <c:v>205.32454523076925</c:v>
                </c:pt>
                <c:pt idx="553">
                  <c:v>205.68142753846158</c:v>
                </c:pt>
                <c:pt idx="554">
                  <c:v>206.03830984615391</c:v>
                </c:pt>
                <c:pt idx="555">
                  <c:v>206.39519215384618</c:v>
                </c:pt>
                <c:pt idx="556">
                  <c:v>206.75207446153851</c:v>
                </c:pt>
                <c:pt idx="557">
                  <c:v>207.10895676923082</c:v>
                </c:pt>
                <c:pt idx="558">
                  <c:v>207.46583907692312</c:v>
                </c:pt>
                <c:pt idx="559">
                  <c:v>207.82272138461542</c:v>
                </c:pt>
                <c:pt idx="560">
                  <c:v>208.17960369230772</c:v>
                </c:pt>
                <c:pt idx="561">
                  <c:v>208.53648600000002</c:v>
                </c:pt>
                <c:pt idx="562">
                  <c:v>208.89336830769233</c:v>
                </c:pt>
                <c:pt idx="563">
                  <c:v>209.25025061538466</c:v>
                </c:pt>
                <c:pt idx="564">
                  <c:v>209.60713292307699</c:v>
                </c:pt>
                <c:pt idx="565">
                  <c:v>209.96401523076926</c:v>
                </c:pt>
                <c:pt idx="566">
                  <c:v>210.32089753846157</c:v>
                </c:pt>
                <c:pt idx="567">
                  <c:v>210.6777798461539</c:v>
                </c:pt>
                <c:pt idx="568">
                  <c:v>211.03466215384617</c:v>
                </c:pt>
                <c:pt idx="569">
                  <c:v>211.3915444615385</c:v>
                </c:pt>
                <c:pt idx="570">
                  <c:v>211.74842676923083</c:v>
                </c:pt>
                <c:pt idx="571">
                  <c:v>212.10530907692311</c:v>
                </c:pt>
                <c:pt idx="572">
                  <c:v>212.46219138461544</c:v>
                </c:pt>
                <c:pt idx="573">
                  <c:v>212.81907369230771</c:v>
                </c:pt>
                <c:pt idx="574">
                  <c:v>213.17595600000004</c:v>
                </c:pt>
                <c:pt idx="575">
                  <c:v>213.34630823076927</c:v>
                </c:pt>
                <c:pt idx="576">
                  <c:v>213.51666046153849</c:v>
                </c:pt>
                <c:pt idx="577">
                  <c:v>213.68701269230775</c:v>
                </c:pt>
                <c:pt idx="578">
                  <c:v>213.85736492307697</c:v>
                </c:pt>
                <c:pt idx="579">
                  <c:v>214.02771715384617</c:v>
                </c:pt>
                <c:pt idx="580">
                  <c:v>214.19806938461542</c:v>
                </c:pt>
                <c:pt idx="581">
                  <c:v>214.36842161538468</c:v>
                </c:pt>
                <c:pt idx="582">
                  <c:v>214.53877384615387</c:v>
                </c:pt>
                <c:pt idx="583">
                  <c:v>214.7091260769231</c:v>
                </c:pt>
                <c:pt idx="584">
                  <c:v>214.87947830769235</c:v>
                </c:pt>
                <c:pt idx="585">
                  <c:v>215.04983053846158</c:v>
                </c:pt>
                <c:pt idx="586">
                  <c:v>215.2201827692308</c:v>
                </c:pt>
                <c:pt idx="587">
                  <c:v>215.390535</c:v>
                </c:pt>
                <c:pt idx="588">
                  <c:v>215.56088723076923</c:v>
                </c:pt>
                <c:pt idx="589">
                  <c:v>215.73123946153851</c:v>
                </c:pt>
                <c:pt idx="590">
                  <c:v>215.9015916923077</c:v>
                </c:pt>
                <c:pt idx="591">
                  <c:v>216.07194392307696</c:v>
                </c:pt>
                <c:pt idx="592">
                  <c:v>216.24229615384618</c:v>
                </c:pt>
                <c:pt idx="593">
                  <c:v>216.41264838461544</c:v>
                </c:pt>
                <c:pt idx="594">
                  <c:v>216.58300061538466</c:v>
                </c:pt>
                <c:pt idx="595">
                  <c:v>216.75335284615386</c:v>
                </c:pt>
                <c:pt idx="596">
                  <c:v>216.92370507692314</c:v>
                </c:pt>
                <c:pt idx="597">
                  <c:v>217.09405730769234</c:v>
                </c:pt>
                <c:pt idx="598">
                  <c:v>217.26440953846156</c:v>
                </c:pt>
                <c:pt idx="599">
                  <c:v>217.43476176923082</c:v>
                </c:pt>
                <c:pt idx="600">
                  <c:v>217.60511400000004</c:v>
                </c:pt>
                <c:pt idx="601">
                  <c:v>217.77546623076927</c:v>
                </c:pt>
                <c:pt idx="602">
                  <c:v>217.94581846153852</c:v>
                </c:pt>
                <c:pt idx="603">
                  <c:v>218.11617069230772</c:v>
                </c:pt>
                <c:pt idx="604">
                  <c:v>218.28652292307697</c:v>
                </c:pt>
                <c:pt idx="605">
                  <c:v>218.45687515384623</c:v>
                </c:pt>
                <c:pt idx="606">
                  <c:v>218.62722738461542</c:v>
                </c:pt>
                <c:pt idx="607">
                  <c:v>218.79757961538462</c:v>
                </c:pt>
                <c:pt idx="608">
                  <c:v>218.96793184615387</c:v>
                </c:pt>
                <c:pt idx="609">
                  <c:v>219.1382840769231</c:v>
                </c:pt>
                <c:pt idx="610">
                  <c:v>219.30863630769235</c:v>
                </c:pt>
                <c:pt idx="611">
                  <c:v>219.47898853846155</c:v>
                </c:pt>
                <c:pt idx="612">
                  <c:v>219.6493407692308</c:v>
                </c:pt>
                <c:pt idx="613">
                  <c:v>219.81969300000003</c:v>
                </c:pt>
                <c:pt idx="614">
                  <c:v>219.99004523076925</c:v>
                </c:pt>
                <c:pt idx="615">
                  <c:v>220.16039746153848</c:v>
                </c:pt>
                <c:pt idx="616">
                  <c:v>220.33074969230773</c:v>
                </c:pt>
                <c:pt idx="617">
                  <c:v>220.50110192307693</c:v>
                </c:pt>
                <c:pt idx="618">
                  <c:v>220.67145415384618</c:v>
                </c:pt>
                <c:pt idx="619">
                  <c:v>220.84180638461544</c:v>
                </c:pt>
                <c:pt idx="620">
                  <c:v>221.01215861538464</c:v>
                </c:pt>
                <c:pt idx="621">
                  <c:v>221.18251084615389</c:v>
                </c:pt>
                <c:pt idx="622">
                  <c:v>221.35286307692311</c:v>
                </c:pt>
                <c:pt idx="623">
                  <c:v>221.52321530769234</c:v>
                </c:pt>
                <c:pt idx="624">
                  <c:v>221.69356753846159</c:v>
                </c:pt>
                <c:pt idx="625">
                  <c:v>221.86391976923076</c:v>
                </c:pt>
                <c:pt idx="626">
                  <c:v>222.03427200000002</c:v>
                </c:pt>
                <c:pt idx="627">
                  <c:v>222.03427200000002</c:v>
                </c:pt>
                <c:pt idx="628">
                  <c:v>222.50145184615386</c:v>
                </c:pt>
                <c:pt idx="629">
                  <c:v>222.96863169230775</c:v>
                </c:pt>
                <c:pt idx="630">
                  <c:v>223.43581153846154</c:v>
                </c:pt>
                <c:pt idx="631">
                  <c:v>223.90299138461543</c:v>
                </c:pt>
                <c:pt idx="632">
                  <c:v>224.37017123076927</c:v>
                </c:pt>
                <c:pt idx="633">
                  <c:v>224.83735107692311</c:v>
                </c:pt>
                <c:pt idx="634">
                  <c:v>225.30453092307695</c:v>
                </c:pt>
                <c:pt idx="635">
                  <c:v>225.77171076923079</c:v>
                </c:pt>
                <c:pt idx="636">
                  <c:v>226.23889061538461</c:v>
                </c:pt>
                <c:pt idx="637">
                  <c:v>226.70607046153847</c:v>
                </c:pt>
                <c:pt idx="638">
                  <c:v>227.17325030769234</c:v>
                </c:pt>
                <c:pt idx="639">
                  <c:v>227.64043015384621</c:v>
                </c:pt>
                <c:pt idx="640">
                  <c:v>228.10761000000002</c:v>
                </c:pt>
                <c:pt idx="641">
                  <c:v>228.57478984615386</c:v>
                </c:pt>
                <c:pt idx="642">
                  <c:v>229.04196969230773</c:v>
                </c:pt>
                <c:pt idx="643">
                  <c:v>229.50914953846157</c:v>
                </c:pt>
                <c:pt idx="644">
                  <c:v>229.97632938461541</c:v>
                </c:pt>
                <c:pt idx="645">
                  <c:v>230.44350923076928</c:v>
                </c:pt>
                <c:pt idx="646">
                  <c:v>230.91068907692309</c:v>
                </c:pt>
                <c:pt idx="647">
                  <c:v>231.37786892307699</c:v>
                </c:pt>
                <c:pt idx="648">
                  <c:v>231.84504876923083</c:v>
                </c:pt>
                <c:pt idx="649">
                  <c:v>232.31222861538464</c:v>
                </c:pt>
                <c:pt idx="650">
                  <c:v>232.77940846153848</c:v>
                </c:pt>
                <c:pt idx="651">
                  <c:v>233.24658830769235</c:v>
                </c:pt>
                <c:pt idx="652">
                  <c:v>233.71376815384622</c:v>
                </c:pt>
                <c:pt idx="653">
                  <c:v>234.180948</c:v>
                </c:pt>
                <c:pt idx="654">
                  <c:v>234.6481278461539</c:v>
                </c:pt>
                <c:pt idx="655">
                  <c:v>235.11530769230771</c:v>
                </c:pt>
                <c:pt idx="656">
                  <c:v>235.58248753846158</c:v>
                </c:pt>
                <c:pt idx="657">
                  <c:v>236.04966738461539</c:v>
                </c:pt>
                <c:pt idx="658">
                  <c:v>236.51684723076926</c:v>
                </c:pt>
                <c:pt idx="659">
                  <c:v>236.98402707692313</c:v>
                </c:pt>
                <c:pt idx="660">
                  <c:v>237.45120692307694</c:v>
                </c:pt>
                <c:pt idx="661">
                  <c:v>237.91838676923084</c:v>
                </c:pt>
                <c:pt idx="662">
                  <c:v>238.38556661538465</c:v>
                </c:pt>
                <c:pt idx="663">
                  <c:v>238.85274646153852</c:v>
                </c:pt>
                <c:pt idx="664">
                  <c:v>239.31992630769233</c:v>
                </c:pt>
                <c:pt idx="665">
                  <c:v>239.7871061538462</c:v>
                </c:pt>
                <c:pt idx="666">
                  <c:v>240.25428599999998</c:v>
                </c:pt>
                <c:pt idx="667">
                  <c:v>240.72146584615388</c:v>
                </c:pt>
                <c:pt idx="668">
                  <c:v>241.18864569230772</c:v>
                </c:pt>
                <c:pt idx="669">
                  <c:v>241.65582553846158</c:v>
                </c:pt>
                <c:pt idx="670">
                  <c:v>242.12300538461537</c:v>
                </c:pt>
                <c:pt idx="671">
                  <c:v>242.59018523076924</c:v>
                </c:pt>
                <c:pt idx="672">
                  <c:v>243.05736507692311</c:v>
                </c:pt>
              </c:numCache>
            </c:numRef>
          </c:val>
          <c:smooth val="0"/>
        </c:ser>
        <c:ser>
          <c:idx val="5"/>
          <c:order val="5"/>
          <c:tx>
            <c:strRef>
              <c:f>PBR!$BI$19</c:f>
              <c:strCache>
                <c:ptCount val="1"/>
                <c:pt idx="0">
                  <c:v>0.8X</c:v>
                </c:pt>
              </c:strCache>
            </c:strRef>
          </c:tx>
          <c:spPr>
            <a:ln w="19050">
              <a:solidFill>
                <a:schemeClr val="tx1">
                  <a:lumMod val="75000"/>
                  <a:lumOff val="25000"/>
                </a:schemeClr>
              </a:solidFill>
            </a:ln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PBR!$BI$20:$BI$5005</c:f>
              <c:numCache>
                <c:formatCode>General</c:formatCode>
                <c:ptCount val="4986"/>
                <c:pt idx="0">
                  <c:v>27.552328000000006</c:v>
                </c:pt>
                <c:pt idx="1">
                  <c:v>27.632577230769236</c:v>
                </c:pt>
                <c:pt idx="2">
                  <c:v>27.712826461538466</c:v>
                </c:pt>
                <c:pt idx="3">
                  <c:v>27.793075692307696</c:v>
                </c:pt>
                <c:pt idx="4">
                  <c:v>27.873324923076929</c:v>
                </c:pt>
                <c:pt idx="5">
                  <c:v>27.953574153846159</c:v>
                </c:pt>
                <c:pt idx="6">
                  <c:v>28.033823384615385</c:v>
                </c:pt>
                <c:pt idx="7">
                  <c:v>28.114072615384618</c:v>
                </c:pt>
                <c:pt idx="8">
                  <c:v>28.194321846153848</c:v>
                </c:pt>
                <c:pt idx="9">
                  <c:v>28.274571076923074</c:v>
                </c:pt>
                <c:pt idx="10">
                  <c:v>28.354820307692311</c:v>
                </c:pt>
                <c:pt idx="11">
                  <c:v>28.435069538461541</c:v>
                </c:pt>
                <c:pt idx="12">
                  <c:v>28.515318769230777</c:v>
                </c:pt>
                <c:pt idx="13">
                  <c:v>28.595568000000007</c:v>
                </c:pt>
                <c:pt idx="14">
                  <c:v>28.67581723076923</c:v>
                </c:pt>
                <c:pt idx="15">
                  <c:v>28.756066461538467</c:v>
                </c:pt>
                <c:pt idx="16">
                  <c:v>28.836315692307696</c:v>
                </c:pt>
                <c:pt idx="17">
                  <c:v>28.916564923076926</c:v>
                </c:pt>
                <c:pt idx="18">
                  <c:v>28.996814153846156</c:v>
                </c:pt>
                <c:pt idx="19">
                  <c:v>29.077063384615386</c:v>
                </c:pt>
                <c:pt idx="20">
                  <c:v>29.157312615384622</c:v>
                </c:pt>
                <c:pt idx="21">
                  <c:v>29.237561846153849</c:v>
                </c:pt>
                <c:pt idx="22">
                  <c:v>29.317811076923078</c:v>
                </c:pt>
                <c:pt idx="23">
                  <c:v>29.398060307692308</c:v>
                </c:pt>
                <c:pt idx="24">
                  <c:v>29.478309538461538</c:v>
                </c:pt>
                <c:pt idx="25">
                  <c:v>29.558558769230778</c:v>
                </c:pt>
                <c:pt idx="26">
                  <c:v>29.638808000000004</c:v>
                </c:pt>
                <c:pt idx="27">
                  <c:v>29.719057230769238</c:v>
                </c:pt>
                <c:pt idx="28">
                  <c:v>29.799306461538468</c:v>
                </c:pt>
                <c:pt idx="29">
                  <c:v>29.879555692307697</c:v>
                </c:pt>
                <c:pt idx="30">
                  <c:v>29.959804923076923</c:v>
                </c:pt>
                <c:pt idx="31">
                  <c:v>30.040054153846157</c:v>
                </c:pt>
                <c:pt idx="32">
                  <c:v>30.12030338461539</c:v>
                </c:pt>
                <c:pt idx="33">
                  <c:v>30.20055261538462</c:v>
                </c:pt>
                <c:pt idx="34">
                  <c:v>30.28080184615385</c:v>
                </c:pt>
                <c:pt idx="35">
                  <c:v>30.361051076923079</c:v>
                </c:pt>
                <c:pt idx="36">
                  <c:v>30.441300307692309</c:v>
                </c:pt>
                <c:pt idx="37">
                  <c:v>30.521549538461539</c:v>
                </c:pt>
                <c:pt idx="38">
                  <c:v>30.601798769230768</c:v>
                </c:pt>
                <c:pt idx="39">
                  <c:v>30.682047999999998</c:v>
                </c:pt>
                <c:pt idx="40">
                  <c:v>30.762297230769235</c:v>
                </c:pt>
                <c:pt idx="41">
                  <c:v>30.842546461538465</c:v>
                </c:pt>
                <c:pt idx="42">
                  <c:v>30.922795692307695</c:v>
                </c:pt>
                <c:pt idx="43">
                  <c:v>31.003044923076921</c:v>
                </c:pt>
                <c:pt idx="44">
                  <c:v>31.083294153846158</c:v>
                </c:pt>
                <c:pt idx="45">
                  <c:v>31.163543384615387</c:v>
                </c:pt>
                <c:pt idx="46">
                  <c:v>31.243792615384617</c:v>
                </c:pt>
                <c:pt idx="47">
                  <c:v>31.324041846153847</c:v>
                </c:pt>
                <c:pt idx="48">
                  <c:v>31.40429107692308</c:v>
                </c:pt>
                <c:pt idx="49">
                  <c:v>31.48454030769231</c:v>
                </c:pt>
                <c:pt idx="50">
                  <c:v>31.56478953846154</c:v>
                </c:pt>
                <c:pt idx="51">
                  <c:v>31.645038769230769</c:v>
                </c:pt>
                <c:pt idx="52">
                  <c:v>31.725287999999999</c:v>
                </c:pt>
                <c:pt idx="53">
                  <c:v>31.725287999999999</c:v>
                </c:pt>
                <c:pt idx="54">
                  <c:v>31.81053369230769</c:v>
                </c:pt>
                <c:pt idx="55">
                  <c:v>31.895779384615391</c:v>
                </c:pt>
                <c:pt idx="56">
                  <c:v>31.981025076923078</c:v>
                </c:pt>
                <c:pt idx="57">
                  <c:v>32.066270769230776</c:v>
                </c:pt>
                <c:pt idx="58">
                  <c:v>32.151516461538463</c:v>
                </c:pt>
                <c:pt idx="59">
                  <c:v>32.236762153846151</c:v>
                </c:pt>
                <c:pt idx="60">
                  <c:v>32.322007846153852</c:v>
                </c:pt>
                <c:pt idx="61">
                  <c:v>32.407253538461546</c:v>
                </c:pt>
                <c:pt idx="62">
                  <c:v>32.492499230769234</c:v>
                </c:pt>
                <c:pt idx="63">
                  <c:v>32.577744923076928</c:v>
                </c:pt>
                <c:pt idx="64">
                  <c:v>32.662990615384622</c:v>
                </c:pt>
                <c:pt idx="65">
                  <c:v>32.748236307692316</c:v>
                </c:pt>
                <c:pt idx="66">
                  <c:v>32.833482000000004</c:v>
                </c:pt>
                <c:pt idx="67">
                  <c:v>32.918727692307691</c:v>
                </c:pt>
                <c:pt idx="68">
                  <c:v>33.003973384615385</c:v>
                </c:pt>
                <c:pt idx="69">
                  <c:v>33.089219076923079</c:v>
                </c:pt>
                <c:pt idx="70">
                  <c:v>33.174464769230767</c:v>
                </c:pt>
                <c:pt idx="71">
                  <c:v>33.259710461538461</c:v>
                </c:pt>
                <c:pt idx="72">
                  <c:v>33.344956153846155</c:v>
                </c:pt>
                <c:pt idx="73">
                  <c:v>33.430201846153849</c:v>
                </c:pt>
                <c:pt idx="74">
                  <c:v>33.515447538461537</c:v>
                </c:pt>
                <c:pt idx="75">
                  <c:v>33.600693230769231</c:v>
                </c:pt>
                <c:pt idx="76">
                  <c:v>33.685938923076925</c:v>
                </c:pt>
                <c:pt idx="77">
                  <c:v>33.77118461538462</c:v>
                </c:pt>
                <c:pt idx="78">
                  <c:v>33.856430307692314</c:v>
                </c:pt>
                <c:pt idx="79">
                  <c:v>33.941676000000001</c:v>
                </c:pt>
                <c:pt idx="80">
                  <c:v>34.026921692307695</c:v>
                </c:pt>
                <c:pt idx="81">
                  <c:v>34.11216738461539</c:v>
                </c:pt>
                <c:pt idx="82">
                  <c:v>34.197413076923077</c:v>
                </c:pt>
                <c:pt idx="83">
                  <c:v>34.282658769230764</c:v>
                </c:pt>
                <c:pt idx="84">
                  <c:v>34.367904461538473</c:v>
                </c:pt>
                <c:pt idx="85">
                  <c:v>34.45315015384616</c:v>
                </c:pt>
                <c:pt idx="86">
                  <c:v>34.53839584615384</c:v>
                </c:pt>
                <c:pt idx="87">
                  <c:v>34.623641538461548</c:v>
                </c:pt>
                <c:pt idx="88">
                  <c:v>34.708887230769228</c:v>
                </c:pt>
                <c:pt idx="89">
                  <c:v>34.794132923076923</c:v>
                </c:pt>
                <c:pt idx="90">
                  <c:v>34.879378615384624</c:v>
                </c:pt>
                <c:pt idx="91">
                  <c:v>34.964624307692304</c:v>
                </c:pt>
                <c:pt idx="92">
                  <c:v>35.049869999999999</c:v>
                </c:pt>
                <c:pt idx="93">
                  <c:v>35.1351156923077</c:v>
                </c:pt>
                <c:pt idx="94">
                  <c:v>35.22036138461538</c:v>
                </c:pt>
                <c:pt idx="95">
                  <c:v>35.305607076923081</c:v>
                </c:pt>
                <c:pt idx="96">
                  <c:v>35.390852769230776</c:v>
                </c:pt>
                <c:pt idx="97">
                  <c:v>35.476098461538463</c:v>
                </c:pt>
                <c:pt idx="98">
                  <c:v>35.561344153846157</c:v>
                </c:pt>
                <c:pt idx="99">
                  <c:v>35.646589846153844</c:v>
                </c:pt>
                <c:pt idx="100">
                  <c:v>35.731835538461546</c:v>
                </c:pt>
                <c:pt idx="101">
                  <c:v>35.81708123076924</c:v>
                </c:pt>
                <c:pt idx="102">
                  <c:v>35.902326923076927</c:v>
                </c:pt>
                <c:pt idx="103">
                  <c:v>35.987572615384614</c:v>
                </c:pt>
                <c:pt idx="104">
                  <c:v>36.072818307692309</c:v>
                </c:pt>
                <c:pt idx="105">
                  <c:v>36.158064000000003</c:v>
                </c:pt>
                <c:pt idx="106">
                  <c:v>36.25595692307693</c:v>
                </c:pt>
                <c:pt idx="107">
                  <c:v>36.35384984615385</c:v>
                </c:pt>
                <c:pt idx="108">
                  <c:v>36.451742769230776</c:v>
                </c:pt>
                <c:pt idx="109">
                  <c:v>36.549635692307696</c:v>
                </c:pt>
                <c:pt idx="110">
                  <c:v>36.647528615384616</c:v>
                </c:pt>
                <c:pt idx="111">
                  <c:v>36.745421538461535</c:v>
                </c:pt>
                <c:pt idx="112">
                  <c:v>36.843314461538469</c:v>
                </c:pt>
                <c:pt idx="113">
                  <c:v>36.941207384615396</c:v>
                </c:pt>
                <c:pt idx="114">
                  <c:v>37.039100307692308</c:v>
                </c:pt>
                <c:pt idx="115">
                  <c:v>37.136993230769235</c:v>
                </c:pt>
                <c:pt idx="116">
                  <c:v>37.234886153846155</c:v>
                </c:pt>
                <c:pt idx="117">
                  <c:v>37.332779076923082</c:v>
                </c:pt>
                <c:pt idx="118">
                  <c:v>37.430672000000001</c:v>
                </c:pt>
                <c:pt idx="119">
                  <c:v>37.528564923076928</c:v>
                </c:pt>
                <c:pt idx="120">
                  <c:v>37.626457846153848</c:v>
                </c:pt>
                <c:pt idx="121">
                  <c:v>37.724350769230767</c:v>
                </c:pt>
                <c:pt idx="122">
                  <c:v>37.822243692307694</c:v>
                </c:pt>
                <c:pt idx="123">
                  <c:v>37.920136615384621</c:v>
                </c:pt>
                <c:pt idx="124">
                  <c:v>38.018029538461541</c:v>
                </c:pt>
                <c:pt idx="125">
                  <c:v>38.115922461538474</c:v>
                </c:pt>
                <c:pt idx="126">
                  <c:v>38.213815384615387</c:v>
                </c:pt>
                <c:pt idx="127">
                  <c:v>38.311708307692307</c:v>
                </c:pt>
                <c:pt idx="128">
                  <c:v>38.409601230769233</c:v>
                </c:pt>
                <c:pt idx="129">
                  <c:v>38.50749415384616</c:v>
                </c:pt>
                <c:pt idx="130">
                  <c:v>38.60538707692308</c:v>
                </c:pt>
                <c:pt idx="131">
                  <c:v>38.703280000000007</c:v>
                </c:pt>
                <c:pt idx="132">
                  <c:v>38.801172923076926</c:v>
                </c:pt>
                <c:pt idx="133">
                  <c:v>38.899065846153846</c:v>
                </c:pt>
                <c:pt idx="134">
                  <c:v>38.996958769230773</c:v>
                </c:pt>
                <c:pt idx="135">
                  <c:v>39.094851692307699</c:v>
                </c:pt>
                <c:pt idx="136">
                  <c:v>39.192744615384619</c:v>
                </c:pt>
                <c:pt idx="137">
                  <c:v>39.290637538461539</c:v>
                </c:pt>
                <c:pt idx="138">
                  <c:v>39.388530461538465</c:v>
                </c:pt>
                <c:pt idx="139">
                  <c:v>39.486423384615385</c:v>
                </c:pt>
                <c:pt idx="140">
                  <c:v>39.584316307692319</c:v>
                </c:pt>
                <c:pt idx="141">
                  <c:v>39.682209230769239</c:v>
                </c:pt>
                <c:pt idx="142">
                  <c:v>39.780102153846158</c:v>
                </c:pt>
                <c:pt idx="143">
                  <c:v>39.877995076923078</c:v>
                </c:pt>
                <c:pt idx="144">
                  <c:v>39.975888000000005</c:v>
                </c:pt>
                <c:pt idx="145">
                  <c:v>40.073780923076932</c:v>
                </c:pt>
                <c:pt idx="146">
                  <c:v>40.171673846153858</c:v>
                </c:pt>
                <c:pt idx="147">
                  <c:v>40.269566769230778</c:v>
                </c:pt>
                <c:pt idx="148">
                  <c:v>40.367459692307698</c:v>
                </c:pt>
                <c:pt idx="149">
                  <c:v>40.465352615384617</c:v>
                </c:pt>
                <c:pt idx="150">
                  <c:v>40.563245538461544</c:v>
                </c:pt>
                <c:pt idx="151">
                  <c:v>40.661138461538464</c:v>
                </c:pt>
                <c:pt idx="152">
                  <c:v>40.75903138461539</c:v>
                </c:pt>
                <c:pt idx="153">
                  <c:v>40.856924307692317</c:v>
                </c:pt>
                <c:pt idx="154">
                  <c:v>40.95481723076923</c:v>
                </c:pt>
                <c:pt idx="155">
                  <c:v>41.052710153846157</c:v>
                </c:pt>
                <c:pt idx="156">
                  <c:v>41.150603076923076</c:v>
                </c:pt>
                <c:pt idx="157">
                  <c:v>41.248496000000003</c:v>
                </c:pt>
                <c:pt idx="158">
                  <c:v>41.349309384615388</c:v>
                </c:pt>
                <c:pt idx="159">
                  <c:v>41.450122769230774</c:v>
                </c:pt>
                <c:pt idx="160">
                  <c:v>41.550936153846152</c:v>
                </c:pt>
                <c:pt idx="161">
                  <c:v>41.651749538461544</c:v>
                </c:pt>
                <c:pt idx="162">
                  <c:v>41.75256292307693</c:v>
                </c:pt>
                <c:pt idx="163">
                  <c:v>41.853376307692315</c:v>
                </c:pt>
                <c:pt idx="164">
                  <c:v>41.9541896923077</c:v>
                </c:pt>
                <c:pt idx="165">
                  <c:v>42.055003076923079</c:v>
                </c:pt>
                <c:pt idx="166">
                  <c:v>42.155816461538464</c:v>
                </c:pt>
                <c:pt idx="167">
                  <c:v>42.256629846153857</c:v>
                </c:pt>
                <c:pt idx="168">
                  <c:v>42.357443230769242</c:v>
                </c:pt>
                <c:pt idx="169">
                  <c:v>42.458256615384627</c:v>
                </c:pt>
                <c:pt idx="170">
                  <c:v>42.559070000000006</c:v>
                </c:pt>
                <c:pt idx="171">
                  <c:v>42.659883384615384</c:v>
                </c:pt>
                <c:pt idx="172">
                  <c:v>42.760696769230776</c:v>
                </c:pt>
                <c:pt idx="173">
                  <c:v>42.861510153846154</c:v>
                </c:pt>
                <c:pt idx="174">
                  <c:v>42.962323538461547</c:v>
                </c:pt>
                <c:pt idx="175">
                  <c:v>43.063136923076925</c:v>
                </c:pt>
                <c:pt idx="176">
                  <c:v>43.163950307692311</c:v>
                </c:pt>
                <c:pt idx="177">
                  <c:v>43.264763692307696</c:v>
                </c:pt>
                <c:pt idx="178">
                  <c:v>43.365577076923081</c:v>
                </c:pt>
                <c:pt idx="179">
                  <c:v>43.466390461538467</c:v>
                </c:pt>
                <c:pt idx="180">
                  <c:v>43.567203846153852</c:v>
                </c:pt>
                <c:pt idx="181">
                  <c:v>43.668017230769244</c:v>
                </c:pt>
                <c:pt idx="182">
                  <c:v>43.768830615384623</c:v>
                </c:pt>
                <c:pt idx="183">
                  <c:v>43.869644000000001</c:v>
                </c:pt>
                <c:pt idx="184">
                  <c:v>43.970457384615386</c:v>
                </c:pt>
                <c:pt idx="185">
                  <c:v>44.071270769230765</c:v>
                </c:pt>
                <c:pt idx="186">
                  <c:v>44.172084153846157</c:v>
                </c:pt>
                <c:pt idx="187">
                  <c:v>44.272897538461542</c:v>
                </c:pt>
                <c:pt idx="188">
                  <c:v>44.373710923076928</c:v>
                </c:pt>
                <c:pt idx="189">
                  <c:v>44.474524307692306</c:v>
                </c:pt>
                <c:pt idx="190">
                  <c:v>44.575337692307691</c:v>
                </c:pt>
                <c:pt idx="191">
                  <c:v>44.676151076923084</c:v>
                </c:pt>
                <c:pt idx="192">
                  <c:v>44.776964461538469</c:v>
                </c:pt>
                <c:pt idx="193">
                  <c:v>44.877777846153847</c:v>
                </c:pt>
                <c:pt idx="194">
                  <c:v>44.978591230769233</c:v>
                </c:pt>
                <c:pt idx="195">
                  <c:v>45.079404615384611</c:v>
                </c:pt>
                <c:pt idx="196">
                  <c:v>45.180218000000004</c:v>
                </c:pt>
                <c:pt idx="197">
                  <c:v>45.281031384615389</c:v>
                </c:pt>
                <c:pt idx="198">
                  <c:v>45.381844769230767</c:v>
                </c:pt>
                <c:pt idx="199">
                  <c:v>45.48265815384616</c:v>
                </c:pt>
                <c:pt idx="200">
                  <c:v>45.583471538461538</c:v>
                </c:pt>
                <c:pt idx="201">
                  <c:v>45.684284923076923</c:v>
                </c:pt>
                <c:pt idx="202">
                  <c:v>45.785098307692309</c:v>
                </c:pt>
                <c:pt idx="203">
                  <c:v>45.885911692307687</c:v>
                </c:pt>
                <c:pt idx="204">
                  <c:v>45.986725076923079</c:v>
                </c:pt>
                <c:pt idx="205">
                  <c:v>46.087538461538472</c:v>
                </c:pt>
                <c:pt idx="206">
                  <c:v>46.18835184615385</c:v>
                </c:pt>
                <c:pt idx="207">
                  <c:v>46.289165230769228</c:v>
                </c:pt>
                <c:pt idx="208">
                  <c:v>46.389978615384614</c:v>
                </c:pt>
                <c:pt idx="209">
                  <c:v>46.490791999999999</c:v>
                </c:pt>
                <c:pt idx="210">
                  <c:v>46.62481076923077</c:v>
                </c:pt>
                <c:pt idx="211">
                  <c:v>46.758829538461541</c:v>
                </c:pt>
                <c:pt idx="212">
                  <c:v>46.892848307692304</c:v>
                </c:pt>
                <c:pt idx="213">
                  <c:v>47.026867076923082</c:v>
                </c:pt>
                <c:pt idx="214">
                  <c:v>47.160885846153846</c:v>
                </c:pt>
                <c:pt idx="215">
                  <c:v>47.294904615384617</c:v>
                </c:pt>
                <c:pt idx="216">
                  <c:v>47.428923384615388</c:v>
                </c:pt>
                <c:pt idx="217">
                  <c:v>47.562942153846159</c:v>
                </c:pt>
                <c:pt idx="218">
                  <c:v>47.696960923076929</c:v>
                </c:pt>
                <c:pt idx="219">
                  <c:v>47.830979692307693</c:v>
                </c:pt>
                <c:pt idx="220">
                  <c:v>47.964998461538457</c:v>
                </c:pt>
                <c:pt idx="221">
                  <c:v>48.099017230769235</c:v>
                </c:pt>
                <c:pt idx="222">
                  <c:v>48.233035999999998</c:v>
                </c:pt>
                <c:pt idx="223">
                  <c:v>48.367054769230776</c:v>
                </c:pt>
                <c:pt idx="224">
                  <c:v>48.50107353846154</c:v>
                </c:pt>
                <c:pt idx="225">
                  <c:v>48.635092307692304</c:v>
                </c:pt>
                <c:pt idx="226">
                  <c:v>48.769111076923089</c:v>
                </c:pt>
                <c:pt idx="227">
                  <c:v>48.903129846153853</c:v>
                </c:pt>
                <c:pt idx="228">
                  <c:v>49.037148615384623</c:v>
                </c:pt>
                <c:pt idx="229">
                  <c:v>49.171167384615394</c:v>
                </c:pt>
                <c:pt idx="230">
                  <c:v>49.305186153846151</c:v>
                </c:pt>
                <c:pt idx="231">
                  <c:v>49.439204923076936</c:v>
                </c:pt>
                <c:pt idx="232">
                  <c:v>49.573223692307693</c:v>
                </c:pt>
                <c:pt idx="233">
                  <c:v>49.707242461538463</c:v>
                </c:pt>
                <c:pt idx="234">
                  <c:v>49.841261230769234</c:v>
                </c:pt>
                <c:pt idx="235">
                  <c:v>49.975280000000005</c:v>
                </c:pt>
                <c:pt idx="236">
                  <c:v>50.109298769230783</c:v>
                </c:pt>
                <c:pt idx="237">
                  <c:v>50.243317538461547</c:v>
                </c:pt>
                <c:pt idx="238">
                  <c:v>50.37733630769231</c:v>
                </c:pt>
                <c:pt idx="239">
                  <c:v>50.511355076923081</c:v>
                </c:pt>
                <c:pt idx="240">
                  <c:v>50.645373846153845</c:v>
                </c:pt>
                <c:pt idx="241">
                  <c:v>50.779392615384623</c:v>
                </c:pt>
                <c:pt idx="242">
                  <c:v>50.913411384615387</c:v>
                </c:pt>
                <c:pt idx="243">
                  <c:v>51.047430153846157</c:v>
                </c:pt>
                <c:pt idx="244">
                  <c:v>51.181448923076935</c:v>
                </c:pt>
                <c:pt idx="245">
                  <c:v>51.315467692307699</c:v>
                </c:pt>
                <c:pt idx="246">
                  <c:v>51.44948646153847</c:v>
                </c:pt>
                <c:pt idx="247">
                  <c:v>51.583505230769241</c:v>
                </c:pt>
                <c:pt idx="248">
                  <c:v>51.717524000000004</c:v>
                </c:pt>
                <c:pt idx="249">
                  <c:v>51.851542769230775</c:v>
                </c:pt>
                <c:pt idx="250">
                  <c:v>51.985561538461539</c:v>
                </c:pt>
                <c:pt idx="251">
                  <c:v>52.119580307692317</c:v>
                </c:pt>
                <c:pt idx="252">
                  <c:v>52.253599076923081</c:v>
                </c:pt>
                <c:pt idx="253">
                  <c:v>52.387617846153852</c:v>
                </c:pt>
                <c:pt idx="254">
                  <c:v>52.521636615384615</c:v>
                </c:pt>
                <c:pt idx="255">
                  <c:v>52.655655384615393</c:v>
                </c:pt>
                <c:pt idx="256">
                  <c:v>52.789674153846157</c:v>
                </c:pt>
                <c:pt idx="257">
                  <c:v>52.923692923076928</c:v>
                </c:pt>
                <c:pt idx="258">
                  <c:v>53.057711692307706</c:v>
                </c:pt>
                <c:pt idx="259">
                  <c:v>53.191730461538469</c:v>
                </c:pt>
                <c:pt idx="260">
                  <c:v>53.325749230769247</c:v>
                </c:pt>
                <c:pt idx="261">
                  <c:v>53.459768000000011</c:v>
                </c:pt>
                <c:pt idx="262">
                  <c:v>53.748458000000014</c:v>
                </c:pt>
                <c:pt idx="263">
                  <c:v>54.037148000000002</c:v>
                </c:pt>
                <c:pt idx="264">
                  <c:v>54.325838000000019</c:v>
                </c:pt>
                <c:pt idx="265">
                  <c:v>54.614528000000007</c:v>
                </c:pt>
                <c:pt idx="266">
                  <c:v>54.90321800000001</c:v>
                </c:pt>
                <c:pt idx="267">
                  <c:v>55.191908000000012</c:v>
                </c:pt>
                <c:pt idx="268">
                  <c:v>55.480598000000001</c:v>
                </c:pt>
                <c:pt idx="269">
                  <c:v>55.769288000000017</c:v>
                </c:pt>
                <c:pt idx="270">
                  <c:v>56.057978000000006</c:v>
                </c:pt>
                <c:pt idx="271">
                  <c:v>56.346668000000008</c:v>
                </c:pt>
                <c:pt idx="272">
                  <c:v>56.635358000000011</c:v>
                </c:pt>
                <c:pt idx="273">
                  <c:v>56.924047999999999</c:v>
                </c:pt>
                <c:pt idx="274">
                  <c:v>57.212738000000002</c:v>
                </c:pt>
                <c:pt idx="275">
                  <c:v>57.501428000000004</c:v>
                </c:pt>
                <c:pt idx="276">
                  <c:v>57.790118000000007</c:v>
                </c:pt>
                <c:pt idx="277">
                  <c:v>58.078808000000009</c:v>
                </c:pt>
                <c:pt idx="278">
                  <c:v>58.367497999999998</c:v>
                </c:pt>
                <c:pt idx="279">
                  <c:v>58.656188</c:v>
                </c:pt>
                <c:pt idx="280">
                  <c:v>58.944878000000003</c:v>
                </c:pt>
                <c:pt idx="281">
                  <c:v>59.233568000000005</c:v>
                </c:pt>
                <c:pt idx="282">
                  <c:v>59.522258000000008</c:v>
                </c:pt>
                <c:pt idx="283">
                  <c:v>59.810948000000003</c:v>
                </c:pt>
                <c:pt idx="284">
                  <c:v>60.099638000000006</c:v>
                </c:pt>
                <c:pt idx="285">
                  <c:v>60.388328000000008</c:v>
                </c:pt>
                <c:pt idx="286">
                  <c:v>60.677018000000011</c:v>
                </c:pt>
                <c:pt idx="287">
                  <c:v>60.965708000000014</c:v>
                </c:pt>
                <c:pt idx="288">
                  <c:v>61.254398000000016</c:v>
                </c:pt>
                <c:pt idx="289">
                  <c:v>61.543088000000004</c:v>
                </c:pt>
                <c:pt idx="290">
                  <c:v>61.831778000000007</c:v>
                </c:pt>
                <c:pt idx="291">
                  <c:v>62.120467999999995</c:v>
                </c:pt>
                <c:pt idx="292">
                  <c:v>62.409158000000012</c:v>
                </c:pt>
                <c:pt idx="293">
                  <c:v>62.697848</c:v>
                </c:pt>
                <c:pt idx="294">
                  <c:v>62.986538000000003</c:v>
                </c:pt>
                <c:pt idx="295">
                  <c:v>63.275228000000006</c:v>
                </c:pt>
                <c:pt idx="296">
                  <c:v>63.563918000000008</c:v>
                </c:pt>
                <c:pt idx="297">
                  <c:v>63.852608000000011</c:v>
                </c:pt>
                <c:pt idx="298">
                  <c:v>64.141298000000006</c:v>
                </c:pt>
                <c:pt idx="299">
                  <c:v>64.429987999999994</c:v>
                </c:pt>
                <c:pt idx="300">
                  <c:v>64.718678000000011</c:v>
                </c:pt>
                <c:pt idx="301">
                  <c:v>65.007368000000014</c:v>
                </c:pt>
                <c:pt idx="302">
                  <c:v>65.296058000000002</c:v>
                </c:pt>
                <c:pt idx="303">
                  <c:v>65.584748000000005</c:v>
                </c:pt>
                <c:pt idx="304">
                  <c:v>65.873438000000007</c:v>
                </c:pt>
                <c:pt idx="305">
                  <c:v>66.16212800000001</c:v>
                </c:pt>
                <c:pt idx="306">
                  <c:v>66.450817999999998</c:v>
                </c:pt>
                <c:pt idx="307">
                  <c:v>66.739508000000001</c:v>
                </c:pt>
                <c:pt idx="308">
                  <c:v>67.028198000000003</c:v>
                </c:pt>
                <c:pt idx="309">
                  <c:v>67.316888000000006</c:v>
                </c:pt>
                <c:pt idx="310">
                  <c:v>67.605578000000008</c:v>
                </c:pt>
                <c:pt idx="311">
                  <c:v>67.894267999999997</c:v>
                </c:pt>
                <c:pt idx="312">
                  <c:v>68.182957999999999</c:v>
                </c:pt>
                <c:pt idx="313">
                  <c:v>68.471648000000002</c:v>
                </c:pt>
                <c:pt idx="314">
                  <c:v>68.471648000000002</c:v>
                </c:pt>
                <c:pt idx="315">
                  <c:v>68.648583692307682</c:v>
                </c:pt>
                <c:pt idx="316">
                  <c:v>68.82551938461539</c:v>
                </c:pt>
                <c:pt idx="317">
                  <c:v>69.002455076923084</c:v>
                </c:pt>
                <c:pt idx="318">
                  <c:v>69.179390769230764</c:v>
                </c:pt>
                <c:pt idx="319">
                  <c:v>69.356326461538472</c:v>
                </c:pt>
                <c:pt idx="320">
                  <c:v>69.533262153846152</c:v>
                </c:pt>
                <c:pt idx="321">
                  <c:v>69.710197846153847</c:v>
                </c:pt>
                <c:pt idx="322">
                  <c:v>69.887133538461541</c:v>
                </c:pt>
                <c:pt idx="323">
                  <c:v>70.064069230769221</c:v>
                </c:pt>
                <c:pt idx="324">
                  <c:v>70.241004923076943</c:v>
                </c:pt>
                <c:pt idx="325">
                  <c:v>70.417940615384623</c:v>
                </c:pt>
                <c:pt idx="326">
                  <c:v>70.594876307692303</c:v>
                </c:pt>
                <c:pt idx="327">
                  <c:v>70.771812000000011</c:v>
                </c:pt>
                <c:pt idx="328">
                  <c:v>70.948747692307691</c:v>
                </c:pt>
                <c:pt idx="329">
                  <c:v>71.125683384615385</c:v>
                </c:pt>
                <c:pt idx="330">
                  <c:v>71.302619076923079</c:v>
                </c:pt>
                <c:pt idx="331">
                  <c:v>71.479554769230774</c:v>
                </c:pt>
                <c:pt idx="332">
                  <c:v>71.656490461538453</c:v>
                </c:pt>
                <c:pt idx="333">
                  <c:v>71.833426153846162</c:v>
                </c:pt>
                <c:pt idx="334">
                  <c:v>72.010361846153842</c:v>
                </c:pt>
                <c:pt idx="335">
                  <c:v>72.187297538461536</c:v>
                </c:pt>
                <c:pt idx="336">
                  <c:v>72.36423323076923</c:v>
                </c:pt>
                <c:pt idx="337">
                  <c:v>72.541168923076924</c:v>
                </c:pt>
                <c:pt idx="338">
                  <c:v>72.718104615384632</c:v>
                </c:pt>
                <c:pt idx="339">
                  <c:v>72.895040307692327</c:v>
                </c:pt>
                <c:pt idx="340">
                  <c:v>73.071976000000006</c:v>
                </c:pt>
                <c:pt idx="341">
                  <c:v>73.248911692307715</c:v>
                </c:pt>
                <c:pt idx="342">
                  <c:v>73.425847384615381</c:v>
                </c:pt>
                <c:pt idx="343">
                  <c:v>73.602783076923089</c:v>
                </c:pt>
                <c:pt idx="344">
                  <c:v>73.779718769230769</c:v>
                </c:pt>
                <c:pt idx="345">
                  <c:v>73.956654461538463</c:v>
                </c:pt>
                <c:pt idx="346">
                  <c:v>74.133590153846157</c:v>
                </c:pt>
                <c:pt idx="347">
                  <c:v>74.310525846153851</c:v>
                </c:pt>
                <c:pt idx="348">
                  <c:v>74.487461538461545</c:v>
                </c:pt>
                <c:pt idx="349">
                  <c:v>74.664397230769225</c:v>
                </c:pt>
                <c:pt idx="350">
                  <c:v>74.841332923076919</c:v>
                </c:pt>
                <c:pt idx="351">
                  <c:v>75.018268615384628</c:v>
                </c:pt>
                <c:pt idx="352">
                  <c:v>75.195204307692308</c:v>
                </c:pt>
                <c:pt idx="353">
                  <c:v>75.372140000000002</c:v>
                </c:pt>
                <c:pt idx="354">
                  <c:v>75.549075692307696</c:v>
                </c:pt>
                <c:pt idx="355">
                  <c:v>75.72601138461539</c:v>
                </c:pt>
                <c:pt idx="356">
                  <c:v>75.902947076923084</c:v>
                </c:pt>
                <c:pt idx="357">
                  <c:v>76.079882769230764</c:v>
                </c:pt>
                <c:pt idx="358">
                  <c:v>76.256818461538472</c:v>
                </c:pt>
                <c:pt idx="359">
                  <c:v>76.433754153846166</c:v>
                </c:pt>
                <c:pt idx="360">
                  <c:v>76.610689846153846</c:v>
                </c:pt>
                <c:pt idx="361">
                  <c:v>76.78762553846154</c:v>
                </c:pt>
                <c:pt idx="362">
                  <c:v>76.964561230769249</c:v>
                </c:pt>
                <c:pt idx="363">
                  <c:v>77.141496923076915</c:v>
                </c:pt>
                <c:pt idx="364">
                  <c:v>77.318432615384623</c:v>
                </c:pt>
                <c:pt idx="365">
                  <c:v>77.495368307692317</c:v>
                </c:pt>
                <c:pt idx="366">
                  <c:v>77.672303999999997</c:v>
                </c:pt>
                <c:pt idx="367">
                  <c:v>77.980052769230781</c:v>
                </c:pt>
                <c:pt idx="368">
                  <c:v>78.287801538461537</c:v>
                </c:pt>
                <c:pt idx="369">
                  <c:v>78.595550307692321</c:v>
                </c:pt>
                <c:pt idx="370">
                  <c:v>78.903299076923091</c:v>
                </c:pt>
                <c:pt idx="371">
                  <c:v>79.211047846153846</c:v>
                </c:pt>
                <c:pt idx="372">
                  <c:v>79.518796615384616</c:v>
                </c:pt>
                <c:pt idx="373">
                  <c:v>79.8265453846154</c:v>
                </c:pt>
                <c:pt idx="374">
                  <c:v>80.134294153846156</c:v>
                </c:pt>
                <c:pt idx="375">
                  <c:v>80.442042923076926</c:v>
                </c:pt>
                <c:pt idx="376">
                  <c:v>80.74979169230771</c:v>
                </c:pt>
                <c:pt idx="377">
                  <c:v>81.05754046153848</c:v>
                </c:pt>
                <c:pt idx="378">
                  <c:v>81.365289230769235</c:v>
                </c:pt>
                <c:pt idx="379">
                  <c:v>81.673038000000005</c:v>
                </c:pt>
                <c:pt idx="380">
                  <c:v>81.980786769230789</c:v>
                </c:pt>
                <c:pt idx="381">
                  <c:v>82.288535538461559</c:v>
                </c:pt>
                <c:pt idx="382">
                  <c:v>82.596284307692315</c:v>
                </c:pt>
                <c:pt idx="383">
                  <c:v>82.904033076923099</c:v>
                </c:pt>
                <c:pt idx="384">
                  <c:v>83.211781846153855</c:v>
                </c:pt>
                <c:pt idx="385">
                  <c:v>83.519530615384639</c:v>
                </c:pt>
                <c:pt idx="386">
                  <c:v>83.827279384615395</c:v>
                </c:pt>
                <c:pt idx="387">
                  <c:v>84.13502815384615</c:v>
                </c:pt>
                <c:pt idx="388">
                  <c:v>84.442776923076934</c:v>
                </c:pt>
                <c:pt idx="389">
                  <c:v>84.75052569230769</c:v>
                </c:pt>
                <c:pt idx="390">
                  <c:v>85.058274461538474</c:v>
                </c:pt>
                <c:pt idx="391">
                  <c:v>85.366023230769244</c:v>
                </c:pt>
                <c:pt idx="392">
                  <c:v>85.673772</c:v>
                </c:pt>
                <c:pt idx="393">
                  <c:v>85.981520769230784</c:v>
                </c:pt>
                <c:pt idx="394">
                  <c:v>86.289269538461554</c:v>
                </c:pt>
                <c:pt idx="395">
                  <c:v>86.597018307692309</c:v>
                </c:pt>
                <c:pt idx="396">
                  <c:v>86.904767076923079</c:v>
                </c:pt>
                <c:pt idx="397">
                  <c:v>87.212515846153863</c:v>
                </c:pt>
                <c:pt idx="398">
                  <c:v>87.520264615384633</c:v>
                </c:pt>
                <c:pt idx="399">
                  <c:v>87.828013384615389</c:v>
                </c:pt>
                <c:pt idx="400">
                  <c:v>88.135762153846173</c:v>
                </c:pt>
                <c:pt idx="401">
                  <c:v>88.443510923076943</c:v>
                </c:pt>
                <c:pt idx="402">
                  <c:v>88.751259692307713</c:v>
                </c:pt>
                <c:pt idx="403">
                  <c:v>89.059008461538468</c:v>
                </c:pt>
                <c:pt idx="404">
                  <c:v>89.366757230769238</c:v>
                </c:pt>
                <c:pt idx="405">
                  <c:v>89.674506000000008</c:v>
                </c:pt>
                <c:pt idx="406">
                  <c:v>89.982254769230792</c:v>
                </c:pt>
                <c:pt idx="407">
                  <c:v>90.290003538461548</c:v>
                </c:pt>
                <c:pt idx="408">
                  <c:v>90.597752307692303</c:v>
                </c:pt>
                <c:pt idx="409">
                  <c:v>90.905501076923073</c:v>
                </c:pt>
                <c:pt idx="410">
                  <c:v>91.213249846153843</c:v>
                </c:pt>
                <c:pt idx="411">
                  <c:v>91.520998615384627</c:v>
                </c:pt>
                <c:pt idx="412">
                  <c:v>91.828747384615383</c:v>
                </c:pt>
                <c:pt idx="413">
                  <c:v>92.136496153846167</c:v>
                </c:pt>
                <c:pt idx="414">
                  <c:v>92.444244923076937</c:v>
                </c:pt>
                <c:pt idx="415">
                  <c:v>92.751993692307693</c:v>
                </c:pt>
                <c:pt idx="416">
                  <c:v>93.059742461538463</c:v>
                </c:pt>
                <c:pt idx="417">
                  <c:v>93.367491230769232</c:v>
                </c:pt>
                <c:pt idx="418">
                  <c:v>93.675240000000002</c:v>
                </c:pt>
                <c:pt idx="419">
                  <c:v>94.095987230769225</c:v>
                </c:pt>
                <c:pt idx="420">
                  <c:v>94.516734461538476</c:v>
                </c:pt>
                <c:pt idx="421">
                  <c:v>94.937481692307685</c:v>
                </c:pt>
                <c:pt idx="422">
                  <c:v>95.358228923076936</c:v>
                </c:pt>
                <c:pt idx="423">
                  <c:v>95.778976153846159</c:v>
                </c:pt>
                <c:pt idx="424">
                  <c:v>96.199723384615382</c:v>
                </c:pt>
                <c:pt idx="425">
                  <c:v>96.620470615384633</c:v>
                </c:pt>
                <c:pt idx="426">
                  <c:v>97.041217846153856</c:v>
                </c:pt>
                <c:pt idx="427">
                  <c:v>97.461965076923079</c:v>
                </c:pt>
                <c:pt idx="428">
                  <c:v>97.88271230769233</c:v>
                </c:pt>
                <c:pt idx="429">
                  <c:v>98.303459538461539</c:v>
                </c:pt>
                <c:pt idx="430">
                  <c:v>98.724206769230776</c:v>
                </c:pt>
                <c:pt idx="431">
                  <c:v>99.144954000000013</c:v>
                </c:pt>
                <c:pt idx="432">
                  <c:v>99.565701230769236</c:v>
                </c:pt>
                <c:pt idx="433">
                  <c:v>99.986448461538473</c:v>
                </c:pt>
                <c:pt idx="434">
                  <c:v>100.4071956923077</c:v>
                </c:pt>
                <c:pt idx="435">
                  <c:v>100.82794292307693</c:v>
                </c:pt>
                <c:pt idx="436">
                  <c:v>101.24869015384617</c:v>
                </c:pt>
                <c:pt idx="437">
                  <c:v>101.66943738461538</c:v>
                </c:pt>
                <c:pt idx="438">
                  <c:v>102.09018461538463</c:v>
                </c:pt>
                <c:pt idx="439">
                  <c:v>102.51093184615387</c:v>
                </c:pt>
                <c:pt idx="440">
                  <c:v>102.93167907692307</c:v>
                </c:pt>
                <c:pt idx="441">
                  <c:v>103.35242630769231</c:v>
                </c:pt>
                <c:pt idx="442">
                  <c:v>103.77317353846155</c:v>
                </c:pt>
                <c:pt idx="443">
                  <c:v>104.19392076923079</c:v>
                </c:pt>
                <c:pt idx="444">
                  <c:v>104.61466800000001</c:v>
                </c:pt>
                <c:pt idx="445">
                  <c:v>105.03541523076926</c:v>
                </c:pt>
                <c:pt idx="446">
                  <c:v>105.45616246153848</c:v>
                </c:pt>
                <c:pt idx="447">
                  <c:v>105.87690969230771</c:v>
                </c:pt>
                <c:pt idx="448">
                  <c:v>106.29765692307691</c:v>
                </c:pt>
                <c:pt idx="449">
                  <c:v>106.71840415384617</c:v>
                </c:pt>
                <c:pt idx="450">
                  <c:v>107.1391513846154</c:v>
                </c:pt>
                <c:pt idx="451">
                  <c:v>107.55989861538463</c:v>
                </c:pt>
                <c:pt idx="452">
                  <c:v>107.98064584615385</c:v>
                </c:pt>
                <c:pt idx="453">
                  <c:v>108.4013930769231</c:v>
                </c:pt>
                <c:pt idx="454">
                  <c:v>108.82214030769231</c:v>
                </c:pt>
                <c:pt idx="455">
                  <c:v>109.24288753846155</c:v>
                </c:pt>
                <c:pt idx="456">
                  <c:v>109.66363476923075</c:v>
                </c:pt>
                <c:pt idx="457">
                  <c:v>110.08438200000002</c:v>
                </c:pt>
                <c:pt idx="458">
                  <c:v>110.50512923076923</c:v>
                </c:pt>
                <c:pt idx="459">
                  <c:v>110.92587646153846</c:v>
                </c:pt>
                <c:pt idx="460">
                  <c:v>111.34662369230769</c:v>
                </c:pt>
                <c:pt idx="461">
                  <c:v>111.76737092307692</c:v>
                </c:pt>
                <c:pt idx="462">
                  <c:v>112.18811815384615</c:v>
                </c:pt>
                <c:pt idx="463">
                  <c:v>112.60886538461537</c:v>
                </c:pt>
                <c:pt idx="464">
                  <c:v>113.02961261538461</c:v>
                </c:pt>
                <c:pt idx="465">
                  <c:v>113.45035984615386</c:v>
                </c:pt>
                <c:pt idx="466">
                  <c:v>113.87110707692308</c:v>
                </c:pt>
                <c:pt idx="467">
                  <c:v>114.29185430769229</c:v>
                </c:pt>
                <c:pt idx="468">
                  <c:v>114.71260153846154</c:v>
                </c:pt>
                <c:pt idx="469">
                  <c:v>115.13334876923076</c:v>
                </c:pt>
                <c:pt idx="470">
                  <c:v>115.554096</c:v>
                </c:pt>
                <c:pt idx="471">
                  <c:v>115.82700538461539</c:v>
                </c:pt>
                <c:pt idx="472">
                  <c:v>116.09991476923079</c:v>
                </c:pt>
                <c:pt idx="473">
                  <c:v>116.37282415384615</c:v>
                </c:pt>
                <c:pt idx="474">
                  <c:v>116.64573353846153</c:v>
                </c:pt>
                <c:pt idx="475">
                  <c:v>116.91864292307693</c:v>
                </c:pt>
                <c:pt idx="476">
                  <c:v>117.19155230769232</c:v>
                </c:pt>
                <c:pt idx="477">
                  <c:v>117.46446169230771</c:v>
                </c:pt>
                <c:pt idx="478">
                  <c:v>117.73737107692308</c:v>
                </c:pt>
                <c:pt idx="479">
                  <c:v>118.01028046153846</c:v>
                </c:pt>
                <c:pt idx="480">
                  <c:v>118.28318984615386</c:v>
                </c:pt>
                <c:pt idx="481">
                  <c:v>118.55609923076923</c:v>
                </c:pt>
                <c:pt idx="482">
                  <c:v>118.82900861538464</c:v>
                </c:pt>
                <c:pt idx="483">
                  <c:v>119.10191800000001</c:v>
                </c:pt>
                <c:pt idx="484">
                  <c:v>119.37482738461537</c:v>
                </c:pt>
                <c:pt idx="485">
                  <c:v>119.64773676923076</c:v>
                </c:pt>
                <c:pt idx="486">
                  <c:v>119.92064615384616</c:v>
                </c:pt>
                <c:pt idx="487">
                  <c:v>120.19355553846154</c:v>
                </c:pt>
                <c:pt idx="488">
                  <c:v>120.46646492307694</c:v>
                </c:pt>
                <c:pt idx="489">
                  <c:v>120.73937430769232</c:v>
                </c:pt>
                <c:pt idx="490">
                  <c:v>121.01228369230772</c:v>
                </c:pt>
                <c:pt idx="491">
                  <c:v>121.28519307692308</c:v>
                </c:pt>
                <c:pt idx="492">
                  <c:v>121.55810246153847</c:v>
                </c:pt>
                <c:pt idx="493">
                  <c:v>121.83101184615387</c:v>
                </c:pt>
                <c:pt idx="494">
                  <c:v>122.10392123076925</c:v>
                </c:pt>
                <c:pt idx="495">
                  <c:v>122.37683061538462</c:v>
                </c:pt>
                <c:pt idx="496">
                  <c:v>122.64973999999999</c:v>
                </c:pt>
                <c:pt idx="497">
                  <c:v>122.92264938461538</c:v>
                </c:pt>
                <c:pt idx="498">
                  <c:v>123.19555876923079</c:v>
                </c:pt>
                <c:pt idx="499">
                  <c:v>123.46846815384616</c:v>
                </c:pt>
                <c:pt idx="500">
                  <c:v>123.74137753846153</c:v>
                </c:pt>
                <c:pt idx="501">
                  <c:v>124.01428692307694</c:v>
                </c:pt>
                <c:pt idx="502">
                  <c:v>124.28719630769233</c:v>
                </c:pt>
                <c:pt idx="503">
                  <c:v>124.5601056923077</c:v>
                </c:pt>
                <c:pt idx="504">
                  <c:v>124.83301507692309</c:v>
                </c:pt>
                <c:pt idx="505">
                  <c:v>125.10592446153849</c:v>
                </c:pt>
                <c:pt idx="506">
                  <c:v>125.37883384615387</c:v>
                </c:pt>
                <c:pt idx="507">
                  <c:v>125.65174323076924</c:v>
                </c:pt>
                <c:pt idx="508">
                  <c:v>125.92465261538462</c:v>
                </c:pt>
                <c:pt idx="509">
                  <c:v>126.19756200000002</c:v>
                </c:pt>
                <c:pt idx="510">
                  <c:v>126.47047138461541</c:v>
                </c:pt>
                <c:pt idx="511">
                  <c:v>126.74338076923077</c:v>
                </c:pt>
                <c:pt idx="512">
                  <c:v>127.01629015384617</c:v>
                </c:pt>
                <c:pt idx="513">
                  <c:v>127.28919953846155</c:v>
                </c:pt>
                <c:pt idx="514">
                  <c:v>127.56210892307695</c:v>
                </c:pt>
                <c:pt idx="515">
                  <c:v>127.83501830769232</c:v>
                </c:pt>
                <c:pt idx="516">
                  <c:v>128.1079276923077</c:v>
                </c:pt>
                <c:pt idx="517">
                  <c:v>128.38083707692309</c:v>
                </c:pt>
                <c:pt idx="518">
                  <c:v>128.65374646153847</c:v>
                </c:pt>
                <c:pt idx="519">
                  <c:v>128.92665584615386</c:v>
                </c:pt>
                <c:pt idx="520">
                  <c:v>129.19956523076922</c:v>
                </c:pt>
                <c:pt idx="521">
                  <c:v>129.47247461538461</c:v>
                </c:pt>
                <c:pt idx="522">
                  <c:v>129.74538400000003</c:v>
                </c:pt>
                <c:pt idx="523">
                  <c:v>129.98330553846154</c:v>
                </c:pt>
                <c:pt idx="524">
                  <c:v>130.22122707692307</c:v>
                </c:pt>
                <c:pt idx="525">
                  <c:v>130.45914861538461</c:v>
                </c:pt>
                <c:pt idx="526">
                  <c:v>130.69707015384617</c:v>
                </c:pt>
                <c:pt idx="527">
                  <c:v>130.9349916923077</c:v>
                </c:pt>
                <c:pt idx="528">
                  <c:v>131.17291323076924</c:v>
                </c:pt>
                <c:pt idx="529">
                  <c:v>131.41083476923077</c:v>
                </c:pt>
                <c:pt idx="530">
                  <c:v>131.64875630769234</c:v>
                </c:pt>
                <c:pt idx="531">
                  <c:v>131.88667784615384</c:v>
                </c:pt>
                <c:pt idx="532">
                  <c:v>132.12459938461541</c:v>
                </c:pt>
                <c:pt idx="533">
                  <c:v>132.36252092307694</c:v>
                </c:pt>
                <c:pt idx="534">
                  <c:v>132.60044246153848</c:v>
                </c:pt>
                <c:pt idx="535">
                  <c:v>132.83836400000004</c:v>
                </c:pt>
                <c:pt idx="536">
                  <c:v>133.07628553846152</c:v>
                </c:pt>
                <c:pt idx="537">
                  <c:v>133.31420707692308</c:v>
                </c:pt>
                <c:pt idx="538">
                  <c:v>133.55212861538462</c:v>
                </c:pt>
                <c:pt idx="539">
                  <c:v>133.79005015384615</c:v>
                </c:pt>
                <c:pt idx="540">
                  <c:v>134.02797169230772</c:v>
                </c:pt>
                <c:pt idx="541">
                  <c:v>134.26589323076922</c:v>
                </c:pt>
                <c:pt idx="542">
                  <c:v>134.50381476923079</c:v>
                </c:pt>
                <c:pt idx="543">
                  <c:v>134.74173630769235</c:v>
                </c:pt>
                <c:pt idx="544">
                  <c:v>134.97965784615386</c:v>
                </c:pt>
                <c:pt idx="545">
                  <c:v>135.21757938461539</c:v>
                </c:pt>
                <c:pt idx="546">
                  <c:v>135.45550092307693</c:v>
                </c:pt>
                <c:pt idx="547">
                  <c:v>135.69342246153849</c:v>
                </c:pt>
                <c:pt idx="548">
                  <c:v>135.93134400000002</c:v>
                </c:pt>
                <c:pt idx="549">
                  <c:v>136.16926553846156</c:v>
                </c:pt>
                <c:pt idx="550">
                  <c:v>136.40718707692309</c:v>
                </c:pt>
                <c:pt idx="551">
                  <c:v>136.64510861538463</c:v>
                </c:pt>
                <c:pt idx="552">
                  <c:v>136.88303015384614</c:v>
                </c:pt>
                <c:pt idx="553">
                  <c:v>137.1209516923077</c:v>
                </c:pt>
                <c:pt idx="554">
                  <c:v>137.35887323076926</c:v>
                </c:pt>
                <c:pt idx="555">
                  <c:v>137.59679476923077</c:v>
                </c:pt>
                <c:pt idx="556">
                  <c:v>137.8347163076923</c:v>
                </c:pt>
                <c:pt idx="557">
                  <c:v>138.07263784615387</c:v>
                </c:pt>
                <c:pt idx="558">
                  <c:v>138.3105593846154</c:v>
                </c:pt>
                <c:pt idx="559">
                  <c:v>138.54848092307694</c:v>
                </c:pt>
                <c:pt idx="560">
                  <c:v>138.78640246153847</c:v>
                </c:pt>
                <c:pt idx="561">
                  <c:v>139.02432400000001</c:v>
                </c:pt>
                <c:pt idx="562">
                  <c:v>139.26224553846154</c:v>
                </c:pt>
                <c:pt idx="563">
                  <c:v>139.50016707692311</c:v>
                </c:pt>
                <c:pt idx="564">
                  <c:v>139.73808861538461</c:v>
                </c:pt>
                <c:pt idx="565">
                  <c:v>139.97601015384618</c:v>
                </c:pt>
                <c:pt idx="566">
                  <c:v>140.21393169230771</c:v>
                </c:pt>
                <c:pt idx="567">
                  <c:v>140.45185323076925</c:v>
                </c:pt>
                <c:pt idx="568">
                  <c:v>140.68977476923078</c:v>
                </c:pt>
                <c:pt idx="569">
                  <c:v>140.92769630769229</c:v>
                </c:pt>
                <c:pt idx="570">
                  <c:v>141.16561784615388</c:v>
                </c:pt>
                <c:pt idx="571">
                  <c:v>141.40353938461541</c:v>
                </c:pt>
                <c:pt idx="572">
                  <c:v>141.64146092307692</c:v>
                </c:pt>
                <c:pt idx="573">
                  <c:v>141.87938246153848</c:v>
                </c:pt>
                <c:pt idx="574">
                  <c:v>142.11730399999999</c:v>
                </c:pt>
                <c:pt idx="575">
                  <c:v>142.23087215384618</c:v>
                </c:pt>
                <c:pt idx="576">
                  <c:v>142.34444030769234</c:v>
                </c:pt>
                <c:pt idx="577">
                  <c:v>142.45800846153847</c:v>
                </c:pt>
                <c:pt idx="578">
                  <c:v>142.57157661538463</c:v>
                </c:pt>
                <c:pt idx="579">
                  <c:v>142.68514476923076</c:v>
                </c:pt>
                <c:pt idx="580">
                  <c:v>142.79871292307695</c:v>
                </c:pt>
                <c:pt idx="581">
                  <c:v>142.91228107692311</c:v>
                </c:pt>
                <c:pt idx="582">
                  <c:v>143.02584923076924</c:v>
                </c:pt>
                <c:pt idx="583">
                  <c:v>143.13941738461537</c:v>
                </c:pt>
                <c:pt idx="584">
                  <c:v>143.25298553846156</c:v>
                </c:pt>
                <c:pt idx="585">
                  <c:v>143.36655369230769</c:v>
                </c:pt>
                <c:pt idx="586">
                  <c:v>143.48012184615385</c:v>
                </c:pt>
                <c:pt idx="587">
                  <c:v>143.59369000000001</c:v>
                </c:pt>
                <c:pt idx="588">
                  <c:v>143.70725815384614</c:v>
                </c:pt>
                <c:pt idx="589">
                  <c:v>143.8208263076923</c:v>
                </c:pt>
                <c:pt idx="590">
                  <c:v>143.93439446153846</c:v>
                </c:pt>
                <c:pt idx="591">
                  <c:v>144.04796261538462</c:v>
                </c:pt>
                <c:pt idx="592">
                  <c:v>144.16153076923078</c:v>
                </c:pt>
                <c:pt idx="593">
                  <c:v>144.27509892307694</c:v>
                </c:pt>
                <c:pt idx="594">
                  <c:v>144.3886670769231</c:v>
                </c:pt>
                <c:pt idx="595">
                  <c:v>144.50223523076923</c:v>
                </c:pt>
                <c:pt idx="596">
                  <c:v>144.61580338461539</c:v>
                </c:pt>
                <c:pt idx="597">
                  <c:v>144.72937153846152</c:v>
                </c:pt>
                <c:pt idx="598">
                  <c:v>144.84293969230771</c:v>
                </c:pt>
                <c:pt idx="599">
                  <c:v>144.95650784615387</c:v>
                </c:pt>
                <c:pt idx="600">
                  <c:v>145.070076</c:v>
                </c:pt>
                <c:pt idx="601">
                  <c:v>145.18364415384616</c:v>
                </c:pt>
                <c:pt idx="602">
                  <c:v>145.29721230769232</c:v>
                </c:pt>
                <c:pt idx="603">
                  <c:v>145.41078046153848</c:v>
                </c:pt>
                <c:pt idx="604">
                  <c:v>145.52434861538464</c:v>
                </c:pt>
                <c:pt idx="605">
                  <c:v>145.6379167692308</c:v>
                </c:pt>
                <c:pt idx="606">
                  <c:v>145.75148492307693</c:v>
                </c:pt>
                <c:pt idx="607">
                  <c:v>145.86505307692306</c:v>
                </c:pt>
                <c:pt idx="608">
                  <c:v>145.97862123076922</c:v>
                </c:pt>
                <c:pt idx="609">
                  <c:v>146.09218938461538</c:v>
                </c:pt>
                <c:pt idx="610">
                  <c:v>146.20575753846157</c:v>
                </c:pt>
                <c:pt idx="611">
                  <c:v>146.3193256923077</c:v>
                </c:pt>
                <c:pt idx="612">
                  <c:v>146.43289384615383</c:v>
                </c:pt>
                <c:pt idx="613">
                  <c:v>146.54646199999999</c:v>
                </c:pt>
                <c:pt idx="614">
                  <c:v>146.66003015384615</c:v>
                </c:pt>
                <c:pt idx="615">
                  <c:v>146.77359830769231</c:v>
                </c:pt>
                <c:pt idx="616">
                  <c:v>146.88716646153847</c:v>
                </c:pt>
                <c:pt idx="617">
                  <c:v>147.0007346153846</c:v>
                </c:pt>
                <c:pt idx="618">
                  <c:v>147.11430276923076</c:v>
                </c:pt>
                <c:pt idx="619">
                  <c:v>147.22787092307692</c:v>
                </c:pt>
                <c:pt idx="620">
                  <c:v>147.34143907692308</c:v>
                </c:pt>
                <c:pt idx="621">
                  <c:v>147.45500723076924</c:v>
                </c:pt>
                <c:pt idx="622">
                  <c:v>147.5685753846154</c:v>
                </c:pt>
                <c:pt idx="623">
                  <c:v>147.68214353846153</c:v>
                </c:pt>
                <c:pt idx="624">
                  <c:v>147.79571169230769</c:v>
                </c:pt>
                <c:pt idx="625">
                  <c:v>147.90927984615382</c:v>
                </c:pt>
                <c:pt idx="626">
                  <c:v>148.02284800000001</c:v>
                </c:pt>
                <c:pt idx="627">
                  <c:v>148.02284800000001</c:v>
                </c:pt>
                <c:pt idx="628">
                  <c:v>148.33430123076923</c:v>
                </c:pt>
                <c:pt idx="629">
                  <c:v>148.64575446153847</c:v>
                </c:pt>
                <c:pt idx="630">
                  <c:v>148.95720769230769</c:v>
                </c:pt>
                <c:pt idx="631">
                  <c:v>149.26866092307694</c:v>
                </c:pt>
                <c:pt idx="632">
                  <c:v>149.58011415384615</c:v>
                </c:pt>
                <c:pt idx="633">
                  <c:v>149.8915673846154</c:v>
                </c:pt>
                <c:pt idx="634">
                  <c:v>150.20302061538462</c:v>
                </c:pt>
                <c:pt idx="635">
                  <c:v>150.51447384615386</c:v>
                </c:pt>
                <c:pt idx="636">
                  <c:v>150.82592707692305</c:v>
                </c:pt>
                <c:pt idx="637">
                  <c:v>151.1373803076923</c:v>
                </c:pt>
                <c:pt idx="638">
                  <c:v>151.44883353846154</c:v>
                </c:pt>
                <c:pt idx="639">
                  <c:v>151.76028676923079</c:v>
                </c:pt>
                <c:pt idx="640">
                  <c:v>152.07173999999998</c:v>
                </c:pt>
                <c:pt idx="641">
                  <c:v>152.38319323076922</c:v>
                </c:pt>
                <c:pt idx="642">
                  <c:v>152.69464646153847</c:v>
                </c:pt>
                <c:pt idx="643">
                  <c:v>153.00609969230771</c:v>
                </c:pt>
                <c:pt idx="644">
                  <c:v>153.31755292307693</c:v>
                </c:pt>
                <c:pt idx="645">
                  <c:v>153.62900615384615</c:v>
                </c:pt>
                <c:pt idx="646">
                  <c:v>153.94045938461539</c:v>
                </c:pt>
                <c:pt idx="647">
                  <c:v>154.25191261538464</c:v>
                </c:pt>
                <c:pt idx="648">
                  <c:v>154.56336584615389</c:v>
                </c:pt>
                <c:pt idx="649">
                  <c:v>154.87481907692307</c:v>
                </c:pt>
                <c:pt idx="650">
                  <c:v>155.18627230769229</c:v>
                </c:pt>
                <c:pt idx="651">
                  <c:v>155.49772553846157</c:v>
                </c:pt>
                <c:pt idx="652">
                  <c:v>155.80917876923078</c:v>
                </c:pt>
                <c:pt idx="653">
                  <c:v>156.12063199999997</c:v>
                </c:pt>
                <c:pt idx="654">
                  <c:v>156.43208523076925</c:v>
                </c:pt>
                <c:pt idx="655">
                  <c:v>156.74353846153846</c:v>
                </c:pt>
                <c:pt idx="656">
                  <c:v>157.05499169230771</c:v>
                </c:pt>
                <c:pt idx="657">
                  <c:v>157.36644492307693</c:v>
                </c:pt>
                <c:pt idx="658">
                  <c:v>157.67789815384614</c:v>
                </c:pt>
                <c:pt idx="659">
                  <c:v>157.98935138461542</c:v>
                </c:pt>
                <c:pt idx="660">
                  <c:v>158.30080461538461</c:v>
                </c:pt>
                <c:pt idx="661">
                  <c:v>158.61225784615385</c:v>
                </c:pt>
                <c:pt idx="662">
                  <c:v>158.9237110769231</c:v>
                </c:pt>
                <c:pt idx="663">
                  <c:v>159.23516430769232</c:v>
                </c:pt>
                <c:pt idx="664">
                  <c:v>159.54661753846156</c:v>
                </c:pt>
                <c:pt idx="665">
                  <c:v>159.85807076923078</c:v>
                </c:pt>
                <c:pt idx="666">
                  <c:v>160.16952399999997</c:v>
                </c:pt>
                <c:pt idx="667">
                  <c:v>160.48097723076924</c:v>
                </c:pt>
                <c:pt idx="668">
                  <c:v>160.79243046153846</c:v>
                </c:pt>
                <c:pt idx="669">
                  <c:v>161.1038836923077</c:v>
                </c:pt>
                <c:pt idx="670">
                  <c:v>161.41533692307689</c:v>
                </c:pt>
                <c:pt idx="671">
                  <c:v>161.72679015384614</c:v>
                </c:pt>
                <c:pt idx="672">
                  <c:v>162.03824338461541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6483328"/>
        <c:axId val="352330112"/>
      </c:lineChart>
      <c:dateAx>
        <c:axId val="346483328"/>
        <c:scaling>
          <c:orientation val="minMax"/>
        </c:scaling>
        <c:delete val="0"/>
        <c:axPos val="b"/>
        <c:numFmt formatCode="[$-409]mmm&quot;-&quot;yy;@" sourceLinked="0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ko-KR"/>
          </a:p>
        </c:txPr>
        <c:crossAx val="352330112"/>
        <c:crosses val="autoZero"/>
        <c:auto val="1"/>
        <c:lblOffset val="100"/>
        <c:baseTimeUnit val="days"/>
        <c:majorUnit val="7"/>
        <c:majorTimeUnit val="months"/>
      </c:dateAx>
      <c:valAx>
        <c:axId val="352330112"/>
        <c:scaling>
          <c:orientation val="minMax"/>
        </c:scaling>
        <c:delete val="0"/>
        <c:axPos val="l"/>
        <c:numFmt formatCode="#,##0_ ;[Red]\-#,##0\ " sourceLinked="0"/>
        <c:majorTickMark val="out"/>
        <c:minorTickMark val="none"/>
        <c:tickLblPos val="nextTo"/>
        <c:txPr>
          <a:bodyPr/>
          <a:lstStyle/>
          <a:p>
            <a:pPr>
              <a:defRPr sz="1000"/>
            </a:pPr>
            <a:endParaRPr lang="ko-KR"/>
          </a:p>
        </c:txPr>
        <c:crossAx val="346483328"/>
        <c:crosses val="autoZero"/>
        <c:crossBetween val="between"/>
      </c:valAx>
    </c:plotArea>
    <c:legend>
      <c:legendPos val="r"/>
      <c:layout>
        <c:manualLayout>
          <c:xMode val="edge"/>
          <c:yMode val="edge"/>
          <c:x val="0.88962101979524455"/>
          <c:y val="0.11132361111111111"/>
          <c:w val="0.11037899305555555"/>
          <c:h val="0.47931583333333327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 Narrow" panose="020B060602020203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1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PBR!$AT$19</c:f>
              <c:strCache>
                <c:ptCount val="1"/>
                <c:pt idx="0">
                  <c:v>삼성전자 Trailing ROE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PBR!$AT$20:$AT$5005</c:f>
              <c:numCache>
                <c:formatCode>General</c:formatCode>
                <c:ptCount val="4986"/>
                <c:pt idx="0">
                  <c:v>20.2587297140728</c:v>
                </c:pt>
                <c:pt idx="1">
                  <c:v>20.506976998751757</c:v>
                </c:pt>
                <c:pt idx="2">
                  <c:v>20.753603512361046</c:v>
                </c:pt>
                <c:pt idx="3">
                  <c:v>20.998625075928341</c:v>
                </c:pt>
                <c:pt idx="4">
                  <c:v>21.242057305234859</c:v>
                </c:pt>
                <c:pt idx="5">
                  <c:v>21.483915614132972</c:v>
                </c:pt>
                <c:pt idx="6">
                  <c:v>21.724215217799607</c:v>
                </c:pt>
                <c:pt idx="7">
                  <c:v>21.962971135926974</c:v>
                </c:pt>
                <c:pt idx="8">
                  <c:v>22.200198195852057</c:v>
                </c:pt>
                <c:pt idx="9">
                  <c:v>22.43591103562602</c:v>
                </c:pt>
                <c:pt idx="10">
                  <c:v>22.67012410702522</c:v>
                </c:pt>
                <c:pt idx="11">
                  <c:v>22.902851678504792</c:v>
                </c:pt>
                <c:pt idx="12">
                  <c:v>23.134107838096252</c:v>
                </c:pt>
                <c:pt idx="13">
                  <c:v>23.363906496250319</c:v>
                </c:pt>
                <c:pt idx="14">
                  <c:v>23.592261388626167</c:v>
                </c:pt>
                <c:pt idx="15">
                  <c:v>23.819186078828238</c:v>
                </c:pt>
                <c:pt idx="16">
                  <c:v>24.044693961091788</c:v>
                </c:pt>
                <c:pt idx="17">
                  <c:v>24.268798262918377</c:v>
                </c:pt>
                <c:pt idx="18">
                  <c:v>24.491512047662134</c:v>
                </c:pt>
                <c:pt idx="19">
                  <c:v>24.712848217068217</c:v>
                </c:pt>
                <c:pt idx="20">
                  <c:v>24.932819513764169</c:v>
                </c:pt>
                <c:pt idx="21">
                  <c:v>25.151438523705394</c:v>
                </c:pt>
                <c:pt idx="22">
                  <c:v>25.368717678575674</c:v>
                </c:pt>
                <c:pt idx="23">
                  <c:v>25.584669258143645</c:v>
                </c:pt>
                <c:pt idx="24">
                  <c:v>25.799305392576233</c:v>
                </c:pt>
                <c:pt idx="25">
                  <c:v>26.012638064709968</c:v>
                </c:pt>
                <c:pt idx="26">
                  <c:v>26.224679112280985</c:v>
                </c:pt>
                <c:pt idx="27">
                  <c:v>26.435440230114693</c:v>
                </c:pt>
                <c:pt idx="28">
                  <c:v>26.644932972275885</c:v>
                </c:pt>
                <c:pt idx="29">
                  <c:v>26.853168754180174</c:v>
                </c:pt>
                <c:pt idx="30">
                  <c:v>27.060158854667467</c:v>
                </c:pt>
                <c:pt idx="31">
                  <c:v>27.265914418038445</c:v>
                </c:pt>
                <c:pt idx="32">
                  <c:v>27.470446456054638</c:v>
                </c:pt>
                <c:pt idx="33">
                  <c:v>27.673765849902914</c:v>
                </c:pt>
                <c:pt idx="34">
                  <c:v>27.875883352125197</c:v>
                </c:pt>
                <c:pt idx="35">
                  <c:v>28.076809588514013</c:v>
                </c:pt>
                <c:pt idx="36">
                  <c:v>28.276555059974633</c:v>
                </c:pt>
                <c:pt idx="37">
                  <c:v>28.475130144354477</c:v>
                </c:pt>
                <c:pt idx="38">
                  <c:v>28.672545098240469</c:v>
                </c:pt>
                <c:pt idx="39">
                  <c:v>28.868810058724964</c:v>
                </c:pt>
                <c:pt idx="40">
                  <c:v>29.063935045140898</c:v>
                </c:pt>
                <c:pt idx="41">
                  <c:v>29.257929960766845</c:v>
                </c:pt>
                <c:pt idx="42">
                  <c:v>29.450804594502433</c:v>
                </c:pt>
                <c:pt idx="43">
                  <c:v>29.642568622514954</c:v>
                </c:pt>
                <c:pt idx="44">
                  <c:v>29.833231609857453</c:v>
                </c:pt>
                <c:pt idx="45">
                  <c:v>30.022803012059189</c:v>
                </c:pt>
                <c:pt idx="46">
                  <c:v>30.211292176688719</c:v>
                </c:pt>
                <c:pt idx="47">
                  <c:v>30.398708344890363</c:v>
                </c:pt>
                <c:pt idx="48">
                  <c:v>30.585060652894491</c:v>
                </c:pt>
                <c:pt idx="49">
                  <c:v>30.77035813350215</c:v>
                </c:pt>
                <c:pt idx="50">
                  <c:v>30.954609717544567</c:v>
                </c:pt>
                <c:pt idx="51">
                  <c:v>31.137824235318014</c:v>
                </c:pt>
                <c:pt idx="52">
                  <c:v>31.320010417994439</c:v>
                </c:pt>
                <c:pt idx="53">
                  <c:v>31.320010417994439</c:v>
                </c:pt>
                <c:pt idx="54">
                  <c:v>31.053867232473735</c:v>
                </c:pt>
                <c:pt idx="55">
                  <c:v>30.789265411630666</c:v>
                </c:pt>
                <c:pt idx="56">
                  <c:v>30.526191603938628</c:v>
                </c:pt>
                <c:pt idx="57">
                  <c:v>30.264632611630905</c:v>
                </c:pt>
                <c:pt idx="58">
                  <c:v>30.004575388493599</c:v>
                </c:pt>
                <c:pt idx="59">
                  <c:v>29.746007037696419</c:v>
                </c:pt>
                <c:pt idx="60">
                  <c:v>29.48891480966072</c:v>
                </c:pt>
                <c:pt idx="61">
                  <c:v>29.233286099963866</c:v>
                </c:pt>
                <c:pt idx="62">
                  <c:v>28.979108447279341</c:v>
                </c:pt>
                <c:pt idx="63">
                  <c:v>28.726369531351747</c:v>
                </c:pt>
                <c:pt idx="64">
                  <c:v>28.475057171006252</c:v>
                </c:pt>
                <c:pt idx="65">
                  <c:v>28.225159322191473</c:v>
                </c:pt>
                <c:pt idx="66">
                  <c:v>27.976664076055417</c:v>
                </c:pt>
                <c:pt idx="67">
                  <c:v>27.729559657053727</c:v>
                </c:pt>
                <c:pt idx="68">
                  <c:v>27.483834421089533</c:v>
                </c:pt>
                <c:pt idx="69">
                  <c:v>27.239476853684476</c:v>
                </c:pt>
                <c:pt idx="70">
                  <c:v>26.996475568180049</c:v>
                </c:pt>
                <c:pt idx="71">
                  <c:v>26.754819303968947</c:v>
                </c:pt>
                <c:pt idx="72">
                  <c:v>26.514496924755576</c:v>
                </c:pt>
                <c:pt idx="73">
                  <c:v>26.275497416845401</c:v>
                </c:pt>
                <c:pt idx="74">
                  <c:v>26.037809887462366</c:v>
                </c:pt>
                <c:pt idx="75">
                  <c:v>25.801423563094005</c:v>
                </c:pt>
                <c:pt idx="76">
                  <c:v>25.566327787863681</c:v>
                </c:pt>
                <c:pt idx="77">
                  <c:v>25.332512021929325</c:v>
                </c:pt>
                <c:pt idx="78">
                  <c:v>25.099965839908332</c:v>
                </c:pt>
                <c:pt idx="79">
                  <c:v>24.868678929328063</c:v>
                </c:pt>
                <c:pt idx="80">
                  <c:v>24.63864108910132</c:v>
                </c:pt>
                <c:pt idx="81">
                  <c:v>24.409842228026658</c:v>
                </c:pt>
                <c:pt idx="82">
                  <c:v>24.182272363312656</c:v>
                </c:pt>
                <c:pt idx="83">
                  <c:v>23.955921619126084</c:v>
                </c:pt>
                <c:pt idx="84">
                  <c:v>23.730780225163166</c:v>
                </c:pt>
                <c:pt idx="85">
                  <c:v>23.506838515243881</c:v>
                </c:pt>
                <c:pt idx="86">
                  <c:v>23.284086925928484</c:v>
                </c:pt>
                <c:pt idx="87">
                  <c:v>23.062515995156151</c:v>
                </c:pt>
                <c:pt idx="88">
                  <c:v>22.842116360905152</c:v>
                </c:pt>
                <c:pt idx="89">
                  <c:v>22.622878759874261</c:v>
                </c:pt>
                <c:pt idx="90">
                  <c:v>22.404794026184938</c:v>
                </c:pt>
                <c:pt idx="91">
                  <c:v>22.187853090103925</c:v>
                </c:pt>
                <c:pt idx="92">
                  <c:v>21.972046976785908</c:v>
                </c:pt>
                <c:pt idx="93">
                  <c:v>21.757366805035847</c:v>
                </c:pt>
                <c:pt idx="94">
                  <c:v>21.543803786090653</c:v>
                </c:pt>
                <c:pt idx="95">
                  <c:v>21.331349222419789</c:v>
                </c:pt>
                <c:pt idx="96">
                  <c:v>21.11999450654455</c:v>
                </c:pt>
                <c:pt idx="97">
                  <c:v>20.909731119875563</c:v>
                </c:pt>
                <c:pt idx="98">
                  <c:v>20.700550631568351</c:v>
                </c:pt>
                <c:pt idx="99">
                  <c:v>20.492444697396433</c:v>
                </c:pt>
                <c:pt idx="100">
                  <c:v>20.28540505864181</c:v>
                </c:pt>
                <c:pt idx="101">
                  <c:v>20.079423541002424</c:v>
                </c:pt>
                <c:pt idx="102">
                  <c:v>19.874492053516356</c:v>
                </c:pt>
                <c:pt idx="103">
                  <c:v>19.670602587502415</c:v>
                </c:pt>
                <c:pt idx="104">
                  <c:v>19.467747215516859</c:v>
                </c:pt>
                <c:pt idx="105">
                  <c:v>19.265918090325926</c:v>
                </c:pt>
                <c:pt idx="106">
                  <c:v>19.227651194728342</c:v>
                </c:pt>
                <c:pt idx="107">
                  <c:v>19.189588845818161</c:v>
                </c:pt>
                <c:pt idx="108">
                  <c:v>19.151729407932624</c:v>
                </c:pt>
                <c:pt idx="109">
                  <c:v>19.114071262802092</c:v>
                </c:pt>
                <c:pt idx="110">
                  <c:v>19.076612809319482</c:v>
                </c:pt>
                <c:pt idx="111">
                  <c:v>19.039352463313335</c:v>
                </c:pt>
                <c:pt idx="112">
                  <c:v>19.00228865732451</c:v>
                </c:pt>
                <c:pt idx="113">
                  <c:v>18.96541984038635</c:v>
                </c:pt>
                <c:pt idx="114">
                  <c:v>18.928744477808358</c:v>
                </c:pt>
                <c:pt idx="115">
                  <c:v>18.892261050963242</c:v>
                </c:pt>
                <c:pt idx="116">
                  <c:v>18.855968057077291</c:v>
                </c:pt>
                <c:pt idx="117">
                  <c:v>18.819864009024069</c:v>
                </c:pt>
                <c:pt idx="118">
                  <c:v>18.783947435121259</c:v>
                </c:pt>
                <c:pt idx="119">
                  <c:v>18.748216878930691</c:v>
                </c:pt>
                <c:pt idx="120">
                  <c:v>18.712670899061493</c:v>
                </c:pt>
                <c:pt idx="121">
                  <c:v>18.677308068976256</c:v>
                </c:pt>
                <c:pt idx="122">
                  <c:v>18.642126976800196</c:v>
                </c:pt>
                <c:pt idx="123">
                  <c:v>18.607126225133243</c:v>
                </c:pt>
                <c:pt idx="124">
                  <c:v>18.572304430865024</c:v>
                </c:pt>
                <c:pt idx="125">
                  <c:v>18.537660224992685</c:v>
                </c:pt>
                <c:pt idx="126">
                  <c:v>18.503192252441448</c:v>
                </c:pt>
                <c:pt idx="127">
                  <c:v>18.468899171887966</c:v>
                </c:pt>
                <c:pt idx="128">
                  <c:v>18.434779655586311</c:v>
                </c:pt>
                <c:pt idx="129">
                  <c:v>18.400832389196616</c:v>
                </c:pt>
                <c:pt idx="130">
                  <c:v>18.36705607161629</c:v>
                </c:pt>
                <c:pt idx="131">
                  <c:v>18.333449414813813</c:v>
                </c:pt>
                <c:pt idx="132">
                  <c:v>18.300011143664971</c:v>
                </c:pt>
                <c:pt idx="133">
                  <c:v>18.266739995791621</c:v>
                </c:pt>
                <c:pt idx="134">
                  <c:v>18.23363472140279</c:v>
                </c:pt>
                <c:pt idx="135">
                  <c:v>18.20069408313821</c:v>
                </c:pt>
                <c:pt idx="136">
                  <c:v>18.167916855914118</c:v>
                </c:pt>
                <c:pt idx="137">
                  <c:v>18.135301826771443</c:v>
                </c:pt>
                <c:pt idx="138">
                  <c:v>18.102847794726095</c:v>
                </c:pt>
                <c:pt idx="139">
                  <c:v>18.070553570621616</c:v>
                </c:pt>
                <c:pt idx="140">
                  <c:v>18.038417976983922</c:v>
                </c:pt>
                <c:pt idx="141">
                  <c:v>18.006439847878156</c:v>
                </c:pt>
                <c:pt idx="142">
                  <c:v>17.974618028767722</c:v>
                </c:pt>
                <c:pt idx="143">
                  <c:v>17.942951376375323</c:v>
                </c:pt>
                <c:pt idx="144">
                  <c:v>17.911438758546041</c:v>
                </c:pt>
                <c:pt idx="145">
                  <c:v>17.880079054112386</c:v>
                </c:pt>
                <c:pt idx="146">
                  <c:v>17.848871152761376</c:v>
                </c:pt>
                <c:pt idx="147">
                  <c:v>17.817813954903464</c:v>
                </c:pt>
                <c:pt idx="148">
                  <c:v>17.786906371543381</c:v>
                </c:pt>
                <c:pt idx="149">
                  <c:v>17.756147324152892</c:v>
                </c:pt>
                <c:pt idx="150">
                  <c:v>17.725535744545297</c:v>
                </c:pt>
                <c:pt idx="151">
                  <c:v>17.695070574751796</c:v>
                </c:pt>
                <c:pt idx="152">
                  <c:v>17.664750766899608</c:v>
                </c:pt>
                <c:pt idx="153">
                  <c:v>17.634575283091827</c:v>
                </c:pt>
                <c:pt idx="154">
                  <c:v>17.604543095288978</c:v>
                </c:pt>
                <c:pt idx="155">
                  <c:v>17.574653185192279</c:v>
                </c:pt>
                <c:pt idx="156">
                  <c:v>17.544904544128535</c:v>
                </c:pt>
                <c:pt idx="157">
                  <c:v>17.515296172936694</c:v>
                </c:pt>
                <c:pt idx="158">
                  <c:v>17.447149268457611</c:v>
                </c:pt>
                <c:pt idx="159">
                  <c:v>17.37936937323375</c:v>
                </c:pt>
                <c:pt idx="160">
                  <c:v>17.311953530401635</c:v>
                </c:pt>
                <c:pt idx="161">
                  <c:v>17.244898814775937</c:v>
                </c:pt>
                <c:pt idx="162">
                  <c:v>17.178202332426352</c:v>
                </c:pt>
                <c:pt idx="163">
                  <c:v>17.111861220261286</c:v>
                </c:pt>
                <c:pt idx="164">
                  <c:v>17.04587264561815</c:v>
                </c:pt>
                <c:pt idx="165">
                  <c:v>16.980233805860191</c:v>
                </c:pt>
                <c:pt idx="166">
                  <c:v>16.914941927979708</c:v>
                </c:pt>
                <c:pt idx="167">
                  <c:v>16.849994268207517</c:v>
                </c:pt>
                <c:pt idx="168">
                  <c:v>16.785388111628649</c:v>
                </c:pt>
                <c:pt idx="169">
                  <c:v>16.721120771803985</c:v>
                </c:pt>
                <c:pt idx="170">
                  <c:v>16.657189590397952</c:v>
                </c:pt>
                <c:pt idx="171">
                  <c:v>16.593591936811929</c:v>
                </c:pt>
                <c:pt idx="172">
                  <c:v>16.530325207823484</c:v>
                </c:pt>
                <c:pt idx="173">
                  <c:v>16.46738682723112</c:v>
                </c:pt>
                <c:pt idx="174">
                  <c:v>16.40477424550463</c:v>
                </c:pt>
                <c:pt idx="175">
                  <c:v>16.342484939440823</c:v>
                </c:pt>
                <c:pt idx="176">
                  <c:v>16.280516411824557</c:v>
                </c:pt>
                <c:pt idx="177">
                  <c:v>16.218866191095039</c:v>
                </c:pt>
                <c:pt idx="178">
                  <c:v>16.157531831017213</c:v>
                </c:pt>
                <c:pt idx="179">
                  <c:v>16.096510910358219</c:v>
                </c:pt>
                <c:pt idx="180">
                  <c:v>16.035801032568749</c:v>
                </c:pt>
                <c:pt idx="181">
                  <c:v>15.975399825469335</c:v>
                </c:pt>
                <c:pt idx="182">
                  <c:v>15.915304940941363</c:v>
                </c:pt>
                <c:pt idx="183">
                  <c:v>15.855514054622761</c:v>
                </c:pt>
                <c:pt idx="184">
                  <c:v>15.796024865608347</c:v>
                </c:pt>
                <c:pt idx="185">
                  <c:v>15.736835096154653</c:v>
                </c:pt>
                <c:pt idx="186">
                  <c:v>15.67794249138923</c:v>
                </c:pt>
                <c:pt idx="187">
                  <c:v>15.619344819024292</c:v>
                </c:pt>
                <c:pt idx="188">
                  <c:v>15.561039869074669</c:v>
                </c:pt>
                <c:pt idx="189">
                  <c:v>15.503025453579971</c:v>
                </c:pt>
                <c:pt idx="190">
                  <c:v>15.445299406330889</c:v>
                </c:pt>
                <c:pt idx="191">
                  <c:v>15.387859582599592</c:v>
                </c:pt>
                <c:pt idx="192">
                  <c:v>15.330703858874081</c:v>
                </c:pt>
                <c:pt idx="193">
                  <c:v>15.273830132596524</c:v>
                </c:pt>
                <c:pt idx="194">
                  <c:v>15.217236321905414</c:v>
                </c:pt>
                <c:pt idx="195">
                  <c:v>15.160920365381534</c:v>
                </c:pt>
                <c:pt idx="196">
                  <c:v>15.1048802217977</c:v>
                </c:pt>
                <c:pt idx="197">
                  <c:v>15.049113869872086</c:v>
                </c:pt>
                <c:pt idx="198">
                  <c:v>14.993619308025233</c:v>
                </c:pt>
                <c:pt idx="199">
                  <c:v>14.938394554140565</c:v>
                </c:pt>
                <c:pt idx="200">
                  <c:v>14.883437645328401</c:v>
                </c:pt>
                <c:pt idx="201">
                  <c:v>14.828746637693376</c:v>
                </c:pt>
                <c:pt idx="202">
                  <c:v>14.774319606105257</c:v>
                </c:pt>
                <c:pt idx="203">
                  <c:v>14.720154643973038</c:v>
                </c:pt>
                <c:pt idx="204">
                  <c:v>14.666249863022337</c:v>
                </c:pt>
                <c:pt idx="205">
                  <c:v>14.61260339307592</c:v>
                </c:pt>
                <c:pt idx="206">
                  <c:v>14.559213381837468</c:v>
                </c:pt>
                <c:pt idx="207">
                  <c:v>14.506077994678332</c:v>
                </c:pt>
                <c:pt idx="208">
                  <c:v>14.453195414427425</c:v>
                </c:pt>
                <c:pt idx="209">
                  <c:v>14.400563841164052</c:v>
                </c:pt>
                <c:pt idx="210">
                  <c:v>14.294794416638959</c:v>
                </c:pt>
                <c:pt idx="211">
                  <c:v>14.189539488716669</c:v>
                </c:pt>
                <c:pt idx="212">
                  <c:v>14.084795312489213</c:v>
                </c:pt>
                <c:pt idx="213">
                  <c:v>13.980558179305142</c:v>
                </c:pt>
                <c:pt idx="214">
                  <c:v>13.876824416331823</c:v>
                </c:pt>
                <c:pt idx="215">
                  <c:v>13.773590386124019</c:v>
                </c:pt>
                <c:pt idx="216">
                  <c:v>13.670852486198747</c:v>
                </c:pt>
                <c:pt idx="217">
                  <c:v>13.568607148616216</c:v>
                </c:pt>
                <c:pt idx="218">
                  <c:v>13.46685083956678</c:v>
                </c:pt>
                <c:pt idx="219">
                  <c:v>13.365580058963818</c:v>
                </c:pt>
                <c:pt idx="220">
                  <c:v>13.26479134004242</c:v>
                </c:pt>
                <c:pt idx="221">
                  <c:v>13.164481248963778</c:v>
                </c:pt>
                <c:pt idx="222">
                  <c:v>13.064646384425224</c:v>
                </c:pt>
                <c:pt idx="223">
                  <c:v>12.965283377275776</c:v>
                </c:pt>
                <c:pt idx="224">
                  <c:v>12.86638889013714</c:v>
                </c:pt>
                <c:pt idx="225">
                  <c:v>12.767959617030042</c:v>
                </c:pt>
                <c:pt idx="226">
                  <c:v>12.669992283005834</c:v>
                </c:pt>
                <c:pt idx="227">
                  <c:v>12.572483643783286</c:v>
                </c:pt>
                <c:pt idx="228">
                  <c:v>12.475430485390412</c:v>
                </c:pt>
                <c:pt idx="229">
                  <c:v>12.378829623811406</c:v>
                </c:pt>
                <c:pt idx="230">
                  <c:v>12.282677904638371</c:v>
                </c:pt>
                <c:pt idx="231">
                  <c:v>12.186972202728036</c:v>
                </c:pt>
                <c:pt idx="232">
                  <c:v>12.09170942186311</c:v>
                </c:pt>
                <c:pt idx="233">
                  <c:v>11.996886494418417</c:v>
                </c:pt>
                <c:pt idx="234">
                  <c:v>11.902500381031604</c:v>
                </c:pt>
                <c:pt idx="235">
                  <c:v>11.808548070278391</c:v>
                </c:pt>
                <c:pt idx="236">
                  <c:v>11.715026578352314</c:v>
                </c:pt>
                <c:pt idx="237">
                  <c:v>11.621932948748821</c:v>
                </c:pt>
                <c:pt idx="238">
                  <c:v>11.529264251953741</c:v>
                </c:pt>
                <c:pt idx="239">
                  <c:v>11.437017585135973</c:v>
                </c:pt>
                <c:pt idx="240">
                  <c:v>11.345190071844376</c:v>
                </c:pt>
                <c:pt idx="241">
                  <c:v>11.253778861708794</c:v>
                </c:pt>
                <c:pt idx="242">
                  <c:v>11.16278113014511</c:v>
                </c:pt>
                <c:pt idx="243">
                  <c:v>11.072194078064337</c:v>
                </c:pt>
                <c:pt idx="244">
                  <c:v>10.982014931585582</c:v>
                </c:pt>
                <c:pt idx="245">
                  <c:v>10.892240941752924</c:v>
                </c:pt>
                <c:pt idx="246">
                  <c:v>10.802869384256086</c:v>
                </c:pt>
                <c:pt idx="247">
                  <c:v>10.713897559154848</c:v>
                </c:pt>
                <c:pt idx="248">
                  <c:v>10.625322790607163</c:v>
                </c:pt>
                <c:pt idx="249">
                  <c:v>10.537142426600884</c:v>
                </c:pt>
                <c:pt idx="250">
                  <c:v>10.449353838689088</c:v>
                </c:pt>
                <c:pt idx="251">
                  <c:v>10.361954421728912</c:v>
                </c:pt>
                <c:pt idx="252">
                  <c:v>10.274941593623856</c:v>
                </c:pt>
                <c:pt idx="253">
                  <c:v>10.188312795069486</c:v>
                </c:pt>
                <c:pt idx="254">
                  <c:v>10.102065489302516</c:v>
                </c:pt>
                <c:pt idx="255">
                  <c:v>10.01619716185319</c:v>
                </c:pt>
                <c:pt idx="256">
                  <c:v>9.9307053203009108</c:v>
                </c:pt>
                <c:pt idx="257">
                  <c:v>9.8455874940330936</c:v>
                </c:pt>
                <c:pt idx="258">
                  <c:v>9.7608412340071595</c:v>
                </c:pt>
                <c:pt idx="259">
                  <c:v>9.6764641125156601</c:v>
                </c:pt>
                <c:pt idx="260">
                  <c:v>9.5924537229544402</c:v>
                </c:pt>
                <c:pt idx="261">
                  <c:v>9.5088076795938434</c:v>
                </c:pt>
                <c:pt idx="262">
                  <c:v>9.6175400439653664</c:v>
                </c:pt>
                <c:pt idx="263">
                  <c:v>9.7256491173866078</c:v>
                </c:pt>
                <c:pt idx="264">
                  <c:v>9.8331402439146416</c:v>
                </c:pt>
                <c:pt idx="265">
                  <c:v>9.9400187066878498</c:v>
                </c:pt>
                <c:pt idx="266">
                  <c:v>10.046289728791484</c:v>
                </c:pt>
                <c:pt idx="267">
                  <c:v>10.151958474108513</c:v>
                </c:pt>
                <c:pt idx="268">
                  <c:v>10.257030048156073</c:v>
                </c:pt>
                <c:pt idx="269">
                  <c:v>10.361509498907752</c:v>
                </c:pt>
                <c:pt idx="270">
                  <c:v>10.465401817602014</c:v>
                </c:pt>
                <c:pt idx="271">
                  <c:v>10.568711939537042</c:v>
                </c:pt>
                <c:pt idx="272">
                  <c:v>10.671444744852247</c:v>
                </c:pt>
                <c:pt idx="273">
                  <c:v>10.773605059296717</c:v>
                </c:pt>
                <c:pt idx="274">
                  <c:v>10.875197654984852</c:v>
                </c:pt>
                <c:pt idx="275">
                  <c:v>10.976227251139441</c:v>
                </c:pt>
                <c:pt idx="276">
                  <c:v>11.076698514822406</c:v>
                </c:pt>
                <c:pt idx="277">
                  <c:v>11.176616061653489</c:v>
                </c:pt>
                <c:pt idx="278">
                  <c:v>11.275984456517056</c:v>
                </c:pt>
                <c:pt idx="279">
                  <c:v>11.374808214257319</c:v>
                </c:pt>
                <c:pt idx="280">
                  <c:v>11.473091800362113</c:v>
                </c:pt>
                <c:pt idx="281">
                  <c:v>11.570839631635534</c:v>
                </c:pt>
                <c:pt idx="282">
                  <c:v>11.668056076859569</c:v>
                </c:pt>
                <c:pt idx="283">
                  <c:v>11.764745457444995</c:v>
                </c:pt>
                <c:pt idx="284">
                  <c:v>11.860912048071707</c:v>
                </c:pt>
                <c:pt idx="285">
                  <c:v>11.956560077318681</c:v>
                </c:pt>
                <c:pt idx="286">
                  <c:v>12.051693728283789</c:v>
                </c:pt>
                <c:pt idx="287">
                  <c:v>12.146317139193616</c:v>
                </c:pt>
                <c:pt idx="288">
                  <c:v>12.240434404003542</c:v>
                </c:pt>
                <c:pt idx="289">
                  <c:v>12.334049572988141</c:v>
                </c:pt>
                <c:pt idx="290">
                  <c:v>12.427166653322246</c:v>
                </c:pt>
                <c:pt idx="291">
                  <c:v>12.519789609652676</c:v>
                </c:pt>
                <c:pt idx="292">
                  <c:v>12.611922364660961</c:v>
                </c:pt>
                <c:pt idx="293">
                  <c:v>12.703568799617113</c:v>
                </c:pt>
                <c:pt idx="294">
                  <c:v>12.794732754924656</c:v>
                </c:pt>
                <c:pt idx="295">
                  <c:v>12.885418030657075</c:v>
                </c:pt>
                <c:pt idx="296">
                  <c:v>12.975628387085852</c:v>
                </c:pt>
                <c:pt idx="297">
                  <c:v>13.065367545200196</c:v>
                </c:pt>
                <c:pt idx="298">
                  <c:v>13.154639187218681</c:v>
                </c:pt>
                <c:pt idx="299">
                  <c:v>13.243446957092878</c:v>
                </c:pt>
                <c:pt idx="300">
                  <c:v>13.331794461003199</c:v>
                </c:pt>
                <c:pt idx="301">
                  <c:v>13.419685267846996</c:v>
                </c:pt>
                <c:pt idx="302">
                  <c:v>13.507122909719163</c:v>
                </c:pt>
                <c:pt idx="303">
                  <c:v>13.594110882385285</c:v>
                </c:pt>
                <c:pt idx="304">
                  <c:v>13.680652645747529</c:v>
                </c:pt>
                <c:pt idx="305">
                  <c:v>13.766751624303375</c:v>
                </c:pt>
                <c:pt idx="306">
                  <c:v>13.852411207597322</c:v>
                </c:pt>
                <c:pt idx="307">
                  <c:v>13.937634750665687</c:v>
                </c:pt>
                <c:pt idx="308">
                  <c:v>14.022425574474672</c:v>
                </c:pt>
                <c:pt idx="309">
                  <c:v>14.106786966351706</c:v>
                </c:pt>
                <c:pt idx="310">
                  <c:v>14.190722180410303</c:v>
                </c:pt>
                <c:pt idx="311">
                  <c:v>14.274234437968506</c:v>
                </c:pt>
                <c:pt idx="312">
                  <c:v>14.357326927960933</c:v>
                </c:pt>
                <c:pt idx="313">
                  <c:v>14.440002807344765</c:v>
                </c:pt>
                <c:pt idx="314">
                  <c:v>14.440002807344765</c:v>
                </c:pt>
                <c:pt idx="315">
                  <c:v>14.538464455182062</c:v>
                </c:pt>
                <c:pt idx="316">
                  <c:v>14.635874052932852</c:v>
                </c:pt>
                <c:pt idx="317">
                  <c:v>14.732248372524658</c:v>
                </c:pt>
                <c:pt idx="318">
                  <c:v>14.827603831262346</c:v>
                </c:pt>
                <c:pt idx="319">
                  <c:v>14.921956501151366</c:v>
                </c:pt>
                <c:pt idx="320">
                  <c:v>15.01532211792853</c:v>
                </c:pt>
                <c:pt idx="321">
                  <c:v>15.107716089810769</c:v>
                </c:pt>
                <c:pt idx="322">
                  <c:v>15.199153505972124</c:v>
                </c:pt>
                <c:pt idx="323">
                  <c:v>15.289649144758938</c:v>
                </c:pt>
                <c:pt idx="324">
                  <c:v>15.379217481652358</c:v>
                </c:pt>
                <c:pt idx="325">
                  <c:v>15.467872696987412</c:v>
                </c:pt>
                <c:pt idx="326">
                  <c:v>15.555628683437162</c:v>
                </c:pt>
                <c:pt idx="327">
                  <c:v>15.642499053270271</c:v>
                </c:pt>
                <c:pt idx="328">
                  <c:v>15.728497145389955</c:v>
                </c:pt>
                <c:pt idx="329">
                  <c:v>15.813636032161973</c:v>
                </c:pt>
                <c:pt idx="330">
                  <c:v>15.897928526038937</c:v>
                </c:pt>
                <c:pt idx="331">
                  <c:v>15.981387185988078</c:v>
                </c:pt>
                <c:pt idx="332">
                  <c:v>16.064024323729164</c:v>
                </c:pt>
                <c:pt idx="333">
                  <c:v>16.145852009789159</c:v>
                </c:pt>
                <c:pt idx="334">
                  <c:v>16.226882079379774</c:v>
                </c:pt>
                <c:pt idx="335">
                  <c:v>16.307126138103989</c:v>
                </c:pt>
                <c:pt idx="336">
                  <c:v>16.386595567497366</c:v>
                </c:pt>
                <c:pt idx="337">
                  <c:v>16.465301530409576</c:v>
                </c:pt>
                <c:pt idx="338">
                  <c:v>16.543254976231626</c:v>
                </c:pt>
                <c:pt idx="339">
                  <c:v>16.620466645973831</c:v>
                </c:pt>
                <c:pt idx="340">
                  <c:v>16.696947077199528</c:v>
                </c:pt>
                <c:pt idx="341">
                  <c:v>16.772706608819274</c:v>
                </c:pt>
                <c:pt idx="342">
                  <c:v>16.847755385750101</c:v>
                </c:pt>
                <c:pt idx="343">
                  <c:v>16.922103363444254</c:v>
                </c:pt>
                <c:pt idx="344">
                  <c:v>16.995760312291669</c:v>
                </c:pt>
                <c:pt idx="345">
                  <c:v>17.068735821900219</c:v>
                </c:pt>
                <c:pt idx="346">
                  <c:v>17.14103930525777</c:v>
                </c:pt>
                <c:pt idx="347">
                  <c:v>17.212680002779692</c:v>
                </c:pt>
                <c:pt idx="348">
                  <c:v>17.283666986245695</c:v>
                </c:pt>
                <c:pt idx="349">
                  <c:v>17.354009162629268</c:v>
                </c:pt>
                <c:pt idx="350">
                  <c:v>17.423715277823288</c:v>
                </c:pt>
                <c:pt idx="351">
                  <c:v>17.492793920265033</c:v>
                </c:pt>
                <c:pt idx="352">
                  <c:v>17.561253524463702</c:v>
                </c:pt>
                <c:pt idx="353">
                  <c:v>17.629102374433543</c:v>
                </c:pt>
                <c:pt idx="354">
                  <c:v>17.696348607035535</c:v>
                </c:pt>
                <c:pt idx="355">
                  <c:v>17.763000215230335</c:v>
                </c:pt>
                <c:pt idx="356">
                  <c:v>17.829065051245429</c:v>
                </c:pt>
                <c:pt idx="357">
                  <c:v>17.894550829658908</c:v>
                </c:pt>
                <c:pt idx="358">
                  <c:v>17.959465130402556</c:v>
                </c:pt>
                <c:pt idx="359">
                  <c:v>18.023815401686662</c:v>
                </c:pt>
                <c:pt idx="360">
                  <c:v>18.087608962848858</c:v>
                </c:pt>
                <c:pt idx="361">
                  <c:v>18.150853007129466</c:v>
                </c:pt>
                <c:pt idx="362">
                  <c:v>18.21355460437529</c:v>
                </c:pt>
                <c:pt idx="363">
                  <c:v>18.27572070367421</c:v>
                </c:pt>
                <c:pt idx="364">
                  <c:v>18.337358135922578</c:v>
                </c:pt>
                <c:pt idx="365">
                  <c:v>18.398473616327323</c:v>
                </c:pt>
                <c:pt idx="366">
                  <c:v>18.459073746844826</c:v>
                </c:pt>
                <c:pt idx="367">
                  <c:v>18.357344159808022</c:v>
                </c:pt>
                <c:pt idx="368">
                  <c:v>18.256137622798931</c:v>
                </c:pt>
                <c:pt idx="369">
                  <c:v>18.155450112212058</c:v>
                </c:pt>
                <c:pt idx="370">
                  <c:v>18.055277645605617</c:v>
                </c:pt>
                <c:pt idx="371">
                  <c:v>17.955616281176386</c:v>
                </c:pt>
                <c:pt idx="372">
                  <c:v>17.856462117242732</c:v>
                </c:pt>
                <c:pt idx="373">
                  <c:v>17.757811291735386</c:v>
                </c:pt>
                <c:pt idx="374">
                  <c:v>17.659659981696027</c:v>
                </c:pt>
                <c:pt idx="375">
                  <c:v>17.56200440278343</c:v>
                </c:pt>
                <c:pt idx="376">
                  <c:v>17.464840808787095</c:v>
                </c:pt>
                <c:pt idx="377">
                  <c:v>17.368165491148197</c:v>
                </c:pt>
                <c:pt idx="378">
                  <c:v>17.271974778487738</c:v>
                </c:pt>
                <c:pt idx="379">
                  <c:v>17.176265036141793</c:v>
                </c:pt>
                <c:pt idx="380">
                  <c:v>17.081032665703688</c:v>
                </c:pt>
                <c:pt idx="381">
                  <c:v>16.986274104573049</c:v>
                </c:pt>
                <c:pt idx="382">
                  <c:v>16.891985825511505</c:v>
                </c:pt>
                <c:pt idx="383">
                  <c:v>16.798164336205048</c:v>
                </c:pt>
                <c:pt idx="384">
                  <c:v>16.704806178832847</c:v>
                </c:pt>
                <c:pt idx="385">
                  <c:v>16.611907929642438</c:v>
                </c:pt>
                <c:pt idx="386">
                  <c:v>16.519466198531195</c:v>
                </c:pt>
                <c:pt idx="387">
                  <c:v>16.427477628633891</c:v>
                </c:pt>
                <c:pt idx="388">
                  <c:v>16.335938895916442</c:v>
                </c:pt>
                <c:pt idx="389">
                  <c:v>16.244846708775441</c:v>
                </c:pt>
                <c:pt idx="390">
                  <c:v>16.154197807643627</c:v>
                </c:pt>
                <c:pt idx="391">
                  <c:v>16.063988964601119</c:v>
                </c:pt>
                <c:pt idx="392">
                  <c:v>15.974216982992223</c:v>
                </c:pt>
                <c:pt idx="393">
                  <c:v>15.884878697047839</c:v>
                </c:pt>
                <c:pt idx="394">
                  <c:v>15.795970971513349</c:v>
                </c:pt>
                <c:pt idx="395">
                  <c:v>15.707490701281801</c:v>
                </c:pt>
                <c:pt idx="396">
                  <c:v>15.619434811032457</c:v>
                </c:pt>
                <c:pt idx="397">
                  <c:v>15.531800254874447</c:v>
                </c:pt>
                <c:pt idx="398">
                  <c:v>15.444584015995607</c:v>
                </c:pt>
                <c:pt idx="399">
                  <c:v>15.357783106316248</c:v>
                </c:pt>
                <c:pt idx="400">
                  <c:v>15.271394566147938</c:v>
                </c:pt>
                <c:pt idx="401">
                  <c:v>15.185415463857103</c:v>
                </c:pt>
                <c:pt idx="402">
                  <c:v>15.099842895533349</c:v>
                </c:pt>
                <c:pt idx="403">
                  <c:v>15.014673984662599</c:v>
                </c:pt>
                <c:pt idx="404">
                  <c:v>14.92990588180472</c:v>
                </c:pt>
                <c:pt idx="405">
                  <c:v>14.845535764275763</c:v>
                </c:pt>
                <c:pt idx="406">
                  <c:v>14.761560835834652</c:v>
                </c:pt>
                <c:pt idx="407">
                  <c:v>14.677978326374244</c:v>
                </c:pt>
                <c:pt idx="408">
                  <c:v>14.594785491616747</c:v>
                </c:pt>
                <c:pt idx="409">
                  <c:v>14.511979612813363</c:v>
                </c:pt>
                <c:pt idx="410">
                  <c:v>14.429557996448114</c:v>
                </c:pt>
                <c:pt idx="411">
                  <c:v>14.347517973945791</c:v>
                </c:pt>
                <c:pt idx="412">
                  <c:v>14.265856901383939</c:v>
                </c:pt>
                <c:pt idx="413">
                  <c:v>14.184572159208841</c:v>
                </c:pt>
                <c:pt idx="414">
                  <c:v>14.103661151955393</c:v>
                </c:pt>
                <c:pt idx="415">
                  <c:v>14.02312130797087</c:v>
                </c:pt>
                <c:pt idx="416">
                  <c:v>13.942950079142435</c:v>
                </c:pt>
                <c:pt idx="417">
                  <c:v>13.86314494062845</c:v>
                </c:pt>
                <c:pt idx="418">
                  <c:v>13.783703390593383</c:v>
                </c:pt>
                <c:pt idx="419">
                  <c:v>13.922703108317386</c:v>
                </c:pt>
                <c:pt idx="420">
                  <c:v>14.060610012315308</c:v>
                </c:pt>
                <c:pt idx="421">
                  <c:v>14.19743693965278</c:v>
                </c:pt>
                <c:pt idx="422">
                  <c:v>14.33319652712035</c:v>
                </c:pt>
                <c:pt idx="423">
                  <c:v>14.467901215124011</c:v>
                </c:pt>
                <c:pt idx="424">
                  <c:v>14.601563251485361</c:v>
                </c:pt>
                <c:pt idx="425">
                  <c:v>14.734194695153894</c:v>
                </c:pt>
                <c:pt idx="426">
                  <c:v>14.865807419833727</c:v>
                </c:pt>
                <c:pt idx="427">
                  <c:v>14.996413117527085</c:v>
                </c:pt>
                <c:pt idx="428">
                  <c:v>15.12602330199676</c:v>
                </c:pt>
                <c:pt idx="429">
                  <c:v>15.254649312149695</c:v>
                </c:pt>
                <c:pt idx="430">
                  <c:v>15.382302315343772</c:v>
                </c:pt>
                <c:pt idx="431">
                  <c:v>15.508993310619839</c:v>
                </c:pt>
                <c:pt idx="432">
                  <c:v>15.634733131860983</c:v>
                </c:pt>
                <c:pt idx="433">
                  <c:v>15.759532450880842</c:v>
                </c:pt>
                <c:pt idx="434">
                  <c:v>15.883401780442915</c:v>
                </c:pt>
                <c:pt idx="435">
                  <c:v>16.006351477212629</c:v>
                </c:pt>
                <c:pt idx="436">
                  <c:v>16.128391744643881</c:v>
                </c:pt>
                <c:pt idx="437">
                  <c:v>16.249532635801781</c:v>
                </c:pt>
                <c:pt idx="438">
                  <c:v>16.369784056123198</c:v>
                </c:pt>
                <c:pt idx="439">
                  <c:v>16.489155766116717</c:v>
                </c:pt>
                <c:pt idx="440">
                  <c:v>16.607657384003602</c:v>
                </c:pt>
                <c:pt idx="441">
                  <c:v>16.725298388301173</c:v>
                </c:pt>
                <c:pt idx="442">
                  <c:v>16.842088120350084</c:v>
                </c:pt>
                <c:pt idx="443">
                  <c:v>16.958035786787022</c:v>
                </c:pt>
                <c:pt idx="444">
                  <c:v>17.073150461964019</c:v>
                </c:pt>
                <c:pt idx="445">
                  <c:v>17.187441090315854</c:v>
                </c:pt>
                <c:pt idx="446">
                  <c:v>17.300916488676801</c:v>
                </c:pt>
                <c:pt idx="447">
                  <c:v>17.413585348547951</c:v>
                </c:pt>
                <c:pt idx="448">
                  <c:v>17.525456238316369</c:v>
                </c:pt>
                <c:pt idx="449">
                  <c:v>17.636537605427282</c:v>
                </c:pt>
                <c:pt idx="450">
                  <c:v>17.746837778510443</c:v>
                </c:pt>
                <c:pt idx="451">
                  <c:v>17.856364969461723</c:v>
                </c:pt>
                <c:pt idx="452">
                  <c:v>17.965127275481194</c:v>
                </c:pt>
                <c:pt idx="453">
                  <c:v>18.073132681068582</c:v>
                </c:pt>
                <c:pt idx="454">
                  <c:v>18.180389059977248</c:v>
                </c:pt>
                <c:pt idx="455">
                  <c:v>18.286904177127646</c:v>
                </c:pt>
                <c:pt idx="456">
                  <c:v>18.392685690481201</c:v>
                </c:pt>
                <c:pt idx="457">
                  <c:v>18.497741152875712</c:v>
                </c:pt>
                <c:pt idx="458">
                  <c:v>18.60207801382295</c:v>
                </c:pt>
                <c:pt idx="459">
                  <c:v>18.705703621269613</c:v>
                </c:pt>
                <c:pt idx="460">
                  <c:v>18.808625223322316</c:v>
                </c:pt>
                <c:pt idx="461">
                  <c:v>18.910849969937594</c:v>
                </c:pt>
                <c:pt idx="462">
                  <c:v>19.01238491457763</c:v>
                </c:pt>
                <c:pt idx="463">
                  <c:v>19.113237015832656</c:v>
                </c:pt>
                <c:pt idx="464">
                  <c:v>19.213413139010676</c:v>
                </c:pt>
                <c:pt idx="465">
                  <c:v>19.312920057695333</c:v>
                </c:pt>
                <c:pt idx="466">
                  <c:v>19.411764455272696</c:v>
                </c:pt>
                <c:pt idx="467">
                  <c:v>19.50995292642758</c:v>
                </c:pt>
                <c:pt idx="468">
                  <c:v>19.607491978610277</c:v>
                </c:pt>
                <c:pt idx="469">
                  <c:v>19.704388033474203</c:v>
                </c:pt>
                <c:pt idx="470">
                  <c:v>19.800647428285213</c:v>
                </c:pt>
                <c:pt idx="471">
                  <c:v>19.820604889785567</c:v>
                </c:pt>
                <c:pt idx="472">
                  <c:v>19.840384667477704</c:v>
                </c:pt>
                <c:pt idx="473">
                  <c:v>19.859989123757462</c:v>
                </c:pt>
                <c:pt idx="474">
                  <c:v>19.879420579326453</c:v>
                </c:pt>
                <c:pt idx="475">
                  <c:v>19.898681314107883</c:v>
                </c:pt>
                <c:pt idx="476">
                  <c:v>19.917773568138294</c:v>
                </c:pt>
                <c:pt idx="477">
                  <c:v>19.936699542436028</c:v>
                </c:pt>
                <c:pt idx="478">
                  <c:v>19.955461399847103</c:v>
                </c:pt>
                <c:pt idx="479">
                  <c:v>19.974061265869157</c:v>
                </c:pt>
                <c:pt idx="480">
                  <c:v>19.99250122945416</c:v>
                </c:pt>
                <c:pt idx="481">
                  <c:v>20.010783343790511</c:v>
                </c:pt>
                <c:pt idx="482">
                  <c:v>20.028909627065136</c:v>
                </c:pt>
                <c:pt idx="483">
                  <c:v>20.046882063206162</c:v>
                </c:pt>
                <c:pt idx="484">
                  <c:v>20.064702602606783</c:v>
                </c:pt>
                <c:pt idx="485">
                  <c:v>20.082373162830844</c:v>
                </c:pt>
                <c:pt idx="486">
                  <c:v>20.099895629300686</c:v>
                </c:pt>
                <c:pt idx="487">
                  <c:v>20.117271855967754</c:v>
                </c:pt>
                <c:pt idx="488">
                  <c:v>20.134503665966516</c:v>
                </c:pt>
                <c:pt idx="489">
                  <c:v>20.151592852252101</c:v>
                </c:pt>
                <c:pt idx="490">
                  <c:v>20.16854117822221</c:v>
                </c:pt>
                <c:pt idx="491">
                  <c:v>20.185350378323704</c:v>
                </c:pt>
                <c:pt idx="492">
                  <c:v>20.202022158644279</c:v>
                </c:pt>
                <c:pt idx="493">
                  <c:v>20.218558197489735</c:v>
                </c:pt>
                <c:pt idx="494">
                  <c:v>20.234960145947191</c:v>
                </c:pt>
                <c:pt idx="495">
                  <c:v>20.251229628434618</c:v>
                </c:pt>
                <c:pt idx="496">
                  <c:v>20.267368243237176</c:v>
                </c:pt>
                <c:pt idx="497">
                  <c:v>20.283377563030573</c:v>
                </c:pt>
                <c:pt idx="498">
                  <c:v>20.299259135392013</c:v>
                </c:pt>
                <c:pt idx="499">
                  <c:v>20.315014483298839</c:v>
                </c:pt>
                <c:pt idx="500">
                  <c:v>20.3306451056154</c:v>
                </c:pt>
                <c:pt idx="501">
                  <c:v>20.346152477568406</c:v>
                </c:pt>
                <c:pt idx="502">
                  <c:v>20.361538051211056</c:v>
                </c:pt>
                <c:pt idx="503">
                  <c:v>20.376803255876286</c:v>
                </c:pt>
                <c:pt idx="504">
                  <c:v>20.391949498619415</c:v>
                </c:pt>
                <c:pt idx="505">
                  <c:v>20.406978164650464</c:v>
                </c:pt>
                <c:pt idx="506">
                  <c:v>20.421890617756532</c:v>
                </c:pt>
                <c:pt idx="507">
                  <c:v>20.436688200714258</c:v>
                </c:pt>
                <c:pt idx="508">
                  <c:v>20.451372235692926</c:v>
                </c:pt>
                <c:pt idx="509">
                  <c:v>20.465944024648291</c:v>
                </c:pt>
                <c:pt idx="510">
                  <c:v>20.480404849707359</c:v>
                </c:pt>
                <c:pt idx="511">
                  <c:v>20.49475597354445</c:v>
                </c:pt>
                <c:pt idx="512">
                  <c:v>20.508998639748746</c:v>
                </c:pt>
                <c:pt idx="513">
                  <c:v>20.523134073183495</c:v>
                </c:pt>
                <c:pt idx="514">
                  <c:v>20.537163480337192</c:v>
                </c:pt>
                <c:pt idx="515">
                  <c:v>20.551088049666809</c:v>
                </c:pt>
                <c:pt idx="516">
                  <c:v>20.564908951933447</c:v>
                </c:pt>
                <c:pt idx="517">
                  <c:v>20.578627340530428</c:v>
                </c:pt>
                <c:pt idx="518">
                  <c:v>20.592244351804208</c:v>
                </c:pt>
                <c:pt idx="519">
                  <c:v>20.605761105368124</c:v>
                </c:pt>
                <c:pt idx="520">
                  <c:v>20.619178704409258</c:v>
                </c:pt>
                <c:pt idx="521">
                  <c:v>20.632498235988614</c:v>
                </c:pt>
                <c:pt idx="522">
                  <c:v>20.645720771334666</c:v>
                </c:pt>
                <c:pt idx="523">
                  <c:v>20.507569288992766</c:v>
                </c:pt>
                <c:pt idx="524">
                  <c:v>20.370067296120428</c:v>
                </c:pt>
                <c:pt idx="525">
                  <c:v>20.233210223306205</c:v>
                </c:pt>
                <c:pt idx="526">
                  <c:v>20.096993543901824</c:v>
                </c:pt>
                <c:pt idx="527">
                  <c:v>19.961412773523087</c:v>
                </c:pt>
                <c:pt idx="528">
                  <c:v>19.82646346955778</c:v>
                </c:pt>
                <c:pt idx="529">
                  <c:v>19.692141230680384</c:v>
                </c:pt>
                <c:pt idx="530">
                  <c:v>19.558441696373638</c:v>
                </c:pt>
                <c:pt idx="531">
                  <c:v>19.425360546456595</c:v>
                </c:pt>
                <c:pt idx="532">
                  <c:v>19.292893500619339</c:v>
                </c:pt>
                <c:pt idx="533">
                  <c:v>19.161036317964083</c:v>
                </c:pt>
                <c:pt idx="534">
                  <c:v>19.02978479655258</c:v>
                </c:pt>
                <c:pt idx="535">
                  <c:v>18.899134772959744</c:v>
                </c:pt>
                <c:pt idx="536">
                  <c:v>18.769082121833449</c:v>
                </c:pt>
                <c:pt idx="537">
                  <c:v>18.639622755460294</c:v>
                </c:pt>
                <c:pt idx="538">
                  <c:v>18.510752623337329</c:v>
                </c:pt>
                <c:pt idx="539">
                  <c:v>18.382467711749619</c:v>
                </c:pt>
                <c:pt idx="540">
                  <c:v>18.254764043353514</c:v>
                </c:pt>
                <c:pt idx="541">
                  <c:v>18.12763767676563</c:v>
                </c:pt>
                <c:pt idx="542">
                  <c:v>18.001084706157304</c:v>
                </c:pt>
                <c:pt idx="543">
                  <c:v>17.875101260854652</c:v>
                </c:pt>
                <c:pt idx="544">
                  <c:v>17.749683504943871</c:v>
                </c:pt>
                <c:pt idx="545">
                  <c:v>17.62482763688195</c:v>
                </c:pt>
                <c:pt idx="546">
                  <c:v>17.500529889112563</c:v>
                </c:pt>
                <c:pt idx="547">
                  <c:v>17.376786527687099</c:v>
                </c:pt>
                <c:pt idx="548">
                  <c:v>17.253593851890763</c:v>
                </c:pt>
                <c:pt idx="549">
                  <c:v>17.130948193873632</c:v>
                </c:pt>
                <c:pt idx="550">
                  <c:v>17.008845918286671</c:v>
                </c:pt>
                <c:pt idx="551">
                  <c:v>16.887283421922529</c:v>
                </c:pt>
                <c:pt idx="552">
                  <c:v>16.766257133361055</c:v>
                </c:pt>
                <c:pt idx="553">
                  <c:v>16.645763512619602</c:v>
                </c:pt>
                <c:pt idx="554">
                  <c:v>16.525799050807851</c:v>
                </c:pt>
                <c:pt idx="555">
                  <c:v>16.406360269787182</c:v>
                </c:pt>
                <c:pt idx="556">
                  <c:v>16.287443721834542</c:v>
                </c:pt>
                <c:pt idx="557">
                  <c:v>16.1690459893107</c:v>
                </c:pt>
                <c:pt idx="558">
                  <c:v>16.051163684332828</c:v>
                </c:pt>
                <c:pt idx="559">
                  <c:v>15.933793448451361</c:v>
                </c:pt>
                <c:pt idx="560">
                  <c:v>15.816931952331025</c:v>
                </c:pt>
                <c:pt idx="561">
                  <c:v>15.700575895436078</c:v>
                </c:pt>
                <c:pt idx="562">
                  <c:v>15.584722005719534</c:v>
                </c:pt>
                <c:pt idx="563">
                  <c:v>15.469367039316481</c:v>
                </c:pt>
                <c:pt idx="564">
                  <c:v>15.354507780241287</c:v>
                </c:pt>
                <c:pt idx="565">
                  <c:v>15.240141040088751</c:v>
                </c:pt>
                <c:pt idx="566">
                  <c:v>15.126263657739077</c:v>
                </c:pt>
                <c:pt idx="567">
                  <c:v>15.012872499066612</c:v>
                </c:pt>
                <c:pt idx="568">
                  <c:v>14.899964456652311</c:v>
                </c:pt>
                <c:pt idx="569">
                  <c:v>14.787536449499894</c:v>
                </c:pt>
                <c:pt idx="570">
                  <c:v>14.675585422755578</c:v>
                </c:pt>
                <c:pt idx="571">
                  <c:v>14.5641083474314</c:v>
                </c:pt>
                <c:pt idx="572">
                  <c:v>14.453102220132028</c:v>
                </c:pt>
                <c:pt idx="573">
                  <c:v>14.342564062785023</c:v>
                </c:pt>
                <c:pt idx="574">
                  <c:v>14.232490922374547</c:v>
                </c:pt>
                <c:pt idx="575">
                  <c:v>14.181285879356109</c:v>
                </c:pt>
                <c:pt idx="576">
                  <c:v>14.130267945350317</c:v>
                </c:pt>
                <c:pt idx="577">
                  <c:v>14.079436096651326</c:v>
                </c:pt>
                <c:pt idx="578">
                  <c:v>14.028789317007536</c:v>
                </c:pt>
                <c:pt idx="579">
                  <c:v>13.978326597553851</c:v>
                </c:pt>
                <c:pt idx="580">
                  <c:v>13.928046936744687</c:v>
                </c:pt>
                <c:pt idx="581">
                  <c:v>13.877949340287742</c:v>
                </c:pt>
                <c:pt idx="582">
                  <c:v>13.828032821078413</c:v>
                </c:pt>
                <c:pt idx="583">
                  <c:v>13.778296399134993</c:v>
                </c:pt>
                <c:pt idx="584">
                  <c:v>13.728739101534526</c:v>
                </c:pt>
                <c:pt idx="585">
                  <c:v>13.679359962349366</c:v>
                </c:pt>
                <c:pt idx="586">
                  <c:v>13.630158022584435</c:v>
                </c:pt>
                <c:pt idx="587">
                  <c:v>13.581132330115114</c:v>
                </c:pt>
                <c:pt idx="588">
                  <c:v>13.53228193962585</c:v>
                </c:pt>
                <c:pt idx="589">
                  <c:v>13.483605912549368</c:v>
                </c:pt>
                <c:pt idx="590">
                  <c:v>13.4351033170066</c:v>
                </c:pt>
                <c:pt idx="591">
                  <c:v>13.386773227747192</c:v>
                </c:pt>
                <c:pt idx="592">
                  <c:v>13.338614726090652</c:v>
                </c:pt>
                <c:pt idx="593">
                  <c:v>13.290626899868194</c:v>
                </c:pt>
                <c:pt idx="594">
                  <c:v>13.242808843365077</c:v>
                </c:pt>
                <c:pt idx="595">
                  <c:v>13.195159657263684</c:v>
                </c:pt>
                <c:pt idx="596">
                  <c:v>13.147678448587104</c:v>
                </c:pt>
                <c:pt idx="597">
                  <c:v>13.100364330643371</c:v>
                </c:pt>
                <c:pt idx="598">
                  <c:v>13.053216422970248</c:v>
                </c:pt>
                <c:pt idx="599">
                  <c:v>13.00623385128063</c:v>
                </c:pt>
                <c:pt idx="600">
                  <c:v>12.959415747408487</c:v>
                </c:pt>
                <c:pt idx="601">
                  <c:v>12.912761249255404</c:v>
                </c:pt>
                <c:pt idx="602">
                  <c:v>12.866269500737653</c:v>
                </c:pt>
                <c:pt idx="603">
                  <c:v>12.819939651733836</c:v>
                </c:pt>
                <c:pt idx="604">
                  <c:v>12.773770858033068</c:v>
                </c:pt>
                <c:pt idx="605">
                  <c:v>12.727762281283688</c:v>
                </c:pt>
                <c:pt idx="606">
                  <c:v>12.681913088942546</c:v>
                </c:pt>
                <c:pt idx="607">
                  <c:v>12.636222454224743</c:v>
                </c:pt>
                <c:pt idx="608">
                  <c:v>12.590689556053967</c:v>
                </c:pt>
                <c:pt idx="609">
                  <c:v>12.545313579013293</c:v>
                </c:pt>
                <c:pt idx="610">
                  <c:v>12.500093713296506</c:v>
                </c:pt>
                <c:pt idx="611">
                  <c:v>12.455029154659938</c:v>
                </c:pt>
                <c:pt idx="612">
                  <c:v>12.410119104374775</c:v>
                </c:pt>
                <c:pt idx="613">
                  <c:v>12.365362769179873</c:v>
                </c:pt>
                <c:pt idx="614">
                  <c:v>12.32075936123506</c:v>
                </c:pt>
                <c:pt idx="615">
                  <c:v>12.276308098074889</c:v>
                </c:pt>
                <c:pt idx="616">
                  <c:v>12.232008202562902</c:v>
                </c:pt>
                <c:pt idx="617">
                  <c:v>12.187858902846326</c:v>
                </c:pt>
                <c:pt idx="618">
                  <c:v>12.143859432311256</c:v>
                </c:pt>
                <c:pt idx="619">
                  <c:v>12.100009029538276</c:v>
                </c:pt>
                <c:pt idx="620">
                  <c:v>12.056306938258535</c:v>
                </c:pt>
                <c:pt idx="621">
                  <c:v>12.012752407310282</c:v>
                </c:pt>
                <c:pt idx="622">
                  <c:v>11.969344690595808</c:v>
                </c:pt>
                <c:pt idx="623">
                  <c:v>11.926083047038864</c:v>
                </c:pt>
                <c:pt idx="624">
                  <c:v>11.882966740542471</c:v>
                </c:pt>
                <c:pt idx="625">
                  <c:v>11.83999503994718</c:v>
                </c:pt>
                <c:pt idx="626">
                  <c:v>11.797167218989744</c:v>
                </c:pt>
                <c:pt idx="627">
                  <c:v>11.797167218989744</c:v>
                </c:pt>
                <c:pt idx="628">
                  <c:v>11.792965938892145</c:v>
                </c:pt>
                <c:pt idx="629">
                  <c:v>11.788771362697041</c:v>
                </c:pt>
                <c:pt idx="630">
                  <c:v>11.784583474371296</c:v>
                </c:pt>
                <c:pt idx="631">
                  <c:v>11.780402257932849</c:v>
                </c:pt>
                <c:pt idx="632">
                  <c:v>11.77622769745053</c:v>
                </c:pt>
                <c:pt idx="633">
                  <c:v>11.772059777043841</c:v>
                </c:pt>
                <c:pt idx="634">
                  <c:v>11.767898480882776</c:v>
                </c:pt>
                <c:pt idx="635">
                  <c:v>11.763743793187595</c:v>
                </c:pt>
                <c:pt idx="636">
                  <c:v>11.759595698228638</c:v>
                </c:pt>
                <c:pt idx="637">
                  <c:v>11.75545418032614</c:v>
                </c:pt>
                <c:pt idx="638">
                  <c:v>11.75131922385</c:v>
                </c:pt>
                <c:pt idx="639">
                  <c:v>11.747190813219616</c:v>
                </c:pt>
                <c:pt idx="640">
                  <c:v>11.743068932903668</c:v>
                </c:pt>
                <c:pt idx="641">
                  <c:v>11.738953567419943</c:v>
                </c:pt>
                <c:pt idx="642">
                  <c:v>11.734844701335119</c:v>
                </c:pt>
                <c:pt idx="643">
                  <c:v>11.730742319264593</c:v>
                </c:pt>
                <c:pt idx="644">
                  <c:v>11.72664640587227</c:v>
                </c:pt>
                <c:pt idx="645">
                  <c:v>11.722556945870387</c:v>
                </c:pt>
                <c:pt idx="646">
                  <c:v>11.718473924019317</c:v>
                </c:pt>
                <c:pt idx="647">
                  <c:v>11.714397325127377</c:v>
                </c:pt>
                <c:pt idx="648">
                  <c:v>11.710327134050647</c:v>
                </c:pt>
                <c:pt idx="649">
                  <c:v>11.706263335692766</c:v>
                </c:pt>
                <c:pt idx="650">
                  <c:v>11.702205915004772</c:v>
                </c:pt>
                <c:pt idx="651">
                  <c:v>11.698154856984889</c:v>
                </c:pt>
                <c:pt idx="652">
                  <c:v>11.694110146678362</c:v>
                </c:pt>
                <c:pt idx="653">
                  <c:v>11.690071769177264</c:v>
                </c:pt>
                <c:pt idx="654">
                  <c:v>11.686039709620312</c:v>
                </c:pt>
                <c:pt idx="655">
                  <c:v>11.682013953192683</c:v>
                </c:pt>
                <c:pt idx="656">
                  <c:v>11.677994485125854</c:v>
                </c:pt>
                <c:pt idx="657">
                  <c:v>11.673981290697379</c:v>
                </c:pt>
                <c:pt idx="658">
                  <c:v>11.669974355230753</c:v>
                </c:pt>
                <c:pt idx="659">
                  <c:v>11.665973664095205</c:v>
                </c:pt>
                <c:pt idx="660">
                  <c:v>11.661979202705531</c:v>
                </c:pt>
                <c:pt idx="661">
                  <c:v>11.657990956521919</c:v>
                </c:pt>
                <c:pt idx="662">
                  <c:v>11.654008911049765</c:v>
                </c:pt>
                <c:pt idx="663">
                  <c:v>11.650033051839491</c:v>
                </c:pt>
                <c:pt idx="664">
                  <c:v>11.646063364486402</c:v>
                </c:pt>
                <c:pt idx="665">
                  <c:v>11.642099834630473</c:v>
                </c:pt>
                <c:pt idx="666">
                  <c:v>11.6381424479562</c:v>
                </c:pt>
                <c:pt idx="667">
                  <c:v>11.634191190192416</c:v>
                </c:pt>
                <c:pt idx="668">
                  <c:v>11.630246047112127</c:v>
                </c:pt>
                <c:pt idx="669">
                  <c:v>11.626307004532341</c:v>
                </c:pt>
                <c:pt idx="670">
                  <c:v>11.622374048313889</c:v>
                </c:pt>
                <c:pt idx="671">
                  <c:v>11.618447164361264</c:v>
                </c:pt>
                <c:pt idx="672">
                  <c:v>11.614526338622461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PBR!$AW$19</c:f>
              <c:strCache>
                <c:ptCount val="1"/>
                <c:pt idx="0">
                  <c:v>섹터 Trailing ROE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val>
            <c:numRef>
              <c:f>PBR!$AW$20:$AW$5005</c:f>
              <c:numCache>
                <c:formatCode>General</c:formatCode>
                <c:ptCount val="4986"/>
                <c:pt idx="0">
                  <c:v>11.786748341295251</c:v>
                </c:pt>
                <c:pt idx="1">
                  <c:v>12.199344852952283</c:v>
                </c:pt>
                <c:pt idx="2">
                  <c:v>12.608746344257604</c:v>
                </c:pt>
                <c:pt idx="3">
                  <c:v>13.014989783954769</c:v>
                </c:pt>
                <c:pt idx="4">
                  <c:v>13.418111572637761</c:v>
                </c:pt>
                <c:pt idx="5">
                  <c:v>13.818147553623653</c:v>
                </c:pt>
                <c:pt idx="6">
                  <c:v>14.215133023576515</c:v>
                </c:pt>
                <c:pt idx="7">
                  <c:v>14.609102742889229</c:v>
                </c:pt>
                <c:pt idx="8">
                  <c:v>15.000090945829559</c:v>
                </c:pt>
                <c:pt idx="9">
                  <c:v>15.388131350456771</c:v>
                </c:pt>
                <c:pt idx="10">
                  <c:v>15.773257168314785</c:v>
                </c:pt>
                <c:pt idx="11">
                  <c:v>16.15550111390775</c:v>
                </c:pt>
                <c:pt idx="12">
                  <c:v>16.534895413963632</c:v>
                </c:pt>
                <c:pt idx="13">
                  <c:v>16.911471816491503</c:v>
                </c:pt>
                <c:pt idx="14">
                  <c:v>17.285261599637614</c:v>
                </c:pt>
                <c:pt idx="15">
                  <c:v>17.656295580345745</c:v>
                </c:pt>
                <c:pt idx="16">
                  <c:v>18.024604122826602</c:v>
                </c:pt>
                <c:pt idx="17">
                  <c:v>18.390217146841277</c:v>
                </c:pt>
                <c:pt idx="18">
                  <c:v>18.753164135803573</c:v>
                </c:pt>
                <c:pt idx="19">
                  <c:v>19.113474144705613</c:v>
                </c:pt>
                <c:pt idx="20">
                  <c:v>19.471175807871429</c:v>
                </c:pt>
                <c:pt idx="21">
                  <c:v>19.826297346542699</c:v>
                </c:pt>
                <c:pt idx="22">
                  <c:v>20.178866576300976</c:v>
                </c:pt>
                <c:pt idx="23">
                  <c:v>20.528910914330385</c:v>
                </c:pt>
                <c:pt idx="24">
                  <c:v>20.876457386524962</c:v>
                </c:pt>
                <c:pt idx="25">
                  <c:v>21.22153263444422</c:v>
                </c:pt>
                <c:pt idx="26">
                  <c:v>21.564162922121056</c:v>
                </c:pt>
                <c:pt idx="27">
                  <c:v>21.904374142725274</c:v>
                </c:pt>
                <c:pt idx="28">
                  <c:v>22.242191825086621</c:v>
                </c:pt>
                <c:pt idx="29">
                  <c:v>22.577641140080516</c:v>
                </c:pt>
                <c:pt idx="30">
                  <c:v>22.910746906880032</c:v>
                </c:pt>
                <c:pt idx="31">
                  <c:v>23.241533599077204</c:v>
                </c:pt>
                <c:pt idx="32">
                  <c:v>23.570025350677032</c:v>
                </c:pt>
                <c:pt idx="33">
                  <c:v>23.896245961967068</c:v>
                </c:pt>
                <c:pt idx="34">
                  <c:v>24.220218905265746</c:v>
                </c:pt>
                <c:pt idx="35">
                  <c:v>24.541967330552264</c:v>
                </c:pt>
                <c:pt idx="36">
                  <c:v>24.861514070980906</c:v>
                </c:pt>
                <c:pt idx="37">
                  <c:v>25.178881648282548</c:v>
                </c:pt>
                <c:pt idx="38">
                  <c:v>25.494092278056012</c:v>
                </c:pt>
                <c:pt idx="39">
                  <c:v>25.807167874951958</c:v>
                </c:pt>
                <c:pt idx="40">
                  <c:v>26.118130057751713</c:v>
                </c:pt>
                <c:pt idx="41">
                  <c:v>26.427000154343656</c:v>
                </c:pt>
                <c:pt idx="42">
                  <c:v>26.733799206599446</c:v>
                </c:pt>
                <c:pt idx="43">
                  <c:v>27.038547975152564</c:v>
                </c:pt>
                <c:pt idx="44">
                  <c:v>27.341266944081326</c:v>
                </c:pt>
                <c:pt idx="45">
                  <c:v>27.641976325498558</c:v>
                </c:pt>
                <c:pt idx="46">
                  <c:v>27.940696064050353</c:v>
                </c:pt>
                <c:pt idx="47">
                  <c:v>28.237445841325616</c:v>
                </c:pt>
                <c:pt idx="48">
                  <c:v>28.532245080178836</c:v>
                </c:pt>
                <c:pt idx="49">
                  <c:v>28.825112948967764</c:v>
                </c:pt>
                <c:pt idx="50">
                  <c:v>29.116068365708159</c:v>
                </c:pt>
                <c:pt idx="51">
                  <c:v>29.405130002147335</c:v>
                </c:pt>
                <c:pt idx="52">
                  <c:v>29.692316287758501</c:v>
                </c:pt>
                <c:pt idx="53">
                  <c:v>29.692316287758501</c:v>
                </c:pt>
                <c:pt idx="54">
                  <c:v>29.450374875820351</c:v>
                </c:pt>
                <c:pt idx="55">
                  <c:v>29.210021331813969</c:v>
                </c:pt>
                <c:pt idx="56">
                  <c:v>28.971240075038342</c:v>
                </c:pt>
                <c:pt idx="57">
                  <c:v>28.734015727972071</c:v>
                </c:pt>
                <c:pt idx="58">
                  <c:v>28.49833311297224</c:v>
                </c:pt>
                <c:pt idx="59">
                  <c:v>28.264177249037314</c:v>
                </c:pt>
                <c:pt idx="60">
                  <c:v>28.031533348632902</c:v>
                </c:pt>
                <c:pt idx="61">
                  <c:v>27.800386814578655</c:v>
                </c:pt>
                <c:pt idx="62">
                  <c:v>27.570723236995171</c:v>
                </c:pt>
                <c:pt idx="63">
                  <c:v>27.342528390309489</c:v>
                </c:pt>
                <c:pt idx="64">
                  <c:v>27.115788230317772</c:v>
                </c:pt>
                <c:pt idx="65">
                  <c:v>26.890488891304038</c:v>
                </c:pt>
                <c:pt idx="66">
                  <c:v>26.666616683213668</c:v>
                </c:pt>
                <c:pt idx="67">
                  <c:v>26.444158088880386</c:v>
                </c:pt>
                <c:pt idx="68">
                  <c:v>26.223099761305679</c:v>
                </c:pt>
                <c:pt idx="69">
                  <c:v>26.003428520989363</c:v>
                </c:pt>
                <c:pt idx="70">
                  <c:v>25.785131353310263</c:v>
                </c:pt>
                <c:pt idx="71">
                  <c:v>25.568195405955972</c:v>
                </c:pt>
                <c:pt idx="72">
                  <c:v>25.352607986400383</c:v>
                </c:pt>
                <c:pt idx="73">
                  <c:v>25.138356559428267</c:v>
                </c:pt>
                <c:pt idx="74">
                  <c:v>24.925428744705627</c:v>
                </c:pt>
                <c:pt idx="75">
                  <c:v>24.713812314395021</c:v>
                </c:pt>
                <c:pt idx="76">
                  <c:v>24.503495190814746</c:v>
                </c:pt>
                <c:pt idx="77">
                  <c:v>24.294465444141032</c:v>
                </c:pt>
                <c:pt idx="78">
                  <c:v>24.086711290152323</c:v>
                </c:pt>
                <c:pt idx="79">
                  <c:v>23.880221088014689</c:v>
                </c:pt>
                <c:pt idx="80">
                  <c:v>23.674983338107584</c:v>
                </c:pt>
                <c:pt idx="81">
                  <c:v>23.470986679888995</c:v>
                </c:pt>
                <c:pt idx="82">
                  <c:v>23.268219889799237</c:v>
                </c:pt>
                <c:pt idx="83">
                  <c:v>23.066671879202541</c:v>
                </c:pt>
                <c:pt idx="84">
                  <c:v>22.866331692365634</c:v>
                </c:pt>
                <c:pt idx="85">
                  <c:v>22.667188504472584</c:v>
                </c:pt>
                <c:pt idx="86">
                  <c:v>22.469231619675082</c:v>
                </c:pt>
                <c:pt idx="87">
                  <c:v>22.272450469177496</c:v>
                </c:pt>
                <c:pt idx="88">
                  <c:v>22.076834609355931</c:v>
                </c:pt>
                <c:pt idx="89">
                  <c:v>21.882373719910614</c:v>
                </c:pt>
                <c:pt idx="90">
                  <c:v>21.689057602050866</c:v>
                </c:pt>
                <c:pt idx="91">
                  <c:v>21.496876176712124</c:v>
                </c:pt>
                <c:pt idx="92">
                  <c:v>21.305819482804182</c:v>
                </c:pt>
                <c:pt idx="93">
                  <c:v>21.115877675490129</c:v>
                </c:pt>
                <c:pt idx="94">
                  <c:v>20.927041024495356</c:v>
                </c:pt>
                <c:pt idx="95">
                  <c:v>20.739299912445937</c:v>
                </c:pt>
                <c:pt idx="96">
                  <c:v>20.552644833235888</c:v>
                </c:pt>
                <c:pt idx="97">
                  <c:v>20.367066390422693</c:v>
                </c:pt>
                <c:pt idx="98">
                  <c:v>20.182555295650452</c:v>
                </c:pt>
                <c:pt idx="99">
                  <c:v>19.99910236710021</c:v>
                </c:pt>
                <c:pt idx="100">
                  <c:v>19.816698527966874</c:v>
                </c:pt>
                <c:pt idx="101">
                  <c:v>19.635334804962152</c:v>
                </c:pt>
                <c:pt idx="102">
                  <c:v>19.455002326843047</c:v>
                </c:pt>
                <c:pt idx="103">
                  <c:v>19.275692322965391</c:v>
                </c:pt>
                <c:pt idx="104">
                  <c:v>19.097396121861891</c:v>
                </c:pt>
                <c:pt idx="105">
                  <c:v>18.920105149844236</c:v>
                </c:pt>
                <c:pt idx="106">
                  <c:v>18.871953795074603</c:v>
                </c:pt>
                <c:pt idx="107">
                  <c:v>18.824105301702311</c:v>
                </c:pt>
                <c:pt idx="108">
                  <c:v>18.776556821288342</c:v>
                </c:pt>
                <c:pt idx="109">
                  <c:v>18.729305541001814</c:v>
                </c:pt>
                <c:pt idx="110">
                  <c:v>18.682348683065285</c:v>
                </c:pt>
                <c:pt idx="111">
                  <c:v>18.635683504210448</c:v>
                </c:pt>
                <c:pt idx="112">
                  <c:v>18.589307295143833</c:v>
                </c:pt>
                <c:pt idx="113">
                  <c:v>18.543217380022519</c:v>
                </c:pt>
                <c:pt idx="114">
                  <c:v>18.497411115939435</c:v>
                </c:pt>
                <c:pt idx="115">
                  <c:v>18.451885892418211</c:v>
                </c:pt>
                <c:pt idx="116">
                  <c:v>18.406639130917192</c:v>
                </c:pt>
                <c:pt idx="117">
                  <c:v>18.361668284342684</c:v>
                </c:pt>
                <c:pt idx="118">
                  <c:v>18.316970836570924</c:v>
                </c:pt>
                <c:pt idx="119">
                  <c:v>18.272544301978808</c:v>
                </c:pt>
                <c:pt idx="120">
                  <c:v>18.228386224983151</c:v>
                </c:pt>
                <c:pt idx="121">
                  <c:v>18.184494179588214</c:v>
                </c:pt>
                <c:pt idx="122">
                  <c:v>18.140865768941456</c:v>
                </c:pt>
                <c:pt idx="123">
                  <c:v>18.097498624897181</c:v>
                </c:pt>
                <c:pt idx="124">
                  <c:v>18.054390407588098</c:v>
                </c:pt>
                <c:pt idx="125">
                  <c:v>18.011538805004417</c:v>
                </c:pt>
                <c:pt idx="126">
                  <c:v>17.968941532580565</c:v>
                </c:pt>
                <c:pt idx="127">
                  <c:v>17.926596332789167</c:v>
                </c:pt>
                <c:pt idx="128">
                  <c:v>17.884500974742167</c:v>
                </c:pt>
                <c:pt idx="129">
                  <c:v>17.842653253799138</c:v>
                </c:pt>
                <c:pt idx="130">
                  <c:v>17.801050991182311</c:v>
                </c:pt>
                <c:pt idx="131">
                  <c:v>17.759692033598494</c:v>
                </c:pt>
                <c:pt idx="132">
                  <c:v>17.718574252867512</c:v>
                </c:pt>
                <c:pt idx="133">
                  <c:v>17.677695545557196</c:v>
                </c:pt>
                <c:pt idx="134">
                  <c:v>17.637053832624687</c:v>
                </c:pt>
                <c:pt idx="135">
                  <c:v>17.596647059063937</c:v>
                </c:pt>
                <c:pt idx="136">
                  <c:v>17.556473193559377</c:v>
                </c:pt>
                <c:pt idx="137">
                  <c:v>17.516530228145481</c:v>
                </c:pt>
                <c:pt idx="138">
                  <c:v>17.47681617787222</c:v>
                </c:pt>
                <c:pt idx="139">
                  <c:v>17.437329080476268</c:v>
                </c:pt>
                <c:pt idx="140">
                  <c:v>17.398066996057775</c:v>
                </c:pt>
                <c:pt idx="141">
                  <c:v>17.359028006762717</c:v>
                </c:pt>
                <c:pt idx="142">
                  <c:v>17.320210216470578</c:v>
                </c:pt>
                <c:pt idx="143">
                  <c:v>17.281611750487375</c:v>
                </c:pt>
                <c:pt idx="144">
                  <c:v>17.243230755243871</c:v>
                </c:pt>
                <c:pt idx="145">
                  <c:v>17.20506539799883</c:v>
                </c:pt>
                <c:pt idx="146">
                  <c:v>17.167113866547297</c:v>
                </c:pt>
                <c:pt idx="147">
                  <c:v>17.129374368933782</c:v>
                </c:pt>
                <c:pt idx="148">
                  <c:v>17.091845133170185</c:v>
                </c:pt>
                <c:pt idx="149">
                  <c:v>17.054524406958471</c:v>
                </c:pt>
                <c:pt idx="150">
                  <c:v>17.017410457417927</c:v>
                </c:pt>
                <c:pt idx="151">
                  <c:v>16.980501570816955</c:v>
                </c:pt>
                <c:pt idx="152">
                  <c:v>16.943796052309295</c:v>
                </c:pt>
                <c:pt idx="153">
                  <c:v>16.907292225674585</c:v>
                </c:pt>
                <c:pt idx="154">
                  <c:v>16.870988433063193</c:v>
                </c:pt>
                <c:pt idx="155">
                  <c:v>16.834883034745268</c:v>
                </c:pt>
                <c:pt idx="156">
                  <c:v>16.798974408863803</c:v>
                </c:pt>
                <c:pt idx="157">
                  <c:v>16.763260951191832</c:v>
                </c:pt>
                <c:pt idx="158">
                  <c:v>16.667969375855982</c:v>
                </c:pt>
                <c:pt idx="159">
                  <c:v>16.573121845633672</c:v>
                </c:pt>
                <c:pt idx="160">
                  <c:v>16.478715263959582</c:v>
                </c:pt>
                <c:pt idx="161">
                  <c:v>16.384746562993659</c:v>
                </c:pt>
                <c:pt idx="162">
                  <c:v>16.291212703288757</c:v>
                </c:pt>
                <c:pt idx="163">
                  <c:v>16.198110673462963</c:v>
                </c:pt>
                <c:pt idx="164">
                  <c:v>16.10543748987639</c:v>
                </c:pt>
                <c:pt idx="165">
                  <c:v>16.013190196312458</c:v>
                </c:pt>
                <c:pt idx="166">
                  <c:v>15.921365863663556</c:v>
                </c:pt>
                <c:pt idx="167">
                  <c:v>15.829961589620979</c:v>
                </c:pt>
                <c:pt idx="168">
                  <c:v>15.738974498369185</c:v>
                </c:pt>
                <c:pt idx="169">
                  <c:v>15.648401740284159</c:v>
                </c:pt>
                <c:pt idx="170">
                  <c:v>15.558240491635928</c:v>
                </c:pt>
                <c:pt idx="171">
                  <c:v>15.468487954295091</c:v>
                </c:pt>
                <c:pt idx="172">
                  <c:v>15.379141355443378</c:v>
                </c:pt>
                <c:pt idx="173">
                  <c:v>15.290197947288073</c:v>
                </c:pt>
                <c:pt idx="174">
                  <c:v>15.201655006780335</c:v>
                </c:pt>
                <c:pt idx="175">
                  <c:v>15.113509835337299</c:v>
                </c:pt>
                <c:pt idx="176">
                  <c:v>15.025759758567903</c:v>
                </c:pt>
                <c:pt idx="177">
                  <c:v>14.938402126002417</c:v>
                </c:pt>
                <c:pt idx="178">
                  <c:v>14.851434310825592</c:v>
                </c:pt>
                <c:pt idx="179">
                  <c:v>14.764853709613343</c:v>
                </c:pt>
                <c:pt idx="180">
                  <c:v>14.678657742072957</c:v>
                </c:pt>
                <c:pt idx="181">
                  <c:v>14.592843850786782</c:v>
                </c:pt>
                <c:pt idx="182">
                  <c:v>14.507409500959298</c:v>
                </c:pt>
                <c:pt idx="183">
                  <c:v>14.422352180167497</c:v>
                </c:pt>
                <c:pt idx="184">
                  <c:v>14.337669398114636</c:v>
                </c:pt>
                <c:pt idx="185">
                  <c:v>14.253358686387173</c:v>
                </c:pt>
                <c:pt idx="186">
                  <c:v>14.169417598214936</c:v>
                </c:pt>
                <c:pt idx="187">
                  <c:v>14.085843708234425</c:v>
                </c:pt>
                <c:pt idx="188">
                  <c:v>14.002634612255211</c:v>
                </c:pt>
                <c:pt idx="189">
                  <c:v>13.919787927029384</c:v>
                </c:pt>
                <c:pt idx="190">
                  <c:v>13.837301290024048</c:v>
                </c:pt>
                <c:pt idx="191">
                  <c:v>13.755172359196699</c:v>
                </c:pt>
                <c:pt idx="192">
                  <c:v>13.673398812773593</c:v>
                </c:pt>
                <c:pt idx="193">
                  <c:v>13.591978349030938</c:v>
                </c:pt>
                <c:pt idx="194">
                  <c:v>13.510908686078944</c:v>
                </c:pt>
                <c:pt idx="195">
                  <c:v>13.430187561648635</c:v>
                </c:pt>
                <c:pt idx="196">
                  <c:v>13.349812732881411</c:v>
                </c:pt>
                <c:pt idx="197">
                  <c:v>13.269781976121333</c:v>
                </c:pt>
                <c:pt idx="198">
                  <c:v>13.190093086710036</c:v>
                </c:pt>
                <c:pt idx="199">
                  <c:v>13.11074387878428</c:v>
                </c:pt>
                <c:pt idx="200">
                  <c:v>13.031732185076114</c:v>
                </c:pt>
                <c:pt idx="201">
                  <c:v>12.953055856715517</c:v>
                </c:pt>
                <c:pt idx="202">
                  <c:v>12.874712763035612</c:v>
                </c:pt>
                <c:pt idx="203">
                  <c:v>12.796700791380323</c:v>
                </c:pt>
                <c:pt idx="204">
                  <c:v>12.719017846914454</c:v>
                </c:pt>
                <c:pt idx="205">
                  <c:v>12.641661852436192</c:v>
                </c:pt>
                <c:pt idx="206">
                  <c:v>12.564630748191952</c:v>
                </c:pt>
                <c:pt idx="207">
                  <c:v>12.487922491693555</c:v>
                </c:pt>
                <c:pt idx="208">
                  <c:v>12.411535057537716</c:v>
                </c:pt>
                <c:pt idx="209">
                  <c:v>12.335466437227755</c:v>
                </c:pt>
                <c:pt idx="210">
                  <c:v>12.10164487200772</c:v>
                </c:pt>
                <c:pt idx="211">
                  <c:v>11.868226296300444</c:v>
                </c:pt>
                <c:pt idx="212">
                  <c:v>11.635209669179366</c:v>
                </c:pt>
                <c:pt idx="213">
                  <c:v>11.402593953299792</c:v>
                </c:pt>
                <c:pt idx="214">
                  <c:v>11.170378114883526</c:v>
                </c:pt>
                <c:pt idx="215">
                  <c:v>10.938561123703552</c:v>
                </c:pt>
                <c:pt idx="216">
                  <c:v>10.707141953068781</c:v>
                </c:pt>
                <c:pt idx="217">
                  <c:v>10.476119579808916</c:v>
                </c:pt>
                <c:pt idx="218">
                  <c:v>10.245492984259364</c:v>
                </c:pt>
                <c:pt idx="219">
                  <c:v>10.015261150246225</c:v>
                </c:pt>
                <c:pt idx="220">
                  <c:v>9.7854230650713934</c:v>
                </c:pt>
                <c:pt idx="221">
                  <c:v>9.5559777194976707</c:v>
                </c:pt>
                <c:pt idx="222">
                  <c:v>9.3269241077340386</c:v>
                </c:pt>
                <c:pt idx="223">
                  <c:v>9.0982612274209185</c:v>
                </c:pt>
                <c:pt idx="224">
                  <c:v>8.869988079615581</c:v>
                </c:pt>
                <c:pt idx="225">
                  <c:v>8.6421036687775921</c:v>
                </c:pt>
                <c:pt idx="226">
                  <c:v>8.4146070027543267</c:v>
                </c:pt>
                <c:pt idx="227">
                  <c:v>8.1874970927665878</c:v>
                </c:pt>
                <c:pt idx="228">
                  <c:v>7.9607729533942777</c:v>
                </c:pt>
                <c:pt idx="229">
                  <c:v>7.7344336025621327</c:v>
                </c:pt>
                <c:pt idx="230">
                  <c:v>7.5084780615255573</c:v>
                </c:pt>
                <c:pt idx="231">
                  <c:v>7.2829053548565126</c:v>
                </c:pt>
                <c:pt idx="232">
                  <c:v>7.0577145104294789</c:v>
                </c:pt>
                <c:pt idx="233">
                  <c:v>6.8329045594074902</c:v>
                </c:pt>
                <c:pt idx="234">
                  <c:v>6.6084745362282415</c:v>
                </c:pt>
                <c:pt idx="235">
                  <c:v>6.3844234785902625</c:v>
                </c:pt>
                <c:pt idx="236">
                  <c:v>6.1607504274391687</c:v>
                </c:pt>
                <c:pt idx="237">
                  <c:v>5.937454426953976</c:v>
                </c:pt>
                <c:pt idx="238">
                  <c:v>5.7145345245334784</c:v>
                </c:pt>
                <c:pt idx="239">
                  <c:v>5.4919897707827143</c:v>
                </c:pt>
                <c:pt idx="240">
                  <c:v>5.2698192194994746</c:v>
                </c:pt>
                <c:pt idx="241">
                  <c:v>5.0480219276609031</c:v>
                </c:pt>
                <c:pt idx="242">
                  <c:v>4.8265969554101549</c:v>
                </c:pt>
                <c:pt idx="243">
                  <c:v>4.6055433660431069</c:v>
                </c:pt>
                <c:pt idx="244">
                  <c:v>4.3848602259951681</c:v>
                </c:pt>
                <c:pt idx="245">
                  <c:v>4.1645466048281232</c:v>
                </c:pt>
                <c:pt idx="246">
                  <c:v>3.9446015752170602</c:v>
                </c:pt>
                <c:pt idx="247">
                  <c:v>3.7250242129373667</c:v>
                </c:pt>
                <c:pt idx="248">
                  <c:v>3.5058135968517692</c:v>
                </c:pt>
                <c:pt idx="249">
                  <c:v>3.2869688088974716</c:v>
                </c:pt>
                <c:pt idx="250">
                  <c:v>3.0684889340733212</c:v>
                </c:pt>
                <c:pt idx="251">
                  <c:v>2.8503730604270645</c:v>
                </c:pt>
                <c:pt idx="252">
                  <c:v>2.632620279042662</c:v>
                </c:pt>
                <c:pt idx="253">
                  <c:v>2.4152296840276568</c:v>
                </c:pt>
                <c:pt idx="254">
                  <c:v>2.1982003725006138</c:v>
                </c:pt>
                <c:pt idx="255">
                  <c:v>1.9815314445786218</c:v>
                </c:pt>
                <c:pt idx="256">
                  <c:v>1.7652220033648538</c:v>
                </c:pt>
                <c:pt idx="257">
                  <c:v>1.5492711549361942</c:v>
                </c:pt>
                <c:pt idx="258">
                  <c:v>1.333678008330921</c:v>
                </c:pt>
                <c:pt idx="259">
                  <c:v>1.1184416755364555</c:v>
                </c:pt>
                <c:pt idx="260">
                  <c:v>0.90356127147716914</c:v>
                </c:pt>
                <c:pt idx="261">
                  <c:v>0.68903591400225117</c:v>
                </c:pt>
                <c:pt idx="262">
                  <c:v>0.93780991459419283</c:v>
                </c:pt>
                <c:pt idx="263">
                  <c:v>1.1852240939944723</c:v>
                </c:pt>
                <c:pt idx="264">
                  <c:v>1.4312895711729103</c:v>
                </c:pt>
                <c:pt idx="265">
                  <c:v>1.6760173442055528</c:v>
                </c:pt>
                <c:pt idx="266">
                  <c:v>1.9194182919132781</c:v>
                </c:pt>
                <c:pt idx="267">
                  <c:v>2.1615031754738228</c:v>
                </c:pt>
                <c:pt idx="268">
                  <c:v>2.4022826400077304</c:v>
                </c:pt>
                <c:pt idx="269">
                  <c:v>2.6417672161387089</c:v>
                </c:pt>
                <c:pt idx="270">
                  <c:v>2.8799673215288868</c:v>
                </c:pt>
                <c:pt idx="271">
                  <c:v>3.1168932623894303</c:v>
                </c:pt>
                <c:pt idx="272">
                  <c:v>3.3525552349669843</c:v>
                </c:pt>
                <c:pt idx="273">
                  <c:v>3.5869633270063801</c:v>
                </c:pt>
                <c:pt idx="274">
                  <c:v>3.8201275191900703</c:v>
                </c:pt>
                <c:pt idx="275">
                  <c:v>4.052057686554698</c:v>
                </c:pt>
                <c:pt idx="276">
                  <c:v>4.2827635998852358</c:v>
                </c:pt>
                <c:pt idx="277">
                  <c:v>4.5122549270871133</c:v>
                </c:pt>
                <c:pt idx="278">
                  <c:v>4.7405412345367166</c:v>
                </c:pt>
                <c:pt idx="279">
                  <c:v>4.9676319884106848</c:v>
                </c:pt>
                <c:pt idx="280">
                  <c:v>5.1935365559943643</c:v>
                </c:pt>
                <c:pt idx="281">
                  <c:v>5.418264206969817</c:v>
                </c:pt>
                <c:pt idx="282">
                  <c:v>5.6418241146837573</c:v>
                </c:pt>
                <c:pt idx="283">
                  <c:v>5.8642253573957568</c:v>
                </c:pt>
                <c:pt idx="284">
                  <c:v>6.0854769195071095</c:v>
                </c:pt>
                <c:pt idx="285">
                  <c:v>6.3055876927706827</c:v>
                </c:pt>
                <c:pt idx="286">
                  <c:v>6.5245664774821011</c:v>
                </c:pt>
                <c:pt idx="287">
                  <c:v>6.7424219836525898</c:v>
                </c:pt>
                <c:pt idx="288">
                  <c:v>6.9591628321638375</c:v>
                </c:pt>
                <c:pt idx="289">
                  <c:v>7.1747975559051591</c:v>
                </c:pt>
                <c:pt idx="290">
                  <c:v>7.3893346008932976</c:v>
                </c:pt>
                <c:pt idx="291">
                  <c:v>7.602782327375178</c:v>
                </c:pt>
                <c:pt idx="292">
                  <c:v>7.8151490109138813</c:v>
                </c:pt>
                <c:pt idx="293">
                  <c:v>8.0264428434581951</c:v>
                </c:pt>
                <c:pt idx="294">
                  <c:v>8.2366719343959591</c:v>
                </c:pt>
                <c:pt idx="295">
                  <c:v>8.4458443115915589</c:v>
                </c:pt>
                <c:pt idx="296">
                  <c:v>8.6539679224077855</c:v>
                </c:pt>
                <c:pt idx="297">
                  <c:v>8.8610506347123899</c:v>
                </c:pt>
                <c:pt idx="298">
                  <c:v>9.0671002378695427</c:v>
                </c:pt>
                <c:pt idx="299">
                  <c:v>9.2721244437165335</c:v>
                </c:pt>
                <c:pt idx="300">
                  <c:v>9.476130887525871</c:v>
                </c:pt>
                <c:pt idx="301">
                  <c:v>9.6791271289531391</c:v>
                </c:pt>
                <c:pt idx="302">
                  <c:v>9.8811206529707896</c:v>
                </c:pt>
                <c:pt idx="303">
                  <c:v>10.082118870788106</c:v>
                </c:pt>
                <c:pt idx="304">
                  <c:v>10.282129120757661</c:v>
                </c:pt>
                <c:pt idx="305">
                  <c:v>10.481158669268371</c:v>
                </c:pt>
                <c:pt idx="306">
                  <c:v>10.679214711625495</c:v>
                </c:pt>
                <c:pt idx="307">
                  <c:v>10.876304372917742</c:v>
                </c:pt>
                <c:pt idx="308">
                  <c:v>11.072434708871699</c:v>
                </c:pt>
                <c:pt idx="309">
                  <c:v>11.267612706693811</c:v>
                </c:pt>
                <c:pt idx="310">
                  <c:v>11.461845285900198</c:v>
                </c:pt>
                <c:pt idx="311">
                  <c:v>11.655139299134303</c:v>
                </c:pt>
                <c:pt idx="312">
                  <c:v>11.847501532972855</c:v>
                </c:pt>
                <c:pt idx="313">
                  <c:v>12.03893870872013</c:v>
                </c:pt>
                <c:pt idx="314">
                  <c:v>12.03893870872013</c:v>
                </c:pt>
                <c:pt idx="315">
                  <c:v>12.20995259239303</c:v>
                </c:pt>
                <c:pt idx="316">
                  <c:v>12.379004986128301</c:v>
                </c:pt>
                <c:pt idx="317">
                  <c:v>12.546129444253809</c:v>
                </c:pt>
                <c:pt idx="318">
                  <c:v>12.711358760105002</c:v>
                </c:pt>
                <c:pt idx="319">
                  <c:v>12.874724987476805</c:v>
                </c:pt>
                <c:pt idx="320">
                  <c:v>13.036259461354001</c:v>
                </c:pt>
                <c:pt idx="321">
                  <c:v>13.195992817948154</c:v>
                </c:pt>
                <c:pt idx="322">
                  <c:v>13.353955014068006</c:v>
                </c:pt>
                <c:pt idx="323">
                  <c:v>13.510175345849051</c:v>
                </c:pt>
                <c:pt idx="324">
                  <c:v>13.664682466866985</c:v>
                </c:pt>
                <c:pt idx="325">
                  <c:v>13.81750440565837</c:v>
                </c:pt>
                <c:pt idx="326">
                  <c:v>13.968668582671222</c:v>
                </c:pt>
                <c:pt idx="327">
                  <c:v>14.11820182666689</c:v>
                </c:pt>
                <c:pt idx="328">
                  <c:v>14.26613039059391</c:v>
                </c:pt>
                <c:pt idx="329">
                  <c:v>14.412479966953542</c:v>
                </c:pt>
                <c:pt idx="330">
                  <c:v>14.557275702675934</c:v>
                </c:pt>
                <c:pt idx="331">
                  <c:v>14.700542213524864</c:v>
                </c:pt>
                <c:pt idx="332">
                  <c:v>14.842303598048566</c:v>
                </c:pt>
                <c:pt idx="333">
                  <c:v>14.982583451093106</c:v>
                </c:pt>
                <c:pt idx="334">
                  <c:v>15.121404876894315</c:v>
                </c:pt>
                <c:pt idx="335">
                  <c:v>15.258790501763473</c:v>
                </c:pt>
                <c:pt idx="336">
                  <c:v>15.394762486381422</c:v>
                </c:pt>
                <c:pt idx="337">
                  <c:v>15.529342537715124</c:v>
                </c:pt>
                <c:pt idx="338">
                  <c:v>15.662551920570071</c:v>
                </c:pt>
                <c:pt idx="339">
                  <c:v>15.794411468791569</c:v>
                </c:pt>
                <c:pt idx="340">
                  <c:v>15.924941596127182</c:v>
                </c:pt>
                <c:pt idx="341">
                  <c:v>16.05416230676229</c:v>
                </c:pt>
                <c:pt idx="342">
                  <c:v>16.182093205540166</c:v>
                </c:pt>
                <c:pt idx="343">
                  <c:v>16.308753507877537</c:v>
                </c:pt>
                <c:pt idx="344">
                  <c:v>16.434162049386156</c:v>
                </c:pt>
                <c:pt idx="345">
                  <c:v>16.558337295210539</c:v>
                </c:pt>
                <c:pt idx="346">
                  <c:v>16.681297349091523</c:v>
                </c:pt>
                <c:pt idx="347">
                  <c:v>16.803059962165054</c:v>
                </c:pt>
                <c:pt idx="348">
                  <c:v>16.923642541505167</c:v>
                </c:pt>
                <c:pt idx="349">
                  <c:v>17.043062158419762</c:v>
                </c:pt>
                <c:pt idx="350">
                  <c:v>17.16133555650752</c:v>
                </c:pt>
                <c:pt idx="351">
                  <c:v>17.278479159483929</c:v>
                </c:pt>
                <c:pt idx="352">
                  <c:v>17.394509078784122</c:v>
                </c:pt>
                <c:pt idx="353">
                  <c:v>17.509441120949852</c:v>
                </c:pt>
                <c:pt idx="354">
                  <c:v>17.623290794807826</c:v>
                </c:pt>
                <c:pt idx="355">
                  <c:v>17.736073318446127</c:v>
                </c:pt>
                <c:pt idx="356">
                  <c:v>17.847803625995432</c:v>
                </c:pt>
                <c:pt idx="357">
                  <c:v>17.958496374221276</c:v>
                </c:pt>
                <c:pt idx="358">
                  <c:v>18.068165948933501</c:v>
                </c:pt>
                <c:pt idx="359">
                  <c:v>18.176826471218842</c:v>
                </c:pt>
                <c:pt idx="360">
                  <c:v>18.284491803502181</c:v>
                </c:pt>
                <c:pt idx="361">
                  <c:v>18.39117555544215</c:v>
                </c:pt>
                <c:pt idx="362">
                  <c:v>18.496891089666036</c:v>
                </c:pt>
                <c:pt idx="363">
                  <c:v>18.601651527349439</c:v>
                </c:pt>
                <c:pt idx="364">
                  <c:v>18.705469753645232</c:v>
                </c:pt>
                <c:pt idx="365">
                  <c:v>18.808358422966776</c:v>
                </c:pt>
                <c:pt idx="366">
                  <c:v>18.910329964129819</c:v>
                </c:pt>
                <c:pt idx="367">
                  <c:v>18.76142682477418</c:v>
                </c:pt>
                <c:pt idx="368">
                  <c:v>18.613196125112619</c:v>
                </c:pt>
                <c:pt idx="369">
                  <c:v>18.465633320347312</c:v>
                </c:pt>
                <c:pt idx="370">
                  <c:v>18.318733906544111</c:v>
                </c:pt>
                <c:pt idx="371">
                  <c:v>18.172493420174273</c:v>
                </c:pt>
                <c:pt idx="372">
                  <c:v>18.026907437662366</c:v>
                </c:pt>
                <c:pt idx="373">
                  <c:v>17.881971574940277</c:v>
                </c:pt>
                <c:pt idx="374">
                  <c:v>17.737681487007087</c:v>
                </c:pt>
                <c:pt idx="375">
                  <c:v>17.594032867494914</c:v>
                </c:pt>
                <c:pt idx="376">
                  <c:v>17.451021448240468</c:v>
                </c:pt>
                <c:pt idx="377">
                  <c:v>17.308642998862311</c:v>
                </c:pt>
                <c:pt idx="378">
                  <c:v>17.166893326343743</c:v>
                </c:pt>
                <c:pt idx="379">
                  <c:v>17.025768274621168</c:v>
                </c:pt>
                <c:pt idx="380">
                  <c:v>16.885263724177904</c:v>
                </c:pt>
                <c:pt idx="381">
                  <c:v>16.745375591643345</c:v>
                </c:pt>
                <c:pt idx="382">
                  <c:v>16.606099829397376</c:v>
                </c:pt>
                <c:pt idx="383">
                  <c:v>16.467432425179982</c:v>
                </c:pt>
                <c:pt idx="384">
                  <c:v>16.329369401705947</c:v>
                </c:pt>
                <c:pt idx="385">
                  <c:v>16.191906816284597</c:v>
                </c:pt>
                <c:pt idx="386">
                  <c:v>16.055040760444491</c:v>
                </c:pt>
                <c:pt idx="387">
                  <c:v>15.918767359562965</c:v>
                </c:pt>
                <c:pt idx="388">
                  <c:v>15.783082772500508</c:v>
                </c:pt>
                <c:pt idx="389">
                  <c:v>15.647983191239847</c:v>
                </c:pt>
                <c:pt idx="390">
                  <c:v>15.51346484052972</c:v>
                </c:pt>
                <c:pt idx="391">
                  <c:v>15.379523977533172</c:v>
                </c:pt>
                <c:pt idx="392">
                  <c:v>15.246156891480458</c:v>
                </c:pt>
                <c:pt idx="393">
                  <c:v>15.113359903326321</c:v>
                </c:pt>
                <c:pt idx="394">
                  <c:v>14.9811293654117</c:v>
                </c:pt>
                <c:pt idx="395">
                  <c:v>14.849461661129752</c:v>
                </c:pt>
                <c:pt idx="396">
                  <c:v>14.718353204596104</c:v>
                </c:pt>
                <c:pt idx="397">
                  <c:v>14.587800440323337</c:v>
                </c:pt>
                <c:pt idx="398">
                  <c:v>14.457799842899554</c:v>
                </c:pt>
                <c:pt idx="399">
                  <c:v>14.328347916671083</c:v>
                </c:pt>
                <c:pt idx="400">
                  <c:v>14.199441195429099</c:v>
                </c:pt>
                <c:pt idx="401">
                  <c:v>14.071076242100292</c:v>
                </c:pt>
                <c:pt idx="402">
                  <c:v>13.943249648441361</c:v>
                </c:pt>
                <c:pt idx="403">
                  <c:v>13.815958034737369</c:v>
                </c:pt>
                <c:pt idx="404">
                  <c:v>13.689198049503878</c:v>
                </c:pt>
                <c:pt idx="405">
                  <c:v>13.562966369192791</c:v>
                </c:pt>
                <c:pt idx="406">
                  <c:v>13.437259697901899</c:v>
                </c:pt>
                <c:pt idx="407">
                  <c:v>13.312074767088012</c:v>
                </c:pt>
                <c:pt idx="408">
                  <c:v>13.187408335283655</c:v>
                </c:pt>
                <c:pt idx="409">
                  <c:v>13.063257187817303</c:v>
                </c:pt>
                <c:pt idx="410">
                  <c:v>12.939618136537065</c:v>
                </c:pt>
                <c:pt idx="411">
                  <c:v>12.816488019537758</c:v>
                </c:pt>
                <c:pt idx="412">
                  <c:v>12.693863700891384</c:v>
                </c:pt>
                <c:pt idx="413">
                  <c:v>12.571742070380889</c:v>
                </c:pt>
                <c:pt idx="414">
                  <c:v>12.450120043237217</c:v>
                </c:pt>
                <c:pt idx="415">
                  <c:v>12.328994559879543</c:v>
                </c:pt>
                <c:pt idx="416">
                  <c:v>12.208362585658746</c:v>
                </c:pt>
                <c:pt idx="417">
                  <c:v>12.08822111060393</c:v>
                </c:pt>
                <c:pt idx="418">
                  <c:v>11.968567149172122</c:v>
                </c:pt>
                <c:pt idx="419">
                  <c:v>12.089877393715811</c:v>
                </c:pt>
                <c:pt idx="420">
                  <c:v>12.210272089524825</c:v>
                </c:pt>
                <c:pt idx="421">
                  <c:v>12.329761562333614</c:v>
                </c:pt>
                <c:pt idx="422">
                  <c:v>12.448355983184028</c:v>
                </c:pt>
                <c:pt idx="423">
                  <c:v>12.566065371311375</c:v>
                </c:pt>
                <c:pt idx="424">
                  <c:v>12.682899596966083</c:v>
                </c:pt>
                <c:pt idx="425">
                  <c:v>12.79886838417271</c:v>
                </c:pt>
                <c:pt idx="426">
                  <c:v>12.913981313427797</c:v>
                </c:pt>
                <c:pt idx="427">
                  <c:v>13.028247824338287</c:v>
                </c:pt>
                <c:pt idx="428">
                  <c:v>13.141677218201908</c:v>
                </c:pt>
                <c:pt idx="429">
                  <c:v>13.254278660531044</c:v>
                </c:pt>
                <c:pt idx="430">
                  <c:v>13.366061183521587</c:v>
                </c:pt>
                <c:pt idx="431">
                  <c:v>13.477033688468081</c:v>
                </c:pt>
                <c:pt idx="432">
                  <c:v>13.587204948126546</c:v>
                </c:pt>
                <c:pt idx="433">
                  <c:v>13.696583609026344</c:v>
                </c:pt>
                <c:pt idx="434">
                  <c:v>13.805178193732285</c:v>
                </c:pt>
                <c:pt idx="435">
                  <c:v>13.912997103058295</c:v>
                </c:pt>
                <c:pt idx="436">
                  <c:v>14.020048618233796</c:v>
                </c:pt>
                <c:pt idx="437">
                  <c:v>14.126340903023996</c:v>
                </c:pt>
                <c:pt idx="438">
                  <c:v>14.231882005805218</c:v>
                </c:pt>
                <c:pt idx="439">
                  <c:v>14.336679861596421</c:v>
                </c:pt>
                <c:pt idx="440">
                  <c:v>14.440742294047901</c:v>
                </c:pt>
                <c:pt idx="441">
                  <c:v>14.544077017388297</c:v>
                </c:pt>
                <c:pt idx="442">
                  <c:v>14.646691638330909</c:v>
                </c:pt>
                <c:pt idx="443">
                  <c:v>14.748593657940253</c:v>
                </c:pt>
                <c:pt idx="444">
                  <c:v>14.849790473459937</c:v>
                </c:pt>
                <c:pt idx="445">
                  <c:v>14.95028938010263</c:v>
                </c:pt>
                <c:pt idx="446">
                  <c:v>15.0500975728032</c:v>
                </c:pt>
                <c:pt idx="447">
                  <c:v>15.14922214793579</c:v>
                </c:pt>
                <c:pt idx="448">
                  <c:v>15.247670104995739</c:v>
                </c:pt>
                <c:pt idx="449">
                  <c:v>15.345448348247192</c:v>
                </c:pt>
                <c:pt idx="450">
                  <c:v>15.442563688337167</c:v>
                </c:pt>
                <c:pt idx="451">
                  <c:v>15.539022843876948</c:v>
                </c:pt>
                <c:pt idx="452">
                  <c:v>15.63483244299149</c:v>
                </c:pt>
                <c:pt idx="453">
                  <c:v>15.729999024837642</c:v>
                </c:pt>
                <c:pt idx="454">
                  <c:v>15.824529041091948</c:v>
                </c:pt>
                <c:pt idx="455">
                  <c:v>15.918428857408593</c:v>
                </c:pt>
                <c:pt idx="456">
                  <c:v>16.011704754848374</c:v>
                </c:pt>
                <c:pt idx="457">
                  <c:v>16.104362931279272</c:v>
                </c:pt>
                <c:pt idx="458">
                  <c:v>16.196409502749244</c:v>
                </c:pt>
                <c:pt idx="459">
                  <c:v>16.28785050483194</c:v>
                </c:pt>
                <c:pt idx="460">
                  <c:v>16.378691893945973</c:v>
                </c:pt>
                <c:pt idx="461">
                  <c:v>16.468939548648308</c:v>
                </c:pt>
                <c:pt idx="462">
                  <c:v>16.558599270902342</c:v>
                </c:pt>
                <c:pt idx="463">
                  <c:v>16.647676787321309</c:v>
                </c:pt>
                <c:pt idx="464">
                  <c:v>16.736177750387572</c:v>
                </c:pt>
                <c:pt idx="465">
                  <c:v>16.824107739648241</c:v>
                </c:pt>
                <c:pt idx="466">
                  <c:v>16.911472262887774</c:v>
                </c:pt>
                <c:pt idx="467">
                  <c:v>16.998276757278045</c:v>
                </c:pt>
                <c:pt idx="468">
                  <c:v>17.084526590506307</c:v>
                </c:pt>
                <c:pt idx="469">
                  <c:v>17.170227061881651</c:v>
                </c:pt>
                <c:pt idx="470">
                  <c:v>17.255383403420385</c:v>
                </c:pt>
                <c:pt idx="471">
                  <c:v>17.317076452675</c:v>
                </c:pt>
                <c:pt idx="472">
                  <c:v>17.378230481396916</c:v>
                </c:pt>
                <c:pt idx="473">
                  <c:v>17.438852523102902</c:v>
                </c:pt>
                <c:pt idx="474">
                  <c:v>17.498949489468707</c:v>
                </c:pt>
                <c:pt idx="475">
                  <c:v>17.55852817295596</c:v>
                </c:pt>
                <c:pt idx="476">
                  <c:v>17.617595249371426</c:v>
                </c:pt>
                <c:pt idx="477">
                  <c:v>17.676157280360641</c:v>
                </c:pt>
                <c:pt idx="478">
                  <c:v>17.734220715837782</c:v>
                </c:pt>
                <c:pt idx="479">
                  <c:v>17.791791896353811</c:v>
                </c:pt>
                <c:pt idx="480">
                  <c:v>17.8488770554046</c:v>
                </c:pt>
                <c:pt idx="481">
                  <c:v>17.905482321680864</c:v>
                </c:pt>
                <c:pt idx="482">
                  <c:v>17.961613721261578</c:v>
                </c:pt>
                <c:pt idx="483">
                  <c:v>18.01727717975254</c:v>
                </c:pt>
                <c:pt idx="484">
                  <c:v>18.072478524371682</c:v>
                </c:pt>
                <c:pt idx="485">
                  <c:v>18.127223485982629</c:v>
                </c:pt>
                <c:pt idx="486">
                  <c:v>18.181517701078072</c:v>
                </c:pt>
                <c:pt idx="487">
                  <c:v>18.235366713714331</c:v>
                </c:pt>
                <c:pt idx="488">
                  <c:v>18.28877597739849</c:v>
                </c:pt>
                <c:pt idx="489">
                  <c:v>18.341750856929554</c:v>
                </c:pt>
                <c:pt idx="490">
                  <c:v>18.394296630194791</c:v>
                </c:pt>
                <c:pt idx="491">
                  <c:v>18.446418489922667</c:v>
                </c:pt>
                <c:pt idx="492">
                  <c:v>18.498121545393488</c:v>
                </c:pt>
                <c:pt idx="493">
                  <c:v>18.549410824108968</c:v>
                </c:pt>
                <c:pt idx="494">
                  <c:v>18.600291273421877</c:v>
                </c:pt>
                <c:pt idx="495">
                  <c:v>18.650767762126907</c:v>
                </c:pt>
                <c:pt idx="496">
                  <c:v>18.700845082013725</c:v>
                </c:pt>
                <c:pt idx="497">
                  <c:v>18.750527949383418</c:v>
                </c:pt>
                <c:pt idx="498">
                  <c:v>18.799821006529154</c:v>
                </c:pt>
                <c:pt idx="499">
                  <c:v>18.848728823182192</c:v>
                </c:pt>
                <c:pt idx="500">
                  <c:v>18.897255897924101</c:v>
                </c:pt>
                <c:pt idx="501">
                  <c:v>18.945406659566085</c:v>
                </c:pt>
                <c:pt idx="502">
                  <c:v>18.993185468496453</c:v>
                </c:pt>
                <c:pt idx="503">
                  <c:v>19.040596617996819</c:v>
                </c:pt>
                <c:pt idx="504">
                  <c:v>19.0876443355282</c:v>
                </c:pt>
                <c:pt idx="505">
                  <c:v>19.134332783987539</c:v>
                </c:pt>
                <c:pt idx="506">
                  <c:v>19.180666062935586</c:v>
                </c:pt>
                <c:pt idx="507">
                  <c:v>19.226648209796885</c:v>
                </c:pt>
                <c:pt idx="508">
                  <c:v>19.27228320103255</c:v>
                </c:pt>
                <c:pt idx="509">
                  <c:v>19.317574953286591</c:v>
                </c:pt>
                <c:pt idx="510">
                  <c:v>19.36252732450647</c:v>
                </c:pt>
                <c:pt idx="511">
                  <c:v>19.407144115038573</c:v>
                </c:pt>
                <c:pt idx="512">
                  <c:v>19.451429068699216</c:v>
                </c:pt>
                <c:pt idx="513">
                  <c:v>19.495385873821856</c:v>
                </c:pt>
                <c:pt idx="514">
                  <c:v>19.539018164281106</c:v>
                </c:pt>
                <c:pt idx="515">
                  <c:v>19.582329520494191</c:v>
                </c:pt>
                <c:pt idx="516">
                  <c:v>19.625323470400271</c:v>
                </c:pt>
                <c:pt idx="517">
                  <c:v>19.668003490418478</c:v>
                </c:pt>
                <c:pt idx="518">
                  <c:v>19.710373006384913</c:v>
                </c:pt>
                <c:pt idx="519">
                  <c:v>19.752435394469313</c:v>
                </c:pt>
                <c:pt idx="520">
                  <c:v>19.794193982071853</c:v>
                </c:pt>
                <c:pt idx="521">
                  <c:v>19.835652048700613</c:v>
                </c:pt>
                <c:pt idx="522">
                  <c:v>19.876812826830108</c:v>
                </c:pt>
                <c:pt idx="523">
                  <c:v>19.763619546853185</c:v>
                </c:pt>
                <c:pt idx="524">
                  <c:v>19.651032163208061</c:v>
                </c:pt>
                <c:pt idx="525">
                  <c:v>19.539045824054657</c:v>
                </c:pt>
                <c:pt idx="526">
                  <c:v>19.427655729217825</c:v>
                </c:pt>
                <c:pt idx="527">
                  <c:v>19.31685712950145</c:v>
                </c:pt>
                <c:pt idx="528">
                  <c:v>19.206645326013486</c:v>
                </c:pt>
                <c:pt idx="529">
                  <c:v>19.09701566950168</c:v>
                </c:pt>
                <c:pt idx="530">
                  <c:v>18.987963559699807</c:v>
                </c:pt>
                <c:pt idx="531">
                  <c:v>18.879484444684199</c:v>
                </c:pt>
                <c:pt idx="532">
                  <c:v>18.771573820240373</c:v>
                </c:pt>
                <c:pt idx="533">
                  <c:v>18.664227229239629</c:v>
                </c:pt>
                <c:pt idx="534">
                  <c:v>18.557440261025356</c:v>
                </c:pt>
                <c:pt idx="535">
                  <c:v>18.451208550808946</c:v>
                </c:pt>
                <c:pt idx="536">
                  <c:v>18.345527779075098</c:v>
                </c:pt>
                <c:pt idx="537">
                  <c:v>18.240393670996337</c:v>
                </c:pt>
                <c:pt idx="538">
                  <c:v>18.135801995856607</c:v>
                </c:pt>
                <c:pt idx="539">
                  <c:v>18.031748566483735</c:v>
                </c:pt>
                <c:pt idx="540">
                  <c:v>17.928229238690712</c:v>
                </c:pt>
                <c:pt idx="541">
                  <c:v>17.825239910725458</c:v>
                </c:pt>
                <c:pt idx="542">
                  <c:v>17.722776522729074</c:v>
                </c:pt>
                <c:pt idx="543">
                  <c:v>17.62083505620236</c:v>
                </c:pt>
                <c:pt idx="544">
                  <c:v>17.519411533480479</c:v>
                </c:pt>
                <c:pt idx="545">
                  <c:v>17.418502017215562</c:v>
                </c:pt>
                <c:pt idx="546">
                  <c:v>17.318102609867228</c:v>
                </c:pt>
                <c:pt idx="547">
                  <c:v>17.218209453200743</c:v>
                </c:pt>
                <c:pt idx="548">
                  <c:v>17.118818727792803</c:v>
                </c:pt>
                <c:pt idx="549">
                  <c:v>17.019926652544719</c:v>
                </c:pt>
                <c:pt idx="550">
                  <c:v>16.921529484202946</c:v>
                </c:pt>
                <c:pt idx="551">
                  <c:v>16.823623516886745</c:v>
                </c:pt>
                <c:pt idx="552">
                  <c:v>16.726205081622968</c:v>
                </c:pt>
                <c:pt idx="553">
                  <c:v>16.629270545887696</c:v>
                </c:pt>
                <c:pt idx="554">
                  <c:v>16.532816313154765</c:v>
                </c:pt>
                <c:pt idx="555">
                  <c:v>16.436838822450923</c:v>
                </c:pt>
                <c:pt idx="556">
                  <c:v>16.341334547917636</c:v>
                </c:pt>
                <c:pt idx="557">
                  <c:v>16.246299998379268</c:v>
                </c:pt>
                <c:pt idx="558">
                  <c:v>16.151731716917723</c:v>
                </c:pt>
                <c:pt idx="559">
                  <c:v>16.057626280453238</c:v>
                </c:pt>
                <c:pt idx="560">
                  <c:v>15.963980299331384</c:v>
                </c:pt>
                <c:pt idx="561">
                  <c:v>15.870790416916059</c:v>
                </c:pt>
                <c:pt idx="562">
                  <c:v>15.778053309188417</c:v>
                </c:pt>
                <c:pt idx="563">
                  <c:v>15.685765684351679</c:v>
                </c:pt>
                <c:pt idx="564">
                  <c:v>15.593924282441609</c:v>
                </c:pt>
                <c:pt idx="565">
                  <c:v>15.502525874942656</c:v>
                </c:pt>
                <c:pt idx="566">
                  <c:v>15.411567264409651</c:v>
                </c:pt>
                <c:pt idx="567">
                  <c:v>15.32104528409492</c:v>
                </c:pt>
                <c:pt idx="568">
                  <c:v>15.230956797580783</c:v>
                </c:pt>
                <c:pt idx="569">
                  <c:v>15.141298698417327</c:v>
                </c:pt>
                <c:pt idx="570">
                  <c:v>15.052067909765285</c:v>
                </c:pt>
                <c:pt idx="571">
                  <c:v>14.963261384044134</c:v>
                </c:pt>
                <c:pt idx="572">
                  <c:v>14.87487610258507</c:v>
                </c:pt>
                <c:pt idx="573">
                  <c:v>14.786909075289008</c:v>
                </c:pt>
                <c:pt idx="574">
                  <c:v>14.69935734028938</c:v>
                </c:pt>
                <c:pt idx="575">
                  <c:v>14.658371233100487</c:v>
                </c:pt>
                <c:pt idx="576">
                  <c:v>14.617523905834776</c:v>
                </c:pt>
                <c:pt idx="577">
                  <c:v>14.576814654815454</c:v>
                </c:pt>
                <c:pt idx="578">
                  <c:v>14.536242781114971</c:v>
                </c:pt>
                <c:pt idx="579">
                  <c:v>14.495807590515042</c:v>
                </c:pt>
                <c:pt idx="580">
                  <c:v>14.455508393467031</c:v>
                </c:pt>
                <c:pt idx="581">
                  <c:v>14.415344505052763</c:v>
                </c:pt>
                <c:pt idx="582">
                  <c:v>14.37531524494571</c:v>
                </c:pt>
                <c:pt idx="583">
                  <c:v>14.335419937372604</c:v>
                </c:pt>
                <c:pt idx="584">
                  <c:v>14.295657911075368</c:v>
                </c:pt>
                <c:pt idx="585">
                  <c:v>14.256028499273512</c:v>
                </c:pt>
                <c:pt idx="586">
                  <c:v>14.216531039626833</c:v>
                </c:pt>
                <c:pt idx="587">
                  <c:v>14.177164874198514</c:v>
                </c:pt>
                <c:pt idx="588">
                  <c:v>14.137929349418609</c:v>
                </c:pt>
                <c:pt idx="589">
                  <c:v>14.098823816047862</c:v>
                </c:pt>
                <c:pt idx="590">
                  <c:v>14.059847629141901</c:v>
                </c:pt>
                <c:pt idx="591">
                  <c:v>14.021000148015764</c:v>
                </c:pt>
                <c:pt idx="592">
                  <c:v>13.982280736208821</c:v>
                </c:pt>
                <c:pt idx="593">
                  <c:v>13.943688761450007</c:v>
                </c:pt>
                <c:pt idx="594">
                  <c:v>13.905223595623395</c:v>
                </c:pt>
                <c:pt idx="595">
                  <c:v>13.866884614734115</c:v>
                </c:pt>
                <c:pt idx="596">
                  <c:v>13.828671198874643</c:v>
                </c:pt>
                <c:pt idx="597">
                  <c:v>13.79058273219135</c:v>
                </c:pt>
                <c:pt idx="598">
                  <c:v>13.752618602851452</c:v>
                </c:pt>
                <c:pt idx="599">
                  <c:v>13.714778203010219</c:v>
                </c:pt>
                <c:pt idx="600">
                  <c:v>13.677060928778554</c:v>
                </c:pt>
                <c:pt idx="601">
                  <c:v>13.639466180190855</c:v>
                </c:pt>
                <c:pt idx="602">
                  <c:v>13.601993361173228</c:v>
                </c:pt>
                <c:pt idx="603">
                  <c:v>13.564641879511941</c:v>
                </c:pt>
                <c:pt idx="604">
                  <c:v>13.527411146822274</c:v>
                </c:pt>
                <c:pt idx="605">
                  <c:v>13.490300578517584</c:v>
                </c:pt>
                <c:pt idx="606">
                  <c:v>13.453309593778732</c:v>
                </c:pt>
                <c:pt idx="607">
                  <c:v>13.416437615523758</c:v>
                </c:pt>
                <c:pt idx="608">
                  <c:v>13.379684070377905</c:v>
                </c:pt>
                <c:pt idx="609">
                  <c:v>13.343048388643878</c:v>
                </c:pt>
                <c:pt idx="610">
                  <c:v>13.306530004272396</c:v>
                </c:pt>
                <c:pt idx="611">
                  <c:v>13.270128354833064</c:v>
                </c:pt>
                <c:pt idx="612">
                  <c:v>13.233842881485478</c:v>
                </c:pt>
                <c:pt idx="613">
                  <c:v>13.197673028950648</c:v>
                </c:pt>
                <c:pt idx="614">
                  <c:v>13.161618245482654</c:v>
                </c:pt>
                <c:pt idx="615">
                  <c:v>13.125677982840593</c:v>
                </c:pt>
                <c:pt idx="616">
                  <c:v>13.089851696260801</c:v>
                </c:pt>
                <c:pt idx="617">
                  <c:v>13.054138844429325</c:v>
                </c:pt>
                <c:pt idx="618">
                  <c:v>13.018538889454659</c:v>
                </c:pt>
                <c:pt idx="619">
                  <c:v>12.983051296840728</c:v>
                </c:pt>
                <c:pt idx="620">
                  <c:v>12.947675535460151</c:v>
                </c:pt>
                <c:pt idx="621">
                  <c:v>12.912411077527745</c:v>
                </c:pt>
                <c:pt idx="622">
                  <c:v>12.877257398574264</c:v>
                </c:pt>
                <c:pt idx="623">
                  <c:v>12.842213977420414</c:v>
                </c:pt>
                <c:pt idx="624">
                  <c:v>12.807280296151086</c:v>
                </c:pt>
                <c:pt idx="625">
                  <c:v>12.772455840089837</c:v>
                </c:pt>
                <c:pt idx="626">
                  <c:v>12.737740097773639</c:v>
                </c:pt>
                <c:pt idx="627">
                  <c:v>12.737740097773639</c:v>
                </c:pt>
                <c:pt idx="628">
                  <c:v>12.712973552867634</c:v>
                </c:pt>
                <c:pt idx="629">
                  <c:v>12.688250882010795</c:v>
                </c:pt>
                <c:pt idx="630">
                  <c:v>12.663571968721666</c:v>
                </c:pt>
                <c:pt idx="631">
                  <c:v>12.638936696930763</c:v>
                </c:pt>
                <c:pt idx="632">
                  <c:v>12.614344950978751</c:v>
                </c:pt>
                <c:pt idx="633">
                  <c:v>12.589796615614626</c:v>
                </c:pt>
                <c:pt idx="634">
                  <c:v>12.565291575993919</c:v>
                </c:pt>
                <c:pt idx="635">
                  <c:v>12.54082971767691</c:v>
                </c:pt>
                <c:pt idx="636">
                  <c:v>12.516410926626834</c:v>
                </c:pt>
                <c:pt idx="637">
                  <c:v>12.492035089208123</c:v>
                </c:pt>
                <c:pt idx="638">
                  <c:v>12.467702092184634</c:v>
                </c:pt>
                <c:pt idx="639">
                  <c:v>12.443411822717893</c:v>
                </c:pt>
                <c:pt idx="640">
                  <c:v>12.419164168365366</c:v>
                </c:pt>
                <c:pt idx="641">
                  <c:v>12.394959017078708</c:v>
                </c:pt>
                <c:pt idx="642">
                  <c:v>12.370796257202041</c:v>
                </c:pt>
                <c:pt idx="643">
                  <c:v>12.346675777470249</c:v>
                </c:pt>
                <c:pt idx="644">
                  <c:v>12.322597467007251</c:v>
                </c:pt>
                <c:pt idx="645">
                  <c:v>12.298561215324314</c:v>
                </c:pt>
                <c:pt idx="646">
                  <c:v>12.274566912318361</c:v>
                </c:pt>
                <c:pt idx="647">
                  <c:v>12.250614448270291</c:v>
                </c:pt>
                <c:pt idx="648">
                  <c:v>12.226703713843301</c:v>
                </c:pt>
                <c:pt idx="649">
                  <c:v>12.202834600081232</c:v>
                </c:pt>
                <c:pt idx="650">
                  <c:v>12.179006998406898</c:v>
                </c:pt>
                <c:pt idx="651">
                  <c:v>12.155220800620466</c:v>
                </c:pt>
                <c:pt idx="652">
                  <c:v>12.131475898897788</c:v>
                </c:pt>
                <c:pt idx="653">
                  <c:v>12.107772185788788</c:v>
                </c:pt>
                <c:pt idx="654">
                  <c:v>12.084109554215852</c:v>
                </c:pt>
                <c:pt idx="655">
                  <c:v>12.060487897472179</c:v>
                </c:pt>
                <c:pt idx="656">
                  <c:v>12.036907109220227</c:v>
                </c:pt>
                <c:pt idx="657">
                  <c:v>12.013367083490072</c:v>
                </c:pt>
                <c:pt idx="658">
                  <c:v>11.98986771467785</c:v>
                </c:pt>
                <c:pt idx="659">
                  <c:v>11.966408897544161</c:v>
                </c:pt>
                <c:pt idx="660">
                  <c:v>11.94299052721251</c:v>
                </c:pt>
                <c:pt idx="661">
                  <c:v>11.919612499167737</c:v>
                </c:pt>
                <c:pt idx="662">
                  <c:v>11.896274709254461</c:v>
                </c:pt>
                <c:pt idx="663">
                  <c:v>11.872977053675541</c:v>
                </c:pt>
                <c:pt idx="664">
                  <c:v>11.849719428990527</c:v>
                </c:pt>
                <c:pt idx="665">
                  <c:v>11.826501732114137</c:v>
                </c:pt>
                <c:pt idx="666">
                  <c:v>11.80332386031473</c:v>
                </c:pt>
                <c:pt idx="667">
                  <c:v>11.780185711212797</c:v>
                </c:pt>
                <c:pt idx="668">
                  <c:v>11.757087182779442</c:v>
                </c:pt>
                <c:pt idx="669">
                  <c:v>11.734028173334892</c:v>
                </c:pt>
                <c:pt idx="670">
                  <c:v>11.711008581547</c:v>
                </c:pt>
                <c:pt idx="671">
                  <c:v>11.688028306429764</c:v>
                </c:pt>
                <c:pt idx="672">
                  <c:v>11.665087247341853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359552"/>
        <c:axId val="352361088"/>
      </c:lineChart>
      <c:dateAx>
        <c:axId val="352359552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crossAx val="352361088"/>
        <c:crosses val="autoZero"/>
        <c:auto val="1"/>
        <c:lblOffset val="100"/>
        <c:baseTimeUnit val="days"/>
        <c:majorUnit val="1"/>
        <c:majorTimeUnit val="years"/>
      </c:dateAx>
      <c:valAx>
        <c:axId val="352361088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52359552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34081852926278949"/>
          <c:y val="0"/>
          <c:w val="0.37216392687756134"/>
          <c:h val="0.1513672007728808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 Narrow" panose="020B060602020203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charts/chart17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ko-K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lineChart>
        <c:grouping val="standard"/>
        <c:varyColors val="0"/>
        <c:ser>
          <c:idx val="0"/>
          <c:order val="0"/>
          <c:tx>
            <c:strRef>
              <c:f>PBR!$BK$19</c:f>
              <c:strCache>
                <c:ptCount val="1"/>
                <c:pt idx="0">
                  <c:v>삼성전자 Forward ROE</c:v>
                </c:pt>
              </c:strCache>
            </c:strRef>
          </c:tx>
          <c:spPr>
            <a:ln w="19050">
              <a:solidFill>
                <a:srgbClr val="FF0000"/>
              </a:solidFill>
            </a:ln>
          </c:spPr>
          <c:marker>
            <c:symbol val="none"/>
          </c:marker>
          <c:cat>
            <c:numRef>
              <c:f>PBR!$AL$20:$AL$5005</c:f>
              <c:numCache>
                <c:formatCode>m/d/yyyy</c:formatCode>
                <c:ptCount val="4986"/>
                <c:pt idx="0">
                  <c:v>37988</c:v>
                </c:pt>
                <c:pt idx="1">
                  <c:v>37995</c:v>
                </c:pt>
                <c:pt idx="2">
                  <c:v>38002</c:v>
                </c:pt>
                <c:pt idx="3">
                  <c:v>38006</c:v>
                </c:pt>
                <c:pt idx="4">
                  <c:v>38016</c:v>
                </c:pt>
                <c:pt idx="5">
                  <c:v>38023</c:v>
                </c:pt>
                <c:pt idx="6">
                  <c:v>38030</c:v>
                </c:pt>
                <c:pt idx="7">
                  <c:v>38037</c:v>
                </c:pt>
                <c:pt idx="8">
                  <c:v>38044</c:v>
                </c:pt>
                <c:pt idx="9">
                  <c:v>38051</c:v>
                </c:pt>
                <c:pt idx="10">
                  <c:v>38058</c:v>
                </c:pt>
                <c:pt idx="11">
                  <c:v>38065</c:v>
                </c:pt>
                <c:pt idx="12">
                  <c:v>38072</c:v>
                </c:pt>
                <c:pt idx="13">
                  <c:v>38079</c:v>
                </c:pt>
                <c:pt idx="14">
                  <c:v>38086</c:v>
                </c:pt>
                <c:pt idx="15">
                  <c:v>38093</c:v>
                </c:pt>
                <c:pt idx="16">
                  <c:v>38100</c:v>
                </c:pt>
                <c:pt idx="17">
                  <c:v>38107</c:v>
                </c:pt>
                <c:pt idx="18">
                  <c:v>38114</c:v>
                </c:pt>
                <c:pt idx="19">
                  <c:v>38121</c:v>
                </c:pt>
                <c:pt idx="20">
                  <c:v>38128</c:v>
                </c:pt>
                <c:pt idx="21">
                  <c:v>38135</c:v>
                </c:pt>
                <c:pt idx="22">
                  <c:v>38142</c:v>
                </c:pt>
                <c:pt idx="23">
                  <c:v>38149</c:v>
                </c:pt>
                <c:pt idx="24">
                  <c:v>38156</c:v>
                </c:pt>
                <c:pt idx="25">
                  <c:v>38163</c:v>
                </c:pt>
                <c:pt idx="26">
                  <c:v>38170</c:v>
                </c:pt>
                <c:pt idx="27">
                  <c:v>38177</c:v>
                </c:pt>
                <c:pt idx="28">
                  <c:v>38184</c:v>
                </c:pt>
                <c:pt idx="29">
                  <c:v>38191</c:v>
                </c:pt>
                <c:pt idx="30">
                  <c:v>38198</c:v>
                </c:pt>
                <c:pt idx="31">
                  <c:v>38205</c:v>
                </c:pt>
                <c:pt idx="32">
                  <c:v>38212</c:v>
                </c:pt>
                <c:pt idx="33">
                  <c:v>38219</c:v>
                </c:pt>
                <c:pt idx="34">
                  <c:v>38226</c:v>
                </c:pt>
                <c:pt idx="35">
                  <c:v>38233</c:v>
                </c:pt>
                <c:pt idx="36">
                  <c:v>38240</c:v>
                </c:pt>
                <c:pt idx="37">
                  <c:v>38247</c:v>
                </c:pt>
                <c:pt idx="38">
                  <c:v>38254</c:v>
                </c:pt>
                <c:pt idx="39">
                  <c:v>38261</c:v>
                </c:pt>
                <c:pt idx="40">
                  <c:v>38268</c:v>
                </c:pt>
                <c:pt idx="41">
                  <c:v>38275</c:v>
                </c:pt>
                <c:pt idx="42">
                  <c:v>38282</c:v>
                </c:pt>
                <c:pt idx="43">
                  <c:v>38289</c:v>
                </c:pt>
                <c:pt idx="44">
                  <c:v>38296</c:v>
                </c:pt>
                <c:pt idx="45">
                  <c:v>38303</c:v>
                </c:pt>
                <c:pt idx="46">
                  <c:v>38310</c:v>
                </c:pt>
                <c:pt idx="47">
                  <c:v>38317</c:v>
                </c:pt>
                <c:pt idx="48">
                  <c:v>38324</c:v>
                </c:pt>
                <c:pt idx="49">
                  <c:v>38331</c:v>
                </c:pt>
                <c:pt idx="50">
                  <c:v>38338</c:v>
                </c:pt>
                <c:pt idx="51">
                  <c:v>38345</c:v>
                </c:pt>
                <c:pt idx="52">
                  <c:v>38351</c:v>
                </c:pt>
                <c:pt idx="53">
                  <c:v>38359</c:v>
                </c:pt>
                <c:pt idx="54">
                  <c:v>38366</c:v>
                </c:pt>
                <c:pt idx="55">
                  <c:v>38373</c:v>
                </c:pt>
                <c:pt idx="56">
                  <c:v>38380</c:v>
                </c:pt>
                <c:pt idx="57">
                  <c:v>38387</c:v>
                </c:pt>
                <c:pt idx="58">
                  <c:v>38394</c:v>
                </c:pt>
                <c:pt idx="59">
                  <c:v>38401</c:v>
                </c:pt>
                <c:pt idx="60">
                  <c:v>38408</c:v>
                </c:pt>
                <c:pt idx="61">
                  <c:v>38415</c:v>
                </c:pt>
                <c:pt idx="62">
                  <c:v>38422</c:v>
                </c:pt>
                <c:pt idx="63">
                  <c:v>38429</c:v>
                </c:pt>
                <c:pt idx="64">
                  <c:v>38436</c:v>
                </c:pt>
                <c:pt idx="65">
                  <c:v>38443</c:v>
                </c:pt>
                <c:pt idx="66">
                  <c:v>38450</c:v>
                </c:pt>
                <c:pt idx="67">
                  <c:v>38457</c:v>
                </c:pt>
                <c:pt idx="68">
                  <c:v>38464</c:v>
                </c:pt>
                <c:pt idx="69">
                  <c:v>38471</c:v>
                </c:pt>
                <c:pt idx="70">
                  <c:v>38478</c:v>
                </c:pt>
                <c:pt idx="71">
                  <c:v>38485</c:v>
                </c:pt>
                <c:pt idx="72">
                  <c:v>38492</c:v>
                </c:pt>
                <c:pt idx="73">
                  <c:v>38499</c:v>
                </c:pt>
                <c:pt idx="74">
                  <c:v>38506</c:v>
                </c:pt>
                <c:pt idx="75">
                  <c:v>38513</c:v>
                </c:pt>
                <c:pt idx="76">
                  <c:v>38520</c:v>
                </c:pt>
                <c:pt idx="77">
                  <c:v>38527</c:v>
                </c:pt>
                <c:pt idx="78">
                  <c:v>38534</c:v>
                </c:pt>
                <c:pt idx="79">
                  <c:v>38541</c:v>
                </c:pt>
                <c:pt idx="80">
                  <c:v>38548</c:v>
                </c:pt>
                <c:pt idx="81">
                  <c:v>38555</c:v>
                </c:pt>
                <c:pt idx="82">
                  <c:v>38562</c:v>
                </c:pt>
                <c:pt idx="83">
                  <c:v>38569</c:v>
                </c:pt>
                <c:pt idx="84">
                  <c:v>38576</c:v>
                </c:pt>
                <c:pt idx="85">
                  <c:v>38583</c:v>
                </c:pt>
                <c:pt idx="86">
                  <c:v>38590</c:v>
                </c:pt>
                <c:pt idx="87">
                  <c:v>38597</c:v>
                </c:pt>
                <c:pt idx="88">
                  <c:v>38604</c:v>
                </c:pt>
                <c:pt idx="89">
                  <c:v>38611</c:v>
                </c:pt>
                <c:pt idx="90">
                  <c:v>38618</c:v>
                </c:pt>
                <c:pt idx="91">
                  <c:v>38625</c:v>
                </c:pt>
                <c:pt idx="92">
                  <c:v>38632</c:v>
                </c:pt>
                <c:pt idx="93">
                  <c:v>38639</c:v>
                </c:pt>
                <c:pt idx="94">
                  <c:v>38646</c:v>
                </c:pt>
                <c:pt idx="95">
                  <c:v>38653</c:v>
                </c:pt>
                <c:pt idx="96">
                  <c:v>38660</c:v>
                </c:pt>
                <c:pt idx="97">
                  <c:v>38667</c:v>
                </c:pt>
                <c:pt idx="98">
                  <c:v>38674</c:v>
                </c:pt>
                <c:pt idx="99">
                  <c:v>38681</c:v>
                </c:pt>
                <c:pt idx="100">
                  <c:v>38688</c:v>
                </c:pt>
                <c:pt idx="101">
                  <c:v>38695</c:v>
                </c:pt>
                <c:pt idx="102">
                  <c:v>38702</c:v>
                </c:pt>
                <c:pt idx="103">
                  <c:v>38709</c:v>
                </c:pt>
                <c:pt idx="104">
                  <c:v>38715</c:v>
                </c:pt>
                <c:pt idx="105">
                  <c:v>38723</c:v>
                </c:pt>
                <c:pt idx="106">
                  <c:v>38730</c:v>
                </c:pt>
                <c:pt idx="107">
                  <c:v>38737</c:v>
                </c:pt>
                <c:pt idx="108">
                  <c:v>38744</c:v>
                </c:pt>
                <c:pt idx="109">
                  <c:v>38751</c:v>
                </c:pt>
                <c:pt idx="110">
                  <c:v>38758</c:v>
                </c:pt>
                <c:pt idx="111">
                  <c:v>38765</c:v>
                </c:pt>
                <c:pt idx="112">
                  <c:v>38772</c:v>
                </c:pt>
                <c:pt idx="113">
                  <c:v>38779</c:v>
                </c:pt>
                <c:pt idx="114">
                  <c:v>38786</c:v>
                </c:pt>
                <c:pt idx="115">
                  <c:v>38793</c:v>
                </c:pt>
                <c:pt idx="116">
                  <c:v>38800</c:v>
                </c:pt>
                <c:pt idx="117">
                  <c:v>38807</c:v>
                </c:pt>
                <c:pt idx="118">
                  <c:v>38814</c:v>
                </c:pt>
                <c:pt idx="119">
                  <c:v>38821</c:v>
                </c:pt>
                <c:pt idx="120">
                  <c:v>38828</c:v>
                </c:pt>
                <c:pt idx="121">
                  <c:v>38835</c:v>
                </c:pt>
                <c:pt idx="122">
                  <c:v>38841</c:v>
                </c:pt>
                <c:pt idx="123">
                  <c:v>38849</c:v>
                </c:pt>
                <c:pt idx="124">
                  <c:v>38856</c:v>
                </c:pt>
                <c:pt idx="125">
                  <c:v>38863</c:v>
                </c:pt>
                <c:pt idx="126">
                  <c:v>38870</c:v>
                </c:pt>
                <c:pt idx="127">
                  <c:v>38877</c:v>
                </c:pt>
                <c:pt idx="128">
                  <c:v>38884</c:v>
                </c:pt>
                <c:pt idx="129">
                  <c:v>38891</c:v>
                </c:pt>
                <c:pt idx="130">
                  <c:v>38898</c:v>
                </c:pt>
                <c:pt idx="131">
                  <c:v>38905</c:v>
                </c:pt>
                <c:pt idx="132">
                  <c:v>38912</c:v>
                </c:pt>
                <c:pt idx="133">
                  <c:v>38919</c:v>
                </c:pt>
                <c:pt idx="134">
                  <c:v>38926</c:v>
                </c:pt>
                <c:pt idx="135">
                  <c:v>38933</c:v>
                </c:pt>
                <c:pt idx="136">
                  <c:v>38940</c:v>
                </c:pt>
                <c:pt idx="137">
                  <c:v>38947</c:v>
                </c:pt>
                <c:pt idx="138">
                  <c:v>38954</c:v>
                </c:pt>
                <c:pt idx="139">
                  <c:v>38961</c:v>
                </c:pt>
                <c:pt idx="140">
                  <c:v>38968</c:v>
                </c:pt>
                <c:pt idx="141">
                  <c:v>38975</c:v>
                </c:pt>
                <c:pt idx="142">
                  <c:v>38982</c:v>
                </c:pt>
                <c:pt idx="143">
                  <c:v>38989</c:v>
                </c:pt>
                <c:pt idx="144">
                  <c:v>38994</c:v>
                </c:pt>
                <c:pt idx="145">
                  <c:v>39003</c:v>
                </c:pt>
                <c:pt idx="146">
                  <c:v>39010</c:v>
                </c:pt>
                <c:pt idx="147">
                  <c:v>39017</c:v>
                </c:pt>
                <c:pt idx="148">
                  <c:v>39024</c:v>
                </c:pt>
                <c:pt idx="149">
                  <c:v>39031</c:v>
                </c:pt>
                <c:pt idx="150">
                  <c:v>39038</c:v>
                </c:pt>
                <c:pt idx="151">
                  <c:v>39045</c:v>
                </c:pt>
                <c:pt idx="152">
                  <c:v>39052</c:v>
                </c:pt>
                <c:pt idx="153">
                  <c:v>39059</c:v>
                </c:pt>
                <c:pt idx="154">
                  <c:v>39066</c:v>
                </c:pt>
                <c:pt idx="155">
                  <c:v>39073</c:v>
                </c:pt>
                <c:pt idx="156">
                  <c:v>39079</c:v>
                </c:pt>
                <c:pt idx="157">
                  <c:v>39087</c:v>
                </c:pt>
                <c:pt idx="158">
                  <c:v>39094</c:v>
                </c:pt>
                <c:pt idx="159">
                  <c:v>39101</c:v>
                </c:pt>
                <c:pt idx="160">
                  <c:v>39108</c:v>
                </c:pt>
                <c:pt idx="161">
                  <c:v>39115</c:v>
                </c:pt>
                <c:pt idx="162">
                  <c:v>39122</c:v>
                </c:pt>
                <c:pt idx="163">
                  <c:v>39129</c:v>
                </c:pt>
                <c:pt idx="164">
                  <c:v>39136</c:v>
                </c:pt>
                <c:pt idx="165">
                  <c:v>39143</c:v>
                </c:pt>
                <c:pt idx="166">
                  <c:v>39150</c:v>
                </c:pt>
                <c:pt idx="167">
                  <c:v>39157</c:v>
                </c:pt>
                <c:pt idx="168">
                  <c:v>39164</c:v>
                </c:pt>
                <c:pt idx="169">
                  <c:v>39171</c:v>
                </c:pt>
                <c:pt idx="170">
                  <c:v>39178</c:v>
                </c:pt>
                <c:pt idx="171">
                  <c:v>39185</c:v>
                </c:pt>
                <c:pt idx="172">
                  <c:v>39192</c:v>
                </c:pt>
                <c:pt idx="173">
                  <c:v>39199</c:v>
                </c:pt>
                <c:pt idx="174">
                  <c:v>39206</c:v>
                </c:pt>
                <c:pt idx="175">
                  <c:v>39213</c:v>
                </c:pt>
                <c:pt idx="176">
                  <c:v>39220</c:v>
                </c:pt>
                <c:pt idx="177">
                  <c:v>39227</c:v>
                </c:pt>
                <c:pt idx="178">
                  <c:v>39234</c:v>
                </c:pt>
                <c:pt idx="179">
                  <c:v>39241</c:v>
                </c:pt>
                <c:pt idx="180">
                  <c:v>39248</c:v>
                </c:pt>
                <c:pt idx="181">
                  <c:v>39255</c:v>
                </c:pt>
                <c:pt idx="182">
                  <c:v>39262</c:v>
                </c:pt>
                <c:pt idx="183">
                  <c:v>39269</c:v>
                </c:pt>
                <c:pt idx="184">
                  <c:v>39276</c:v>
                </c:pt>
                <c:pt idx="185">
                  <c:v>39283</c:v>
                </c:pt>
                <c:pt idx="186">
                  <c:v>39290</c:v>
                </c:pt>
                <c:pt idx="187">
                  <c:v>39297</c:v>
                </c:pt>
                <c:pt idx="188">
                  <c:v>39304</c:v>
                </c:pt>
                <c:pt idx="189">
                  <c:v>39311</c:v>
                </c:pt>
                <c:pt idx="190">
                  <c:v>39318</c:v>
                </c:pt>
                <c:pt idx="191">
                  <c:v>39325</c:v>
                </c:pt>
                <c:pt idx="192">
                  <c:v>39332</c:v>
                </c:pt>
                <c:pt idx="193">
                  <c:v>39339</c:v>
                </c:pt>
                <c:pt idx="194">
                  <c:v>39346</c:v>
                </c:pt>
                <c:pt idx="195">
                  <c:v>39353</c:v>
                </c:pt>
                <c:pt idx="196">
                  <c:v>39360</c:v>
                </c:pt>
                <c:pt idx="197">
                  <c:v>39367</c:v>
                </c:pt>
                <c:pt idx="198">
                  <c:v>39374</c:v>
                </c:pt>
                <c:pt idx="199">
                  <c:v>39381</c:v>
                </c:pt>
                <c:pt idx="200">
                  <c:v>39388</c:v>
                </c:pt>
                <c:pt idx="201">
                  <c:v>39395</c:v>
                </c:pt>
                <c:pt idx="202">
                  <c:v>39402</c:v>
                </c:pt>
                <c:pt idx="203">
                  <c:v>39409</c:v>
                </c:pt>
                <c:pt idx="204">
                  <c:v>39416</c:v>
                </c:pt>
                <c:pt idx="205">
                  <c:v>39423</c:v>
                </c:pt>
                <c:pt idx="206">
                  <c:v>39430</c:v>
                </c:pt>
                <c:pt idx="207">
                  <c:v>39437</c:v>
                </c:pt>
                <c:pt idx="208">
                  <c:v>39444</c:v>
                </c:pt>
                <c:pt idx="209">
                  <c:v>39451</c:v>
                </c:pt>
                <c:pt idx="210">
                  <c:v>39458</c:v>
                </c:pt>
                <c:pt idx="211">
                  <c:v>39465</c:v>
                </c:pt>
                <c:pt idx="212">
                  <c:v>39472</c:v>
                </c:pt>
                <c:pt idx="213">
                  <c:v>39479</c:v>
                </c:pt>
                <c:pt idx="214">
                  <c:v>39483</c:v>
                </c:pt>
                <c:pt idx="215">
                  <c:v>39493</c:v>
                </c:pt>
                <c:pt idx="216">
                  <c:v>39500</c:v>
                </c:pt>
                <c:pt idx="217">
                  <c:v>39507</c:v>
                </c:pt>
                <c:pt idx="218">
                  <c:v>39514</c:v>
                </c:pt>
                <c:pt idx="219">
                  <c:v>39521</c:v>
                </c:pt>
                <c:pt idx="220">
                  <c:v>39528</c:v>
                </c:pt>
                <c:pt idx="221">
                  <c:v>39535</c:v>
                </c:pt>
                <c:pt idx="222">
                  <c:v>39542</c:v>
                </c:pt>
                <c:pt idx="223">
                  <c:v>39549</c:v>
                </c:pt>
                <c:pt idx="224">
                  <c:v>39556</c:v>
                </c:pt>
                <c:pt idx="225">
                  <c:v>39563</c:v>
                </c:pt>
                <c:pt idx="226">
                  <c:v>39570</c:v>
                </c:pt>
                <c:pt idx="227">
                  <c:v>39577</c:v>
                </c:pt>
                <c:pt idx="228">
                  <c:v>39584</c:v>
                </c:pt>
                <c:pt idx="229">
                  <c:v>39591</c:v>
                </c:pt>
                <c:pt idx="230">
                  <c:v>39598</c:v>
                </c:pt>
                <c:pt idx="231">
                  <c:v>39604</c:v>
                </c:pt>
                <c:pt idx="232">
                  <c:v>39612</c:v>
                </c:pt>
                <c:pt idx="233">
                  <c:v>39619</c:v>
                </c:pt>
                <c:pt idx="234">
                  <c:v>39626</c:v>
                </c:pt>
                <c:pt idx="235">
                  <c:v>39633</c:v>
                </c:pt>
                <c:pt idx="236">
                  <c:v>39640</c:v>
                </c:pt>
                <c:pt idx="237">
                  <c:v>39647</c:v>
                </c:pt>
                <c:pt idx="238">
                  <c:v>39654</c:v>
                </c:pt>
                <c:pt idx="239">
                  <c:v>39661</c:v>
                </c:pt>
                <c:pt idx="240">
                  <c:v>39668</c:v>
                </c:pt>
                <c:pt idx="241">
                  <c:v>39674</c:v>
                </c:pt>
                <c:pt idx="242">
                  <c:v>39682</c:v>
                </c:pt>
                <c:pt idx="243">
                  <c:v>39689</c:v>
                </c:pt>
                <c:pt idx="244">
                  <c:v>39696</c:v>
                </c:pt>
                <c:pt idx="245">
                  <c:v>39703</c:v>
                </c:pt>
                <c:pt idx="246">
                  <c:v>39710</c:v>
                </c:pt>
                <c:pt idx="247">
                  <c:v>39717</c:v>
                </c:pt>
                <c:pt idx="248">
                  <c:v>39723</c:v>
                </c:pt>
                <c:pt idx="249">
                  <c:v>39731</c:v>
                </c:pt>
                <c:pt idx="250">
                  <c:v>39738</c:v>
                </c:pt>
                <c:pt idx="251">
                  <c:v>39745</c:v>
                </c:pt>
                <c:pt idx="252">
                  <c:v>39752</c:v>
                </c:pt>
                <c:pt idx="253">
                  <c:v>39759</c:v>
                </c:pt>
                <c:pt idx="254">
                  <c:v>39766</c:v>
                </c:pt>
                <c:pt idx="255">
                  <c:v>39773</c:v>
                </c:pt>
                <c:pt idx="256">
                  <c:v>39780</c:v>
                </c:pt>
                <c:pt idx="257">
                  <c:v>39787</c:v>
                </c:pt>
                <c:pt idx="258">
                  <c:v>39794</c:v>
                </c:pt>
                <c:pt idx="259">
                  <c:v>39801</c:v>
                </c:pt>
                <c:pt idx="260">
                  <c:v>39808</c:v>
                </c:pt>
                <c:pt idx="261">
                  <c:v>39815</c:v>
                </c:pt>
                <c:pt idx="262">
                  <c:v>39822</c:v>
                </c:pt>
                <c:pt idx="263">
                  <c:v>39829</c:v>
                </c:pt>
                <c:pt idx="264">
                  <c:v>39836</c:v>
                </c:pt>
                <c:pt idx="265">
                  <c:v>39843</c:v>
                </c:pt>
                <c:pt idx="266">
                  <c:v>39850</c:v>
                </c:pt>
                <c:pt idx="267">
                  <c:v>39857</c:v>
                </c:pt>
                <c:pt idx="268">
                  <c:v>39864</c:v>
                </c:pt>
                <c:pt idx="269">
                  <c:v>39871</c:v>
                </c:pt>
                <c:pt idx="270">
                  <c:v>39878</c:v>
                </c:pt>
                <c:pt idx="271">
                  <c:v>39885</c:v>
                </c:pt>
                <c:pt idx="272">
                  <c:v>39892</c:v>
                </c:pt>
                <c:pt idx="273">
                  <c:v>39899</c:v>
                </c:pt>
                <c:pt idx="274">
                  <c:v>39906</c:v>
                </c:pt>
                <c:pt idx="275">
                  <c:v>39913</c:v>
                </c:pt>
                <c:pt idx="276">
                  <c:v>39920</c:v>
                </c:pt>
                <c:pt idx="277">
                  <c:v>39927</c:v>
                </c:pt>
                <c:pt idx="278">
                  <c:v>39933</c:v>
                </c:pt>
                <c:pt idx="279">
                  <c:v>39941</c:v>
                </c:pt>
                <c:pt idx="280">
                  <c:v>39948</c:v>
                </c:pt>
                <c:pt idx="281">
                  <c:v>39955</c:v>
                </c:pt>
                <c:pt idx="282">
                  <c:v>39962</c:v>
                </c:pt>
                <c:pt idx="283">
                  <c:v>39969</c:v>
                </c:pt>
                <c:pt idx="284">
                  <c:v>39976</c:v>
                </c:pt>
                <c:pt idx="285">
                  <c:v>39983</c:v>
                </c:pt>
                <c:pt idx="286">
                  <c:v>39990</c:v>
                </c:pt>
                <c:pt idx="287">
                  <c:v>39997</c:v>
                </c:pt>
                <c:pt idx="288">
                  <c:v>40004</c:v>
                </c:pt>
                <c:pt idx="289">
                  <c:v>40011</c:v>
                </c:pt>
                <c:pt idx="290">
                  <c:v>40018</c:v>
                </c:pt>
                <c:pt idx="291">
                  <c:v>40025</c:v>
                </c:pt>
                <c:pt idx="292">
                  <c:v>40032</c:v>
                </c:pt>
                <c:pt idx="293">
                  <c:v>40039</c:v>
                </c:pt>
                <c:pt idx="294">
                  <c:v>40046</c:v>
                </c:pt>
                <c:pt idx="295">
                  <c:v>40053</c:v>
                </c:pt>
                <c:pt idx="296">
                  <c:v>40060</c:v>
                </c:pt>
                <c:pt idx="297">
                  <c:v>40067</c:v>
                </c:pt>
                <c:pt idx="298">
                  <c:v>40074</c:v>
                </c:pt>
                <c:pt idx="299">
                  <c:v>40081</c:v>
                </c:pt>
                <c:pt idx="300">
                  <c:v>40087</c:v>
                </c:pt>
                <c:pt idx="301">
                  <c:v>40095</c:v>
                </c:pt>
                <c:pt idx="302">
                  <c:v>40102</c:v>
                </c:pt>
                <c:pt idx="303">
                  <c:v>40109</c:v>
                </c:pt>
                <c:pt idx="304">
                  <c:v>40116</c:v>
                </c:pt>
                <c:pt idx="305">
                  <c:v>40123</c:v>
                </c:pt>
                <c:pt idx="306">
                  <c:v>40130</c:v>
                </c:pt>
                <c:pt idx="307">
                  <c:v>40137</c:v>
                </c:pt>
                <c:pt idx="308">
                  <c:v>40144</c:v>
                </c:pt>
                <c:pt idx="309">
                  <c:v>40151</c:v>
                </c:pt>
                <c:pt idx="310">
                  <c:v>40158</c:v>
                </c:pt>
                <c:pt idx="311">
                  <c:v>40165</c:v>
                </c:pt>
                <c:pt idx="312">
                  <c:v>40171</c:v>
                </c:pt>
                <c:pt idx="313">
                  <c:v>40177</c:v>
                </c:pt>
                <c:pt idx="314">
                  <c:v>40186</c:v>
                </c:pt>
                <c:pt idx="315">
                  <c:v>40193</c:v>
                </c:pt>
                <c:pt idx="316">
                  <c:v>40200</c:v>
                </c:pt>
                <c:pt idx="317">
                  <c:v>40207</c:v>
                </c:pt>
                <c:pt idx="318">
                  <c:v>40214</c:v>
                </c:pt>
                <c:pt idx="319">
                  <c:v>40221</c:v>
                </c:pt>
                <c:pt idx="320">
                  <c:v>40228</c:v>
                </c:pt>
                <c:pt idx="321">
                  <c:v>40235</c:v>
                </c:pt>
                <c:pt idx="322">
                  <c:v>40242</c:v>
                </c:pt>
                <c:pt idx="323">
                  <c:v>40249</c:v>
                </c:pt>
                <c:pt idx="324">
                  <c:v>40256</c:v>
                </c:pt>
                <c:pt idx="325">
                  <c:v>40263</c:v>
                </c:pt>
                <c:pt idx="326">
                  <c:v>40270</c:v>
                </c:pt>
                <c:pt idx="327">
                  <c:v>40277</c:v>
                </c:pt>
                <c:pt idx="328">
                  <c:v>40284</c:v>
                </c:pt>
                <c:pt idx="329">
                  <c:v>40291</c:v>
                </c:pt>
                <c:pt idx="330">
                  <c:v>40298</c:v>
                </c:pt>
                <c:pt idx="331">
                  <c:v>40305</c:v>
                </c:pt>
                <c:pt idx="332">
                  <c:v>40312</c:v>
                </c:pt>
                <c:pt idx="333">
                  <c:v>40318</c:v>
                </c:pt>
                <c:pt idx="334">
                  <c:v>40326</c:v>
                </c:pt>
                <c:pt idx="335">
                  <c:v>40333</c:v>
                </c:pt>
                <c:pt idx="336">
                  <c:v>40340</c:v>
                </c:pt>
                <c:pt idx="337">
                  <c:v>40347</c:v>
                </c:pt>
                <c:pt idx="338">
                  <c:v>40354</c:v>
                </c:pt>
                <c:pt idx="339">
                  <c:v>40361</c:v>
                </c:pt>
                <c:pt idx="340">
                  <c:v>40368</c:v>
                </c:pt>
                <c:pt idx="341">
                  <c:v>40375</c:v>
                </c:pt>
                <c:pt idx="342">
                  <c:v>40382</c:v>
                </c:pt>
                <c:pt idx="343">
                  <c:v>40389</c:v>
                </c:pt>
                <c:pt idx="344">
                  <c:v>40396</c:v>
                </c:pt>
                <c:pt idx="345">
                  <c:v>40403</c:v>
                </c:pt>
                <c:pt idx="346">
                  <c:v>40410</c:v>
                </c:pt>
                <c:pt idx="347">
                  <c:v>40417</c:v>
                </c:pt>
                <c:pt idx="348">
                  <c:v>40424</c:v>
                </c:pt>
                <c:pt idx="349">
                  <c:v>40431</c:v>
                </c:pt>
                <c:pt idx="350">
                  <c:v>40438</c:v>
                </c:pt>
                <c:pt idx="351">
                  <c:v>40445</c:v>
                </c:pt>
                <c:pt idx="352">
                  <c:v>40452</c:v>
                </c:pt>
                <c:pt idx="353">
                  <c:v>40459</c:v>
                </c:pt>
                <c:pt idx="354">
                  <c:v>40466</c:v>
                </c:pt>
                <c:pt idx="355">
                  <c:v>40473</c:v>
                </c:pt>
                <c:pt idx="356">
                  <c:v>40480</c:v>
                </c:pt>
                <c:pt idx="357">
                  <c:v>40487</c:v>
                </c:pt>
                <c:pt idx="358">
                  <c:v>40494</c:v>
                </c:pt>
                <c:pt idx="359">
                  <c:v>40501</c:v>
                </c:pt>
                <c:pt idx="360">
                  <c:v>40508</c:v>
                </c:pt>
                <c:pt idx="361">
                  <c:v>40515</c:v>
                </c:pt>
                <c:pt idx="362">
                  <c:v>40522</c:v>
                </c:pt>
                <c:pt idx="363">
                  <c:v>40529</c:v>
                </c:pt>
                <c:pt idx="364">
                  <c:v>40536</c:v>
                </c:pt>
                <c:pt idx="365">
                  <c:v>40542</c:v>
                </c:pt>
                <c:pt idx="366">
                  <c:v>40550</c:v>
                </c:pt>
                <c:pt idx="367">
                  <c:v>40557</c:v>
                </c:pt>
                <c:pt idx="368">
                  <c:v>40564</c:v>
                </c:pt>
                <c:pt idx="369">
                  <c:v>40571</c:v>
                </c:pt>
                <c:pt idx="370">
                  <c:v>40575</c:v>
                </c:pt>
                <c:pt idx="371">
                  <c:v>40585</c:v>
                </c:pt>
                <c:pt idx="372">
                  <c:v>40592</c:v>
                </c:pt>
                <c:pt idx="373">
                  <c:v>40599</c:v>
                </c:pt>
                <c:pt idx="374">
                  <c:v>40606</c:v>
                </c:pt>
                <c:pt idx="375">
                  <c:v>40613</c:v>
                </c:pt>
                <c:pt idx="376">
                  <c:v>40620</c:v>
                </c:pt>
                <c:pt idx="377">
                  <c:v>40627</c:v>
                </c:pt>
                <c:pt idx="378">
                  <c:v>40634</c:v>
                </c:pt>
                <c:pt idx="379">
                  <c:v>40641</c:v>
                </c:pt>
                <c:pt idx="380">
                  <c:v>40648</c:v>
                </c:pt>
                <c:pt idx="381">
                  <c:v>40655</c:v>
                </c:pt>
                <c:pt idx="382">
                  <c:v>40662</c:v>
                </c:pt>
                <c:pt idx="383">
                  <c:v>40669</c:v>
                </c:pt>
                <c:pt idx="384">
                  <c:v>40676</c:v>
                </c:pt>
                <c:pt idx="385">
                  <c:v>40683</c:v>
                </c:pt>
                <c:pt idx="386">
                  <c:v>40690</c:v>
                </c:pt>
                <c:pt idx="387">
                  <c:v>40697</c:v>
                </c:pt>
                <c:pt idx="388">
                  <c:v>40704</c:v>
                </c:pt>
                <c:pt idx="389">
                  <c:v>40711</c:v>
                </c:pt>
                <c:pt idx="390">
                  <c:v>40718</c:v>
                </c:pt>
                <c:pt idx="391">
                  <c:v>40725</c:v>
                </c:pt>
                <c:pt idx="392">
                  <c:v>40732</c:v>
                </c:pt>
                <c:pt idx="393">
                  <c:v>40739</c:v>
                </c:pt>
                <c:pt idx="394">
                  <c:v>40746</c:v>
                </c:pt>
                <c:pt idx="395">
                  <c:v>40753</c:v>
                </c:pt>
                <c:pt idx="396">
                  <c:v>40760</c:v>
                </c:pt>
                <c:pt idx="397">
                  <c:v>40767</c:v>
                </c:pt>
                <c:pt idx="398">
                  <c:v>40774</c:v>
                </c:pt>
                <c:pt idx="399">
                  <c:v>40781</c:v>
                </c:pt>
                <c:pt idx="400">
                  <c:v>40788</c:v>
                </c:pt>
                <c:pt idx="401">
                  <c:v>40795</c:v>
                </c:pt>
                <c:pt idx="402">
                  <c:v>40802</c:v>
                </c:pt>
                <c:pt idx="403">
                  <c:v>40809</c:v>
                </c:pt>
                <c:pt idx="404">
                  <c:v>40816</c:v>
                </c:pt>
                <c:pt idx="405">
                  <c:v>40823</c:v>
                </c:pt>
                <c:pt idx="406">
                  <c:v>40830</c:v>
                </c:pt>
                <c:pt idx="407">
                  <c:v>40837</c:v>
                </c:pt>
                <c:pt idx="408">
                  <c:v>40844</c:v>
                </c:pt>
                <c:pt idx="409">
                  <c:v>40851</c:v>
                </c:pt>
                <c:pt idx="410">
                  <c:v>40858</c:v>
                </c:pt>
                <c:pt idx="411">
                  <c:v>40865</c:v>
                </c:pt>
                <c:pt idx="412">
                  <c:v>40872</c:v>
                </c:pt>
                <c:pt idx="413">
                  <c:v>40879</c:v>
                </c:pt>
                <c:pt idx="414">
                  <c:v>40886</c:v>
                </c:pt>
                <c:pt idx="415">
                  <c:v>40893</c:v>
                </c:pt>
                <c:pt idx="416">
                  <c:v>40900</c:v>
                </c:pt>
                <c:pt idx="417">
                  <c:v>40906</c:v>
                </c:pt>
                <c:pt idx="418">
                  <c:v>40914</c:v>
                </c:pt>
                <c:pt idx="419">
                  <c:v>40921</c:v>
                </c:pt>
                <c:pt idx="420">
                  <c:v>40928</c:v>
                </c:pt>
                <c:pt idx="421">
                  <c:v>40935</c:v>
                </c:pt>
                <c:pt idx="422">
                  <c:v>40942</c:v>
                </c:pt>
                <c:pt idx="423">
                  <c:v>40949</c:v>
                </c:pt>
                <c:pt idx="424">
                  <c:v>40956</c:v>
                </c:pt>
                <c:pt idx="425">
                  <c:v>40963</c:v>
                </c:pt>
                <c:pt idx="426">
                  <c:v>40970</c:v>
                </c:pt>
                <c:pt idx="427">
                  <c:v>40977</c:v>
                </c:pt>
                <c:pt idx="428">
                  <c:v>40984</c:v>
                </c:pt>
                <c:pt idx="429">
                  <c:v>40991</c:v>
                </c:pt>
                <c:pt idx="430">
                  <c:v>40998</c:v>
                </c:pt>
                <c:pt idx="431">
                  <c:v>41005</c:v>
                </c:pt>
                <c:pt idx="432">
                  <c:v>41012</c:v>
                </c:pt>
                <c:pt idx="433">
                  <c:v>41019</c:v>
                </c:pt>
                <c:pt idx="434">
                  <c:v>41026</c:v>
                </c:pt>
                <c:pt idx="435">
                  <c:v>41033</c:v>
                </c:pt>
                <c:pt idx="436">
                  <c:v>41040</c:v>
                </c:pt>
                <c:pt idx="437">
                  <c:v>41047</c:v>
                </c:pt>
                <c:pt idx="438">
                  <c:v>41054</c:v>
                </c:pt>
                <c:pt idx="439">
                  <c:v>41061</c:v>
                </c:pt>
                <c:pt idx="440">
                  <c:v>41068</c:v>
                </c:pt>
                <c:pt idx="441">
                  <c:v>41075</c:v>
                </c:pt>
                <c:pt idx="442">
                  <c:v>41082</c:v>
                </c:pt>
                <c:pt idx="443">
                  <c:v>41089</c:v>
                </c:pt>
                <c:pt idx="444">
                  <c:v>41096</c:v>
                </c:pt>
                <c:pt idx="445">
                  <c:v>41103</c:v>
                </c:pt>
                <c:pt idx="446">
                  <c:v>41110</c:v>
                </c:pt>
                <c:pt idx="447">
                  <c:v>41117</c:v>
                </c:pt>
                <c:pt idx="448">
                  <c:v>41124</c:v>
                </c:pt>
                <c:pt idx="449">
                  <c:v>41131</c:v>
                </c:pt>
                <c:pt idx="450">
                  <c:v>41138</c:v>
                </c:pt>
                <c:pt idx="451">
                  <c:v>41145</c:v>
                </c:pt>
                <c:pt idx="452">
                  <c:v>41152</c:v>
                </c:pt>
                <c:pt idx="453">
                  <c:v>41159</c:v>
                </c:pt>
                <c:pt idx="454">
                  <c:v>41166</c:v>
                </c:pt>
                <c:pt idx="455">
                  <c:v>41173</c:v>
                </c:pt>
                <c:pt idx="456">
                  <c:v>41180</c:v>
                </c:pt>
                <c:pt idx="457">
                  <c:v>41187</c:v>
                </c:pt>
                <c:pt idx="458">
                  <c:v>41194</c:v>
                </c:pt>
                <c:pt idx="459">
                  <c:v>41201</c:v>
                </c:pt>
                <c:pt idx="460">
                  <c:v>41208</c:v>
                </c:pt>
                <c:pt idx="461">
                  <c:v>41215</c:v>
                </c:pt>
                <c:pt idx="462">
                  <c:v>41222</c:v>
                </c:pt>
                <c:pt idx="463">
                  <c:v>41229</c:v>
                </c:pt>
                <c:pt idx="464">
                  <c:v>41236</c:v>
                </c:pt>
                <c:pt idx="465">
                  <c:v>41243</c:v>
                </c:pt>
                <c:pt idx="466">
                  <c:v>41250</c:v>
                </c:pt>
                <c:pt idx="467">
                  <c:v>41257</c:v>
                </c:pt>
                <c:pt idx="468">
                  <c:v>41264</c:v>
                </c:pt>
                <c:pt idx="469">
                  <c:v>41271</c:v>
                </c:pt>
                <c:pt idx="470">
                  <c:v>41278</c:v>
                </c:pt>
                <c:pt idx="471">
                  <c:v>41285</c:v>
                </c:pt>
                <c:pt idx="472">
                  <c:v>41292</c:v>
                </c:pt>
                <c:pt idx="473">
                  <c:v>41299</c:v>
                </c:pt>
                <c:pt idx="474">
                  <c:v>41306</c:v>
                </c:pt>
                <c:pt idx="475">
                  <c:v>41313</c:v>
                </c:pt>
                <c:pt idx="476">
                  <c:v>41320</c:v>
                </c:pt>
                <c:pt idx="477">
                  <c:v>41327</c:v>
                </c:pt>
                <c:pt idx="478">
                  <c:v>41333</c:v>
                </c:pt>
                <c:pt idx="479">
                  <c:v>41341</c:v>
                </c:pt>
                <c:pt idx="480">
                  <c:v>41348</c:v>
                </c:pt>
                <c:pt idx="481">
                  <c:v>41355</c:v>
                </c:pt>
                <c:pt idx="482">
                  <c:v>41362</c:v>
                </c:pt>
                <c:pt idx="483">
                  <c:v>41369</c:v>
                </c:pt>
                <c:pt idx="484">
                  <c:v>41376</c:v>
                </c:pt>
                <c:pt idx="485">
                  <c:v>41383</c:v>
                </c:pt>
                <c:pt idx="486">
                  <c:v>41390</c:v>
                </c:pt>
                <c:pt idx="487">
                  <c:v>41397</c:v>
                </c:pt>
                <c:pt idx="488">
                  <c:v>41404</c:v>
                </c:pt>
                <c:pt idx="489">
                  <c:v>41410</c:v>
                </c:pt>
                <c:pt idx="490">
                  <c:v>41418</c:v>
                </c:pt>
                <c:pt idx="491">
                  <c:v>41425</c:v>
                </c:pt>
                <c:pt idx="492">
                  <c:v>41432</c:v>
                </c:pt>
                <c:pt idx="493">
                  <c:v>41439</c:v>
                </c:pt>
                <c:pt idx="494">
                  <c:v>41446</c:v>
                </c:pt>
                <c:pt idx="495">
                  <c:v>41453</c:v>
                </c:pt>
                <c:pt idx="496">
                  <c:v>41460</c:v>
                </c:pt>
                <c:pt idx="497">
                  <c:v>41467</c:v>
                </c:pt>
                <c:pt idx="498">
                  <c:v>41474</c:v>
                </c:pt>
                <c:pt idx="499">
                  <c:v>41481</c:v>
                </c:pt>
                <c:pt idx="500">
                  <c:v>41488</c:v>
                </c:pt>
                <c:pt idx="501">
                  <c:v>41495</c:v>
                </c:pt>
                <c:pt idx="502">
                  <c:v>41502</c:v>
                </c:pt>
                <c:pt idx="503">
                  <c:v>41509</c:v>
                </c:pt>
                <c:pt idx="504">
                  <c:v>41516</c:v>
                </c:pt>
                <c:pt idx="505">
                  <c:v>41523</c:v>
                </c:pt>
                <c:pt idx="506">
                  <c:v>41530</c:v>
                </c:pt>
                <c:pt idx="507">
                  <c:v>41534</c:v>
                </c:pt>
                <c:pt idx="508">
                  <c:v>41544</c:v>
                </c:pt>
                <c:pt idx="509">
                  <c:v>41551</c:v>
                </c:pt>
                <c:pt idx="510">
                  <c:v>41558</c:v>
                </c:pt>
                <c:pt idx="511">
                  <c:v>41565</c:v>
                </c:pt>
                <c:pt idx="512">
                  <c:v>41572</c:v>
                </c:pt>
                <c:pt idx="513">
                  <c:v>41579</c:v>
                </c:pt>
                <c:pt idx="514">
                  <c:v>41586</c:v>
                </c:pt>
                <c:pt idx="515">
                  <c:v>41593</c:v>
                </c:pt>
                <c:pt idx="516">
                  <c:v>41600</c:v>
                </c:pt>
                <c:pt idx="517">
                  <c:v>41607</c:v>
                </c:pt>
                <c:pt idx="518">
                  <c:v>41614</c:v>
                </c:pt>
                <c:pt idx="519">
                  <c:v>41621</c:v>
                </c:pt>
                <c:pt idx="520">
                  <c:v>41628</c:v>
                </c:pt>
                <c:pt idx="521">
                  <c:v>41635</c:v>
                </c:pt>
                <c:pt idx="522">
                  <c:v>41642</c:v>
                </c:pt>
                <c:pt idx="523">
                  <c:v>41649</c:v>
                </c:pt>
                <c:pt idx="524">
                  <c:v>41656</c:v>
                </c:pt>
                <c:pt idx="525">
                  <c:v>41663</c:v>
                </c:pt>
                <c:pt idx="526">
                  <c:v>41668</c:v>
                </c:pt>
                <c:pt idx="527">
                  <c:v>41677</c:v>
                </c:pt>
                <c:pt idx="528">
                  <c:v>41684</c:v>
                </c:pt>
                <c:pt idx="529">
                  <c:v>41691</c:v>
                </c:pt>
                <c:pt idx="530">
                  <c:v>41698</c:v>
                </c:pt>
                <c:pt idx="531">
                  <c:v>41705</c:v>
                </c:pt>
                <c:pt idx="532">
                  <c:v>41712</c:v>
                </c:pt>
                <c:pt idx="533">
                  <c:v>41719</c:v>
                </c:pt>
                <c:pt idx="534">
                  <c:v>41726</c:v>
                </c:pt>
                <c:pt idx="535">
                  <c:v>41733</c:v>
                </c:pt>
                <c:pt idx="536">
                  <c:v>41740</c:v>
                </c:pt>
                <c:pt idx="537">
                  <c:v>41747</c:v>
                </c:pt>
                <c:pt idx="538">
                  <c:v>41754</c:v>
                </c:pt>
                <c:pt idx="539">
                  <c:v>41761</c:v>
                </c:pt>
                <c:pt idx="540">
                  <c:v>41768</c:v>
                </c:pt>
                <c:pt idx="541">
                  <c:v>41775</c:v>
                </c:pt>
                <c:pt idx="542">
                  <c:v>41782</c:v>
                </c:pt>
                <c:pt idx="543">
                  <c:v>41789</c:v>
                </c:pt>
                <c:pt idx="544">
                  <c:v>41795</c:v>
                </c:pt>
                <c:pt idx="545">
                  <c:v>41803</c:v>
                </c:pt>
                <c:pt idx="546">
                  <c:v>41810</c:v>
                </c:pt>
                <c:pt idx="547">
                  <c:v>41817</c:v>
                </c:pt>
                <c:pt idx="548">
                  <c:v>41824</c:v>
                </c:pt>
                <c:pt idx="549">
                  <c:v>41831</c:v>
                </c:pt>
                <c:pt idx="550">
                  <c:v>41838</c:v>
                </c:pt>
                <c:pt idx="551">
                  <c:v>41845</c:v>
                </c:pt>
                <c:pt idx="552">
                  <c:v>41852</c:v>
                </c:pt>
                <c:pt idx="553">
                  <c:v>41859</c:v>
                </c:pt>
                <c:pt idx="554">
                  <c:v>41865</c:v>
                </c:pt>
                <c:pt idx="555">
                  <c:v>41873</c:v>
                </c:pt>
                <c:pt idx="556">
                  <c:v>41880</c:v>
                </c:pt>
                <c:pt idx="557">
                  <c:v>41887</c:v>
                </c:pt>
                <c:pt idx="558">
                  <c:v>41894</c:v>
                </c:pt>
                <c:pt idx="559">
                  <c:v>41901</c:v>
                </c:pt>
                <c:pt idx="560">
                  <c:v>41908</c:v>
                </c:pt>
                <c:pt idx="561">
                  <c:v>41914</c:v>
                </c:pt>
                <c:pt idx="562">
                  <c:v>41922</c:v>
                </c:pt>
                <c:pt idx="563">
                  <c:v>41929</c:v>
                </c:pt>
                <c:pt idx="564">
                  <c:v>41936</c:v>
                </c:pt>
                <c:pt idx="565">
                  <c:v>41943</c:v>
                </c:pt>
                <c:pt idx="566">
                  <c:v>41950</c:v>
                </c:pt>
                <c:pt idx="567">
                  <c:v>41957</c:v>
                </c:pt>
                <c:pt idx="568">
                  <c:v>41964</c:v>
                </c:pt>
                <c:pt idx="569">
                  <c:v>41971</c:v>
                </c:pt>
                <c:pt idx="570">
                  <c:v>41978</c:v>
                </c:pt>
                <c:pt idx="571">
                  <c:v>41985</c:v>
                </c:pt>
                <c:pt idx="572">
                  <c:v>41992</c:v>
                </c:pt>
                <c:pt idx="573">
                  <c:v>41999</c:v>
                </c:pt>
                <c:pt idx="574">
                  <c:v>42006</c:v>
                </c:pt>
                <c:pt idx="575">
                  <c:v>42013</c:v>
                </c:pt>
                <c:pt idx="576">
                  <c:v>42020</c:v>
                </c:pt>
                <c:pt idx="577">
                  <c:v>42027</c:v>
                </c:pt>
                <c:pt idx="578">
                  <c:v>42034</c:v>
                </c:pt>
                <c:pt idx="579">
                  <c:v>42041</c:v>
                </c:pt>
                <c:pt idx="580">
                  <c:v>42048</c:v>
                </c:pt>
                <c:pt idx="581">
                  <c:v>42052</c:v>
                </c:pt>
                <c:pt idx="582">
                  <c:v>42062</c:v>
                </c:pt>
                <c:pt idx="583">
                  <c:v>42069</c:v>
                </c:pt>
                <c:pt idx="584">
                  <c:v>42076</c:v>
                </c:pt>
                <c:pt idx="585">
                  <c:v>42083</c:v>
                </c:pt>
                <c:pt idx="586">
                  <c:v>42090</c:v>
                </c:pt>
                <c:pt idx="587">
                  <c:v>42097</c:v>
                </c:pt>
                <c:pt idx="588">
                  <c:v>42104</c:v>
                </c:pt>
                <c:pt idx="589">
                  <c:v>42111</c:v>
                </c:pt>
                <c:pt idx="590">
                  <c:v>42118</c:v>
                </c:pt>
                <c:pt idx="591">
                  <c:v>42124</c:v>
                </c:pt>
                <c:pt idx="592">
                  <c:v>42132</c:v>
                </c:pt>
                <c:pt idx="593">
                  <c:v>42139</c:v>
                </c:pt>
                <c:pt idx="594">
                  <c:v>42146</c:v>
                </c:pt>
                <c:pt idx="595">
                  <c:v>42153</c:v>
                </c:pt>
                <c:pt idx="596">
                  <c:v>42160</c:v>
                </c:pt>
                <c:pt idx="597">
                  <c:v>42167</c:v>
                </c:pt>
                <c:pt idx="598">
                  <c:v>42174</c:v>
                </c:pt>
                <c:pt idx="599">
                  <c:v>42181</c:v>
                </c:pt>
                <c:pt idx="600">
                  <c:v>42188</c:v>
                </c:pt>
                <c:pt idx="601">
                  <c:v>42195</c:v>
                </c:pt>
                <c:pt idx="602">
                  <c:v>42202</c:v>
                </c:pt>
                <c:pt idx="603">
                  <c:v>42209</c:v>
                </c:pt>
                <c:pt idx="604">
                  <c:v>42216</c:v>
                </c:pt>
                <c:pt idx="605">
                  <c:v>42223</c:v>
                </c:pt>
                <c:pt idx="606">
                  <c:v>42229</c:v>
                </c:pt>
                <c:pt idx="607">
                  <c:v>42237</c:v>
                </c:pt>
                <c:pt idx="608">
                  <c:v>42244</c:v>
                </c:pt>
                <c:pt idx="609">
                  <c:v>42251</c:v>
                </c:pt>
                <c:pt idx="610">
                  <c:v>42258</c:v>
                </c:pt>
                <c:pt idx="611">
                  <c:v>42265</c:v>
                </c:pt>
                <c:pt idx="612">
                  <c:v>42272</c:v>
                </c:pt>
                <c:pt idx="613">
                  <c:v>42279</c:v>
                </c:pt>
                <c:pt idx="614">
                  <c:v>42285</c:v>
                </c:pt>
                <c:pt idx="615">
                  <c:v>42293</c:v>
                </c:pt>
                <c:pt idx="616">
                  <c:v>42300</c:v>
                </c:pt>
                <c:pt idx="617">
                  <c:v>42307</c:v>
                </c:pt>
                <c:pt idx="618">
                  <c:v>42314</c:v>
                </c:pt>
                <c:pt idx="619">
                  <c:v>42321</c:v>
                </c:pt>
                <c:pt idx="620">
                  <c:v>42328</c:v>
                </c:pt>
                <c:pt idx="621">
                  <c:v>42335</c:v>
                </c:pt>
                <c:pt idx="622">
                  <c:v>42342</c:v>
                </c:pt>
                <c:pt idx="623">
                  <c:v>42349</c:v>
                </c:pt>
                <c:pt idx="624">
                  <c:v>42356</c:v>
                </c:pt>
                <c:pt idx="625">
                  <c:v>42362</c:v>
                </c:pt>
                <c:pt idx="626">
                  <c:v>42368</c:v>
                </c:pt>
                <c:pt idx="627">
                  <c:v>42377</c:v>
                </c:pt>
                <c:pt idx="628">
                  <c:v>42384</c:v>
                </c:pt>
                <c:pt idx="629">
                  <c:v>42391</c:v>
                </c:pt>
                <c:pt idx="630">
                  <c:v>42398</c:v>
                </c:pt>
                <c:pt idx="631">
                  <c:v>42405</c:v>
                </c:pt>
                <c:pt idx="632">
                  <c:v>42412</c:v>
                </c:pt>
                <c:pt idx="633">
                  <c:v>42419</c:v>
                </c:pt>
                <c:pt idx="634">
                  <c:v>42426</c:v>
                </c:pt>
                <c:pt idx="635">
                  <c:v>42433</c:v>
                </c:pt>
                <c:pt idx="636">
                  <c:v>42440</c:v>
                </c:pt>
                <c:pt idx="637">
                  <c:v>42447</c:v>
                </c:pt>
                <c:pt idx="638">
                  <c:v>42454</c:v>
                </c:pt>
                <c:pt idx="639">
                  <c:v>42461</c:v>
                </c:pt>
                <c:pt idx="640">
                  <c:v>42468</c:v>
                </c:pt>
                <c:pt idx="641">
                  <c:v>42475</c:v>
                </c:pt>
                <c:pt idx="642">
                  <c:v>42482</c:v>
                </c:pt>
                <c:pt idx="643">
                  <c:v>42489</c:v>
                </c:pt>
                <c:pt idx="644">
                  <c:v>42494</c:v>
                </c:pt>
                <c:pt idx="645">
                  <c:v>42503</c:v>
                </c:pt>
                <c:pt idx="646">
                  <c:v>42510</c:v>
                </c:pt>
                <c:pt idx="647">
                  <c:v>42517</c:v>
                </c:pt>
                <c:pt idx="648">
                  <c:v>42524</c:v>
                </c:pt>
                <c:pt idx="649">
                  <c:v>42531</c:v>
                </c:pt>
                <c:pt idx="650">
                  <c:v>42538</c:v>
                </c:pt>
                <c:pt idx="651">
                  <c:v>42545</c:v>
                </c:pt>
                <c:pt idx="652">
                  <c:v>42552</c:v>
                </c:pt>
                <c:pt idx="653">
                  <c:v>42559</c:v>
                </c:pt>
                <c:pt idx="654">
                  <c:v>42566</c:v>
                </c:pt>
                <c:pt idx="655">
                  <c:v>42573</c:v>
                </c:pt>
                <c:pt idx="656">
                  <c:v>42580</c:v>
                </c:pt>
                <c:pt idx="657">
                  <c:v>42587</c:v>
                </c:pt>
                <c:pt idx="658">
                  <c:v>42594</c:v>
                </c:pt>
                <c:pt idx="659">
                  <c:v>42601</c:v>
                </c:pt>
                <c:pt idx="660">
                  <c:v>42608</c:v>
                </c:pt>
                <c:pt idx="661">
                  <c:v>42615</c:v>
                </c:pt>
                <c:pt idx="662">
                  <c:v>42622</c:v>
                </c:pt>
                <c:pt idx="663">
                  <c:v>42626</c:v>
                </c:pt>
                <c:pt idx="664">
                  <c:v>42636</c:v>
                </c:pt>
                <c:pt idx="665">
                  <c:v>42643</c:v>
                </c:pt>
                <c:pt idx="666">
                  <c:v>42650</c:v>
                </c:pt>
                <c:pt idx="667">
                  <c:v>42657</c:v>
                </c:pt>
                <c:pt idx="668">
                  <c:v>42664</c:v>
                </c:pt>
                <c:pt idx="669">
                  <c:v>42671</c:v>
                </c:pt>
                <c:pt idx="670">
                  <c:v>42678</c:v>
                </c:pt>
                <c:pt idx="671">
                  <c:v>42685</c:v>
                </c:pt>
                <c:pt idx="672">
                  <c:v>42691</c:v>
                </c:pt>
              </c:numCache>
            </c:numRef>
          </c:cat>
          <c:val>
            <c:numRef>
              <c:f>PBR!$BK$20:$BK$5005</c:f>
              <c:numCache>
                <c:formatCode>General</c:formatCode>
                <c:ptCount val="4986"/>
                <c:pt idx="0">
                  <c:v>31.320010417994439</c:v>
                </c:pt>
                <c:pt idx="1">
                  <c:v>31.053867232473735</c:v>
                </c:pt>
                <c:pt idx="2">
                  <c:v>30.789265411630666</c:v>
                </c:pt>
                <c:pt idx="3">
                  <c:v>30.526191603938628</c:v>
                </c:pt>
                <c:pt idx="4">
                  <c:v>30.264632611630905</c:v>
                </c:pt>
                <c:pt idx="5">
                  <c:v>30.004575388493599</c:v>
                </c:pt>
                <c:pt idx="6">
                  <c:v>29.746007037696419</c:v>
                </c:pt>
                <c:pt idx="7">
                  <c:v>29.48891480966072</c:v>
                </c:pt>
                <c:pt idx="8">
                  <c:v>29.233286099963866</c:v>
                </c:pt>
                <c:pt idx="9">
                  <c:v>28.979108447279341</c:v>
                </c:pt>
                <c:pt idx="10">
                  <c:v>28.726369531351747</c:v>
                </c:pt>
                <c:pt idx="11">
                  <c:v>28.475057171006252</c:v>
                </c:pt>
                <c:pt idx="12">
                  <c:v>28.225159322191473</c:v>
                </c:pt>
                <c:pt idx="13">
                  <c:v>27.976664076055417</c:v>
                </c:pt>
                <c:pt idx="14">
                  <c:v>27.729559657053727</c:v>
                </c:pt>
                <c:pt idx="15">
                  <c:v>27.483834421089533</c:v>
                </c:pt>
                <c:pt idx="16">
                  <c:v>27.239476853684476</c:v>
                </c:pt>
                <c:pt idx="17">
                  <c:v>26.996475568180049</c:v>
                </c:pt>
                <c:pt idx="18">
                  <c:v>26.754819303968947</c:v>
                </c:pt>
                <c:pt idx="19">
                  <c:v>26.514496924755576</c:v>
                </c:pt>
                <c:pt idx="20">
                  <c:v>26.275497416845401</c:v>
                </c:pt>
                <c:pt idx="21">
                  <c:v>26.037809887462366</c:v>
                </c:pt>
                <c:pt idx="22">
                  <c:v>25.801423563094005</c:v>
                </c:pt>
                <c:pt idx="23">
                  <c:v>25.566327787863681</c:v>
                </c:pt>
                <c:pt idx="24">
                  <c:v>25.332512021929325</c:v>
                </c:pt>
                <c:pt idx="25">
                  <c:v>25.099965839908332</c:v>
                </c:pt>
                <c:pt idx="26">
                  <c:v>24.868678929328063</c:v>
                </c:pt>
                <c:pt idx="27">
                  <c:v>24.63864108910132</c:v>
                </c:pt>
                <c:pt idx="28">
                  <c:v>24.409842228026658</c:v>
                </c:pt>
                <c:pt idx="29">
                  <c:v>24.182272363312656</c:v>
                </c:pt>
                <c:pt idx="30">
                  <c:v>23.955921619126084</c:v>
                </c:pt>
                <c:pt idx="31">
                  <c:v>23.730780225163166</c:v>
                </c:pt>
                <c:pt idx="32">
                  <c:v>23.506838515243881</c:v>
                </c:pt>
                <c:pt idx="33">
                  <c:v>23.284086925928484</c:v>
                </c:pt>
                <c:pt idx="34">
                  <c:v>23.062515995156151</c:v>
                </c:pt>
                <c:pt idx="35">
                  <c:v>22.842116360905152</c:v>
                </c:pt>
                <c:pt idx="36">
                  <c:v>22.622878759874261</c:v>
                </c:pt>
                <c:pt idx="37">
                  <c:v>22.404794026184938</c:v>
                </c:pt>
                <c:pt idx="38">
                  <c:v>22.187853090103925</c:v>
                </c:pt>
                <c:pt idx="39">
                  <c:v>21.972046976785908</c:v>
                </c:pt>
                <c:pt idx="40">
                  <c:v>21.757366805035847</c:v>
                </c:pt>
                <c:pt idx="41">
                  <c:v>21.543803786090653</c:v>
                </c:pt>
                <c:pt idx="42">
                  <c:v>21.331349222419789</c:v>
                </c:pt>
                <c:pt idx="43">
                  <c:v>21.11999450654455</c:v>
                </c:pt>
                <c:pt idx="44">
                  <c:v>20.909731119875563</c:v>
                </c:pt>
                <c:pt idx="45">
                  <c:v>20.700550631568351</c:v>
                </c:pt>
                <c:pt idx="46">
                  <c:v>20.492444697396433</c:v>
                </c:pt>
                <c:pt idx="47">
                  <c:v>20.28540505864181</c:v>
                </c:pt>
                <c:pt idx="48">
                  <c:v>20.079423541002424</c:v>
                </c:pt>
                <c:pt idx="49">
                  <c:v>19.874492053516356</c:v>
                </c:pt>
                <c:pt idx="50">
                  <c:v>19.670602587502415</c:v>
                </c:pt>
                <c:pt idx="51">
                  <c:v>19.467747215516859</c:v>
                </c:pt>
                <c:pt idx="52">
                  <c:v>19.265918090325926</c:v>
                </c:pt>
                <c:pt idx="53">
                  <c:v>19.265918090325926</c:v>
                </c:pt>
                <c:pt idx="54">
                  <c:v>19.227651194728342</c:v>
                </c:pt>
                <c:pt idx="55">
                  <c:v>19.189588845818161</c:v>
                </c:pt>
                <c:pt idx="56">
                  <c:v>19.151729407932624</c:v>
                </c:pt>
                <c:pt idx="57">
                  <c:v>19.114071262802092</c:v>
                </c:pt>
                <c:pt idx="58">
                  <c:v>19.076612809319482</c:v>
                </c:pt>
                <c:pt idx="59">
                  <c:v>19.039352463313335</c:v>
                </c:pt>
                <c:pt idx="60">
                  <c:v>19.00228865732451</c:v>
                </c:pt>
                <c:pt idx="61">
                  <c:v>18.96541984038635</c:v>
                </c:pt>
                <c:pt idx="62">
                  <c:v>18.928744477808358</c:v>
                </c:pt>
                <c:pt idx="63">
                  <c:v>18.892261050963242</c:v>
                </c:pt>
                <c:pt idx="64">
                  <c:v>18.855968057077291</c:v>
                </c:pt>
                <c:pt idx="65">
                  <c:v>18.819864009024069</c:v>
                </c:pt>
                <c:pt idx="66">
                  <c:v>18.783947435121259</c:v>
                </c:pt>
                <c:pt idx="67">
                  <c:v>18.748216878930691</c:v>
                </c:pt>
                <c:pt idx="68">
                  <c:v>18.712670899061493</c:v>
                </c:pt>
                <c:pt idx="69">
                  <c:v>18.677308068976256</c:v>
                </c:pt>
                <c:pt idx="70">
                  <c:v>18.642126976800196</c:v>
                </c:pt>
                <c:pt idx="71">
                  <c:v>18.607126225133243</c:v>
                </c:pt>
                <c:pt idx="72">
                  <c:v>18.572304430865024</c:v>
                </c:pt>
                <c:pt idx="73">
                  <c:v>18.537660224992685</c:v>
                </c:pt>
                <c:pt idx="74">
                  <c:v>18.503192252441448</c:v>
                </c:pt>
                <c:pt idx="75">
                  <c:v>18.468899171887966</c:v>
                </c:pt>
                <c:pt idx="76">
                  <c:v>18.434779655586311</c:v>
                </c:pt>
                <c:pt idx="77">
                  <c:v>18.400832389196616</c:v>
                </c:pt>
                <c:pt idx="78">
                  <c:v>18.36705607161629</c:v>
                </c:pt>
                <c:pt idx="79">
                  <c:v>18.333449414813813</c:v>
                </c:pt>
                <c:pt idx="80">
                  <c:v>18.300011143664971</c:v>
                </c:pt>
                <c:pt idx="81">
                  <c:v>18.266739995791621</c:v>
                </c:pt>
                <c:pt idx="82">
                  <c:v>18.23363472140279</c:v>
                </c:pt>
                <c:pt idx="83">
                  <c:v>18.20069408313821</c:v>
                </c:pt>
                <c:pt idx="84">
                  <c:v>18.167916855914118</c:v>
                </c:pt>
                <c:pt idx="85">
                  <c:v>18.135301826771443</c:v>
                </c:pt>
                <c:pt idx="86">
                  <c:v>18.102847794726095</c:v>
                </c:pt>
                <c:pt idx="87">
                  <c:v>18.070553570621616</c:v>
                </c:pt>
                <c:pt idx="88">
                  <c:v>18.038417976983922</c:v>
                </c:pt>
                <c:pt idx="89">
                  <c:v>18.006439847878156</c:v>
                </c:pt>
                <c:pt idx="90">
                  <c:v>17.974618028767722</c:v>
                </c:pt>
                <c:pt idx="91">
                  <c:v>17.942951376375323</c:v>
                </c:pt>
                <c:pt idx="92">
                  <c:v>17.911438758546041</c:v>
                </c:pt>
                <c:pt idx="93">
                  <c:v>17.880079054112386</c:v>
                </c:pt>
                <c:pt idx="94">
                  <c:v>17.848871152761376</c:v>
                </c:pt>
                <c:pt idx="95">
                  <c:v>17.817813954903464</c:v>
                </c:pt>
                <c:pt idx="96">
                  <c:v>17.786906371543381</c:v>
                </c:pt>
                <c:pt idx="97">
                  <c:v>17.756147324152892</c:v>
                </c:pt>
                <c:pt idx="98">
                  <c:v>17.725535744545297</c:v>
                </c:pt>
                <c:pt idx="99">
                  <c:v>17.695070574751796</c:v>
                </c:pt>
                <c:pt idx="100">
                  <c:v>17.664750766899608</c:v>
                </c:pt>
                <c:pt idx="101">
                  <c:v>17.634575283091827</c:v>
                </c:pt>
                <c:pt idx="102">
                  <c:v>17.604543095288978</c:v>
                </c:pt>
                <c:pt idx="103">
                  <c:v>17.574653185192279</c:v>
                </c:pt>
                <c:pt idx="104">
                  <c:v>17.544904544128535</c:v>
                </c:pt>
                <c:pt idx="105">
                  <c:v>17.515296172936694</c:v>
                </c:pt>
                <c:pt idx="106">
                  <c:v>17.447149268457611</c:v>
                </c:pt>
                <c:pt idx="107">
                  <c:v>17.37936937323375</c:v>
                </c:pt>
                <c:pt idx="108">
                  <c:v>17.311953530401635</c:v>
                </c:pt>
                <c:pt idx="109">
                  <c:v>17.244898814775937</c:v>
                </c:pt>
                <c:pt idx="110">
                  <c:v>17.178202332426352</c:v>
                </c:pt>
                <c:pt idx="111">
                  <c:v>17.111861220261286</c:v>
                </c:pt>
                <c:pt idx="112">
                  <c:v>17.04587264561815</c:v>
                </c:pt>
                <c:pt idx="113">
                  <c:v>16.980233805860191</c:v>
                </c:pt>
                <c:pt idx="114">
                  <c:v>16.914941927979708</c:v>
                </c:pt>
                <c:pt idx="115">
                  <c:v>16.849994268207517</c:v>
                </c:pt>
                <c:pt idx="116">
                  <c:v>16.785388111628649</c:v>
                </c:pt>
                <c:pt idx="117">
                  <c:v>16.721120771803985</c:v>
                </c:pt>
                <c:pt idx="118">
                  <c:v>16.657189590397952</c:v>
                </c:pt>
                <c:pt idx="119">
                  <c:v>16.593591936811929</c:v>
                </c:pt>
                <c:pt idx="120">
                  <c:v>16.530325207823484</c:v>
                </c:pt>
                <c:pt idx="121">
                  <c:v>16.46738682723112</c:v>
                </c:pt>
                <c:pt idx="122">
                  <c:v>16.40477424550463</c:v>
                </c:pt>
                <c:pt idx="123">
                  <c:v>16.342484939440823</c:v>
                </c:pt>
                <c:pt idx="124">
                  <c:v>16.280516411824557</c:v>
                </c:pt>
                <c:pt idx="125">
                  <c:v>16.218866191095039</c:v>
                </c:pt>
                <c:pt idx="126">
                  <c:v>16.157531831017213</c:v>
                </c:pt>
                <c:pt idx="127">
                  <c:v>16.096510910358219</c:v>
                </c:pt>
                <c:pt idx="128">
                  <c:v>16.035801032568749</c:v>
                </c:pt>
                <c:pt idx="129">
                  <c:v>15.975399825469335</c:v>
                </c:pt>
                <c:pt idx="130">
                  <c:v>15.915304940941363</c:v>
                </c:pt>
                <c:pt idx="131">
                  <c:v>15.855514054622761</c:v>
                </c:pt>
                <c:pt idx="132">
                  <c:v>15.796024865608347</c:v>
                </c:pt>
                <c:pt idx="133">
                  <c:v>15.736835096154653</c:v>
                </c:pt>
                <c:pt idx="134">
                  <c:v>15.67794249138923</c:v>
                </c:pt>
                <c:pt idx="135">
                  <c:v>15.619344819024292</c:v>
                </c:pt>
                <c:pt idx="136">
                  <c:v>15.561039869074669</c:v>
                </c:pt>
                <c:pt idx="137">
                  <c:v>15.503025453579971</c:v>
                </c:pt>
                <c:pt idx="138">
                  <c:v>15.445299406330889</c:v>
                </c:pt>
                <c:pt idx="139">
                  <c:v>15.387859582599592</c:v>
                </c:pt>
                <c:pt idx="140">
                  <c:v>15.330703858874081</c:v>
                </c:pt>
                <c:pt idx="141">
                  <c:v>15.273830132596524</c:v>
                </c:pt>
                <c:pt idx="142">
                  <c:v>15.217236321905414</c:v>
                </c:pt>
                <c:pt idx="143">
                  <c:v>15.160920365381534</c:v>
                </c:pt>
                <c:pt idx="144">
                  <c:v>15.1048802217977</c:v>
                </c:pt>
                <c:pt idx="145">
                  <c:v>15.049113869872086</c:v>
                </c:pt>
                <c:pt idx="146">
                  <c:v>14.993619308025233</c:v>
                </c:pt>
                <c:pt idx="147">
                  <c:v>14.938394554140565</c:v>
                </c:pt>
                <c:pt idx="148">
                  <c:v>14.883437645328401</c:v>
                </c:pt>
                <c:pt idx="149">
                  <c:v>14.828746637693376</c:v>
                </c:pt>
                <c:pt idx="150">
                  <c:v>14.774319606105257</c:v>
                </c:pt>
                <c:pt idx="151">
                  <c:v>14.720154643973038</c:v>
                </c:pt>
                <c:pt idx="152">
                  <c:v>14.666249863022337</c:v>
                </c:pt>
                <c:pt idx="153">
                  <c:v>14.61260339307592</c:v>
                </c:pt>
                <c:pt idx="154">
                  <c:v>14.559213381837468</c:v>
                </c:pt>
                <c:pt idx="155">
                  <c:v>14.506077994678332</c:v>
                </c:pt>
                <c:pt idx="156">
                  <c:v>14.453195414427425</c:v>
                </c:pt>
                <c:pt idx="157">
                  <c:v>14.400563841164052</c:v>
                </c:pt>
                <c:pt idx="158">
                  <c:v>14.294794416638959</c:v>
                </c:pt>
                <c:pt idx="159">
                  <c:v>14.189539488716669</c:v>
                </c:pt>
                <c:pt idx="160">
                  <c:v>14.084795312489213</c:v>
                </c:pt>
                <c:pt idx="161">
                  <c:v>13.980558179305142</c:v>
                </c:pt>
                <c:pt idx="162">
                  <c:v>13.876824416331823</c:v>
                </c:pt>
                <c:pt idx="163">
                  <c:v>13.773590386124019</c:v>
                </c:pt>
                <c:pt idx="164">
                  <c:v>13.670852486198747</c:v>
                </c:pt>
                <c:pt idx="165">
                  <c:v>13.568607148616216</c:v>
                </c:pt>
                <c:pt idx="166">
                  <c:v>13.46685083956678</c:v>
                </c:pt>
                <c:pt idx="167">
                  <c:v>13.365580058963818</c:v>
                </c:pt>
                <c:pt idx="168">
                  <c:v>13.26479134004242</c:v>
                </c:pt>
                <c:pt idx="169">
                  <c:v>13.164481248963778</c:v>
                </c:pt>
                <c:pt idx="170">
                  <c:v>13.064646384425224</c:v>
                </c:pt>
                <c:pt idx="171">
                  <c:v>12.965283377275776</c:v>
                </c:pt>
                <c:pt idx="172">
                  <c:v>12.86638889013714</c:v>
                </c:pt>
                <c:pt idx="173">
                  <c:v>12.767959617030042</c:v>
                </c:pt>
                <c:pt idx="174">
                  <c:v>12.669992283005834</c:v>
                </c:pt>
                <c:pt idx="175">
                  <c:v>12.572483643783286</c:v>
                </c:pt>
                <c:pt idx="176">
                  <c:v>12.475430485390412</c:v>
                </c:pt>
                <c:pt idx="177">
                  <c:v>12.378829623811406</c:v>
                </c:pt>
                <c:pt idx="178">
                  <c:v>12.282677904638371</c:v>
                </c:pt>
                <c:pt idx="179">
                  <c:v>12.186972202728036</c:v>
                </c:pt>
                <c:pt idx="180">
                  <c:v>12.09170942186311</c:v>
                </c:pt>
                <c:pt idx="181">
                  <c:v>11.996886494418417</c:v>
                </c:pt>
                <c:pt idx="182">
                  <c:v>11.902500381031604</c:v>
                </c:pt>
                <c:pt idx="183">
                  <c:v>11.808548070278391</c:v>
                </c:pt>
                <c:pt idx="184">
                  <c:v>11.715026578352314</c:v>
                </c:pt>
                <c:pt idx="185">
                  <c:v>11.621932948748821</c:v>
                </c:pt>
                <c:pt idx="186">
                  <c:v>11.529264251953741</c:v>
                </c:pt>
                <c:pt idx="187">
                  <c:v>11.437017585135973</c:v>
                </c:pt>
                <c:pt idx="188">
                  <c:v>11.345190071844376</c:v>
                </c:pt>
                <c:pt idx="189">
                  <c:v>11.253778861708794</c:v>
                </c:pt>
                <c:pt idx="190">
                  <c:v>11.16278113014511</c:v>
                </c:pt>
                <c:pt idx="191">
                  <c:v>11.072194078064337</c:v>
                </c:pt>
                <c:pt idx="192">
                  <c:v>10.982014931585582</c:v>
                </c:pt>
                <c:pt idx="193">
                  <c:v>10.892240941752924</c:v>
                </c:pt>
                <c:pt idx="194">
                  <c:v>10.802869384256086</c:v>
                </c:pt>
                <c:pt idx="195">
                  <c:v>10.713897559154848</c:v>
                </c:pt>
                <c:pt idx="196">
                  <c:v>10.625322790607163</c:v>
                </c:pt>
                <c:pt idx="197">
                  <c:v>10.537142426600884</c:v>
                </c:pt>
                <c:pt idx="198">
                  <c:v>10.449353838689088</c:v>
                </c:pt>
                <c:pt idx="199">
                  <c:v>10.361954421728912</c:v>
                </c:pt>
                <c:pt idx="200">
                  <c:v>10.274941593623856</c:v>
                </c:pt>
                <c:pt idx="201">
                  <c:v>10.188312795069486</c:v>
                </c:pt>
                <c:pt idx="202">
                  <c:v>10.102065489302516</c:v>
                </c:pt>
                <c:pt idx="203">
                  <c:v>10.01619716185319</c:v>
                </c:pt>
                <c:pt idx="204">
                  <c:v>9.9307053203009108</c:v>
                </c:pt>
                <c:pt idx="205">
                  <c:v>9.8455874940330936</c:v>
                </c:pt>
                <c:pt idx="206">
                  <c:v>9.7608412340071595</c:v>
                </c:pt>
                <c:pt idx="207">
                  <c:v>9.6764641125156601</c:v>
                </c:pt>
                <c:pt idx="208">
                  <c:v>9.5924537229544402</c:v>
                </c:pt>
                <c:pt idx="209">
                  <c:v>9.5088076795938434</c:v>
                </c:pt>
                <c:pt idx="210">
                  <c:v>9.6175400439653664</c:v>
                </c:pt>
                <c:pt idx="211">
                  <c:v>9.7256491173866078</c:v>
                </c:pt>
                <c:pt idx="212">
                  <c:v>9.8331402439146416</c:v>
                </c:pt>
                <c:pt idx="213">
                  <c:v>9.9400187066878498</c:v>
                </c:pt>
                <c:pt idx="214">
                  <c:v>10.046289728791484</c:v>
                </c:pt>
                <c:pt idx="215">
                  <c:v>10.151958474108513</c:v>
                </c:pt>
                <c:pt idx="216">
                  <c:v>10.257030048156073</c:v>
                </c:pt>
                <c:pt idx="217">
                  <c:v>10.361509498907752</c:v>
                </c:pt>
                <c:pt idx="218">
                  <c:v>10.465401817602014</c:v>
                </c:pt>
                <c:pt idx="219">
                  <c:v>10.568711939537042</c:v>
                </c:pt>
                <c:pt idx="220">
                  <c:v>10.671444744852247</c:v>
                </c:pt>
                <c:pt idx="221">
                  <c:v>10.773605059296717</c:v>
                </c:pt>
                <c:pt idx="222">
                  <c:v>10.875197654984852</c:v>
                </c:pt>
                <c:pt idx="223">
                  <c:v>10.976227251139441</c:v>
                </c:pt>
                <c:pt idx="224">
                  <c:v>11.076698514822406</c:v>
                </c:pt>
                <c:pt idx="225">
                  <c:v>11.176616061653489</c:v>
                </c:pt>
                <c:pt idx="226">
                  <c:v>11.275984456517056</c:v>
                </c:pt>
                <c:pt idx="227">
                  <c:v>11.374808214257319</c:v>
                </c:pt>
                <c:pt idx="228">
                  <c:v>11.473091800362113</c:v>
                </c:pt>
                <c:pt idx="229">
                  <c:v>11.570839631635534</c:v>
                </c:pt>
                <c:pt idx="230">
                  <c:v>11.668056076859569</c:v>
                </c:pt>
                <c:pt idx="231">
                  <c:v>11.764745457444995</c:v>
                </c:pt>
                <c:pt idx="232">
                  <c:v>11.860912048071707</c:v>
                </c:pt>
                <c:pt idx="233">
                  <c:v>11.956560077318681</c:v>
                </c:pt>
                <c:pt idx="234">
                  <c:v>12.051693728283789</c:v>
                </c:pt>
                <c:pt idx="235">
                  <c:v>12.146317139193616</c:v>
                </c:pt>
                <c:pt idx="236">
                  <c:v>12.240434404003542</c:v>
                </c:pt>
                <c:pt idx="237">
                  <c:v>12.334049572988141</c:v>
                </c:pt>
                <c:pt idx="238">
                  <c:v>12.427166653322246</c:v>
                </c:pt>
                <c:pt idx="239">
                  <c:v>12.519789609652676</c:v>
                </c:pt>
                <c:pt idx="240">
                  <c:v>12.611922364660961</c:v>
                </c:pt>
                <c:pt idx="241">
                  <c:v>12.703568799617113</c:v>
                </c:pt>
                <c:pt idx="242">
                  <c:v>12.794732754924656</c:v>
                </c:pt>
                <c:pt idx="243">
                  <c:v>12.885418030657075</c:v>
                </c:pt>
                <c:pt idx="244">
                  <c:v>12.975628387085852</c:v>
                </c:pt>
                <c:pt idx="245">
                  <c:v>13.065367545200196</c:v>
                </c:pt>
                <c:pt idx="246">
                  <c:v>13.154639187218681</c:v>
                </c:pt>
                <c:pt idx="247">
                  <c:v>13.243446957092878</c:v>
                </c:pt>
                <c:pt idx="248">
                  <c:v>13.331794461003199</c:v>
                </c:pt>
                <c:pt idx="249">
                  <c:v>13.419685267846996</c:v>
                </c:pt>
                <c:pt idx="250">
                  <c:v>13.507122909719163</c:v>
                </c:pt>
                <c:pt idx="251">
                  <c:v>13.594110882385285</c:v>
                </c:pt>
                <c:pt idx="252">
                  <c:v>13.680652645747529</c:v>
                </c:pt>
                <c:pt idx="253">
                  <c:v>13.766751624303375</c:v>
                </c:pt>
                <c:pt idx="254">
                  <c:v>13.852411207597322</c:v>
                </c:pt>
                <c:pt idx="255">
                  <c:v>13.937634750665687</c:v>
                </c:pt>
                <c:pt idx="256">
                  <c:v>14.022425574474672</c:v>
                </c:pt>
                <c:pt idx="257">
                  <c:v>14.106786966351706</c:v>
                </c:pt>
                <c:pt idx="258">
                  <c:v>14.190722180410303</c:v>
                </c:pt>
                <c:pt idx="259">
                  <c:v>14.274234437968506</c:v>
                </c:pt>
                <c:pt idx="260">
                  <c:v>14.357326927960933</c:v>
                </c:pt>
                <c:pt idx="261">
                  <c:v>14.440002807344765</c:v>
                </c:pt>
                <c:pt idx="262">
                  <c:v>14.538464455182062</c:v>
                </c:pt>
                <c:pt idx="263">
                  <c:v>14.635874052932852</c:v>
                </c:pt>
                <c:pt idx="264">
                  <c:v>14.732248372524658</c:v>
                </c:pt>
                <c:pt idx="265">
                  <c:v>14.827603831262346</c:v>
                </c:pt>
                <c:pt idx="266">
                  <c:v>14.921956501151366</c:v>
                </c:pt>
                <c:pt idx="267">
                  <c:v>15.01532211792853</c:v>
                </c:pt>
                <c:pt idx="268">
                  <c:v>15.107716089810769</c:v>
                </c:pt>
                <c:pt idx="269">
                  <c:v>15.199153505972124</c:v>
                </c:pt>
                <c:pt idx="270">
                  <c:v>15.289649144758938</c:v>
                </c:pt>
                <c:pt idx="271">
                  <c:v>15.379217481652358</c:v>
                </c:pt>
                <c:pt idx="272">
                  <c:v>15.467872696987412</c:v>
                </c:pt>
                <c:pt idx="273">
                  <c:v>15.555628683437162</c:v>
                </c:pt>
                <c:pt idx="274">
                  <c:v>15.642499053270271</c:v>
                </c:pt>
                <c:pt idx="275">
                  <c:v>15.728497145389955</c:v>
                </c:pt>
                <c:pt idx="276">
                  <c:v>15.813636032161973</c:v>
                </c:pt>
                <c:pt idx="277">
                  <c:v>15.897928526038937</c:v>
                </c:pt>
                <c:pt idx="278">
                  <c:v>15.981387185988078</c:v>
                </c:pt>
                <c:pt idx="279">
                  <c:v>16.064024323729164</c:v>
                </c:pt>
                <c:pt idx="280">
                  <c:v>16.145852009789159</c:v>
                </c:pt>
                <c:pt idx="281">
                  <c:v>16.226882079379774</c:v>
                </c:pt>
                <c:pt idx="282">
                  <c:v>16.307126138103989</c:v>
                </c:pt>
                <c:pt idx="283">
                  <c:v>16.386595567497366</c:v>
                </c:pt>
                <c:pt idx="284">
                  <c:v>16.465301530409576</c:v>
                </c:pt>
                <c:pt idx="285">
                  <c:v>16.543254976231626</c:v>
                </c:pt>
                <c:pt idx="286">
                  <c:v>16.620466645973831</c:v>
                </c:pt>
                <c:pt idx="287">
                  <c:v>16.696947077199528</c:v>
                </c:pt>
                <c:pt idx="288">
                  <c:v>16.772706608819274</c:v>
                </c:pt>
                <c:pt idx="289">
                  <c:v>16.847755385750101</c:v>
                </c:pt>
                <c:pt idx="290">
                  <c:v>16.922103363444254</c:v>
                </c:pt>
                <c:pt idx="291">
                  <c:v>16.995760312291669</c:v>
                </c:pt>
                <c:pt idx="292">
                  <c:v>17.068735821900219</c:v>
                </c:pt>
                <c:pt idx="293">
                  <c:v>17.14103930525777</c:v>
                </c:pt>
                <c:pt idx="294">
                  <c:v>17.212680002779692</c:v>
                </c:pt>
                <c:pt idx="295">
                  <c:v>17.283666986245695</c:v>
                </c:pt>
                <c:pt idx="296">
                  <c:v>17.354009162629268</c:v>
                </c:pt>
                <c:pt idx="297">
                  <c:v>17.423715277823288</c:v>
                </c:pt>
                <c:pt idx="298">
                  <c:v>17.492793920265033</c:v>
                </c:pt>
                <c:pt idx="299">
                  <c:v>17.561253524463702</c:v>
                </c:pt>
                <c:pt idx="300">
                  <c:v>17.629102374433543</c:v>
                </c:pt>
                <c:pt idx="301">
                  <c:v>17.696348607035535</c:v>
                </c:pt>
                <c:pt idx="302">
                  <c:v>17.763000215230335</c:v>
                </c:pt>
                <c:pt idx="303">
                  <c:v>17.829065051245429</c:v>
                </c:pt>
                <c:pt idx="304">
                  <c:v>17.894550829658908</c:v>
                </c:pt>
                <c:pt idx="305">
                  <c:v>17.959465130402556</c:v>
                </c:pt>
                <c:pt idx="306">
                  <c:v>18.023815401686662</c:v>
                </c:pt>
                <c:pt idx="307">
                  <c:v>18.087608962848858</c:v>
                </c:pt>
                <c:pt idx="308">
                  <c:v>18.150853007129466</c:v>
                </c:pt>
                <c:pt idx="309">
                  <c:v>18.21355460437529</c:v>
                </c:pt>
                <c:pt idx="310">
                  <c:v>18.27572070367421</c:v>
                </c:pt>
                <c:pt idx="311">
                  <c:v>18.337358135922578</c:v>
                </c:pt>
                <c:pt idx="312">
                  <c:v>18.398473616327323</c:v>
                </c:pt>
                <c:pt idx="313">
                  <c:v>18.459073746844826</c:v>
                </c:pt>
                <c:pt idx="314">
                  <c:v>18.459073746844826</c:v>
                </c:pt>
                <c:pt idx="315">
                  <c:v>18.357344159808022</c:v>
                </c:pt>
                <c:pt idx="316">
                  <c:v>18.256137622798931</c:v>
                </c:pt>
                <c:pt idx="317">
                  <c:v>18.155450112212058</c:v>
                </c:pt>
                <c:pt idx="318">
                  <c:v>18.055277645605617</c:v>
                </c:pt>
                <c:pt idx="319">
                  <c:v>17.955616281176386</c:v>
                </c:pt>
                <c:pt idx="320">
                  <c:v>17.856462117242732</c:v>
                </c:pt>
                <c:pt idx="321">
                  <c:v>17.757811291735386</c:v>
                </c:pt>
                <c:pt idx="322">
                  <c:v>17.659659981696027</c:v>
                </c:pt>
                <c:pt idx="323">
                  <c:v>17.56200440278343</c:v>
                </c:pt>
                <c:pt idx="324">
                  <c:v>17.464840808787095</c:v>
                </c:pt>
                <c:pt idx="325">
                  <c:v>17.368165491148197</c:v>
                </c:pt>
                <c:pt idx="326">
                  <c:v>17.271974778487738</c:v>
                </c:pt>
                <c:pt idx="327">
                  <c:v>17.176265036141793</c:v>
                </c:pt>
                <c:pt idx="328">
                  <c:v>17.081032665703688</c:v>
                </c:pt>
                <c:pt idx="329">
                  <c:v>16.986274104573049</c:v>
                </c:pt>
                <c:pt idx="330">
                  <c:v>16.891985825511505</c:v>
                </c:pt>
                <c:pt idx="331">
                  <c:v>16.798164336205048</c:v>
                </c:pt>
                <c:pt idx="332">
                  <c:v>16.704806178832847</c:v>
                </c:pt>
                <c:pt idx="333">
                  <c:v>16.611907929642438</c:v>
                </c:pt>
                <c:pt idx="334">
                  <c:v>16.519466198531195</c:v>
                </c:pt>
                <c:pt idx="335">
                  <c:v>16.427477628633891</c:v>
                </c:pt>
                <c:pt idx="336">
                  <c:v>16.335938895916442</c:v>
                </c:pt>
                <c:pt idx="337">
                  <c:v>16.244846708775441</c:v>
                </c:pt>
                <c:pt idx="338">
                  <c:v>16.154197807643627</c:v>
                </c:pt>
                <c:pt idx="339">
                  <c:v>16.063988964601119</c:v>
                </c:pt>
                <c:pt idx="340">
                  <c:v>15.974216982992223</c:v>
                </c:pt>
                <c:pt idx="341">
                  <c:v>15.884878697047839</c:v>
                </c:pt>
                <c:pt idx="342">
                  <c:v>15.795970971513349</c:v>
                </c:pt>
                <c:pt idx="343">
                  <c:v>15.707490701281801</c:v>
                </c:pt>
                <c:pt idx="344">
                  <c:v>15.619434811032457</c:v>
                </c:pt>
                <c:pt idx="345">
                  <c:v>15.531800254874447</c:v>
                </c:pt>
                <c:pt idx="346">
                  <c:v>15.444584015995607</c:v>
                </c:pt>
                <c:pt idx="347">
                  <c:v>15.357783106316248</c:v>
                </c:pt>
                <c:pt idx="348">
                  <c:v>15.271394566147938</c:v>
                </c:pt>
                <c:pt idx="349">
                  <c:v>15.185415463857103</c:v>
                </c:pt>
                <c:pt idx="350">
                  <c:v>15.099842895533349</c:v>
                </c:pt>
                <c:pt idx="351">
                  <c:v>15.014673984662599</c:v>
                </c:pt>
                <c:pt idx="352">
                  <c:v>14.92990588180472</c:v>
                </c:pt>
                <c:pt idx="353">
                  <c:v>14.845535764275763</c:v>
                </c:pt>
                <c:pt idx="354">
                  <c:v>14.761560835834652</c:v>
                </c:pt>
                <c:pt idx="355">
                  <c:v>14.677978326374244</c:v>
                </c:pt>
                <c:pt idx="356">
                  <c:v>14.594785491616747</c:v>
                </c:pt>
                <c:pt idx="357">
                  <c:v>14.511979612813363</c:v>
                </c:pt>
                <c:pt idx="358">
                  <c:v>14.429557996448114</c:v>
                </c:pt>
                <c:pt idx="359">
                  <c:v>14.347517973945791</c:v>
                </c:pt>
                <c:pt idx="360">
                  <c:v>14.265856901383939</c:v>
                </c:pt>
                <c:pt idx="361">
                  <c:v>14.184572159208841</c:v>
                </c:pt>
                <c:pt idx="362">
                  <c:v>14.103661151955393</c:v>
                </c:pt>
                <c:pt idx="363">
                  <c:v>14.02312130797087</c:v>
                </c:pt>
                <c:pt idx="364">
                  <c:v>13.942950079142435</c:v>
                </c:pt>
                <c:pt idx="365">
                  <c:v>13.86314494062845</c:v>
                </c:pt>
                <c:pt idx="366">
                  <c:v>13.783703390593383</c:v>
                </c:pt>
                <c:pt idx="367">
                  <c:v>13.922703108317386</c:v>
                </c:pt>
                <c:pt idx="368">
                  <c:v>14.060610012315308</c:v>
                </c:pt>
                <c:pt idx="369">
                  <c:v>14.19743693965278</c:v>
                </c:pt>
                <c:pt idx="370">
                  <c:v>14.33319652712035</c:v>
                </c:pt>
                <c:pt idx="371">
                  <c:v>14.467901215124011</c:v>
                </c:pt>
                <c:pt idx="372">
                  <c:v>14.601563251485361</c:v>
                </c:pt>
                <c:pt idx="373">
                  <c:v>14.734194695153894</c:v>
                </c:pt>
                <c:pt idx="374">
                  <c:v>14.865807419833727</c:v>
                </c:pt>
                <c:pt idx="375">
                  <c:v>14.996413117527085</c:v>
                </c:pt>
                <c:pt idx="376">
                  <c:v>15.12602330199676</c:v>
                </c:pt>
                <c:pt idx="377">
                  <c:v>15.254649312149695</c:v>
                </c:pt>
                <c:pt idx="378">
                  <c:v>15.382302315343772</c:v>
                </c:pt>
                <c:pt idx="379">
                  <c:v>15.508993310619839</c:v>
                </c:pt>
                <c:pt idx="380">
                  <c:v>15.634733131860983</c:v>
                </c:pt>
                <c:pt idx="381">
                  <c:v>15.759532450880842</c:v>
                </c:pt>
                <c:pt idx="382">
                  <c:v>15.883401780442915</c:v>
                </c:pt>
                <c:pt idx="383">
                  <c:v>16.006351477212629</c:v>
                </c:pt>
                <c:pt idx="384">
                  <c:v>16.128391744643881</c:v>
                </c:pt>
                <c:pt idx="385">
                  <c:v>16.249532635801781</c:v>
                </c:pt>
                <c:pt idx="386">
                  <c:v>16.369784056123198</c:v>
                </c:pt>
                <c:pt idx="387">
                  <c:v>16.489155766116717</c:v>
                </c:pt>
                <c:pt idx="388">
                  <c:v>16.607657384003602</c:v>
                </c:pt>
                <c:pt idx="389">
                  <c:v>16.725298388301173</c:v>
                </c:pt>
                <c:pt idx="390">
                  <c:v>16.842088120350084</c:v>
                </c:pt>
                <c:pt idx="391">
                  <c:v>16.958035786787022</c:v>
                </c:pt>
                <c:pt idx="392">
                  <c:v>17.073150461964019</c:v>
                </c:pt>
                <c:pt idx="393">
                  <c:v>17.187441090315854</c:v>
                </c:pt>
                <c:pt idx="394">
                  <c:v>17.300916488676801</c:v>
                </c:pt>
                <c:pt idx="395">
                  <c:v>17.413585348547951</c:v>
                </c:pt>
                <c:pt idx="396">
                  <c:v>17.525456238316369</c:v>
                </c:pt>
                <c:pt idx="397">
                  <c:v>17.636537605427282</c:v>
                </c:pt>
                <c:pt idx="398">
                  <c:v>17.746837778510443</c:v>
                </c:pt>
                <c:pt idx="399">
                  <c:v>17.856364969461723</c:v>
                </c:pt>
                <c:pt idx="400">
                  <c:v>17.965127275481194</c:v>
                </c:pt>
                <c:pt idx="401">
                  <c:v>18.073132681068582</c:v>
                </c:pt>
                <c:pt idx="402">
                  <c:v>18.180389059977248</c:v>
                </c:pt>
                <c:pt idx="403">
                  <c:v>18.286904177127646</c:v>
                </c:pt>
                <c:pt idx="404">
                  <c:v>18.392685690481201</c:v>
                </c:pt>
                <c:pt idx="405">
                  <c:v>18.497741152875712</c:v>
                </c:pt>
                <c:pt idx="406">
                  <c:v>18.60207801382295</c:v>
                </c:pt>
                <c:pt idx="407">
                  <c:v>18.705703621269613</c:v>
                </c:pt>
                <c:pt idx="408">
                  <c:v>18.808625223322316</c:v>
                </c:pt>
                <c:pt idx="409">
                  <c:v>18.910849969937594</c:v>
                </c:pt>
                <c:pt idx="410">
                  <c:v>19.01238491457763</c:v>
                </c:pt>
                <c:pt idx="411">
                  <c:v>19.113237015832656</c:v>
                </c:pt>
                <c:pt idx="412">
                  <c:v>19.213413139010676</c:v>
                </c:pt>
                <c:pt idx="413">
                  <c:v>19.312920057695333</c:v>
                </c:pt>
                <c:pt idx="414">
                  <c:v>19.411764455272696</c:v>
                </c:pt>
                <c:pt idx="415">
                  <c:v>19.50995292642758</c:v>
                </c:pt>
                <c:pt idx="416">
                  <c:v>19.607491978610277</c:v>
                </c:pt>
                <c:pt idx="417">
                  <c:v>19.704388033474203</c:v>
                </c:pt>
                <c:pt idx="418">
                  <c:v>19.800647428285213</c:v>
                </c:pt>
                <c:pt idx="419">
                  <c:v>19.820604889785567</c:v>
                </c:pt>
                <c:pt idx="420">
                  <c:v>19.840384667477704</c:v>
                </c:pt>
                <c:pt idx="421">
                  <c:v>19.859989123757462</c:v>
                </c:pt>
                <c:pt idx="422">
                  <c:v>19.879420579326453</c:v>
                </c:pt>
                <c:pt idx="423">
                  <c:v>19.898681314107883</c:v>
                </c:pt>
                <c:pt idx="424">
                  <c:v>19.917773568138294</c:v>
                </c:pt>
                <c:pt idx="425">
                  <c:v>19.936699542436028</c:v>
                </c:pt>
                <c:pt idx="426">
                  <c:v>19.955461399847103</c:v>
                </c:pt>
                <c:pt idx="427">
                  <c:v>19.974061265869157</c:v>
                </c:pt>
                <c:pt idx="428">
                  <c:v>19.99250122945416</c:v>
                </c:pt>
                <c:pt idx="429">
                  <c:v>20.010783343790511</c:v>
                </c:pt>
                <c:pt idx="430">
                  <c:v>20.028909627065136</c:v>
                </c:pt>
                <c:pt idx="431">
                  <c:v>20.046882063206162</c:v>
                </c:pt>
                <c:pt idx="432">
                  <c:v>20.064702602606783</c:v>
                </c:pt>
                <c:pt idx="433">
                  <c:v>20.082373162830844</c:v>
                </c:pt>
                <c:pt idx="434">
                  <c:v>20.099895629300686</c:v>
                </c:pt>
                <c:pt idx="435">
                  <c:v>20.117271855967754</c:v>
                </c:pt>
                <c:pt idx="436">
                  <c:v>20.134503665966516</c:v>
                </c:pt>
                <c:pt idx="437">
                  <c:v>20.151592852252101</c:v>
                </c:pt>
                <c:pt idx="438">
                  <c:v>20.16854117822221</c:v>
                </c:pt>
                <c:pt idx="439">
                  <c:v>20.185350378323704</c:v>
                </c:pt>
                <c:pt idx="440">
                  <c:v>20.202022158644279</c:v>
                </c:pt>
                <c:pt idx="441">
                  <c:v>20.218558197489735</c:v>
                </c:pt>
                <c:pt idx="442">
                  <c:v>20.234960145947191</c:v>
                </c:pt>
                <c:pt idx="443">
                  <c:v>20.251229628434618</c:v>
                </c:pt>
                <c:pt idx="444">
                  <c:v>20.267368243237176</c:v>
                </c:pt>
                <c:pt idx="445">
                  <c:v>20.283377563030573</c:v>
                </c:pt>
                <c:pt idx="446">
                  <c:v>20.299259135392013</c:v>
                </c:pt>
                <c:pt idx="447">
                  <c:v>20.315014483298839</c:v>
                </c:pt>
                <c:pt idx="448">
                  <c:v>20.3306451056154</c:v>
                </c:pt>
                <c:pt idx="449">
                  <c:v>20.346152477568406</c:v>
                </c:pt>
                <c:pt idx="450">
                  <c:v>20.361538051211056</c:v>
                </c:pt>
                <c:pt idx="451">
                  <c:v>20.376803255876286</c:v>
                </c:pt>
                <c:pt idx="452">
                  <c:v>20.391949498619415</c:v>
                </c:pt>
                <c:pt idx="453">
                  <c:v>20.406978164650464</c:v>
                </c:pt>
                <c:pt idx="454">
                  <c:v>20.421890617756532</c:v>
                </c:pt>
                <c:pt idx="455">
                  <c:v>20.436688200714258</c:v>
                </c:pt>
                <c:pt idx="456">
                  <c:v>20.451372235692926</c:v>
                </c:pt>
                <c:pt idx="457">
                  <c:v>20.465944024648291</c:v>
                </c:pt>
                <c:pt idx="458">
                  <c:v>20.480404849707359</c:v>
                </c:pt>
                <c:pt idx="459">
                  <c:v>20.49475597354445</c:v>
                </c:pt>
                <c:pt idx="460">
                  <c:v>20.508998639748746</c:v>
                </c:pt>
                <c:pt idx="461">
                  <c:v>20.523134073183495</c:v>
                </c:pt>
                <c:pt idx="462">
                  <c:v>20.537163480337192</c:v>
                </c:pt>
                <c:pt idx="463">
                  <c:v>20.551088049666809</c:v>
                </c:pt>
                <c:pt idx="464">
                  <c:v>20.564908951933447</c:v>
                </c:pt>
                <c:pt idx="465">
                  <c:v>20.578627340530428</c:v>
                </c:pt>
                <c:pt idx="466">
                  <c:v>20.592244351804208</c:v>
                </c:pt>
                <c:pt idx="467">
                  <c:v>20.605761105368124</c:v>
                </c:pt>
                <c:pt idx="468">
                  <c:v>20.619178704409258</c:v>
                </c:pt>
                <c:pt idx="469">
                  <c:v>20.632498235988614</c:v>
                </c:pt>
                <c:pt idx="470">
                  <c:v>20.645720771334666</c:v>
                </c:pt>
                <c:pt idx="471">
                  <c:v>20.507569288992766</c:v>
                </c:pt>
                <c:pt idx="472">
                  <c:v>20.370067296120428</c:v>
                </c:pt>
                <c:pt idx="473">
                  <c:v>20.233210223306205</c:v>
                </c:pt>
                <c:pt idx="474">
                  <c:v>20.096993543901824</c:v>
                </c:pt>
                <c:pt idx="475">
                  <c:v>19.961412773523087</c:v>
                </c:pt>
                <c:pt idx="476">
                  <c:v>19.82646346955778</c:v>
                </c:pt>
                <c:pt idx="477">
                  <c:v>19.692141230680384</c:v>
                </c:pt>
                <c:pt idx="478">
                  <c:v>19.558441696373638</c:v>
                </c:pt>
                <c:pt idx="479">
                  <c:v>19.425360546456595</c:v>
                </c:pt>
                <c:pt idx="480">
                  <c:v>19.292893500619339</c:v>
                </c:pt>
                <c:pt idx="481">
                  <c:v>19.161036317964083</c:v>
                </c:pt>
                <c:pt idx="482">
                  <c:v>19.02978479655258</c:v>
                </c:pt>
                <c:pt idx="483">
                  <c:v>18.899134772959744</c:v>
                </c:pt>
                <c:pt idx="484">
                  <c:v>18.769082121833449</c:v>
                </c:pt>
                <c:pt idx="485">
                  <c:v>18.639622755460294</c:v>
                </c:pt>
                <c:pt idx="486">
                  <c:v>18.510752623337329</c:v>
                </c:pt>
                <c:pt idx="487">
                  <c:v>18.382467711749619</c:v>
                </c:pt>
                <c:pt idx="488">
                  <c:v>18.254764043353514</c:v>
                </c:pt>
                <c:pt idx="489">
                  <c:v>18.12763767676563</c:v>
                </c:pt>
                <c:pt idx="490">
                  <c:v>18.001084706157304</c:v>
                </c:pt>
                <c:pt idx="491">
                  <c:v>17.875101260854652</c:v>
                </c:pt>
                <c:pt idx="492">
                  <c:v>17.749683504943871</c:v>
                </c:pt>
                <c:pt idx="493">
                  <c:v>17.62482763688195</c:v>
                </c:pt>
                <c:pt idx="494">
                  <c:v>17.500529889112563</c:v>
                </c:pt>
                <c:pt idx="495">
                  <c:v>17.376786527687099</c:v>
                </c:pt>
                <c:pt idx="496">
                  <c:v>17.253593851890763</c:v>
                </c:pt>
                <c:pt idx="497">
                  <c:v>17.130948193873632</c:v>
                </c:pt>
                <c:pt idx="498">
                  <c:v>17.008845918286671</c:v>
                </c:pt>
                <c:pt idx="499">
                  <c:v>16.887283421922529</c:v>
                </c:pt>
                <c:pt idx="500">
                  <c:v>16.766257133361055</c:v>
                </c:pt>
                <c:pt idx="501">
                  <c:v>16.645763512619602</c:v>
                </c:pt>
                <c:pt idx="502">
                  <c:v>16.525799050807851</c:v>
                </c:pt>
                <c:pt idx="503">
                  <c:v>16.406360269787182</c:v>
                </c:pt>
                <c:pt idx="504">
                  <c:v>16.287443721834542</c:v>
                </c:pt>
                <c:pt idx="505">
                  <c:v>16.1690459893107</c:v>
                </c:pt>
                <c:pt idx="506">
                  <c:v>16.051163684332828</c:v>
                </c:pt>
                <c:pt idx="507">
                  <c:v>15.933793448451361</c:v>
                </c:pt>
                <c:pt idx="508">
                  <c:v>15.816931952331025</c:v>
                </c:pt>
                <c:pt idx="509">
                  <c:v>15.700575895436078</c:v>
                </c:pt>
                <c:pt idx="510">
                  <c:v>15.584722005719534</c:v>
                </c:pt>
                <c:pt idx="511">
                  <c:v>15.469367039316481</c:v>
                </c:pt>
                <c:pt idx="512">
                  <c:v>15.354507780241287</c:v>
                </c:pt>
                <c:pt idx="513">
                  <c:v>15.240141040088751</c:v>
                </c:pt>
                <c:pt idx="514">
                  <c:v>15.126263657739077</c:v>
                </c:pt>
                <c:pt idx="515">
                  <c:v>15.012872499066612</c:v>
                </c:pt>
                <c:pt idx="516">
                  <c:v>14.899964456652311</c:v>
                </c:pt>
                <c:pt idx="517">
                  <c:v>14.787536449499894</c:v>
                </c:pt>
                <c:pt idx="518">
                  <c:v>14.675585422755578</c:v>
                </c:pt>
                <c:pt idx="519">
                  <c:v>14.5641083474314</c:v>
                </c:pt>
                <c:pt idx="520">
                  <c:v>14.453102220132028</c:v>
                </c:pt>
                <c:pt idx="521">
                  <c:v>14.342564062785023</c:v>
                </c:pt>
                <c:pt idx="522">
                  <c:v>14.232490922374547</c:v>
                </c:pt>
                <c:pt idx="523">
                  <c:v>14.181285879356109</c:v>
                </c:pt>
                <c:pt idx="524">
                  <c:v>14.130267945350317</c:v>
                </c:pt>
                <c:pt idx="525">
                  <c:v>14.079436096651326</c:v>
                </c:pt>
                <c:pt idx="526">
                  <c:v>14.028789317007536</c:v>
                </c:pt>
                <c:pt idx="527">
                  <c:v>13.978326597553851</c:v>
                </c:pt>
                <c:pt idx="528">
                  <c:v>13.928046936744687</c:v>
                </c:pt>
                <c:pt idx="529">
                  <c:v>13.877949340287742</c:v>
                </c:pt>
                <c:pt idx="530">
                  <c:v>13.828032821078413</c:v>
                </c:pt>
                <c:pt idx="531">
                  <c:v>13.778296399134993</c:v>
                </c:pt>
                <c:pt idx="532">
                  <c:v>13.728739101534526</c:v>
                </c:pt>
                <c:pt idx="533">
                  <c:v>13.679359962349366</c:v>
                </c:pt>
                <c:pt idx="534">
                  <c:v>13.630158022584435</c:v>
                </c:pt>
                <c:pt idx="535">
                  <c:v>13.581132330115114</c:v>
                </c:pt>
                <c:pt idx="536">
                  <c:v>13.53228193962585</c:v>
                </c:pt>
                <c:pt idx="537">
                  <c:v>13.483605912549368</c:v>
                </c:pt>
                <c:pt idx="538">
                  <c:v>13.4351033170066</c:v>
                </c:pt>
                <c:pt idx="539">
                  <c:v>13.386773227747192</c:v>
                </c:pt>
                <c:pt idx="540">
                  <c:v>13.338614726090652</c:v>
                </c:pt>
                <c:pt idx="541">
                  <c:v>13.290626899868194</c:v>
                </c:pt>
                <c:pt idx="542">
                  <c:v>13.242808843365077</c:v>
                </c:pt>
                <c:pt idx="543">
                  <c:v>13.195159657263684</c:v>
                </c:pt>
                <c:pt idx="544">
                  <c:v>13.147678448587104</c:v>
                </c:pt>
                <c:pt idx="545">
                  <c:v>13.100364330643371</c:v>
                </c:pt>
                <c:pt idx="546">
                  <c:v>13.053216422970248</c:v>
                </c:pt>
                <c:pt idx="547">
                  <c:v>13.00623385128063</c:v>
                </c:pt>
                <c:pt idx="548">
                  <c:v>12.959415747408487</c:v>
                </c:pt>
                <c:pt idx="549">
                  <c:v>12.912761249255404</c:v>
                </c:pt>
                <c:pt idx="550">
                  <c:v>12.866269500737653</c:v>
                </c:pt>
                <c:pt idx="551">
                  <c:v>12.819939651733836</c:v>
                </c:pt>
                <c:pt idx="552">
                  <c:v>12.773770858033068</c:v>
                </c:pt>
                <c:pt idx="553">
                  <c:v>12.727762281283688</c:v>
                </c:pt>
                <c:pt idx="554">
                  <c:v>12.681913088942546</c:v>
                </c:pt>
                <c:pt idx="555">
                  <c:v>12.636222454224743</c:v>
                </c:pt>
                <c:pt idx="556">
                  <c:v>12.590689556053967</c:v>
                </c:pt>
                <c:pt idx="557">
                  <c:v>12.545313579013293</c:v>
                </c:pt>
                <c:pt idx="558">
                  <c:v>12.500093713296506</c:v>
                </c:pt>
                <c:pt idx="559">
                  <c:v>12.455029154659938</c:v>
                </c:pt>
                <c:pt idx="560">
                  <c:v>12.410119104374775</c:v>
                </c:pt>
                <c:pt idx="561">
                  <c:v>12.365362769179873</c:v>
                </c:pt>
                <c:pt idx="562">
                  <c:v>12.32075936123506</c:v>
                </c:pt>
                <c:pt idx="563">
                  <c:v>12.276308098074889</c:v>
                </c:pt>
                <c:pt idx="564">
                  <c:v>12.232008202562902</c:v>
                </c:pt>
                <c:pt idx="565">
                  <c:v>12.187858902846326</c:v>
                </c:pt>
                <c:pt idx="566">
                  <c:v>12.143859432311256</c:v>
                </c:pt>
                <c:pt idx="567">
                  <c:v>12.100009029538276</c:v>
                </c:pt>
                <c:pt idx="568">
                  <c:v>12.056306938258535</c:v>
                </c:pt>
                <c:pt idx="569">
                  <c:v>12.012752407310282</c:v>
                </c:pt>
                <c:pt idx="570">
                  <c:v>11.969344690595808</c:v>
                </c:pt>
                <c:pt idx="571">
                  <c:v>11.926083047038864</c:v>
                </c:pt>
                <c:pt idx="572">
                  <c:v>11.882966740542471</c:v>
                </c:pt>
                <c:pt idx="573">
                  <c:v>11.83999503994718</c:v>
                </c:pt>
                <c:pt idx="574">
                  <c:v>11.797167218989744</c:v>
                </c:pt>
                <c:pt idx="575">
                  <c:v>11.792965938892145</c:v>
                </c:pt>
                <c:pt idx="576">
                  <c:v>11.788771362697041</c:v>
                </c:pt>
                <c:pt idx="577">
                  <c:v>11.784583474371296</c:v>
                </c:pt>
                <c:pt idx="578">
                  <c:v>11.780402257932849</c:v>
                </c:pt>
                <c:pt idx="579">
                  <c:v>11.77622769745053</c:v>
                </c:pt>
                <c:pt idx="580">
                  <c:v>11.772059777043841</c:v>
                </c:pt>
                <c:pt idx="581">
                  <c:v>11.767898480882776</c:v>
                </c:pt>
                <c:pt idx="582">
                  <c:v>11.763743793187595</c:v>
                </c:pt>
                <c:pt idx="583">
                  <c:v>11.759595698228638</c:v>
                </c:pt>
                <c:pt idx="584">
                  <c:v>11.75545418032614</c:v>
                </c:pt>
                <c:pt idx="585">
                  <c:v>11.75131922385</c:v>
                </c:pt>
                <c:pt idx="586">
                  <c:v>11.747190813219616</c:v>
                </c:pt>
                <c:pt idx="587">
                  <c:v>11.743068932903668</c:v>
                </c:pt>
                <c:pt idx="588">
                  <c:v>11.738953567419943</c:v>
                </c:pt>
                <c:pt idx="589">
                  <c:v>11.734844701335119</c:v>
                </c:pt>
                <c:pt idx="590">
                  <c:v>11.730742319264593</c:v>
                </c:pt>
                <c:pt idx="591">
                  <c:v>11.72664640587227</c:v>
                </c:pt>
                <c:pt idx="592">
                  <c:v>11.722556945870387</c:v>
                </c:pt>
                <c:pt idx="593">
                  <c:v>11.718473924019317</c:v>
                </c:pt>
                <c:pt idx="594">
                  <c:v>11.714397325127377</c:v>
                </c:pt>
                <c:pt idx="595">
                  <c:v>11.710327134050647</c:v>
                </c:pt>
                <c:pt idx="596">
                  <c:v>11.706263335692766</c:v>
                </c:pt>
                <c:pt idx="597">
                  <c:v>11.702205915004772</c:v>
                </c:pt>
                <c:pt idx="598">
                  <c:v>11.698154856984889</c:v>
                </c:pt>
                <c:pt idx="599">
                  <c:v>11.694110146678362</c:v>
                </c:pt>
                <c:pt idx="600">
                  <c:v>11.690071769177264</c:v>
                </c:pt>
                <c:pt idx="601">
                  <c:v>11.686039709620312</c:v>
                </c:pt>
                <c:pt idx="602">
                  <c:v>11.682013953192683</c:v>
                </c:pt>
                <c:pt idx="603">
                  <c:v>11.677994485125854</c:v>
                </c:pt>
                <c:pt idx="604">
                  <c:v>11.673981290697379</c:v>
                </c:pt>
                <c:pt idx="605">
                  <c:v>11.669974355230753</c:v>
                </c:pt>
                <c:pt idx="606">
                  <c:v>11.665973664095205</c:v>
                </c:pt>
                <c:pt idx="607">
                  <c:v>11.661979202705531</c:v>
                </c:pt>
                <c:pt idx="608">
                  <c:v>11.657990956521919</c:v>
                </c:pt>
                <c:pt idx="609">
                  <c:v>11.654008911049765</c:v>
                </c:pt>
                <c:pt idx="610">
                  <c:v>11.650033051839491</c:v>
                </c:pt>
                <c:pt idx="611">
                  <c:v>11.646063364486402</c:v>
                </c:pt>
                <c:pt idx="612">
                  <c:v>11.642099834630473</c:v>
                </c:pt>
                <c:pt idx="613">
                  <c:v>11.6381424479562</c:v>
                </c:pt>
                <c:pt idx="614">
                  <c:v>11.634191190192416</c:v>
                </c:pt>
                <c:pt idx="615">
                  <c:v>11.630246047112127</c:v>
                </c:pt>
                <c:pt idx="616">
                  <c:v>11.626307004532341</c:v>
                </c:pt>
                <c:pt idx="617">
                  <c:v>11.622374048313889</c:v>
                </c:pt>
                <c:pt idx="618">
                  <c:v>11.618447164361264</c:v>
                </c:pt>
                <c:pt idx="619">
                  <c:v>11.614526338622461</c:v>
                </c:pt>
                <c:pt idx="620">
                  <c:v>11.610611557088779</c:v>
                </c:pt>
                <c:pt idx="621">
                  <c:v>11.606702805794695</c:v>
                </c:pt>
                <c:pt idx="622">
                  <c:v>11.602800070817663</c:v>
                </c:pt>
                <c:pt idx="623">
                  <c:v>11.598903338277969</c:v>
                </c:pt>
                <c:pt idx="624">
                  <c:v>11.595012594338559</c:v>
                </c:pt>
                <c:pt idx="625">
                  <c:v>11.591127825204882</c:v>
                </c:pt>
                <c:pt idx="626">
                  <c:v>11.587249017124709</c:v>
                </c:pt>
                <c:pt idx="627">
                  <c:v>11.587249017124709</c:v>
                </c:pt>
                <c:pt idx="628">
                  <c:v>11.607198591437784</c:v>
                </c:pt>
                <c:pt idx="629">
                  <c:v>11.627064566197074</c:v>
                </c:pt>
                <c:pt idx="630">
                  <c:v>11.64684746579516</c:v>
                </c:pt>
                <c:pt idx="631">
                  <c:v>11.666547810247966</c:v>
                </c:pt>
                <c:pt idx="632">
                  <c:v>11.686166115240358</c:v>
                </c:pt>
                <c:pt idx="633">
                  <c:v>11.705702892171114</c:v>
                </c:pt>
                <c:pt idx="634">
                  <c:v>11.725158648197381</c:v>
                </c:pt>
                <c:pt idx="635">
                  <c:v>11.744533886278537</c:v>
                </c:pt>
                <c:pt idx="636">
                  <c:v>11.763829105219562</c:v>
                </c:pt>
                <c:pt idx="637">
                  <c:v>11.783044799713817</c:v>
                </c:pt>
                <c:pt idx="638">
                  <c:v>11.802181460385336</c:v>
                </c:pt>
                <c:pt idx="639">
                  <c:v>11.821239573830578</c:v>
                </c:pt>
                <c:pt idx="640">
                  <c:v>11.840219622659674</c:v>
                </c:pt>
                <c:pt idx="641">
                  <c:v>11.859122085537162</c:v>
                </c:pt>
                <c:pt idx="642">
                  <c:v>11.877947437222227</c:v>
                </c:pt>
                <c:pt idx="643">
                  <c:v>11.896696148608447</c:v>
                </c:pt>
                <c:pt idx="644">
                  <c:v>11.915368686763061</c:v>
                </c:pt>
                <c:pt idx="645">
                  <c:v>11.933965514965754</c:v>
                </c:pt>
                <c:pt idx="646">
                  <c:v>11.952487092746967</c:v>
                </c:pt>
                <c:pt idx="647">
                  <c:v>11.970933875925748</c:v>
                </c:pt>
                <c:pt idx="648">
                  <c:v>11.989306316647161</c:v>
                </c:pt>
                <c:pt idx="649">
                  <c:v>12.007604863419203</c:v>
                </c:pt>
                <c:pt idx="650">
                  <c:v>12.025829961149318</c:v>
                </c:pt>
                <c:pt idx="651">
                  <c:v>12.043982051180455</c:v>
                </c:pt>
                <c:pt idx="652">
                  <c:v>12.062061571326684</c:v>
                </c:pt>
                <c:pt idx="653">
                  <c:v>12.080068955908404</c:v>
                </c:pt>
                <c:pt idx="654">
                  <c:v>12.098004635787122</c:v>
                </c:pt>
                <c:pt idx="655">
                  <c:v>12.115869038399817</c:v>
                </c:pt>
                <c:pt idx="656">
                  <c:v>12.133662587792891</c:v>
                </c:pt>
                <c:pt idx="657">
                  <c:v>12.151385704655723</c:v>
                </c:pt>
                <c:pt idx="658">
                  <c:v>12.169038806353836</c:v>
                </c:pt>
                <c:pt idx="659">
                  <c:v>12.186622306961636</c:v>
                </c:pt>
                <c:pt idx="660">
                  <c:v>12.204136617294806</c:v>
                </c:pt>
                <c:pt idx="661">
                  <c:v>12.221582144942301</c:v>
                </c:pt>
                <c:pt idx="662">
                  <c:v>12.238959294297956</c:v>
                </c:pt>
                <c:pt idx="663">
                  <c:v>12.256268466591735</c:v>
                </c:pt>
                <c:pt idx="664">
                  <c:v>12.273510059920621</c:v>
                </c:pt>
                <c:pt idx="665">
                  <c:v>12.290684469279125</c:v>
                </c:pt>
                <c:pt idx="666">
                  <c:v>12.307792086589458</c:v>
                </c:pt>
                <c:pt idx="667">
                  <c:v>12.324833300731338</c:v>
                </c:pt>
                <c:pt idx="668">
                  <c:v>12.341808497571469</c:v>
                </c:pt>
                <c:pt idx="669">
                  <c:v>12.35871805999264</c:v>
                </c:pt>
                <c:pt idx="670">
                  <c:v>12.375562367922548</c:v>
                </c:pt>
                <c:pt idx="671">
                  <c:v>12.39234179836221</c:v>
                </c:pt>
                <c:pt idx="672">
                  <c:v>12.409056725414134</c:v>
                </c:pt>
              </c:numCache>
            </c:numRef>
          </c:val>
          <c:smooth val="0"/>
        </c:ser>
        <c:ser>
          <c:idx val="1"/>
          <c:order val="1"/>
          <c:tx>
            <c:strRef>
              <c:f>PBR!$BN$19</c:f>
              <c:strCache>
                <c:ptCount val="1"/>
                <c:pt idx="0">
                  <c:v>섹터 Forward ROE</c:v>
                </c:pt>
              </c:strCache>
            </c:strRef>
          </c:tx>
          <c:spPr>
            <a:ln w="19050">
              <a:solidFill>
                <a:schemeClr val="tx1"/>
              </a:solidFill>
            </a:ln>
          </c:spPr>
          <c:marker>
            <c:symbol val="none"/>
          </c:marker>
          <c:val>
            <c:numRef>
              <c:f>PBR!$BN$20:$BN$5005</c:f>
              <c:numCache>
                <c:formatCode>General</c:formatCode>
                <c:ptCount val="4986"/>
                <c:pt idx="0">
                  <c:v>35.717102415630151</c:v>
                </c:pt>
                <c:pt idx="1">
                  <c:v>35.404936184934144</c:v>
                </c:pt>
                <c:pt idx="2">
                  <c:v>35.095187273415597</c:v>
                </c:pt>
                <c:pt idx="3">
                  <c:v>34.787827710907564</c:v>
                </c:pt>
                <c:pt idx="4">
                  <c:v>34.482829957099092</c:v>
                </c:pt>
                <c:pt idx="5">
                  <c:v>34.180166893309178</c:v>
                </c:pt>
                <c:pt idx="6">
                  <c:v>33.879811814448786</c:v>
                </c:pt>
                <c:pt idx="7">
                  <c:v>33.581738421166079</c:v>
                </c:pt>
                <c:pt idx="8">
                  <c:v>33.285920812170041</c:v>
                </c:pt>
                <c:pt idx="9">
                  <c:v>32.992333476727595</c:v>
                </c:pt>
                <c:pt idx="10">
                  <c:v>32.70095128732995</c:v>
                </c:pt>
                <c:pt idx="11">
                  <c:v>32.41174949252342</c:v>
                </c:pt>
                <c:pt idx="12">
                  <c:v>32.124703709900686</c:v>
                </c:pt>
                <c:pt idx="13">
                  <c:v>31.839789919248222</c:v>
                </c:pt>
                <c:pt idx="14">
                  <c:v>31.556984455845772</c:v>
                </c:pt>
                <c:pt idx="15">
                  <c:v>31.276264003914093</c:v>
                </c:pt>
                <c:pt idx="16">
                  <c:v>30.997605590207101</c:v>
                </c:pt>
                <c:pt idx="17">
                  <c:v>30.720986577744608</c:v>
                </c:pt>
                <c:pt idx="18">
                  <c:v>30.44638465968233</c:v>
                </c:pt>
                <c:pt idx="19">
                  <c:v>30.173777853315304</c:v>
                </c:pt>
                <c:pt idx="20">
                  <c:v>29.903144494211713</c:v>
                </c:pt>
                <c:pt idx="21">
                  <c:v>29.634463230473511</c:v>
                </c:pt>
                <c:pt idx="22">
                  <c:v>29.367713017120948</c:v>
                </c:pt>
                <c:pt idx="23">
                  <c:v>29.102873110597567</c:v>
                </c:pt>
                <c:pt idx="24">
                  <c:v>28.839923063392948</c:v>
                </c:pt>
                <c:pt idx="25">
                  <c:v>28.578842718780162</c:v>
                </c:pt>
                <c:pt idx="26">
                  <c:v>28.319612205665024</c:v>
                </c:pt>
                <c:pt idx="27">
                  <c:v>28.062211933544468</c:v>
                </c:pt>
                <c:pt idx="28">
                  <c:v>27.806622587571372</c:v>
                </c:pt>
                <c:pt idx="29">
                  <c:v>27.552825123723078</c:v>
                </c:pt>
                <c:pt idx="30">
                  <c:v>27.300800764071333</c:v>
                </c:pt>
                <c:pt idx="31">
                  <c:v>27.05053099215084</c:v>
                </c:pt>
                <c:pt idx="32">
                  <c:v>26.801997548424378</c:v>
                </c:pt>
                <c:pt idx="33">
                  <c:v>26.555182425841835</c:v>
                </c:pt>
                <c:pt idx="34">
                  <c:v>26.310067865491138</c:v>
                </c:pt>
                <c:pt idx="35">
                  <c:v>26.066636352338747</c:v>
                </c:pt>
                <c:pt idx="36">
                  <c:v>25.824870611057527</c:v>
                </c:pt>
                <c:pt idx="37">
                  <c:v>25.584753601940079</c:v>
                </c:pt>
                <c:pt idx="38">
                  <c:v>25.346268516895314</c:v>
                </c:pt>
                <c:pt idx="39">
                  <c:v>25.109398775526408</c:v>
                </c:pt>
                <c:pt idx="40">
                  <c:v>24.874128021288193</c:v>
                </c:pt>
                <c:pt idx="41">
                  <c:v>24.640440117722093</c:v>
                </c:pt>
                <c:pt idx="42">
                  <c:v>24.408319144766768</c:v>
                </c:pt>
                <c:pt idx="43">
                  <c:v>24.177749395142808</c:v>
                </c:pt>
                <c:pt idx="44">
                  <c:v>23.948715370809552</c:v>
                </c:pt>
                <c:pt idx="45">
                  <c:v>23.721201779492574</c:v>
                </c:pt>
                <c:pt idx="46">
                  <c:v>23.495193531280037</c:v>
                </c:pt>
                <c:pt idx="47">
                  <c:v>23.270675735286392</c:v>
                </c:pt>
                <c:pt idx="48">
                  <c:v>23.047633696381904</c:v>
                </c:pt>
                <c:pt idx="49">
                  <c:v>22.826052911986391</c:v>
                </c:pt>
                <c:pt idx="50">
                  <c:v>22.605919068925854</c:v>
                </c:pt>
                <c:pt idx="51">
                  <c:v>22.387218040350394</c:v>
                </c:pt>
                <c:pt idx="52">
                  <c:v>22.169935882712206</c:v>
                </c:pt>
                <c:pt idx="53">
                  <c:v>22.169935882712206</c:v>
                </c:pt>
                <c:pt idx="54">
                  <c:v>22.110463400768005</c:v>
                </c:pt>
                <c:pt idx="55">
                  <c:v>22.051381238307115</c:v>
                </c:pt>
                <c:pt idx="56">
                  <c:v>21.99268556538183</c:v>
                </c:pt>
                <c:pt idx="57">
                  <c:v>21.934372601988727</c:v>
                </c:pt>
                <c:pt idx="58">
                  <c:v>21.876438617257232</c:v>
                </c:pt>
                <c:pt idx="59">
                  <c:v>21.818879928653896</c:v>
                </c:pt>
                <c:pt idx="60">
                  <c:v>21.761692901202103</c:v>
                </c:pt>
                <c:pt idx="61">
                  <c:v>21.704873946716869</c:v>
                </c:pt>
                <c:pt idx="62">
                  <c:v>21.648419523054304</c:v>
                </c:pt>
                <c:pt idx="63">
                  <c:v>21.592326133375551</c:v>
                </c:pt>
                <c:pt idx="64">
                  <c:v>21.536590325424733</c:v>
                </c:pt>
                <c:pt idx="65">
                  <c:v>21.481208690820726</c:v>
                </c:pt>
                <c:pt idx="66">
                  <c:v>21.426177864362341</c:v>
                </c:pt>
                <c:pt idx="67">
                  <c:v>21.371494523346705</c:v>
                </c:pt>
                <c:pt idx="68">
                  <c:v>21.317155386900463</c:v>
                </c:pt>
                <c:pt idx="69">
                  <c:v>21.263157215323645</c:v>
                </c:pt>
                <c:pt idx="70">
                  <c:v>21.209496809445774</c:v>
                </c:pt>
                <c:pt idx="71">
                  <c:v>21.156171009994061</c:v>
                </c:pt>
                <c:pt idx="72">
                  <c:v>21.103176696973371</c:v>
                </c:pt>
                <c:pt idx="73">
                  <c:v>21.050510789057711</c:v>
                </c:pt>
                <c:pt idx="74">
                  <c:v>20.998170242992991</c:v>
                </c:pt>
                <c:pt idx="75">
                  <c:v>20.946152053010859</c:v>
                </c:pt>
                <c:pt idx="76">
                  <c:v>20.894453250253257</c:v>
                </c:pt>
                <c:pt idx="77">
                  <c:v>20.843070902207639</c:v>
                </c:pt>
                <c:pt idx="78">
                  <c:v>20.792002112152442</c:v>
                </c:pt>
                <c:pt idx="79">
                  <c:v>20.741244018612733</c:v>
                </c:pt>
                <c:pt idx="80">
                  <c:v>20.690793794825744</c:v>
                </c:pt>
                <c:pt idx="81">
                  <c:v>20.640648648216089</c:v>
                </c:pt>
                <c:pt idx="82">
                  <c:v>20.590805819880526</c:v>
                </c:pt>
                <c:pt idx="83">
                  <c:v>20.541262584081906</c:v>
                </c:pt>
                <c:pt idx="84">
                  <c:v>20.492016247752339</c:v>
                </c:pt>
                <c:pt idx="85">
                  <c:v>20.443064150005181</c:v>
                </c:pt>
                <c:pt idx="86">
                  <c:v>20.394403661655794</c:v>
                </c:pt>
                <c:pt idx="87">
                  <c:v>20.346032184750801</c:v>
                </c:pt>
                <c:pt idx="88">
                  <c:v>20.297947152105735</c:v>
                </c:pt>
                <c:pt idx="89">
                  <c:v>20.250146026850889</c:v>
                </c:pt>
                <c:pt idx="90">
                  <c:v>20.202626301985113</c:v>
                </c:pt>
                <c:pt idx="91">
                  <c:v>20.155385499937577</c:v>
                </c:pt>
                <c:pt idx="92">
                  <c:v>20.108421172137163</c:v>
                </c:pt>
                <c:pt idx="93">
                  <c:v>20.061730898589349</c:v>
                </c:pt>
                <c:pt idx="94">
                  <c:v>20.015312287460631</c:v>
                </c:pt>
                <c:pt idx="95">
                  <c:v>19.969162974669981</c:v>
                </c:pt>
                <c:pt idx="96">
                  <c:v>19.923280623487571</c:v>
                </c:pt>
                <c:pt idx="97">
                  <c:v>19.877662924140331</c:v>
                </c:pt>
                <c:pt idx="98">
                  <c:v>19.832307593424346</c:v>
                </c:pt>
                <c:pt idx="99">
                  <c:v>19.787212374323921</c:v>
                </c:pt>
                <c:pt idx="100">
                  <c:v>19.74237503563721</c:v>
                </c:pt>
                <c:pt idx="101">
                  <c:v>19.697793371608199</c:v>
                </c:pt>
                <c:pt idx="102">
                  <c:v>19.65346520156497</c:v>
                </c:pt>
                <c:pt idx="103">
                  <c:v>19.609388369564186</c:v>
                </c:pt>
                <c:pt idx="104">
                  <c:v>19.56556074404153</c:v>
                </c:pt>
                <c:pt idx="105">
                  <c:v>19.521980217468069</c:v>
                </c:pt>
                <c:pt idx="106">
                  <c:v>19.395063150187809</c:v>
                </c:pt>
                <c:pt idx="107">
                  <c:v>19.268944363257646</c:v>
                </c:pt>
                <c:pt idx="108">
                  <c:v>19.143616348778192</c:v>
                </c:pt>
                <c:pt idx="109">
                  <c:v>19.019071692705793</c:v>
                </c:pt>
                <c:pt idx="110">
                  <c:v>18.895303073390476</c:v>
                </c:pt>
                <c:pt idx="111">
                  <c:v>18.772303260141186</c:v>
                </c:pt>
                <c:pt idx="112">
                  <c:v>18.650065111817632</c:v>
                </c:pt>
                <c:pt idx="113">
                  <c:v>18.528581575448204</c:v>
                </c:pt>
                <c:pt idx="114">
                  <c:v>18.407845684873511</c:v>
                </c:pt>
                <c:pt idx="115">
                  <c:v>18.287850559414711</c:v>
                </c:pt>
                <c:pt idx="116">
                  <c:v>18.16858940256644</c:v>
                </c:pt>
                <c:pt idx="117">
                  <c:v>18.050055500713562</c:v>
                </c:pt>
                <c:pt idx="118">
                  <c:v>17.932242221871359</c:v>
                </c:pt>
                <c:pt idx="119">
                  <c:v>17.815143014448591</c:v>
                </c:pt>
                <c:pt idx="120">
                  <c:v>17.698751406033047</c:v>
                </c:pt>
                <c:pt idx="121">
                  <c:v>17.583061002198967</c:v>
                </c:pt>
                <c:pt idx="122">
                  <c:v>17.468065485336005</c:v>
                </c:pt>
                <c:pt idx="123">
                  <c:v>17.353758613499235</c:v>
                </c:pt>
                <c:pt idx="124">
                  <c:v>17.240134219279689</c:v>
                </c:pt>
                <c:pt idx="125">
                  <c:v>17.127186208695161</c:v>
                </c:pt>
                <c:pt idx="126">
                  <c:v>17.014908560100679</c:v>
                </c:pt>
                <c:pt idx="127">
                  <c:v>16.903295323118385</c:v>
                </c:pt>
                <c:pt idx="128">
                  <c:v>16.79234061758627</c:v>
                </c:pt>
                <c:pt idx="129">
                  <c:v>16.682038632525568</c:v>
                </c:pt>
                <c:pt idx="130">
                  <c:v>16.572383625126268</c:v>
                </c:pt>
                <c:pt idx="131">
                  <c:v>16.46336991975037</c:v>
                </c:pt>
                <c:pt idx="132">
                  <c:v>16.354991906952691</c:v>
                </c:pt>
                <c:pt idx="133">
                  <c:v>16.247244042518663</c:v>
                </c:pt>
                <c:pt idx="134">
                  <c:v>16.140120846518915</c:v>
                </c:pt>
                <c:pt idx="135">
                  <c:v>16.033616902380217</c:v>
                </c:pt>
                <c:pt idx="136">
                  <c:v>15.927726855972507</c:v>
                </c:pt>
                <c:pt idx="137">
                  <c:v>15.822445414711673</c:v>
                </c:pt>
                <c:pt idx="138">
                  <c:v>15.717767346677716</c:v>
                </c:pt>
                <c:pt idx="139">
                  <c:v>15.613687479748094</c:v>
                </c:pt>
                <c:pt idx="140">
                  <c:v>15.510200700745827</c:v>
                </c:pt>
                <c:pt idx="141">
                  <c:v>15.407301954602151</c:v>
                </c:pt>
                <c:pt idx="142">
                  <c:v>15.304986243533397</c:v>
                </c:pt>
                <c:pt idx="143">
                  <c:v>15.203248626231838</c:v>
                </c:pt>
                <c:pt idx="144">
                  <c:v>15.10208421707018</c:v>
                </c:pt>
                <c:pt idx="145">
                  <c:v>15.001488185319495</c:v>
                </c:pt>
                <c:pt idx="146">
                  <c:v>14.901455754380288</c:v>
                </c:pt>
                <c:pt idx="147">
                  <c:v>14.801982201026426</c:v>
                </c:pt>
                <c:pt idx="148">
                  <c:v>14.703062854661766</c:v>
                </c:pt>
                <c:pt idx="149">
                  <c:v>14.604693096589092</c:v>
                </c:pt>
                <c:pt idx="150">
                  <c:v>14.506868359291269</c:v>
                </c:pt>
                <c:pt idx="151">
                  <c:v>14.409584125724301</c:v>
                </c:pt>
                <c:pt idx="152">
                  <c:v>14.312835928622031</c:v>
                </c:pt>
                <c:pt idx="153">
                  <c:v>14.216619349812362</c:v>
                </c:pt>
                <c:pt idx="154">
                  <c:v>14.120930019544675</c:v>
                </c:pt>
                <c:pt idx="155">
                  <c:v>14.025763615828305</c:v>
                </c:pt>
                <c:pt idx="156">
                  <c:v>13.931115863781802</c:v>
                </c:pt>
                <c:pt idx="157">
                  <c:v>13.836982534992828</c:v>
                </c:pt>
                <c:pt idx="158">
                  <c:v>13.554688219639969</c:v>
                </c:pt>
                <c:pt idx="159">
                  <c:v>13.273709355426103</c:v>
                </c:pt>
                <c:pt idx="160">
                  <c:v>12.994036769003205</c:v>
                </c:pt>
                <c:pt idx="161">
                  <c:v>12.715661372119683</c:v>
                </c:pt>
                <c:pt idx="162">
                  <c:v>12.43857416063592</c:v>
                </c:pt>
                <c:pt idx="163">
                  <c:v>12.162766213553462</c:v>
                </c:pt>
                <c:pt idx="164">
                  <c:v>11.888228692057591</c:v>
                </c:pt>
                <c:pt idx="165">
                  <c:v>11.614952838573128</c:v>
                </c:pt>
                <c:pt idx="166">
                  <c:v>11.342929975833194</c:v>
                </c:pt>
                <c:pt idx="167">
                  <c:v>11.072151505960774</c:v>
                </c:pt>
                <c:pt idx="168">
                  <c:v>10.802608909562855</c:v>
                </c:pt>
                <c:pt idx="169">
                  <c:v>10.534293744836923</c:v>
                </c:pt>
                <c:pt idx="170">
                  <c:v>10.267197646689658</c:v>
                </c:pt>
                <c:pt idx="171">
                  <c:v>10.001312325867588</c:v>
                </c:pt>
                <c:pt idx="172">
                  <c:v>9.7366295680995734</c:v>
                </c:pt>
                <c:pt idx="173">
                  <c:v>9.4731412332508853</c:v>
                </c:pt>
                <c:pt idx="174">
                  <c:v>9.2108392544886897</c:v>
                </c:pt>
                <c:pt idx="175">
                  <c:v>8.9497156374588052</c:v>
                </c:pt>
                <c:pt idx="176">
                  <c:v>8.6897624594735294</c:v>
                </c:pt>
                <c:pt idx="177">
                  <c:v>8.4309718687103441</c:v>
                </c:pt>
                <c:pt idx="178">
                  <c:v>8.1733360834213684</c:v>
                </c:pt>
                <c:pt idx="179">
                  <c:v>7.9168473911533424</c:v>
                </c:pt>
                <c:pt idx="180">
                  <c:v>7.661498147978052</c:v>
                </c:pt>
                <c:pt idx="181">
                  <c:v>7.4072807777329368</c:v>
                </c:pt>
                <c:pt idx="182">
                  <c:v>7.1541877712718138</c:v>
                </c:pt>
                <c:pt idx="183">
                  <c:v>6.9022116857254918</c:v>
                </c:pt>
                <c:pt idx="184">
                  <c:v>6.6513451437721809</c:v>
                </c:pt>
                <c:pt idx="185">
                  <c:v>6.4015808329174941</c:v>
                </c:pt>
                <c:pt idx="186">
                  <c:v>6.1529115047839236</c:v>
                </c:pt>
                <c:pt idx="187">
                  <c:v>5.9053299744096668</c:v>
                </c:pt>
                <c:pt idx="188">
                  <c:v>5.6588291195565912</c:v>
                </c:pt>
                <c:pt idx="189">
                  <c:v>5.4134018800272754</c:v>
                </c:pt>
                <c:pt idx="190">
                  <c:v>5.1690412569909485</c:v>
                </c:pt>
                <c:pt idx="191">
                  <c:v>4.9257403123181787</c:v>
                </c:pt>
                <c:pt idx="192">
                  <c:v>4.6834921679242258</c:v>
                </c:pt>
                <c:pt idx="193">
                  <c:v>4.4422900051208876</c:v>
                </c:pt>
                <c:pt idx="194">
                  <c:v>4.2021270639767065</c:v>
                </c:pt>
                <c:pt idx="195">
                  <c:v>3.9629966426854719</c:v>
                </c:pt>
                <c:pt idx="196">
                  <c:v>3.7248920969428001</c:v>
                </c:pt>
                <c:pt idx="197">
                  <c:v>3.487806839330756</c:v>
                </c:pt>
                <c:pt idx="198">
                  <c:v>3.2517343387103446</c:v>
                </c:pt>
                <c:pt idx="199">
                  <c:v>3.0166681196217739</c:v>
                </c:pt>
                <c:pt idx="200">
                  <c:v>2.7826017616923773</c:v>
                </c:pt>
                <c:pt idx="201">
                  <c:v>2.549528899052063</c:v>
                </c:pt>
                <c:pt idx="202">
                  <c:v>2.3174432197562047</c:v>
                </c:pt>
                <c:pt idx="203">
                  <c:v>2.0863384652158379</c:v>
                </c:pt>
                <c:pt idx="204">
                  <c:v>1.8562084296350718</c:v>
                </c:pt>
                <c:pt idx="205">
                  <c:v>1.6270469594556087</c:v>
                </c:pt>
                <c:pt idx="206">
                  <c:v>1.3988479528082525</c:v>
                </c:pt>
                <c:pt idx="207">
                  <c:v>1.1716053589713198</c:v>
                </c:pt>
                <c:pt idx="208">
                  <c:v>0.94531317783584645</c:v>
                </c:pt>
                <c:pt idx="209">
                  <c:v>0.7199654593774889</c:v>
                </c:pt>
                <c:pt idx="210">
                  <c:v>0.98175183074601713</c:v>
                </c:pt>
                <c:pt idx="211">
                  <c:v>1.243087015492188</c:v>
                </c:pt>
                <c:pt idx="212">
                  <c:v>1.5039721790362637</c:v>
                </c:pt>
                <c:pt idx="213">
                  <c:v>1.7644084827882318</c:v>
                </c:pt>
                <c:pt idx="214">
                  <c:v>2.0243970841650438</c:v>
                </c:pt>
                <c:pt idx="215">
                  <c:v>2.2839391366077582</c:v>
                </c:pt>
                <c:pt idx="216">
                  <c:v>2.5430357895985987</c:v>
                </c:pt>
                <c:pt idx="217">
                  <c:v>2.8016881886779257</c:v>
                </c:pt>
                <c:pt idx="218">
                  <c:v>3.059897475461117</c:v>
                </c:pt>
                <c:pt idx="219">
                  <c:v>3.3176647876553611</c:v>
                </c:pt>
                <c:pt idx="220">
                  <c:v>3.5749912590763757</c:v>
                </c:pt>
                <c:pt idx="221">
                  <c:v>3.8318780196650226</c:v>
                </c:pt>
                <c:pt idx="222">
                  <c:v>4.0883261955038499</c:v>
                </c:pt>
                <c:pt idx="223">
                  <c:v>4.3443369088335473</c:v>
                </c:pt>
                <c:pt idx="224">
                  <c:v>4.5999112780693139</c:v>
                </c:pt>
                <c:pt idx="225">
                  <c:v>4.855050417817151</c:v>
                </c:pt>
                <c:pt idx="226">
                  <c:v>5.109755438890053</c:v>
                </c:pt>
                <c:pt idx="227">
                  <c:v>5.3640274483241432</c:v>
                </c:pt>
                <c:pt idx="228">
                  <c:v>5.6178675493947017</c:v>
                </c:pt>
                <c:pt idx="229">
                  <c:v>5.871276841632123</c:v>
                </c:pt>
                <c:pt idx="230">
                  <c:v>6.1242564208377992</c:v>
                </c:pt>
                <c:pt idx="231">
                  <c:v>6.3768073790999091</c:v>
                </c:pt>
                <c:pt idx="232">
                  <c:v>6.6289308048091318</c:v>
                </c:pt>
                <c:pt idx="233">
                  <c:v>6.8806277826742841</c:v>
                </c:pt>
                <c:pt idx="234">
                  <c:v>7.1318993937378821</c:v>
                </c:pt>
                <c:pt idx="235">
                  <c:v>7.3827467153916055</c:v>
                </c:pt>
                <c:pt idx="236">
                  <c:v>7.6331708213917064</c:v>
                </c:pt>
                <c:pt idx="237">
                  <c:v>7.8831727818743271</c:v>
                </c:pt>
                <c:pt idx="238">
                  <c:v>8.1327536633707425</c:v>
                </c:pt>
                <c:pt idx="239">
                  <c:v>8.381914528822529</c:v>
                </c:pt>
                <c:pt idx="240">
                  <c:v>8.6306564375966524</c:v>
                </c:pt>
                <c:pt idx="241">
                  <c:v>8.8789804455004777</c:v>
                </c:pt>
                <c:pt idx="242">
                  <c:v>9.1268876047967247</c:v>
                </c:pt>
                <c:pt idx="243">
                  <c:v>9.3743789642183017</c:v>
                </c:pt>
                <c:pt idx="244">
                  <c:v>9.6214555689831247</c:v>
                </c:pt>
                <c:pt idx="245">
                  <c:v>9.8681184608088035</c:v>
                </c:pt>
                <c:pt idx="246">
                  <c:v>10.114368677927313</c:v>
                </c:pt>
                <c:pt idx="247">
                  <c:v>10.36020725509953</c:v>
                </c:pt>
                <c:pt idx="248">
                  <c:v>10.605635223629738</c:v>
                </c:pt>
                <c:pt idx="249">
                  <c:v>10.850653611380062</c:v>
                </c:pt>
                <c:pt idx="250">
                  <c:v>11.095263442784804</c:v>
                </c:pt>
                <c:pt idx="251">
                  <c:v>11.339465738864703</c:v>
                </c:pt>
                <c:pt idx="252">
                  <c:v>11.583261517241191</c:v>
                </c:pt>
                <c:pt idx="253">
                  <c:v>11.826651792150475</c:v>
                </c:pt>
                <c:pt idx="254">
                  <c:v>12.069637574457632</c:v>
                </c:pt>
                <c:pt idx="255">
                  <c:v>12.3122198716706</c:v>
                </c:pt>
                <c:pt idx="256">
                  <c:v>12.55439968795409</c:v>
                </c:pt>
                <c:pt idx="257">
                  <c:v>12.796178024143451</c:v>
                </c:pt>
                <c:pt idx="258">
                  <c:v>13.037555877758475</c:v>
                </c:pt>
                <c:pt idx="259">
                  <c:v>13.278534243017079</c:v>
                </c:pt>
                <c:pt idx="260">
                  <c:v>13.519114110848978</c:v>
                </c:pt>
                <c:pt idx="261">
                  <c:v>13.759296468909263</c:v>
                </c:pt>
                <c:pt idx="262">
                  <c:v>13.997240237396474</c:v>
                </c:pt>
                <c:pt idx="263">
                  <c:v>14.233883383720425</c:v>
                </c:pt>
                <c:pt idx="264">
                  <c:v>14.469236542793022</c:v>
                </c:pt>
                <c:pt idx="265">
                  <c:v>14.703310233895436</c:v>
                </c:pt>
                <c:pt idx="266">
                  <c:v>14.936114862245381</c:v>
                </c:pt>
                <c:pt idx="267">
                  <c:v>15.167660720538937</c:v>
                </c:pt>
                <c:pt idx="268">
                  <c:v>15.3979579904675</c:v>
                </c:pt>
                <c:pt idx="269">
                  <c:v>15.62701674421017</c:v>
                </c:pt>
                <c:pt idx="270">
                  <c:v>15.854846945902173</c:v>
                </c:pt>
                <c:pt idx="271">
                  <c:v>16.081458453079755</c:v>
                </c:pt>
                <c:pt idx="272">
                  <c:v>16.306861018101859</c:v>
                </c:pt>
                <c:pt idx="273">
                  <c:v>16.531064289549175</c:v>
                </c:pt>
                <c:pt idx="274">
                  <c:v>16.754077813600937</c:v>
                </c:pt>
                <c:pt idx="275">
                  <c:v>16.975911035389778</c:v>
                </c:pt>
                <c:pt idx="276">
                  <c:v>17.196573300335203</c:v>
                </c:pt>
                <c:pt idx="277">
                  <c:v>17.416073855455977</c:v>
                </c:pt>
                <c:pt idx="278">
                  <c:v>17.634421850661823</c:v>
                </c:pt>
                <c:pt idx="279">
                  <c:v>17.851626340024868</c:v>
                </c:pt>
                <c:pt idx="280">
                  <c:v>18.067696283031108</c:v>
                </c:pt>
                <c:pt idx="281">
                  <c:v>18.28264054581236</c:v>
                </c:pt>
                <c:pt idx="282">
                  <c:v>18.496467902359004</c:v>
                </c:pt>
                <c:pt idx="283">
                  <c:v>18.709187035713835</c:v>
                </c:pt>
                <c:pt idx="284">
                  <c:v>18.920806539147442</c:v>
                </c:pt>
                <c:pt idx="285">
                  <c:v>19.131334917315364</c:v>
                </c:pt>
                <c:pt idx="286">
                  <c:v>19.340780587397472</c:v>
                </c:pt>
                <c:pt idx="287">
                  <c:v>19.549151880219679</c:v>
                </c:pt>
                <c:pt idx="288">
                  <c:v>19.756457041358583</c:v>
                </c:pt>
                <c:pt idx="289">
                  <c:v>19.9627042322291</c:v>
                </c:pt>
                <c:pt idx="290">
                  <c:v>20.167901531155525</c:v>
                </c:pt>
                <c:pt idx="291">
                  <c:v>20.372056934426279</c:v>
                </c:pt>
                <c:pt idx="292">
                  <c:v>20.575178357332589</c:v>
                </c:pt>
                <c:pt idx="293">
                  <c:v>20.777273635191499</c:v>
                </c:pt>
                <c:pt idx="294">
                  <c:v>20.978350524353331</c:v>
                </c:pt>
                <c:pt idx="295">
                  <c:v>21.178416703194056</c:v>
                </c:pt>
                <c:pt idx="296">
                  <c:v>21.377479773092617</c:v>
                </c:pt>
                <c:pt idx="297">
                  <c:v>21.575547259393701</c:v>
                </c:pt>
                <c:pt idx="298">
                  <c:v>21.772626612356021</c:v>
                </c:pt>
                <c:pt idx="299">
                  <c:v>21.968725208086489</c:v>
                </c:pt>
                <c:pt idx="300">
                  <c:v>22.163850349460454</c:v>
                </c:pt>
                <c:pt idx="301">
                  <c:v>22.358009267028262</c:v>
                </c:pt>
                <c:pt idx="302">
                  <c:v>22.551209119908417</c:v>
                </c:pt>
                <c:pt idx="303">
                  <c:v>22.743456996667508</c:v>
                </c:pt>
                <c:pt idx="304">
                  <c:v>22.934759916187172</c:v>
                </c:pt>
                <c:pt idx="305">
                  <c:v>23.125124828518292</c:v>
                </c:pt>
                <c:pt idx="306">
                  <c:v>23.314558615722682</c:v>
                </c:pt>
                <c:pt idx="307">
                  <c:v>23.503068092702421</c:v>
                </c:pt>
                <c:pt idx="308">
                  <c:v>23.690660008017144</c:v>
                </c:pt>
                <c:pt idx="309">
                  <c:v>23.877341044689292</c:v>
                </c:pt>
                <c:pt idx="310">
                  <c:v>24.063117820997867</c:v>
                </c:pt>
                <c:pt idx="311">
                  <c:v>24.247996891260442</c:v>
                </c:pt>
                <c:pt idx="312">
                  <c:v>24.431984746604066</c:v>
                </c:pt>
                <c:pt idx="313">
                  <c:v>24.615087815724905</c:v>
                </c:pt>
                <c:pt idx="314">
                  <c:v>24.615087815724905</c:v>
                </c:pt>
                <c:pt idx="315">
                  <c:v>24.335476779246584</c:v>
                </c:pt>
                <c:pt idx="316">
                  <c:v>24.059072817087181</c:v>
                </c:pt>
                <c:pt idx="317">
                  <c:v>23.785821067265907</c:v>
                </c:pt>
                <c:pt idx="318">
                  <c:v>23.515667912039504</c:v>
                </c:pt>
                <c:pt idx="319">
                  <c:v>23.248560942827869</c:v>
                </c:pt>
                <c:pt idx="320">
                  <c:v>22.98444892631947</c:v>
                </c:pt>
                <c:pt idx="321">
                  <c:v>22.723281771710667</c:v>
                </c:pt>
                <c:pt idx="322">
                  <c:v>22.465010499034687</c:v>
                </c:pt>
                <c:pt idx="323">
                  <c:v>22.209587208538377</c:v>
                </c:pt>
                <c:pt idx="324">
                  <c:v>21.956965051066433</c:v>
                </c:pt>
                <c:pt idx="325">
                  <c:v>21.707098199414688</c:v>
                </c:pt>
                <c:pt idx="326">
                  <c:v>21.45994182061564</c:v>
                </c:pt>
                <c:pt idx="327">
                  <c:v>21.215452049121026</c:v>
                </c:pt>
                <c:pt idx="328">
                  <c:v>20.973585960847778</c:v>
                </c:pt>
                <c:pt idx="329">
                  <c:v>20.734301548055015</c:v>
                </c:pt>
                <c:pt idx="330">
                  <c:v>20.497557695021325</c:v>
                </c:pt>
                <c:pt idx="331">
                  <c:v>20.26331415449264</c:v>
                </c:pt>
                <c:pt idx="332">
                  <c:v>20.031531524872413</c:v>
                </c:pt>
                <c:pt idx="333">
                  <c:v>19.802171228126948</c:v>
                </c:pt>
                <c:pt idx="334">
                  <c:v>19.575195488379904</c:v>
                </c:pt>
                <c:pt idx="335">
                  <c:v>19.350567311170838</c:v>
                </c:pt>
                <c:pt idx="336">
                  <c:v>19.128250463354206</c:v>
                </c:pt>
                <c:pt idx="337">
                  <c:v>18.908209453615509</c:v>
                </c:pt>
                <c:pt idx="338">
                  <c:v>18.690409513582864</c:v>
                </c:pt>
                <c:pt idx="339">
                  <c:v>18.474816579512694</c:v>
                </c:pt>
                <c:pt idx="340">
                  <c:v>18.26139727452944</c:v>
                </c:pt>
                <c:pt idx="341">
                  <c:v>18.050118891399709</c:v>
                </c:pt>
                <c:pt idx="342">
                  <c:v>17.840949375822223</c:v>
                </c:pt>
                <c:pt idx="343">
                  <c:v>17.633857310215738</c:v>
                </c:pt>
                <c:pt idx="344">
                  <c:v>17.428811897987515</c:v>
                </c:pt>
                <c:pt idx="345">
                  <c:v>17.225782948266005</c:v>
                </c:pt>
                <c:pt idx="346">
                  <c:v>17.024740861081717</c:v>
                </c:pt>
                <c:pt idx="347">
                  <c:v>16.825656612981025</c:v>
                </c:pt>
                <c:pt idx="348">
                  <c:v>16.628501743058258</c:v>
                </c:pt>
                <c:pt idx="349">
                  <c:v>16.43324833939192</c:v>
                </c:pt>
                <c:pt idx="350">
                  <c:v>16.239869025871485</c:v>
                </c:pt>
                <c:pt idx="351">
                  <c:v>16.048336949401662</c:v>
                </c:pt>
                <c:pt idx="352">
                  <c:v>15.858625767471688</c:v>
                </c:pt>
                <c:pt idx="353">
                  <c:v>15.670709636077365</c:v>
                </c:pt>
                <c:pt idx="354">
                  <c:v>15.484563197984457</c:v>
                </c:pt>
                <c:pt idx="355">
                  <c:v>15.300161571322009</c:v>
                </c:pt>
                <c:pt idx="356">
                  <c:v>15.117480338494987</c:v>
                </c:pt>
                <c:pt idx="357">
                  <c:v>14.936495535405781</c:v>
                </c:pt>
                <c:pt idx="358">
                  <c:v>14.757183640974599</c:v>
                </c:pt>
                <c:pt idx="359">
                  <c:v>14.579521566949133</c:v>
                </c:pt>
                <c:pt idx="360">
                  <c:v>14.403486647994187</c:v>
                </c:pt>
                <c:pt idx="361">
                  <c:v>14.229056632052414</c:v>
                </c:pt>
                <c:pt idx="362">
                  <c:v>14.056209670967437</c:v>
                </c:pt>
                <c:pt idx="363">
                  <c:v>13.884924311361161</c:v>
                </c:pt>
                <c:pt idx="364">
                  <c:v>13.715179485757236</c:v>
                </c:pt>
                <c:pt idx="365">
                  <c:v>13.54695450394291</c:v>
                </c:pt>
                <c:pt idx="366">
                  <c:v>13.380229044561931</c:v>
                </c:pt>
                <c:pt idx="367">
                  <c:v>13.536534721986746</c:v>
                </c:pt>
                <c:pt idx="368">
                  <c:v>13.692134530197755</c:v>
                </c:pt>
                <c:pt idx="369">
                  <c:v>13.847033239931864</c:v>
                </c:pt>
                <c:pt idx="370">
                  <c:v>14.001235579030821</c:v>
                </c:pt>
                <c:pt idx="371">
                  <c:v>14.154746232922266</c:v>
                </c:pt>
                <c:pt idx="372">
                  <c:v>14.307569845094271</c:v>
                </c:pt>
                <c:pt idx="373">
                  <c:v>14.459711017563571</c:v>
                </c:pt>
                <c:pt idx="374">
                  <c:v>14.611174311337496</c:v>
                </c:pt>
                <c:pt idx="375">
                  <c:v>14.761964246869766</c:v>
                </c:pt>
                <c:pt idx="376">
                  <c:v>14.912085304510208</c:v>
                </c:pt>
                <c:pt idx="377">
                  <c:v>15.061541924948511</c:v>
                </c:pt>
                <c:pt idx="378">
                  <c:v>15.210338509652088</c:v>
                </c:pt>
                <c:pt idx="379">
                  <c:v>15.358479421298179</c:v>
                </c:pt>
                <c:pt idx="380">
                  <c:v>15.505968984200214</c:v>
                </c:pt>
                <c:pt idx="381">
                  <c:v>15.652811484728584</c:v>
                </c:pt>
                <c:pt idx="382">
                  <c:v>15.79901117172591</c:v>
                </c:pt>
                <c:pt idx="383">
                  <c:v>15.944572256916819</c:v>
                </c:pt>
                <c:pt idx="384">
                  <c:v>16.089498915312426</c:v>
                </c:pt>
                <c:pt idx="385">
                  <c:v>16.233795285609443</c:v>
                </c:pt>
                <c:pt idx="386">
                  <c:v>16.377465470584223</c:v>
                </c:pt>
                <c:pt idx="387">
                  <c:v>16.520513537481577</c:v>
                </c:pt>
                <c:pt idx="388">
                  <c:v>16.662943518398567</c:v>
                </c:pt>
                <c:pt idx="389">
                  <c:v>16.804759410663408</c:v>
                </c:pt>
                <c:pt idx="390">
                  <c:v>16.945965177209388</c:v>
                </c:pt>
                <c:pt idx="391">
                  <c:v>17.08656474694402</c:v>
                </c:pt>
                <c:pt idx="392">
                  <c:v>17.226562015113466</c:v>
                </c:pt>
                <c:pt idx="393">
                  <c:v>17.365960843662219</c:v>
                </c:pt>
                <c:pt idx="394">
                  <c:v>17.504765061588262</c:v>
                </c:pt>
                <c:pt idx="395">
                  <c:v>17.642978465293648</c:v>
                </c:pt>
                <c:pt idx="396">
                  <c:v>17.780604818930616</c:v>
                </c:pt>
                <c:pt idx="397">
                  <c:v>17.917647854743311</c:v>
                </c:pt>
                <c:pt idx="398">
                  <c:v>18.054111273405169</c:v>
                </c:pt>
                <c:pt idx="399">
                  <c:v>18.18999874435206</c:v>
                </c:pt>
                <c:pt idx="400">
                  <c:v>18.325313906111116</c:v>
                </c:pt>
                <c:pt idx="401">
                  <c:v>18.460060366625576</c:v>
                </c:pt>
                <c:pt idx="402">
                  <c:v>18.594241703575403</c:v>
                </c:pt>
                <c:pt idx="403">
                  <c:v>18.727861464693934</c:v>
                </c:pt>
                <c:pt idx="404">
                  <c:v>18.860923168080578</c:v>
                </c:pt>
                <c:pt idx="405">
                  <c:v>18.993430302509573</c:v>
                </c:pt>
                <c:pt idx="406">
                  <c:v>19.125386327734887</c:v>
                </c:pt>
                <c:pt idx="407">
                  <c:v>19.256794674791358</c:v>
                </c:pt>
                <c:pt idx="408">
                  <c:v>19.387658746292054</c:v>
                </c:pt>
                <c:pt idx="409">
                  <c:v>19.517981916721975</c:v>
                </c:pt>
                <c:pt idx="410">
                  <c:v>19.647767532728118</c:v>
                </c:pt>
                <c:pt idx="411">
                  <c:v>19.777018913405904</c:v>
                </c:pt>
                <c:pt idx="412">
                  <c:v>19.905739350582181</c:v>
                </c:pt>
                <c:pt idx="413">
                  <c:v>20.03393210909465</c:v>
                </c:pt>
                <c:pt idx="414">
                  <c:v>20.161600427067899</c:v>
                </c:pt>
                <c:pt idx="415">
                  <c:v>20.288747516186085</c:v>
                </c:pt>
                <c:pt idx="416">
                  <c:v>20.415376561962219</c:v>
                </c:pt>
                <c:pt idx="417">
                  <c:v>20.541490724004209</c:v>
                </c:pt>
                <c:pt idx="418">
                  <c:v>20.667093136277686</c:v>
                </c:pt>
                <c:pt idx="419">
                  <c:v>20.753480528992444</c:v>
                </c:pt>
                <c:pt idx="420">
                  <c:v>20.839215941584762</c:v>
                </c:pt>
                <c:pt idx="421">
                  <c:v>20.924306727211651</c:v>
                </c:pt>
                <c:pt idx="422">
                  <c:v>21.008760128870531</c:v>
                </c:pt>
                <c:pt idx="423">
                  <c:v>21.092583281454395</c:v>
                </c:pt>
                <c:pt idx="424">
                  <c:v>21.175783213761211</c:v>
                </c:pt>
                <c:pt idx="425">
                  <c:v>21.258366850458646</c:v>
                </c:pt>
                <c:pt idx="426">
                  <c:v>21.340341014005279</c:v>
                </c:pt>
                <c:pt idx="427">
                  <c:v>21.421712426529428</c:v>
                </c:pt>
                <c:pt idx="428">
                  <c:v>21.502487711666745</c:v>
                </c:pt>
                <c:pt idx="429">
                  <c:v>21.582673396357478</c:v>
                </c:pt>
                <c:pt idx="430">
                  <c:v>21.662275912604596</c:v>
                </c:pt>
                <c:pt idx="431">
                  <c:v>21.741301599193676</c:v>
                </c:pt>
                <c:pt idx="432">
                  <c:v>21.819756703375482</c:v>
                </c:pt>
                <c:pt idx="433">
                  <c:v>21.897647382512336</c:v>
                </c:pt>
                <c:pt idx="434">
                  <c:v>21.974979705688963</c:v>
                </c:pt>
                <c:pt idx="435">
                  <c:v>22.051759655288926</c:v>
                </c:pt>
                <c:pt idx="436">
                  <c:v>22.127993128537309</c:v>
                </c:pt>
                <c:pt idx="437">
                  <c:v>22.203685939010658</c:v>
                </c:pt>
                <c:pt idx="438">
                  <c:v>22.278843818114812</c:v>
                </c:pt>
                <c:pt idx="439">
                  <c:v>22.353472416531655</c:v>
                </c:pt>
                <c:pt idx="440">
                  <c:v>22.427577305635243</c:v>
                </c:pt>
                <c:pt idx="441">
                  <c:v>22.501163978878353</c:v>
                </c:pt>
                <c:pt idx="442">
                  <c:v>22.574237853149977</c:v>
                </c:pt>
                <c:pt idx="443">
                  <c:v>22.64680427010456</c:v>
                </c:pt>
                <c:pt idx="444">
                  <c:v>22.718868497463646</c:v>
                </c:pt>
                <c:pt idx="445">
                  <c:v>22.790435730290547</c:v>
                </c:pt>
                <c:pt idx="446">
                  <c:v>22.861511092238811</c:v>
                </c:pt>
                <c:pt idx="447">
                  <c:v>22.932099636774954</c:v>
                </c:pt>
                <c:pt idx="448">
                  <c:v>23.002206348376227</c:v>
                </c:pt>
                <c:pt idx="449">
                  <c:v>23.071836143703862</c:v>
                </c:pt>
                <c:pt idx="450">
                  <c:v>23.140993872752535</c:v>
                </c:pt>
                <c:pt idx="451">
                  <c:v>23.209684319976454</c:v>
                </c:pt>
                <c:pt idx="452">
                  <c:v>23.277912205392767</c:v>
                </c:pt>
                <c:pt idx="453">
                  <c:v>23.345682185662692</c:v>
                </c:pt>
                <c:pt idx="454">
                  <c:v>23.412998855151002</c:v>
                </c:pt>
                <c:pt idx="455">
                  <c:v>23.47986674696428</c:v>
                </c:pt>
                <c:pt idx="456">
                  <c:v>23.546290333968518</c:v>
                </c:pt>
                <c:pt idx="457">
                  <c:v>23.612274029786448</c:v>
                </c:pt>
                <c:pt idx="458">
                  <c:v>23.677822189775195</c:v>
                </c:pt>
                <c:pt idx="459">
                  <c:v>23.742939111984548</c:v>
                </c:pt>
                <c:pt idx="460">
                  <c:v>23.807629038096458</c:v>
                </c:pt>
                <c:pt idx="461">
                  <c:v>23.871896154346057</c:v>
                </c:pt>
                <c:pt idx="462">
                  <c:v>23.935744592424722</c:v>
                </c:pt>
                <c:pt idx="463">
                  <c:v>23.999178430365507</c:v>
                </c:pt>
                <c:pt idx="464">
                  <c:v>24.062201693411417</c:v>
                </c:pt>
                <c:pt idx="465">
                  <c:v>24.124818354866832</c:v>
                </c:pt>
                <c:pt idx="466">
                  <c:v>24.187032336932571</c:v>
                </c:pt>
                <c:pt idx="467">
                  <c:v>24.24884751152484</c:v>
                </c:pt>
                <c:pt idx="468">
                  <c:v>24.310267701078484</c:v>
                </c:pt>
                <c:pt idx="469">
                  <c:v>24.371296679334939</c:v>
                </c:pt>
                <c:pt idx="470">
                  <c:v>24.431938172115128</c:v>
                </c:pt>
                <c:pt idx="471">
                  <c:v>24.251294070065601</c:v>
                </c:pt>
                <c:pt idx="472">
                  <c:v>24.072228280018692</c:v>
                </c:pt>
                <c:pt idx="473">
                  <c:v>23.894720207055872</c:v>
                </c:pt>
                <c:pt idx="474">
                  <c:v>23.718749613022723</c:v>
                </c:pt>
                <c:pt idx="475">
                  <c:v>23.544296608836973</c:v>
                </c:pt>
                <c:pt idx="476">
                  <c:v>23.371341646994733</c:v>
                </c:pt>
                <c:pt idx="477">
                  <c:v>23.199865514268957</c:v>
                </c:pt>
                <c:pt idx="478">
                  <c:v>23.029849324594334</c:v>
                </c:pt>
                <c:pt idx="479">
                  <c:v>22.86127451213326</c:v>
                </c:pt>
                <c:pt idx="480">
                  <c:v>22.694122824517287</c:v>
                </c:pt>
                <c:pt idx="481">
                  <c:v>22.528376316259141</c:v>
                </c:pt>
                <c:pt idx="482">
                  <c:v>22.364017342330119</c:v>
                </c:pt>
                <c:pt idx="483">
                  <c:v>22.201028551898126</c:v>
                </c:pt>
                <c:pt idx="484">
                  <c:v>22.039392882221705</c:v>
                </c:pt>
                <c:pt idx="485">
                  <c:v>21.879093552695444</c:v>
                </c:pt>
                <c:pt idx="486">
                  <c:v>21.720114059042569</c:v>
                </c:pt>
                <c:pt idx="487">
                  <c:v>21.562438167650271</c:v>
                </c:pt>
                <c:pt idx="488">
                  <c:v>21.40604991004394</c:v>
                </c:pt>
                <c:pt idx="489">
                  <c:v>21.250933577496092</c:v>
                </c:pt>
                <c:pt idx="490">
                  <c:v>21.097073715766431</c:v>
                </c:pt>
                <c:pt idx="491">
                  <c:v>20.944455119969113</c:v>
                </c:pt>
                <c:pt idx="492">
                  <c:v>20.793062829563809</c:v>
                </c:pt>
                <c:pt idx="493">
                  <c:v>20.642882123466968</c:v>
                </c:pt>
                <c:pt idx="494">
                  <c:v>20.49389851528003</c:v>
                </c:pt>
                <c:pt idx="495">
                  <c:v>20.346097748631262</c:v>
                </c:pt>
                <c:pt idx="496">
                  <c:v>20.199465792628139</c:v>
                </c:pt>
                <c:pt idx="497">
                  <c:v>20.05398883741714</c:v>
                </c:pt>
                <c:pt idx="498">
                  <c:v>19.909653289848126</c:v>
                </c:pt>
                <c:pt idx="499">
                  <c:v>19.766445769240281</c:v>
                </c:pt>
                <c:pt idx="500">
                  <c:v>19.624353103247032</c:v>
                </c:pt>
                <c:pt idx="501">
                  <c:v>19.483362323817087</c:v>
                </c:pt>
                <c:pt idx="502">
                  <c:v>19.343460663249136</c:v>
                </c:pt>
                <c:pt idx="503">
                  <c:v>19.204635550337585</c:v>
                </c:pt>
                <c:pt idx="504">
                  <c:v>19.066874606606955</c:v>
                </c:pt>
                <c:pt idx="505">
                  <c:v>18.930165642632517</c:v>
                </c:pt>
                <c:pt idx="506">
                  <c:v>18.794496654444941</c:v>
                </c:pt>
                <c:pt idx="507">
                  <c:v>18.65985582001662</c:v>
                </c:pt>
                <c:pt idx="508">
                  <c:v>18.526231495827659</c:v>
                </c:pt>
                <c:pt idx="509">
                  <c:v>18.393612213509265</c:v>
                </c:pt>
                <c:pt idx="510">
                  <c:v>18.261986676562653</c:v>
                </c:pt>
                <c:pt idx="511">
                  <c:v>18.131343757151427</c:v>
                </c:pt>
                <c:pt idx="512">
                  <c:v>18.001672492965486</c:v>
                </c:pt>
                <c:pt idx="513">
                  <c:v>17.872962084154707</c:v>
                </c:pt>
                <c:pt idx="514">
                  <c:v>17.745201890330492</c:v>
                </c:pt>
                <c:pt idx="515">
                  <c:v>17.618381427633516</c:v>
                </c:pt>
                <c:pt idx="516">
                  <c:v>17.49249036586588</c:v>
                </c:pt>
                <c:pt idx="517">
                  <c:v>17.367518525686201</c:v>
                </c:pt>
                <c:pt idx="518">
                  <c:v>17.243455875865781</c:v>
                </c:pt>
                <c:pt idx="519">
                  <c:v>17.120292530604548</c:v>
                </c:pt>
                <c:pt idx="520">
                  <c:v>16.998018746905103</c:v>
                </c:pt>
                <c:pt idx="521">
                  <c:v>16.876624922003483</c:v>
                </c:pt>
                <c:pt idx="522">
                  <c:v>16.756101590855188</c:v>
                </c:pt>
                <c:pt idx="523">
                  <c:v>16.692849143510838</c:v>
                </c:pt>
                <c:pt idx="524">
                  <c:v>16.629935271264156</c:v>
                </c:pt>
                <c:pt idx="525">
                  <c:v>16.56735726290508</c:v>
                </c:pt>
                <c:pt idx="526">
                  <c:v>16.505112436093938</c:v>
                </c:pt>
                <c:pt idx="527">
                  <c:v>16.443198136978154</c:v>
                </c:pt>
                <c:pt idx="528">
                  <c:v>16.381611739815096</c:v>
                </c:pt>
                <c:pt idx="529">
                  <c:v>16.320350646600854</c:v>
                </c:pt>
                <c:pt idx="530">
                  <c:v>16.259412286704936</c:v>
                </c:pt>
                <c:pt idx="531">
                  <c:v>16.19879411651069</c:v>
                </c:pt>
                <c:pt idx="532">
                  <c:v>16.138493619061368</c:v>
                </c:pt>
                <c:pt idx="533">
                  <c:v>16.078508303711779</c:v>
                </c:pt>
                <c:pt idx="534">
                  <c:v>16.018835705785357</c:v>
                </c:pt>
                <c:pt idx="535">
                  <c:v>15.959473386236587</c:v>
                </c:pt>
                <c:pt idx="536">
                  <c:v>15.900418931318697</c:v>
                </c:pt>
                <c:pt idx="537">
                  <c:v>15.841669952256488</c:v>
                </c:pt>
                <c:pt idx="538">
                  <c:v>15.783224084924241</c:v>
                </c:pt>
                <c:pt idx="539">
                  <c:v>15.725078989528576</c:v>
                </c:pt>
                <c:pt idx="540">
                  <c:v>15.667232350296235</c:v>
                </c:pt>
                <c:pt idx="541">
                  <c:v>15.60968187516661</c:v>
                </c:pt>
                <c:pt idx="542">
                  <c:v>15.552425295489039</c:v>
                </c:pt>
                <c:pt idx="543">
                  <c:v>15.495460365724645</c:v>
                </c:pt>
                <c:pt idx="544">
                  <c:v>15.438784863152829</c:v>
                </c:pt>
                <c:pt idx="545">
                  <c:v>15.38239658758213</c:v>
                </c:pt>
                <c:pt idx="546">
                  <c:v>15.32629336106551</c:v>
                </c:pt>
                <c:pt idx="547">
                  <c:v>15.270473027619957</c:v>
                </c:pt>
                <c:pt idx="548">
                  <c:v>15.214933452950296</c:v>
                </c:pt>
                <c:pt idx="549">
                  <c:v>15.159672524177154</c:v>
                </c:pt>
                <c:pt idx="550">
                  <c:v>15.104688149569053</c:v>
                </c:pt>
                <c:pt idx="551">
                  <c:v>15.049978258278438</c:v>
                </c:pt>
                <c:pt idx="552">
                  <c:v>14.995540800081741</c:v>
                </c:pt>
                <c:pt idx="553">
                  <c:v>14.941373745123229</c:v>
                </c:pt>
                <c:pt idx="554">
                  <c:v>14.887475083662732</c:v>
                </c:pt>
                <c:pt idx="555">
                  <c:v>14.833842825827062</c:v>
                </c:pt>
                <c:pt idx="556">
                  <c:v>14.780475001365145</c:v>
                </c:pt>
                <c:pt idx="557">
                  <c:v>14.727369659406728</c:v>
                </c:pt>
                <c:pt idx="558">
                  <c:v>14.674524868224678</c:v>
                </c:pt>
                <c:pt idx="559">
                  <c:v>14.62193871500074</c:v>
                </c:pt>
                <c:pt idx="560">
                  <c:v>14.56960930559474</c:v>
                </c:pt>
                <c:pt idx="561">
                  <c:v>14.517534764317174</c:v>
                </c:pt>
                <c:pt idx="562">
                  <c:v>14.46571323370506</c:v>
                </c:pt>
                <c:pt idx="563">
                  <c:v>14.41414287430112</c:v>
                </c:pt>
                <c:pt idx="564">
                  <c:v>14.362821864436114</c:v>
                </c:pt>
                <c:pt idx="565">
                  <c:v>14.311748400014345</c:v>
                </c:pt>
                <c:pt idx="566">
                  <c:v>14.260920694302248</c:v>
                </c:pt>
                <c:pt idx="567">
                  <c:v>14.210336977720035</c:v>
                </c:pt>
                <c:pt idx="568">
                  <c:v>14.159995497636332</c:v>
                </c:pt>
                <c:pt idx="569">
                  <c:v>14.109894518165756</c:v>
                </c:pt>
                <c:pt idx="570">
                  <c:v>14.060032319969373</c:v>
                </c:pt>
                <c:pt idx="571">
                  <c:v>14.010407200058042</c:v>
                </c:pt>
                <c:pt idx="572">
                  <c:v>13.961017471598502</c:v>
                </c:pt>
                <c:pt idx="573">
                  <c:v>13.911861463722264</c:v>
                </c:pt>
                <c:pt idx="574">
                  <c:v>13.862937521337171</c:v>
                </c:pt>
                <c:pt idx="575">
                  <c:v>13.824775181008969</c:v>
                </c:pt>
                <c:pt idx="576">
                  <c:v>13.786742059262929</c:v>
                </c:pt>
                <c:pt idx="577">
                  <c:v>13.74883750090256</c:v>
                </c:pt>
                <c:pt idx="578">
                  <c:v>13.711060855153434</c:v>
                </c:pt>
                <c:pt idx="579">
                  <c:v>13.673411475625915</c:v>
                </c:pt>
                <c:pt idx="580">
                  <c:v>13.635888720278313</c:v>
                </c:pt>
                <c:pt idx="581">
                  <c:v>13.598491951380371</c:v>
                </c:pt>
                <c:pt idx="582">
                  <c:v>13.561220535477148</c:v>
                </c:pt>
                <c:pt idx="583">
                  <c:v>13.524073843353237</c:v>
                </c:pt>
                <c:pt idx="584">
                  <c:v>13.48705124999738</c:v>
                </c:pt>
                <c:pt idx="585">
                  <c:v>13.450152134567395</c:v>
                </c:pt>
                <c:pt idx="586">
                  <c:v>13.413375880355463</c:v>
                </c:pt>
                <c:pt idx="587">
                  <c:v>13.376721874753809</c:v>
                </c:pt>
                <c:pt idx="588">
                  <c:v>13.34018950922064</c:v>
                </c:pt>
                <c:pt idx="589">
                  <c:v>13.303778179246494</c:v>
                </c:pt>
                <c:pt idx="590">
                  <c:v>13.267487284320909</c:v>
                </c:pt>
                <c:pt idx="591">
                  <c:v>13.231316227899359</c:v>
                </c:pt>
                <c:pt idx="592">
                  <c:v>13.19526441737063</c:v>
                </c:pt>
                <c:pt idx="593">
                  <c:v>13.159331264024404</c:v>
                </c:pt>
                <c:pt idx="594">
                  <c:v>13.123516183019253</c:v>
                </c:pt>
                <c:pt idx="595">
                  <c:v>13.08781859335088</c:v>
                </c:pt>
                <c:pt idx="596">
                  <c:v>13.052237917820722</c:v>
                </c:pt>
                <c:pt idx="597">
                  <c:v>13.016773583004825</c:v>
                </c:pt>
                <c:pt idx="598">
                  <c:v>12.981425019223053</c:v>
                </c:pt>
                <c:pt idx="599">
                  <c:v>12.946191660508575</c:v>
                </c:pt>
                <c:pt idx="600">
                  <c:v>12.911072944577651</c:v>
                </c:pt>
                <c:pt idx="601">
                  <c:v>12.876068312799749</c:v>
                </c:pt>
                <c:pt idx="602">
                  <c:v>12.841177210167892</c:v>
                </c:pt>
                <c:pt idx="603">
                  <c:v>12.806399085269348</c:v>
                </c:pt>
                <c:pt idx="604">
                  <c:v>12.771733390256564</c:v>
                </c:pt>
                <c:pt idx="605">
                  <c:v>12.737179580818413</c:v>
                </c:pt>
                <c:pt idx="606">
                  <c:v>12.702737116151704</c:v>
                </c:pt>
                <c:pt idx="607">
                  <c:v>12.668405458932947</c:v>
                </c:pt>
                <c:pt idx="608">
                  <c:v>12.634184075290445</c:v>
                </c:pt>
                <c:pt idx="609">
                  <c:v>12.600072434776591</c:v>
                </c:pt>
                <c:pt idx="610">
                  <c:v>12.566070010340482</c:v>
                </c:pt>
                <c:pt idx="611">
                  <c:v>12.532176278300758</c:v>
                </c:pt>
                <c:pt idx="612">
                  <c:v>12.498390718318724</c:v>
                </c:pt>
                <c:pt idx="613">
                  <c:v>12.464712813371724</c:v>
                </c:pt>
                <c:pt idx="614">
                  <c:v>12.431142049726764</c:v>
                </c:pt>
                <c:pt idx="615">
                  <c:v>12.39767791691439</c:v>
                </c:pt>
                <c:pt idx="616">
                  <c:v>12.364319907702818</c:v>
                </c:pt>
                <c:pt idx="617">
                  <c:v>12.331067518072297</c:v>
                </c:pt>
                <c:pt idx="618">
                  <c:v>12.297920247189733</c:v>
                </c:pt>
                <c:pt idx="619">
                  <c:v>12.264877597383546</c:v>
                </c:pt>
                <c:pt idx="620">
                  <c:v>12.231939074118751</c:v>
                </c:pt>
                <c:pt idx="621">
                  <c:v>12.199104185972288</c:v>
                </c:pt>
                <c:pt idx="622">
                  <c:v>12.166372444608607</c:v>
                </c:pt>
                <c:pt idx="623">
                  <c:v>12.133743364755418</c:v>
                </c:pt>
                <c:pt idx="624">
                  <c:v>12.101216464179744</c:v>
                </c:pt>
                <c:pt idx="625">
                  <c:v>12.06879126366414</c:v>
                </c:pt>
                <c:pt idx="626">
                  <c:v>12.036467286983186</c:v>
                </c:pt>
                <c:pt idx="627">
                  <c:v>12.036467286983186</c:v>
                </c:pt>
                <c:pt idx="628">
                  <c:v>12.078851808799651</c:v>
                </c:pt>
                <c:pt idx="629">
                  <c:v>12.121161246239156</c:v>
                </c:pt>
                <c:pt idx="630">
                  <c:v>12.163395798643609</c:v>
                </c:pt>
                <c:pt idx="631">
                  <c:v>12.205555664649909</c:v>
                </c:pt>
                <c:pt idx="632">
                  <c:v>12.24764104219304</c:v>
                </c:pt>
                <c:pt idx="633">
                  <c:v>12.289652128509179</c:v>
                </c:pt>
                <c:pt idx="634">
                  <c:v>12.331589120138778</c:v>
                </c:pt>
                <c:pt idx="635">
                  <c:v>12.373452212929624</c:v>
                </c:pt>
                <c:pt idx="636">
                  <c:v>12.415241602039881</c:v>
                </c:pt>
                <c:pt idx="637">
                  <c:v>12.456957481941144</c:v>
                </c:pt>
                <c:pt idx="638">
                  <c:v>12.498600046421432</c:v>
                </c:pt>
                <c:pt idx="639">
                  <c:v>12.540169488588205</c:v>
                </c:pt>
                <c:pt idx="640">
                  <c:v>12.581666000871342</c:v>
                </c:pt>
                <c:pt idx="641">
                  <c:v>12.623089775026115</c:v>
                </c:pt>
                <c:pt idx="642">
                  <c:v>12.66444100213613</c:v>
                </c:pt>
                <c:pt idx="643">
                  <c:v>12.70571987261628</c:v>
                </c:pt>
                <c:pt idx="644">
                  <c:v>12.746926576215673</c:v>
                </c:pt>
                <c:pt idx="645">
                  <c:v>12.788061302020504</c:v>
                </c:pt>
                <c:pt idx="646">
                  <c:v>12.829124238456997</c:v>
                </c:pt>
                <c:pt idx="647">
                  <c:v>12.870115573294239</c:v>
                </c:pt>
                <c:pt idx="648">
                  <c:v>12.911035493647068</c:v>
                </c:pt>
                <c:pt idx="649">
                  <c:v>12.951884185978916</c:v>
                </c:pt>
                <c:pt idx="650">
                  <c:v>12.992661836104627</c:v>
                </c:pt>
                <c:pt idx="651">
                  <c:v>13.033368629193298</c:v>
                </c:pt>
                <c:pt idx="652">
                  <c:v>13.074004749771055</c:v>
                </c:pt>
                <c:pt idx="653">
                  <c:v>13.114570381723862</c:v>
                </c:pt>
                <c:pt idx="654">
                  <c:v>13.155065708300286</c:v>
                </c:pt>
                <c:pt idx="655">
                  <c:v>13.195490912114261</c:v>
                </c:pt>
                <c:pt idx="656">
                  <c:v>13.235846175147831</c:v>
                </c:pt>
                <c:pt idx="657">
                  <c:v>13.276131678753869</c:v>
                </c:pt>
                <c:pt idx="658">
                  <c:v>13.316347603658816</c:v>
                </c:pt>
                <c:pt idx="659">
                  <c:v>13.356494129965368</c:v>
                </c:pt>
                <c:pt idx="660">
                  <c:v>13.396571437155172</c:v>
                </c:pt>
                <c:pt idx="661">
                  <c:v>13.436579704091493</c:v>
                </c:pt>
                <c:pt idx="662">
                  <c:v>13.476519109021872</c:v>
                </c:pt>
                <c:pt idx="663">
                  <c:v>13.516389829580794</c:v>
                </c:pt>
                <c:pt idx="664">
                  <c:v>13.556192042792306</c:v>
                </c:pt>
                <c:pt idx="665">
                  <c:v>13.595925925072628</c:v>
                </c:pt>
                <c:pt idx="666">
                  <c:v>13.635591652232781</c:v>
                </c:pt>
                <c:pt idx="667">
                  <c:v>13.675189399481159</c:v>
                </c:pt>
                <c:pt idx="668">
                  <c:v>13.714719341426132</c:v>
                </c:pt>
                <c:pt idx="669">
                  <c:v>13.754181652078588</c:v>
                </c:pt>
                <c:pt idx="670">
                  <c:v>13.793576504854499</c:v>
                </c:pt>
                <c:pt idx="671">
                  <c:v>13.83290407257747</c:v>
                </c:pt>
                <c:pt idx="672">
                  <c:v>13.872164527481246</c:v>
                </c:pt>
              </c:numCache>
            </c:numRef>
          </c: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52378240"/>
        <c:axId val="350168192"/>
      </c:lineChart>
      <c:dateAx>
        <c:axId val="352378240"/>
        <c:scaling>
          <c:orientation val="minMax"/>
        </c:scaling>
        <c:delete val="0"/>
        <c:axPos val="b"/>
        <c:numFmt formatCode="yyyy" sourceLinked="0"/>
        <c:majorTickMark val="out"/>
        <c:minorTickMark val="none"/>
        <c:tickLblPos val="nextTo"/>
        <c:crossAx val="350168192"/>
        <c:crosses val="autoZero"/>
        <c:auto val="1"/>
        <c:lblOffset val="100"/>
        <c:baseTimeUnit val="days"/>
        <c:majorUnit val="1"/>
        <c:majorTimeUnit val="years"/>
      </c:dateAx>
      <c:valAx>
        <c:axId val="350168192"/>
        <c:scaling>
          <c:orientation val="minMax"/>
        </c:scaling>
        <c:delete val="0"/>
        <c:axPos val="l"/>
        <c:numFmt formatCode="General" sourceLinked="1"/>
        <c:majorTickMark val="out"/>
        <c:minorTickMark val="none"/>
        <c:tickLblPos val="nextTo"/>
        <c:crossAx val="352378240"/>
        <c:crosses val="autoZero"/>
        <c:crossBetween val="between"/>
      </c:valAx>
    </c:plotArea>
    <c:legend>
      <c:legendPos val="t"/>
      <c:layout>
        <c:manualLayout>
          <c:xMode val="edge"/>
          <c:yMode val="edge"/>
          <c:x val="0.34081852926278949"/>
          <c:y val="0"/>
          <c:w val="0.37216392687756134"/>
          <c:h val="0.15136720077288082"/>
        </c:manualLayout>
      </c:layout>
      <c:overlay val="0"/>
    </c:legend>
    <c:plotVisOnly val="1"/>
    <c:dispBlanksAs val="gap"/>
    <c:showDLblsOverMax val="0"/>
  </c:chart>
  <c:spPr>
    <a:ln>
      <a:noFill/>
    </a:ln>
  </c:spPr>
  <c:txPr>
    <a:bodyPr/>
    <a:lstStyle/>
    <a:p>
      <a:pPr>
        <a:defRPr sz="800">
          <a:latin typeface="Arial Narrow" panose="020B0606020202030204" pitchFamily="34" charset="0"/>
        </a:defRPr>
      </a:pPr>
      <a:endParaRPr lang="ko-KR"/>
    </a:p>
  </c:txPr>
  <c:printSettings>
    <c:headerFooter/>
    <c:pageMargins b="0.75" l="0.7" r="0.7" t="0.75" header="0.3" footer="0.3"/>
    <c:pageSetup/>
  </c:printSettings>
  <c:userShapes r:id="rId1"/>
</c:chartSpace>
</file>

<file path=xl/drawings/_rels/drawing1.xml.rels><?xml version="1.0" encoding="UTF-8" standalone="yes"?>
<Relationships xmlns="http://schemas.openxmlformats.org/package/2006/relationships"><Relationship Id="rId8" Type="http://schemas.openxmlformats.org/officeDocument/2006/relationships/chart" Target="../charts/chart8.xml"/><Relationship Id="rId3" Type="http://schemas.openxmlformats.org/officeDocument/2006/relationships/chart" Target="../charts/chart3.xml"/><Relationship Id="rId7" Type="http://schemas.openxmlformats.org/officeDocument/2006/relationships/chart" Target="../charts/chart7.xml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chart" Target="../charts/chart6.xml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10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1.xml"/><Relationship Id="rId2" Type="http://schemas.openxmlformats.org/officeDocument/2006/relationships/chart" Target="../charts/chart10.xml"/><Relationship Id="rId1" Type="http://schemas.openxmlformats.org/officeDocument/2006/relationships/chart" Target="../charts/chart9.xml"/><Relationship Id="rId5" Type="http://schemas.openxmlformats.org/officeDocument/2006/relationships/chart" Target="../charts/chart13.xml"/><Relationship Id="rId4" Type="http://schemas.openxmlformats.org/officeDocument/2006/relationships/chart" Target="../charts/chart12.xml"/></Relationships>
</file>

<file path=xl/drawings/_rels/drawing13.xml.rels><?xml version="1.0" encoding="UTF-8" standalone="yes"?>
<Relationships xmlns="http://schemas.openxmlformats.org/package/2006/relationships"><Relationship Id="rId3" Type="http://schemas.openxmlformats.org/officeDocument/2006/relationships/chart" Target="../charts/chart16.xml"/><Relationship Id="rId2" Type="http://schemas.openxmlformats.org/officeDocument/2006/relationships/chart" Target="../charts/chart15.xml"/><Relationship Id="rId1" Type="http://schemas.openxmlformats.org/officeDocument/2006/relationships/chart" Target="../charts/chart14.xml"/><Relationship Id="rId4" Type="http://schemas.openxmlformats.org/officeDocument/2006/relationships/chart" Target="../charts/chart17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</xdr:col>
      <xdr:colOff>7285</xdr:colOff>
      <xdr:row>11</xdr:row>
      <xdr:rowOff>46505</xdr:rowOff>
    </xdr:from>
    <xdr:to>
      <xdr:col>9</xdr:col>
      <xdr:colOff>427960</xdr:colOff>
      <xdr:row>26</xdr:row>
      <xdr:rowOff>133730</xdr:rowOff>
    </xdr:to>
    <xdr:graphicFrame macro="">
      <xdr:nvGraphicFramePr>
        <xdr:cNvPr id="48" name="차트 4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11</xdr:col>
      <xdr:colOff>36422</xdr:colOff>
      <xdr:row>11</xdr:row>
      <xdr:rowOff>56030</xdr:rowOff>
    </xdr:from>
    <xdr:to>
      <xdr:col>20</xdr:col>
      <xdr:colOff>57047</xdr:colOff>
      <xdr:row>26</xdr:row>
      <xdr:rowOff>143255</xdr:rowOff>
    </xdr:to>
    <xdr:graphicFrame macro="">
      <xdr:nvGraphicFramePr>
        <xdr:cNvPr id="49" name="차트 4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</xdr:col>
      <xdr:colOff>16809</xdr:colOff>
      <xdr:row>49</xdr:row>
      <xdr:rowOff>54349</xdr:rowOff>
    </xdr:from>
    <xdr:to>
      <xdr:col>9</xdr:col>
      <xdr:colOff>437484</xdr:colOff>
      <xdr:row>64</xdr:row>
      <xdr:rowOff>141574</xdr:rowOff>
    </xdr:to>
    <xdr:graphicFrame macro="">
      <xdr:nvGraphicFramePr>
        <xdr:cNvPr id="50" name="차트 4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11</xdr:col>
      <xdr:colOff>9525</xdr:colOff>
      <xdr:row>49</xdr:row>
      <xdr:rowOff>28575</xdr:rowOff>
    </xdr:from>
    <xdr:to>
      <xdr:col>20</xdr:col>
      <xdr:colOff>30150</xdr:colOff>
      <xdr:row>64</xdr:row>
      <xdr:rowOff>115800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</xdr:col>
      <xdr:colOff>9525</xdr:colOff>
      <xdr:row>67</xdr:row>
      <xdr:rowOff>47625</xdr:rowOff>
    </xdr:from>
    <xdr:to>
      <xdr:col>9</xdr:col>
      <xdr:colOff>430200</xdr:colOff>
      <xdr:row>82</xdr:row>
      <xdr:rowOff>134850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11</xdr:col>
      <xdr:colOff>9525</xdr:colOff>
      <xdr:row>67</xdr:row>
      <xdr:rowOff>47625</xdr:rowOff>
    </xdr:from>
    <xdr:to>
      <xdr:col>20</xdr:col>
      <xdr:colOff>30150</xdr:colOff>
      <xdr:row>82</xdr:row>
      <xdr:rowOff>134850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</xdr:col>
      <xdr:colOff>9525</xdr:colOff>
      <xdr:row>29</xdr:row>
      <xdr:rowOff>28575</xdr:rowOff>
    </xdr:from>
    <xdr:to>
      <xdr:col>9</xdr:col>
      <xdr:colOff>430200</xdr:colOff>
      <xdr:row>44</xdr:row>
      <xdr:rowOff>125325</xdr:rowOff>
    </xdr:to>
    <xdr:graphicFrame macro="">
      <xdr:nvGraphicFramePr>
        <xdr:cNvPr id="9" name="차트 8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11</xdr:col>
      <xdr:colOff>0</xdr:colOff>
      <xdr:row>29</xdr:row>
      <xdr:rowOff>38100</xdr:rowOff>
    </xdr:from>
    <xdr:to>
      <xdr:col>20</xdr:col>
      <xdr:colOff>20625</xdr:colOff>
      <xdr:row>44</xdr:row>
      <xdr:rowOff>134850</xdr:rowOff>
    </xdr:to>
    <xdr:graphicFrame macro="">
      <xdr:nvGraphicFramePr>
        <xdr:cNvPr id="10" name="차트 9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</xdr:wsDr>
</file>

<file path=xl/drawings/drawing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0.19513</cdr:x>
      <cdr:y>0.08731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123950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000">
              <a:latin typeface="Arial Narrow" panose="020B0606020202030204" pitchFamily="34" charset="0"/>
            </a:rPr>
            <a:t>(</a:t>
          </a:r>
          <a:r>
            <a:rPr lang="ko-KR" altLang="en-US" sz="1000">
              <a:latin typeface="Arial Narrow" panose="020B0606020202030204" pitchFamily="34" charset="0"/>
            </a:rPr>
            <a:t>조원</a:t>
          </a:r>
          <a:r>
            <a:rPr lang="en-US" altLang="ko-KR" sz="1000">
              <a:latin typeface="Arial Narrow" panose="020B0606020202030204" pitchFamily="34" charset="0"/>
            </a:rPr>
            <a:t>)</a:t>
          </a:r>
          <a:endParaRPr lang="ko-KR" altLang="en-US" sz="1000">
            <a:latin typeface="Arial Narrow" panose="020B0606020202030204" pitchFamily="34" charset="0"/>
          </a:endParaRPr>
        </a:p>
      </cdr:txBody>
    </cdr:sp>
  </cdr:relSizeAnchor>
  <cdr:relSizeAnchor xmlns:cdr="http://schemas.openxmlformats.org/drawingml/2006/chartDrawing">
    <cdr:from>
      <cdr:x>0.26047</cdr:x>
      <cdr:y>0.00245</cdr:y>
    </cdr:from>
    <cdr:to>
      <cdr:x>0.78579</cdr:x>
      <cdr:y>0.09505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472674" y="8917"/>
          <a:ext cx="2970057" cy="337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altLang="ko-KR" sz="1400" b="1" i="1" u="none"/>
            <a:t>Trailing</a:t>
          </a:r>
          <a:r>
            <a:rPr lang="en-US" altLang="ko-KR" sz="1400" b="1" i="1" u="none" baseline="0"/>
            <a:t> </a:t>
          </a:r>
          <a:r>
            <a:rPr lang="en-US" altLang="ko-KR" sz="1400" b="1" i="1" u="none">
              <a:solidFill>
                <a:srgbClr val="FF0000"/>
              </a:solidFill>
            </a:rPr>
            <a:t>P/E</a:t>
          </a:r>
          <a:r>
            <a:rPr lang="en-US" altLang="ko-KR" sz="1400" b="1" i="1" u="none"/>
            <a:t> Band Chart</a:t>
          </a:r>
          <a:endParaRPr lang="ko-KR" altLang="en-US" sz="1400" b="1" i="1" u="none"/>
        </a:p>
      </cdr:txBody>
    </cdr:sp>
  </cdr:relSizeAnchor>
</c:userShapes>
</file>

<file path=xl/drawings/drawing3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0.19513</cdr:x>
      <cdr:y>0.08731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123950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000">
              <a:latin typeface="Arial Narrow" panose="020B0606020202030204" pitchFamily="34" charset="0"/>
            </a:rPr>
            <a:t>(</a:t>
          </a:r>
          <a:r>
            <a:rPr lang="ko-KR" altLang="en-US" sz="1000">
              <a:latin typeface="Arial Narrow" panose="020B0606020202030204" pitchFamily="34" charset="0"/>
            </a:rPr>
            <a:t>조원</a:t>
          </a:r>
          <a:r>
            <a:rPr lang="en-US" altLang="ko-KR" sz="1000">
              <a:latin typeface="Arial Narrow" panose="020B0606020202030204" pitchFamily="34" charset="0"/>
            </a:rPr>
            <a:t>)</a:t>
          </a:r>
          <a:endParaRPr lang="ko-KR" altLang="en-US" sz="1000">
            <a:latin typeface="Arial Narrow" panose="020B0606020202030204" pitchFamily="34" charset="0"/>
          </a:endParaRPr>
        </a:p>
      </cdr:txBody>
    </cdr:sp>
  </cdr:relSizeAnchor>
  <cdr:relSizeAnchor xmlns:cdr="http://schemas.openxmlformats.org/drawingml/2006/chartDrawing">
    <cdr:from>
      <cdr:x>0.26047</cdr:x>
      <cdr:y>0.00245</cdr:y>
    </cdr:from>
    <cdr:to>
      <cdr:x>0.78579</cdr:x>
      <cdr:y>0.09505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472674" y="8917"/>
          <a:ext cx="2970057" cy="337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altLang="ko-KR" sz="1400" b="1" i="1" u="none"/>
            <a:t>Forward</a:t>
          </a:r>
          <a:r>
            <a:rPr lang="en-US" altLang="ko-KR" sz="1400" b="1" i="1" u="none" baseline="0"/>
            <a:t> </a:t>
          </a:r>
          <a:r>
            <a:rPr lang="en-US" altLang="ko-KR" sz="1400" b="1" i="1" u="none">
              <a:solidFill>
                <a:srgbClr val="FF0000"/>
              </a:solidFill>
            </a:rPr>
            <a:t>P/E</a:t>
          </a:r>
          <a:r>
            <a:rPr lang="en-US" altLang="ko-KR" sz="1400" b="1" i="1" u="none"/>
            <a:t> Band Chart</a:t>
          </a:r>
          <a:endParaRPr lang="ko-KR" altLang="en-US" sz="1400" b="1" i="1" u="none"/>
        </a:p>
      </cdr:txBody>
    </cdr:sp>
  </cdr:relSizeAnchor>
</c:userShapes>
</file>

<file path=xl/drawings/drawing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0.19513</cdr:x>
      <cdr:y>0.08731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123950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000">
              <a:latin typeface="Arial Narrow" panose="020B0606020202030204" pitchFamily="34" charset="0"/>
            </a:rPr>
            <a:t>(</a:t>
          </a:r>
          <a:r>
            <a:rPr lang="ko-KR" altLang="en-US" sz="1000">
              <a:latin typeface="Arial Narrow" panose="020B0606020202030204" pitchFamily="34" charset="0"/>
            </a:rPr>
            <a:t>조원</a:t>
          </a:r>
          <a:r>
            <a:rPr lang="en-US" altLang="ko-KR" sz="1000">
              <a:latin typeface="Arial Narrow" panose="020B0606020202030204" pitchFamily="34" charset="0"/>
            </a:rPr>
            <a:t>)</a:t>
          </a:r>
          <a:endParaRPr lang="ko-KR" altLang="en-US" sz="1000">
            <a:latin typeface="Arial Narrow" panose="020B0606020202030204" pitchFamily="34" charset="0"/>
          </a:endParaRPr>
        </a:p>
      </cdr:txBody>
    </cdr:sp>
  </cdr:relSizeAnchor>
  <cdr:relSizeAnchor xmlns:cdr="http://schemas.openxmlformats.org/drawingml/2006/chartDrawing">
    <cdr:from>
      <cdr:x>0.25301</cdr:x>
      <cdr:y>0.01588</cdr:y>
    </cdr:from>
    <cdr:to>
      <cdr:x>0.76233</cdr:x>
      <cdr:y>0.10848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457325" y="57168"/>
          <a:ext cx="2933700" cy="333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altLang="ko-KR" sz="1400" b="1" i="1" u="none"/>
            <a:t>Trailing </a:t>
          </a:r>
          <a:r>
            <a:rPr lang="en-US" altLang="ko-KR" sz="1400" b="1" i="1" u="none">
              <a:solidFill>
                <a:srgbClr val="FF0000"/>
              </a:solidFill>
            </a:rPr>
            <a:t>P/B</a:t>
          </a:r>
          <a:r>
            <a:rPr lang="en-US" altLang="ko-KR" sz="1400" b="1" i="1" u="none"/>
            <a:t> Band Chart</a:t>
          </a:r>
          <a:endParaRPr lang="ko-KR" altLang="en-US" sz="1400" b="1" i="1" u="none"/>
        </a:p>
      </cdr:txBody>
    </cdr:sp>
  </cdr:relSizeAnchor>
</c:userShapes>
</file>

<file path=xl/drawings/drawing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0.19513</cdr:x>
      <cdr:y>0.08731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123950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000">
              <a:latin typeface="Arial Narrow" panose="020B0606020202030204" pitchFamily="34" charset="0"/>
            </a:rPr>
            <a:t>(</a:t>
          </a:r>
          <a:r>
            <a:rPr lang="ko-KR" altLang="en-US" sz="1000">
              <a:latin typeface="Arial Narrow" panose="020B0606020202030204" pitchFamily="34" charset="0"/>
            </a:rPr>
            <a:t>조원</a:t>
          </a:r>
          <a:r>
            <a:rPr lang="en-US" altLang="ko-KR" sz="1000">
              <a:latin typeface="Arial Narrow" panose="020B0606020202030204" pitchFamily="34" charset="0"/>
            </a:rPr>
            <a:t>)</a:t>
          </a:r>
          <a:endParaRPr lang="ko-KR" altLang="en-US" sz="1000">
            <a:latin typeface="Arial Narrow" panose="020B0606020202030204" pitchFamily="34" charset="0"/>
          </a:endParaRPr>
        </a:p>
      </cdr:txBody>
    </cdr:sp>
  </cdr:relSizeAnchor>
  <cdr:relSizeAnchor xmlns:cdr="http://schemas.openxmlformats.org/drawingml/2006/chartDrawing">
    <cdr:from>
      <cdr:x>0.25301</cdr:x>
      <cdr:y>0.01588</cdr:y>
    </cdr:from>
    <cdr:to>
      <cdr:x>0.76233</cdr:x>
      <cdr:y>0.10848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457325" y="57168"/>
          <a:ext cx="2933700" cy="333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altLang="ko-KR" sz="1400" b="1" i="1" u="none"/>
            <a:t>Forward </a:t>
          </a:r>
          <a:r>
            <a:rPr lang="en-US" altLang="ko-KR" sz="1400" b="1" i="1" u="none">
              <a:solidFill>
                <a:srgbClr val="FF0000"/>
              </a:solidFill>
            </a:rPr>
            <a:t>P/B</a:t>
          </a:r>
          <a:r>
            <a:rPr lang="en-US" altLang="ko-KR" sz="1400" b="1" i="1" u="none"/>
            <a:t> Band Chart</a:t>
          </a:r>
          <a:endParaRPr lang="ko-KR" altLang="en-US" sz="1400" b="1" i="1" u="none"/>
        </a:p>
      </cdr:txBody>
    </cdr:sp>
  </cdr:relSizeAnchor>
</c:userShapes>
</file>

<file path=xl/drawings/drawing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0.15625</cdr:x>
      <cdr:y>0.11111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714375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800">
              <a:latin typeface="Arial Narrow" panose="020B0606020202030204" pitchFamily="34" charset="0"/>
            </a:rPr>
            <a:t>(%)</a:t>
          </a:r>
          <a:endParaRPr lang="ko-KR" altLang="en-US" sz="800">
            <a:latin typeface="Arial Narrow" panose="020B0606020202030204" pitchFamily="34" charset="0"/>
          </a:endParaRPr>
        </a:p>
      </cdr:txBody>
    </cdr:sp>
  </cdr:relSizeAnchor>
</c:userShapes>
</file>

<file path=xl/drawings/drawing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0.15625</cdr:x>
      <cdr:y>0.11111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714375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800">
              <a:latin typeface="Arial Narrow" panose="020B0606020202030204" pitchFamily="34" charset="0"/>
            </a:rPr>
            <a:t>(%)</a:t>
          </a:r>
          <a:endParaRPr lang="ko-KR" altLang="en-US" sz="800">
            <a:latin typeface="Arial Narrow" panose="020B0606020202030204" pitchFamily="34" charset="0"/>
          </a:endParaRPr>
        </a:p>
      </cdr:txBody>
    </cdr:sp>
  </cdr:relSizeAnchor>
</c:userShapes>
</file>

<file path=xl/drawings/drawing8.xml><?xml version="1.0" encoding="utf-8"?>
<c:userShapes xmlns:c="http://schemas.openxmlformats.org/drawingml/2006/chart">
  <cdr:relSizeAnchor xmlns:cdr="http://schemas.openxmlformats.org/drawingml/2006/chartDrawing">
    <cdr:from>
      <cdr:x>0.0124</cdr:x>
      <cdr:y>0</cdr:y>
    </cdr:from>
    <cdr:to>
      <cdr:x>0.13485</cdr:x>
      <cdr:y>0.08996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76200" y="0"/>
          <a:ext cx="752475" cy="2914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800">
              <a:latin typeface="Arial Narrow" panose="020B0606020202030204" pitchFamily="34" charset="0"/>
            </a:rPr>
            <a:t>(%)</a:t>
          </a:r>
          <a:endParaRPr lang="ko-KR" altLang="en-US" sz="800">
            <a:latin typeface="Arial Narrow" panose="020B0606020202030204" pitchFamily="34" charset="0"/>
          </a:endParaRPr>
        </a:p>
      </cdr:txBody>
    </cdr:sp>
  </cdr:relSizeAnchor>
</c:userShapes>
</file>

<file path=xl/drawings/drawing9.xml><?xml version="1.0" encoding="utf-8"?>
<c:userShapes xmlns:c="http://schemas.openxmlformats.org/drawingml/2006/chart">
  <cdr:relSizeAnchor xmlns:cdr="http://schemas.openxmlformats.org/drawingml/2006/chartDrawing">
    <cdr:from>
      <cdr:x>0.01705</cdr:x>
      <cdr:y>0</cdr:y>
    </cdr:from>
    <cdr:to>
      <cdr:x>0.1395</cdr:x>
      <cdr:y>0.08996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104775" y="0"/>
          <a:ext cx="752475" cy="29146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wrap="square" rtlCol="0"/>
        <a:lstStyle xmlns:a="http://schemas.openxmlformats.org/drawingml/2006/main">
          <a:lvl1pPr marL="0" indent="0">
            <a:defRPr sz="1100">
              <a:latin typeface="+mn-lt"/>
              <a:ea typeface="+mn-ea"/>
              <a:cs typeface="+mn-cs"/>
            </a:defRPr>
          </a:lvl1pPr>
          <a:lvl2pPr marL="457200" indent="0">
            <a:defRPr sz="1100">
              <a:latin typeface="+mn-lt"/>
              <a:ea typeface="+mn-ea"/>
              <a:cs typeface="+mn-cs"/>
            </a:defRPr>
          </a:lvl2pPr>
          <a:lvl3pPr marL="914400" indent="0">
            <a:defRPr sz="1100">
              <a:latin typeface="+mn-lt"/>
              <a:ea typeface="+mn-ea"/>
              <a:cs typeface="+mn-cs"/>
            </a:defRPr>
          </a:lvl3pPr>
          <a:lvl4pPr marL="1371600" indent="0">
            <a:defRPr sz="1100">
              <a:latin typeface="+mn-lt"/>
              <a:ea typeface="+mn-ea"/>
              <a:cs typeface="+mn-cs"/>
            </a:defRPr>
          </a:lvl4pPr>
          <a:lvl5pPr marL="1828800" indent="0">
            <a:defRPr sz="1100">
              <a:latin typeface="+mn-lt"/>
              <a:ea typeface="+mn-ea"/>
              <a:cs typeface="+mn-cs"/>
            </a:defRPr>
          </a:lvl5pPr>
          <a:lvl6pPr marL="2286000" indent="0">
            <a:defRPr sz="1100">
              <a:latin typeface="+mn-lt"/>
              <a:ea typeface="+mn-ea"/>
              <a:cs typeface="+mn-cs"/>
            </a:defRPr>
          </a:lvl6pPr>
          <a:lvl7pPr marL="2743200" indent="0">
            <a:defRPr sz="1100">
              <a:latin typeface="+mn-lt"/>
              <a:ea typeface="+mn-ea"/>
              <a:cs typeface="+mn-cs"/>
            </a:defRPr>
          </a:lvl7pPr>
          <a:lvl8pPr marL="3200400" indent="0">
            <a:defRPr sz="1100">
              <a:latin typeface="+mn-lt"/>
              <a:ea typeface="+mn-ea"/>
              <a:cs typeface="+mn-cs"/>
            </a:defRPr>
          </a:lvl8pPr>
          <a:lvl9pPr marL="3657600" indent="0">
            <a:defRPr sz="1100">
              <a:latin typeface="+mn-lt"/>
              <a:ea typeface="+mn-ea"/>
              <a:cs typeface="+mn-cs"/>
            </a:defRPr>
          </a:lvl9pPr>
        </a:lstStyle>
        <a:p xmlns:a="http://schemas.openxmlformats.org/drawingml/2006/main">
          <a:r>
            <a:rPr lang="en-US" altLang="ko-KR" sz="800">
              <a:latin typeface="Arial Narrow" panose="020B0606020202030204" pitchFamily="34" charset="0"/>
            </a:rPr>
            <a:t>(%)</a:t>
          </a:r>
          <a:endParaRPr lang="ko-KR" altLang="en-US" sz="800">
            <a:latin typeface="Arial Narrow" panose="020B0606020202030204" pitchFamily="34" charset="0"/>
          </a:endParaRPr>
        </a:p>
      </cdr:txBody>
    </cdr:sp>
  </cdr:relSizeAnchor>
</c:userShapes>
</file>

<file path=xl/drawings/drawing10.xml><?xml version="1.0" encoding="utf-8"?>
<xdr:wsDr xmlns:xdr="http://schemas.openxmlformats.org/drawingml/2006/spreadsheetDrawing" xmlns:a="http://schemas.openxmlformats.org/drawingml/2006/main">
  <xdr:twoCellAnchor>
    <xdr:from>
      <xdr:col>40</xdr:col>
      <xdr:colOff>117022</xdr:colOff>
      <xdr:row>26</xdr:row>
      <xdr:rowOff>48986</xdr:rowOff>
    </xdr:from>
    <xdr:to>
      <xdr:col>48</xdr:col>
      <xdr:colOff>17786</xdr:colOff>
      <xdr:row>43</xdr:row>
      <xdr:rowOff>86636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58</xdr:col>
      <xdr:colOff>179615</xdr:colOff>
      <xdr:row>22</xdr:row>
      <xdr:rowOff>2722</xdr:rowOff>
    </xdr:from>
    <xdr:to>
      <xdr:col>66</xdr:col>
      <xdr:colOff>176990</xdr:colOff>
      <xdr:row>39</xdr:row>
      <xdr:rowOff>37650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39</xdr:col>
      <xdr:colOff>676275</xdr:colOff>
      <xdr:row>43</xdr:row>
      <xdr:rowOff>95250</xdr:rowOff>
    </xdr:from>
    <xdr:to>
      <xdr:col>48</xdr:col>
      <xdr:colOff>47625</xdr:colOff>
      <xdr:row>56</xdr:row>
      <xdr:rowOff>114300</xdr:rowOff>
    </xdr:to>
    <xdr:graphicFrame macro="">
      <xdr:nvGraphicFramePr>
        <xdr:cNvPr id="6" name="차트 5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57</xdr:col>
      <xdr:colOff>561975</xdr:colOff>
      <xdr:row>39</xdr:row>
      <xdr:rowOff>76200</xdr:rowOff>
    </xdr:from>
    <xdr:to>
      <xdr:col>64</xdr:col>
      <xdr:colOff>57150</xdr:colOff>
      <xdr:row>52</xdr:row>
      <xdr:rowOff>95250</xdr:rowOff>
    </xdr:to>
    <xdr:graphicFrame macro="">
      <xdr:nvGraphicFramePr>
        <xdr:cNvPr id="11" name="차트 1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40</xdr:col>
      <xdr:colOff>209550</xdr:colOff>
      <xdr:row>53</xdr:row>
      <xdr:rowOff>114300</xdr:rowOff>
    </xdr:from>
    <xdr:to>
      <xdr:col>48</xdr:col>
      <xdr:colOff>38100</xdr:colOff>
      <xdr:row>66</xdr:row>
      <xdr:rowOff>133350</xdr:rowOff>
    </xdr:to>
    <xdr:graphicFrame macro="">
      <xdr:nvGraphicFramePr>
        <xdr:cNvPr id="7" name="차트 6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</xdr:wsDr>
</file>

<file path=xl/drawings/drawing11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0.19513</cdr:x>
      <cdr:y>0.08731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123950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000">
              <a:latin typeface="Arial Narrow" panose="020B0606020202030204" pitchFamily="34" charset="0"/>
            </a:rPr>
            <a:t>(</a:t>
          </a:r>
          <a:r>
            <a:rPr lang="ko-KR" altLang="en-US" sz="1000">
              <a:latin typeface="Arial Narrow" panose="020B0606020202030204" pitchFamily="34" charset="0"/>
            </a:rPr>
            <a:t>조원</a:t>
          </a:r>
          <a:r>
            <a:rPr lang="en-US" altLang="ko-KR" sz="1000">
              <a:latin typeface="Arial Narrow" panose="020B0606020202030204" pitchFamily="34" charset="0"/>
            </a:rPr>
            <a:t>)</a:t>
          </a:r>
          <a:endParaRPr lang="ko-KR" altLang="en-US" sz="1000">
            <a:latin typeface="Arial Narrow" panose="020B0606020202030204" pitchFamily="34" charset="0"/>
          </a:endParaRPr>
        </a:p>
      </cdr:txBody>
    </cdr:sp>
  </cdr:relSizeAnchor>
  <cdr:relSizeAnchor xmlns:cdr="http://schemas.openxmlformats.org/drawingml/2006/chartDrawing">
    <cdr:from>
      <cdr:x>0.26047</cdr:x>
      <cdr:y>0.00245</cdr:y>
    </cdr:from>
    <cdr:to>
      <cdr:x>0.78579</cdr:x>
      <cdr:y>0.09505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472674" y="8917"/>
          <a:ext cx="2970057" cy="337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altLang="ko-KR" sz="1400" b="1" i="1" u="sng"/>
            <a:t>KOSPI  Trailing</a:t>
          </a:r>
          <a:r>
            <a:rPr lang="en-US" altLang="ko-KR" sz="1400" b="1" i="1" u="sng" baseline="0"/>
            <a:t> </a:t>
          </a:r>
          <a:r>
            <a:rPr lang="en-US" altLang="ko-KR" sz="1400" b="1" i="1" u="sng"/>
            <a:t>P/E Band Chart</a:t>
          </a:r>
          <a:endParaRPr lang="ko-KR" altLang="en-US" sz="1400" b="1" i="1" u="sng"/>
        </a:p>
      </cdr:txBody>
    </cdr:sp>
  </cdr:relSizeAnchor>
</c:userShapes>
</file>

<file path=xl/drawings/drawing12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0.19513</cdr:x>
      <cdr:y>0.08731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123950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000">
              <a:latin typeface="Arial Narrow" panose="020B0606020202030204" pitchFamily="34" charset="0"/>
            </a:rPr>
            <a:t>(</a:t>
          </a:r>
          <a:r>
            <a:rPr lang="ko-KR" altLang="en-US" sz="1000">
              <a:latin typeface="Arial Narrow" panose="020B0606020202030204" pitchFamily="34" charset="0"/>
            </a:rPr>
            <a:t>조원</a:t>
          </a:r>
          <a:r>
            <a:rPr lang="en-US" altLang="ko-KR" sz="1000">
              <a:latin typeface="Arial Narrow" panose="020B0606020202030204" pitchFamily="34" charset="0"/>
            </a:rPr>
            <a:t>)</a:t>
          </a:r>
          <a:endParaRPr lang="ko-KR" altLang="en-US" sz="1000">
            <a:latin typeface="Arial Narrow" panose="020B0606020202030204" pitchFamily="34" charset="0"/>
          </a:endParaRPr>
        </a:p>
      </cdr:txBody>
    </cdr:sp>
  </cdr:relSizeAnchor>
  <cdr:relSizeAnchor xmlns:cdr="http://schemas.openxmlformats.org/drawingml/2006/chartDrawing">
    <cdr:from>
      <cdr:x>0.26047</cdr:x>
      <cdr:y>0.00245</cdr:y>
    </cdr:from>
    <cdr:to>
      <cdr:x>0.78579</cdr:x>
      <cdr:y>0.09505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472674" y="8917"/>
          <a:ext cx="2970057" cy="337644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altLang="ko-KR" sz="1400" b="1" i="1" u="sng"/>
            <a:t>KOSPI  Forward</a:t>
          </a:r>
          <a:r>
            <a:rPr lang="en-US" altLang="ko-KR" sz="1400" b="1" i="1" u="sng" baseline="0"/>
            <a:t> </a:t>
          </a:r>
          <a:r>
            <a:rPr lang="en-US" altLang="ko-KR" sz="1400" b="1" i="1" u="sng"/>
            <a:t>P/E Band Chart</a:t>
          </a:r>
          <a:endParaRPr lang="ko-KR" altLang="en-US" sz="1400" b="1" i="1" u="sng"/>
        </a:p>
      </cdr:txBody>
    </cdr:sp>
  </cdr:relSizeAnchor>
</c:userShapes>
</file>

<file path=xl/drawings/drawing13.xml><?xml version="1.0" encoding="utf-8"?>
<xdr:wsDr xmlns:xdr="http://schemas.openxmlformats.org/drawingml/2006/spreadsheetDrawing" xmlns:a="http://schemas.openxmlformats.org/drawingml/2006/main">
  <xdr:twoCellAnchor>
    <xdr:from>
      <xdr:col>29</xdr:col>
      <xdr:colOff>676275</xdr:colOff>
      <xdr:row>25</xdr:row>
      <xdr:rowOff>9525</xdr:rowOff>
    </xdr:from>
    <xdr:to>
      <xdr:col>37</xdr:col>
      <xdr:colOff>264075</xdr:colOff>
      <xdr:row>42</xdr:row>
      <xdr:rowOff>47175</xdr:rowOff>
    </xdr:to>
    <xdr:graphicFrame macro="">
      <xdr:nvGraphicFramePr>
        <xdr:cNvPr id="2" name="차트 1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54</xdr:col>
      <xdr:colOff>314325</xdr:colOff>
      <xdr:row>24</xdr:row>
      <xdr:rowOff>76200</xdr:rowOff>
    </xdr:from>
    <xdr:to>
      <xdr:col>62</xdr:col>
      <xdr:colOff>854625</xdr:colOff>
      <xdr:row>41</xdr:row>
      <xdr:rowOff>113850</xdr:rowOff>
    </xdr:to>
    <xdr:graphicFrame macro="">
      <xdr:nvGraphicFramePr>
        <xdr:cNvPr id="4" name="차트 3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38</xdr:col>
      <xdr:colOff>238125</xdr:colOff>
      <xdr:row>25</xdr:row>
      <xdr:rowOff>14286</xdr:rowOff>
    </xdr:from>
    <xdr:to>
      <xdr:col>45</xdr:col>
      <xdr:colOff>438150</xdr:colOff>
      <xdr:row>42</xdr:row>
      <xdr:rowOff>57149</xdr:rowOff>
    </xdr:to>
    <xdr:graphicFrame macro="">
      <xdr:nvGraphicFramePr>
        <xdr:cNvPr id="6" name="차트 5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67</xdr:col>
      <xdr:colOff>0</xdr:colOff>
      <xdr:row>25</xdr:row>
      <xdr:rowOff>0</xdr:rowOff>
    </xdr:from>
    <xdr:to>
      <xdr:col>74</xdr:col>
      <xdr:colOff>628650</xdr:colOff>
      <xdr:row>42</xdr:row>
      <xdr:rowOff>42863</xdr:rowOff>
    </xdr:to>
    <xdr:graphicFrame macro="">
      <xdr:nvGraphicFramePr>
        <xdr:cNvPr id="8" name="차트 7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drawings/drawing14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0.19513</cdr:x>
      <cdr:y>0.08731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123950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000">
              <a:latin typeface="Arial Narrow" panose="020B0606020202030204" pitchFamily="34" charset="0"/>
            </a:rPr>
            <a:t>(</a:t>
          </a:r>
          <a:r>
            <a:rPr lang="ko-KR" altLang="en-US" sz="1000">
              <a:latin typeface="Arial Narrow" panose="020B0606020202030204" pitchFamily="34" charset="0"/>
            </a:rPr>
            <a:t>조원</a:t>
          </a:r>
          <a:r>
            <a:rPr lang="en-US" altLang="ko-KR" sz="1000">
              <a:latin typeface="Arial Narrow" panose="020B0606020202030204" pitchFamily="34" charset="0"/>
            </a:rPr>
            <a:t>)</a:t>
          </a:r>
          <a:endParaRPr lang="ko-KR" altLang="en-US" sz="1000">
            <a:latin typeface="Arial Narrow" panose="020B0606020202030204" pitchFamily="34" charset="0"/>
          </a:endParaRPr>
        </a:p>
      </cdr:txBody>
    </cdr:sp>
  </cdr:relSizeAnchor>
  <cdr:relSizeAnchor xmlns:cdr="http://schemas.openxmlformats.org/drawingml/2006/chartDrawing">
    <cdr:from>
      <cdr:x>0.25301</cdr:x>
      <cdr:y>0.01588</cdr:y>
    </cdr:from>
    <cdr:to>
      <cdr:x>0.76233</cdr:x>
      <cdr:y>0.10848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457325" y="57168"/>
          <a:ext cx="2933700" cy="333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altLang="ko-KR" sz="1400" b="1" i="1" u="sng"/>
            <a:t>KOSPI Trailing P/B Band Chart</a:t>
          </a:r>
          <a:endParaRPr lang="ko-KR" altLang="en-US" sz="1400" b="1" i="1" u="sng"/>
        </a:p>
      </cdr:txBody>
    </cdr:sp>
  </cdr:relSizeAnchor>
</c:userShapes>
</file>

<file path=xl/drawings/drawing15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0.19513</cdr:x>
      <cdr:y>0.08731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1123950" cy="314325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1000">
              <a:latin typeface="Arial Narrow" panose="020B0606020202030204" pitchFamily="34" charset="0"/>
            </a:rPr>
            <a:t>(</a:t>
          </a:r>
          <a:r>
            <a:rPr lang="ko-KR" altLang="en-US" sz="1000">
              <a:latin typeface="Arial Narrow" panose="020B0606020202030204" pitchFamily="34" charset="0"/>
            </a:rPr>
            <a:t>조원</a:t>
          </a:r>
          <a:r>
            <a:rPr lang="en-US" altLang="ko-KR" sz="1000">
              <a:latin typeface="Arial Narrow" panose="020B0606020202030204" pitchFamily="34" charset="0"/>
            </a:rPr>
            <a:t>)</a:t>
          </a:r>
          <a:endParaRPr lang="ko-KR" altLang="en-US" sz="1000">
            <a:latin typeface="Arial Narrow" panose="020B0606020202030204" pitchFamily="34" charset="0"/>
          </a:endParaRPr>
        </a:p>
      </cdr:txBody>
    </cdr:sp>
  </cdr:relSizeAnchor>
  <cdr:relSizeAnchor xmlns:cdr="http://schemas.openxmlformats.org/drawingml/2006/chartDrawing">
    <cdr:from>
      <cdr:x>0.25301</cdr:x>
      <cdr:y>0.01588</cdr:y>
    </cdr:from>
    <cdr:to>
      <cdr:x>0.76233</cdr:x>
      <cdr:y>0.10848</cdr:y>
    </cdr:to>
    <cdr:sp macro="" textlink="">
      <cdr:nvSpPr>
        <cdr:cNvPr id="3" name="TextBox 2"/>
        <cdr:cNvSpPr txBox="1"/>
      </cdr:nvSpPr>
      <cdr:spPr>
        <a:xfrm xmlns:a="http://schemas.openxmlformats.org/drawingml/2006/main">
          <a:off x="1457325" y="57168"/>
          <a:ext cx="2933700" cy="33336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 anchor="ctr"/>
        <a:lstStyle xmlns:a="http://schemas.openxmlformats.org/drawingml/2006/main"/>
        <a:p xmlns:a="http://schemas.openxmlformats.org/drawingml/2006/main">
          <a:pPr algn="ctr"/>
          <a:r>
            <a:rPr lang="en-US" altLang="ko-KR" sz="1400" b="1" i="1" u="sng"/>
            <a:t>KOSPI Forward P/B Band Chart</a:t>
          </a:r>
          <a:endParaRPr lang="ko-KR" altLang="en-US" sz="1400" b="1" i="1" u="sng"/>
        </a:p>
      </cdr:txBody>
    </cdr:sp>
  </cdr:relSizeAnchor>
</c:userShapes>
</file>

<file path=xl/drawings/drawing16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0.15625</cdr:x>
      <cdr:y>0.11111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714375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800">
              <a:latin typeface="Arial Narrow" panose="020B0606020202030204" pitchFamily="34" charset="0"/>
            </a:rPr>
            <a:t>(%)</a:t>
          </a:r>
          <a:endParaRPr lang="ko-KR" altLang="en-US" sz="800">
            <a:latin typeface="Arial Narrow" panose="020B0606020202030204" pitchFamily="34" charset="0"/>
          </a:endParaRPr>
        </a:p>
      </cdr:txBody>
    </cdr:sp>
  </cdr:relSizeAnchor>
</c:userShapes>
</file>

<file path=xl/drawings/drawing17.xml><?xml version="1.0" encoding="utf-8"?>
<c:userShapes xmlns:c="http://schemas.openxmlformats.org/drawingml/2006/chart">
  <cdr:relSizeAnchor xmlns:cdr="http://schemas.openxmlformats.org/drawingml/2006/chartDrawing">
    <cdr:from>
      <cdr:x>0</cdr:x>
      <cdr:y>0</cdr:y>
    </cdr:from>
    <cdr:to>
      <cdr:x>0.15625</cdr:x>
      <cdr:y>0.11111</cdr:y>
    </cdr:to>
    <cdr:sp macro="" textlink="">
      <cdr:nvSpPr>
        <cdr:cNvPr id="2" name="TextBox 1"/>
        <cdr:cNvSpPr txBox="1"/>
      </cdr:nvSpPr>
      <cdr:spPr>
        <a:xfrm xmlns:a="http://schemas.openxmlformats.org/drawingml/2006/main">
          <a:off x="0" y="0"/>
          <a:ext cx="714375" cy="304800"/>
        </a:xfrm>
        <a:prstGeom xmlns:a="http://schemas.openxmlformats.org/drawingml/2006/main" prst="rect">
          <a:avLst/>
        </a:prstGeom>
      </cdr:spPr>
      <cdr:txBody>
        <a:bodyPr xmlns:a="http://schemas.openxmlformats.org/drawingml/2006/main" vertOverflow="clip" wrap="square" rtlCol="0"/>
        <a:lstStyle xmlns:a="http://schemas.openxmlformats.org/drawingml/2006/main"/>
        <a:p xmlns:a="http://schemas.openxmlformats.org/drawingml/2006/main">
          <a:r>
            <a:rPr lang="en-US" altLang="ko-KR" sz="800">
              <a:latin typeface="Arial Narrow" panose="020B0606020202030204" pitchFamily="34" charset="0"/>
            </a:rPr>
            <a:t>(%)</a:t>
          </a:r>
          <a:endParaRPr lang="ko-KR" altLang="en-US" sz="800">
            <a:latin typeface="Arial Narrow" panose="020B0606020202030204" pitchFamily="34" charset="0"/>
          </a:endParaRPr>
        </a:p>
      </cdr:txBody>
    </cdr:sp>
  </cdr:relSizeAnchor>
</c:userShape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comments" Target="../comments1.xml"/><Relationship Id="rId1" Type="http://schemas.openxmlformats.org/officeDocument/2006/relationships/vmlDrawing" Target="../drawings/vmlDrawing1.vml"/></Relationships>
</file>

<file path=xl/worksheets/_rels/sheet3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2.vml"/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2.bin"/><Relationship Id="rId4" Type="http://schemas.openxmlformats.org/officeDocument/2006/relationships/comments" Target="../comments2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vmlDrawing" Target="../drawings/vmlDrawing3.vml"/><Relationship Id="rId2" Type="http://schemas.openxmlformats.org/officeDocument/2006/relationships/drawing" Target="../drawings/drawing13.xml"/><Relationship Id="rId1" Type="http://schemas.openxmlformats.org/officeDocument/2006/relationships/printerSettings" Target="../printerSettings/printerSettings3.bin"/><Relationship Id="rId4" Type="http://schemas.openxmlformats.org/officeDocument/2006/relationships/comments" Target="../comments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FF0000"/>
    <pageSetUpPr fitToPage="1"/>
  </sheetPr>
  <dimension ref="B1:T68"/>
  <sheetViews>
    <sheetView showGridLines="0" tabSelected="1" view="pageBreakPreview" zoomScaleNormal="90" zoomScaleSheetLayoutView="100" workbookViewId="0">
      <selection activeCell="Y13" sqref="Y13"/>
    </sheetView>
  </sheetViews>
  <sheetFormatPr defaultRowHeight="16.5" x14ac:dyDescent="0.3"/>
  <cols>
    <col min="1" max="1" width="2.875" style="56" customWidth="1"/>
    <col min="2" max="2" width="9" style="56"/>
    <col min="3" max="3" width="16.5" style="56" customWidth="1"/>
    <col min="4" max="4" width="9" style="56"/>
    <col min="5" max="9" width="8.125" style="56" customWidth="1"/>
    <col min="10" max="10" width="6.125" style="56" customWidth="1"/>
    <col min="11" max="11" width="2.875" style="56" customWidth="1"/>
    <col min="12" max="18" width="8.125" style="56" customWidth="1"/>
    <col min="19" max="20" width="11.75" style="56" customWidth="1"/>
    <col min="21" max="21" width="3.75" style="56" customWidth="1"/>
    <col min="22" max="16384" width="9" style="56"/>
  </cols>
  <sheetData>
    <row r="1" spans="2:20" ht="10.5" customHeight="1" x14ac:dyDescent="0.3"/>
    <row r="2" spans="2:20" ht="16.5" customHeight="1" x14ac:dyDescent="0.3">
      <c r="B2" s="83" t="s">
        <v>3667</v>
      </c>
      <c r="C2" s="83"/>
      <c r="D2" s="83"/>
      <c r="E2" s="68"/>
      <c r="F2" s="68"/>
      <c r="G2" s="68"/>
      <c r="H2" s="53"/>
      <c r="I2" s="53"/>
      <c r="J2" s="54"/>
      <c r="K2" s="54"/>
      <c r="L2" s="54"/>
      <c r="M2" s="54"/>
      <c r="N2" s="54"/>
      <c r="O2" s="54"/>
      <c r="P2" s="54"/>
      <c r="Q2" s="54"/>
      <c r="R2" s="54"/>
      <c r="S2" s="54"/>
      <c r="T2" s="55" t="s">
        <v>3819</v>
      </c>
    </row>
    <row r="3" spans="2:20" ht="16.5" customHeight="1" x14ac:dyDescent="0.3">
      <c r="B3" s="83"/>
      <c r="C3" s="83"/>
      <c r="D3" s="83"/>
      <c r="E3" s="68"/>
      <c r="F3" s="68"/>
      <c r="G3" s="68"/>
      <c r="H3" s="53"/>
      <c r="I3" s="53"/>
      <c r="J3" s="54"/>
      <c r="K3" s="54"/>
      <c r="L3" s="54"/>
      <c r="M3" s="54"/>
      <c r="N3" s="54"/>
      <c r="O3" s="54"/>
      <c r="P3" s="54"/>
      <c r="Q3" s="54"/>
      <c r="R3" s="54"/>
      <c r="S3" s="54"/>
      <c r="T3" s="57" t="s">
        <v>3820</v>
      </c>
    </row>
    <row r="4" spans="2:20" ht="13.5" customHeight="1" thickBot="1" x14ac:dyDescent="0.35"/>
    <row r="5" spans="2:20" ht="14.25" customHeight="1" thickBot="1" x14ac:dyDescent="0.35">
      <c r="B5" s="90" t="s">
        <v>3644</v>
      </c>
      <c r="C5" s="93" t="s">
        <v>3753</v>
      </c>
      <c r="E5" s="84" t="s">
        <v>3645</v>
      </c>
      <c r="F5" s="85"/>
      <c r="G5" s="85"/>
      <c r="H5" s="85"/>
      <c r="I5" s="86"/>
      <c r="L5" s="84" t="s">
        <v>3646</v>
      </c>
      <c r="M5" s="85"/>
      <c r="N5" s="85"/>
      <c r="O5" s="85"/>
      <c r="P5" s="86"/>
    </row>
    <row r="6" spans="2:20" ht="14.25" customHeight="1" thickBot="1" x14ac:dyDescent="0.35">
      <c r="B6" s="91"/>
      <c r="C6" s="94"/>
      <c r="E6" s="58">
        <f>F6+$S$6</f>
        <v>12</v>
      </c>
      <c r="F6" s="59">
        <f>G6+$S$6</f>
        <v>10</v>
      </c>
      <c r="G6" s="59">
        <f>H6+$S$6</f>
        <v>8</v>
      </c>
      <c r="H6" s="59">
        <f>I6+$S$6</f>
        <v>6</v>
      </c>
      <c r="I6" s="71">
        <v>4</v>
      </c>
      <c r="J6" s="69" t="s">
        <v>3662</v>
      </c>
      <c r="L6" s="60">
        <f>M6+$S$6</f>
        <v>13</v>
      </c>
      <c r="M6" s="61">
        <f>N6+$S$6</f>
        <v>11</v>
      </c>
      <c r="N6" s="61">
        <f>O6+$S$6</f>
        <v>9</v>
      </c>
      <c r="O6" s="61">
        <f>P6+$S$6</f>
        <v>7</v>
      </c>
      <c r="P6" s="73">
        <v>5</v>
      </c>
      <c r="Q6" s="69" t="s">
        <v>3662</v>
      </c>
      <c r="R6" s="70" t="s">
        <v>3663</v>
      </c>
      <c r="S6" s="75">
        <v>2</v>
      </c>
    </row>
    <row r="7" spans="2:20" ht="14.25" customHeight="1" thickBot="1" x14ac:dyDescent="0.35">
      <c r="B7" s="91"/>
      <c r="C7" s="94"/>
    </row>
    <row r="8" spans="2:20" ht="14.25" customHeight="1" thickBot="1" x14ac:dyDescent="0.35">
      <c r="B8" s="91"/>
      <c r="C8" s="94"/>
      <c r="E8" s="87" t="s">
        <v>3647</v>
      </c>
      <c r="F8" s="88"/>
      <c r="G8" s="88"/>
      <c r="H8" s="88"/>
      <c r="I8" s="89"/>
      <c r="L8" s="87" t="s">
        <v>3648</v>
      </c>
      <c r="M8" s="88"/>
      <c r="N8" s="88"/>
      <c r="O8" s="88"/>
      <c r="P8" s="89"/>
    </row>
    <row r="9" spans="2:20" ht="14.25" customHeight="1" thickBot="1" x14ac:dyDescent="0.35">
      <c r="B9" s="92"/>
      <c r="C9" s="95"/>
      <c r="E9" s="64">
        <f>F9+$S$9</f>
        <v>2.5999999999999996</v>
      </c>
      <c r="F9" s="65">
        <f>G9+$S$9</f>
        <v>2.1999999999999997</v>
      </c>
      <c r="G9" s="65">
        <f>H9+$S$9</f>
        <v>1.7999999999999998</v>
      </c>
      <c r="H9" s="65">
        <f>I9+$S$9</f>
        <v>1.4</v>
      </c>
      <c r="I9" s="72">
        <v>1</v>
      </c>
      <c r="J9" s="69" t="s">
        <v>3662</v>
      </c>
      <c r="L9" s="66">
        <f>M9+$S$9</f>
        <v>2.4</v>
      </c>
      <c r="M9" s="67">
        <f>N9+$S$9</f>
        <v>2</v>
      </c>
      <c r="N9" s="67">
        <f>O9+$S$9</f>
        <v>1.6</v>
      </c>
      <c r="O9" s="67">
        <f>P9+$S$9</f>
        <v>1.2000000000000002</v>
      </c>
      <c r="P9" s="74">
        <v>0.8</v>
      </c>
      <c r="Q9" s="69" t="s">
        <v>3662</v>
      </c>
      <c r="R9" s="70" t="s">
        <v>3663</v>
      </c>
      <c r="S9" s="75">
        <v>0.4</v>
      </c>
    </row>
    <row r="10" spans="2:20" ht="13.5" customHeight="1" x14ac:dyDescent="0.3"/>
    <row r="11" spans="2:20" ht="17.25" thickBot="1" x14ac:dyDescent="0.35">
      <c r="B11" s="81" t="str">
        <f>C5&amp;" Trailing P/E: "&amp;ROUND(PER!AO9,1)&amp;"배 [5년 최소 "&amp;ROUND(PER!AO11,1)&amp;"배, 최대 "&amp;ROUND(PER!AO10,1)&amp;"배]"</f>
        <v>삼성전자 Trailing P/E: 10.3배 [5년 최소 5.7배, 최대 16.6배]</v>
      </c>
      <c r="C11" s="62"/>
      <c r="D11" s="62"/>
      <c r="E11" s="62"/>
      <c r="F11" s="62"/>
      <c r="G11" s="62"/>
      <c r="H11" s="62"/>
      <c r="I11" s="62"/>
      <c r="J11" s="62"/>
      <c r="L11" s="81" t="str">
        <f>C5&amp;" Forward P/E: "&amp;ROUND(PER!BH9,1)&amp;"배 [5년 최소 "&amp;ROUND(PER!BH11,1)&amp;"배, 최대 "&amp;ROUND(PER!BH10,1)&amp;"배]"</f>
        <v>삼성전자 Forward P/E: 8.8배 [5년 최소 5.2배, 최대 15.9배]</v>
      </c>
      <c r="M11" s="62"/>
      <c r="N11" s="62"/>
      <c r="O11" s="62"/>
      <c r="P11" s="62"/>
      <c r="Q11" s="62"/>
      <c r="R11" s="62"/>
      <c r="S11" s="62"/>
      <c r="T11" s="62"/>
    </row>
    <row r="12" spans="2:20" ht="17.25" thickTop="1" x14ac:dyDescent="0.3"/>
    <row r="28" spans="2:20" ht="7.5" customHeight="1" x14ac:dyDescent="0.3"/>
    <row r="29" spans="2:20" ht="16.5" customHeight="1" thickBot="1" x14ac:dyDescent="0.35">
      <c r="B29" s="81" t="str">
        <f>$C$5&amp;" 순이익 성장율 "&amp;ROUND(PER!AX10,2)&amp;"%  vs  섹터 순이익 성장율 "&amp;ROUND(PER!AX11,2)&amp;"%"</f>
        <v>삼성전자 순이익 성장율 0.81%  vs  섹터 순이익 성장율 -5.42%</v>
      </c>
      <c r="C29" s="62"/>
      <c r="D29" s="62"/>
      <c r="E29" s="62"/>
      <c r="F29" s="62"/>
      <c r="G29" s="62"/>
      <c r="H29" s="62"/>
      <c r="I29" s="62"/>
      <c r="J29" s="62"/>
      <c r="L29" s="81" t="str">
        <f>$C$5&amp;" 순이익 성장율 "&amp;ROUND(PER!BQ10,2)&amp;"%  vs  섹터 순이익 성장율 "&amp;ROUND(PER!BQ11,2)&amp;"%"</f>
        <v>삼성전자 순이익 성장율 17.54%  vs  섹터 순이익 성장율 19.05%</v>
      </c>
      <c r="M29" s="62"/>
      <c r="N29" s="62"/>
      <c r="O29" s="62"/>
      <c r="P29" s="62"/>
      <c r="Q29" s="62"/>
      <c r="R29" s="62"/>
      <c r="S29" s="62"/>
      <c r="T29" s="62"/>
    </row>
    <row r="30" spans="2:20" ht="16.5" customHeight="1" thickTop="1" x14ac:dyDescent="0.3"/>
    <row r="31" spans="2:20" ht="16.5" customHeight="1" x14ac:dyDescent="0.3"/>
    <row r="32" spans="2:20" ht="16.5" customHeight="1" x14ac:dyDescent="0.3"/>
    <row r="33" ht="16.5" customHeight="1" x14ac:dyDescent="0.3"/>
    <row r="34" ht="16.5" customHeight="1" x14ac:dyDescent="0.3"/>
    <row r="35" ht="16.5" customHeight="1" x14ac:dyDescent="0.3"/>
    <row r="36" ht="16.5" customHeight="1" x14ac:dyDescent="0.3"/>
    <row r="37" ht="16.5" customHeight="1" x14ac:dyDescent="0.3"/>
    <row r="38" ht="16.5" customHeight="1" x14ac:dyDescent="0.3"/>
    <row r="39" ht="16.5" customHeight="1" x14ac:dyDescent="0.3"/>
    <row r="40" ht="16.5" customHeight="1" x14ac:dyDescent="0.3"/>
    <row r="41" ht="16.5" customHeight="1" x14ac:dyDescent="0.3"/>
    <row r="42" ht="16.5" customHeight="1" x14ac:dyDescent="0.3"/>
    <row r="43" ht="16.5" customHeight="1" x14ac:dyDescent="0.3"/>
    <row r="44" ht="16.5" customHeight="1" x14ac:dyDescent="0.3"/>
    <row r="45" ht="16.5" customHeight="1" x14ac:dyDescent="0.3"/>
    <row r="46" ht="16.5" customHeight="1" x14ac:dyDescent="0.3"/>
    <row r="47" ht="16.5" customHeight="1" x14ac:dyDescent="0.3"/>
    <row r="48" ht="16.5" customHeight="1" x14ac:dyDescent="0.3"/>
    <row r="49" spans="2:20" ht="17.25" thickBot="1" x14ac:dyDescent="0.35">
      <c r="B49" s="82" t="str">
        <f>C5&amp;" Trailing P/B: "&amp;ROUND(PBR!AP14,2)&amp;"배 [5년 최소 "&amp;ROUND(PBR!AP13,2)&amp;"배, 최대 "&amp;ROUND(PBR!AP12,2)&amp;"배]"</f>
        <v>삼성전자 Trailing P/B: 1.2배 [5년 최소 0.92배, 최대 3.07배]</v>
      </c>
      <c r="C49" s="63"/>
      <c r="D49" s="63"/>
      <c r="E49" s="63"/>
      <c r="F49" s="63"/>
      <c r="G49" s="63"/>
      <c r="H49" s="63"/>
      <c r="I49" s="63"/>
      <c r="J49" s="63"/>
      <c r="L49" s="82" t="str">
        <f>C5&amp;" Forward P/B: "&amp;ROUND(PBR!BC14,2)&amp;"배 [5년 최소 "&amp;ROUND(PBR!BC13,2)&amp;", 최대 "&amp;ROUND(PBR!BC12,2)&amp;"배]"</f>
        <v>삼성전자 Forward P/B: 1.09배 [5년 최소 0.87, 최대 2.64배]</v>
      </c>
      <c r="M49" s="63"/>
      <c r="N49" s="63"/>
      <c r="O49" s="63"/>
      <c r="P49" s="63"/>
      <c r="Q49" s="63"/>
      <c r="R49" s="63"/>
      <c r="S49" s="63"/>
      <c r="T49" s="63"/>
    </row>
    <row r="50" spans="2:20" ht="17.25" thickTop="1" x14ac:dyDescent="0.3"/>
    <row r="66" spans="2:20" ht="6.75" customHeight="1" x14ac:dyDescent="0.3"/>
    <row r="67" spans="2:20" ht="17.25" thickBot="1" x14ac:dyDescent="0.35">
      <c r="B67" s="82" t="str">
        <f>C5&amp;" Trailing ROE "&amp;ROUND(PBR!AX13,2)&amp;"%  vs  섹터 Trailing ROE "&amp;ROUND(PBR!AX14,2)&amp;"%"</f>
        <v>삼성전자 Trailing ROE 11.61%  vs  섹터 Trailing ROE 11.67%</v>
      </c>
      <c r="C67" s="63"/>
      <c r="D67" s="63"/>
      <c r="E67" s="63"/>
      <c r="F67" s="63"/>
      <c r="G67" s="63"/>
      <c r="H67" s="63"/>
      <c r="I67" s="63"/>
      <c r="J67" s="63"/>
      <c r="L67" s="82" t="str">
        <f>C5&amp;" Forward ROE "&amp;ROUND(PBR!BO13,2)&amp;"%  vs  섹터 Forward ROE "&amp;ROUND(PBR!BO14,2)&amp;"%"</f>
        <v>삼성전자 Forward ROE 12.41%  vs  섹터 Forward ROE 13.87%</v>
      </c>
      <c r="M67" s="63"/>
      <c r="N67" s="63"/>
      <c r="O67" s="63"/>
      <c r="P67" s="63"/>
      <c r="Q67" s="63"/>
      <c r="R67" s="63"/>
      <c r="S67" s="63"/>
      <c r="T67" s="63"/>
    </row>
    <row r="68" spans="2:20" ht="17.25" thickTop="1" x14ac:dyDescent="0.3"/>
  </sheetData>
  <mergeCells count="7">
    <mergeCell ref="B2:D3"/>
    <mergeCell ref="E5:I5"/>
    <mergeCell ref="L5:P5"/>
    <mergeCell ref="E8:I8"/>
    <mergeCell ref="L8:P8"/>
    <mergeCell ref="B5:B9"/>
    <mergeCell ref="C5:C9"/>
  </mergeCells>
  <phoneticPr fontId="4" type="noConversion"/>
  <pageMargins left="0.25" right="0.25" top="0.75" bottom="0.75" header="0.3" footer="0.3"/>
  <pageSetup paperSize="9" scale="53" fitToHeight="0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:G1843"/>
  <sheetViews>
    <sheetView showGridLines="0" workbookViewId="0">
      <pane xSplit="3" ySplit="13" topLeftCell="D14" activePane="bottomRight" state="frozen"/>
      <selection activeCell="F14" sqref="F14"/>
      <selection pane="topRight" activeCell="F14" sqref="F14"/>
      <selection pane="bottomLeft" activeCell="F14" sqref="F14"/>
      <selection pane="bottomRight" activeCell="B30" sqref="B30"/>
    </sheetView>
  </sheetViews>
  <sheetFormatPr defaultRowHeight="16.5" x14ac:dyDescent="0.3"/>
  <cols>
    <col min="1" max="6" width="14.625" customWidth="1"/>
  </cols>
  <sheetData>
    <row r="1" spans="1:7" ht="15" customHeight="1" x14ac:dyDescent="0.3">
      <c r="A1" s="1" t="s">
        <v>0</v>
      </c>
      <c r="B1" s="2" t="s">
        <v>3823</v>
      </c>
    </row>
    <row r="3" spans="1:7" x14ac:dyDescent="0.3">
      <c r="A3" s="11" t="s">
        <v>3824</v>
      </c>
    </row>
    <row r="4" spans="1:7" x14ac:dyDescent="0.3">
      <c r="A4" s="14" t="s">
        <v>5</v>
      </c>
      <c r="B4" s="14" t="s">
        <v>6</v>
      </c>
      <c r="C4" s="14" t="s">
        <v>7</v>
      </c>
    </row>
    <row r="5" spans="1:7" x14ac:dyDescent="0.3">
      <c r="A5" s="16"/>
      <c r="B5" s="16"/>
      <c r="C5" s="16"/>
    </row>
    <row r="6" spans="1:7" x14ac:dyDescent="0.3">
      <c r="A6" s="16"/>
      <c r="B6" s="16"/>
      <c r="C6" s="16"/>
    </row>
    <row r="7" spans="1:7" x14ac:dyDescent="0.3">
      <c r="A7" s="17"/>
      <c r="B7" s="17"/>
      <c r="C7" s="17"/>
    </row>
    <row r="9" spans="1:7" x14ac:dyDescent="0.3">
      <c r="A9" s="14"/>
      <c r="B9" s="14" t="s">
        <v>3825</v>
      </c>
      <c r="C9" s="14" t="s">
        <v>10</v>
      </c>
      <c r="D9" s="14" t="s">
        <v>3634</v>
      </c>
      <c r="E9" s="14" t="s">
        <v>3670</v>
      </c>
      <c r="F9" s="14" t="s">
        <v>3700</v>
      </c>
    </row>
    <row r="10" spans="1:7" x14ac:dyDescent="0.3">
      <c r="A10" s="15"/>
      <c r="B10" s="15" t="s">
        <v>3826</v>
      </c>
      <c r="C10" s="15"/>
      <c r="D10" s="15" t="s">
        <v>25</v>
      </c>
      <c r="E10" s="15" t="s">
        <v>25</v>
      </c>
      <c r="F10" s="15" t="s">
        <v>25</v>
      </c>
    </row>
    <row r="11" spans="1:7" x14ac:dyDescent="0.3">
      <c r="A11" s="15"/>
      <c r="B11" s="15" t="s">
        <v>3827</v>
      </c>
      <c r="C11" s="15" t="s">
        <v>28</v>
      </c>
      <c r="D11" s="15" t="s">
        <v>28</v>
      </c>
      <c r="E11" s="15" t="s">
        <v>28</v>
      </c>
      <c r="F11" s="15" t="s">
        <v>28</v>
      </c>
    </row>
    <row r="12" spans="1:7" x14ac:dyDescent="0.3">
      <c r="A12" s="25"/>
      <c r="B12" s="25" t="s">
        <v>3830</v>
      </c>
      <c r="C12" s="15"/>
      <c r="D12" s="15"/>
      <c r="E12" s="15"/>
      <c r="F12" s="15"/>
    </row>
    <row r="13" spans="1:7" x14ac:dyDescent="0.3">
      <c r="A13" s="29" t="s">
        <v>3828</v>
      </c>
      <c r="B13" s="21" t="s">
        <v>3829</v>
      </c>
      <c r="C13" s="21" t="s">
        <v>3831</v>
      </c>
      <c r="D13" s="21" t="s">
        <v>3832</v>
      </c>
      <c r="E13" s="21" t="s">
        <v>3833</v>
      </c>
      <c r="F13" s="21" t="s">
        <v>3834</v>
      </c>
    </row>
    <row r="14" spans="1:7" x14ac:dyDescent="0.3">
      <c r="A14" s="5" t="s">
        <v>1079</v>
      </c>
      <c r="B14" s="16" t="s">
        <v>3835</v>
      </c>
      <c r="C14" s="5">
        <v>12</v>
      </c>
      <c r="D14" s="6" t="s">
        <v>1808</v>
      </c>
      <c r="E14" s="6" t="s">
        <v>3674</v>
      </c>
      <c r="F14" s="6" t="s">
        <v>3701</v>
      </c>
      <c r="G14" t="str">
        <f>A14</f>
        <v>A005930</v>
      </c>
    </row>
    <row r="15" spans="1:7" x14ac:dyDescent="0.3">
      <c r="A15" s="5" t="s">
        <v>1081</v>
      </c>
      <c r="B15" s="16" t="s">
        <v>3836</v>
      </c>
      <c r="C15" s="5">
        <v>12</v>
      </c>
      <c r="D15" s="6" t="s">
        <v>1810</v>
      </c>
      <c r="E15" s="6" t="s">
        <v>3675</v>
      </c>
      <c r="F15" s="6" t="s">
        <v>3702</v>
      </c>
      <c r="G15" t="str">
        <f t="shared" ref="G15:G78" si="0">A15</f>
        <v>A005380</v>
      </c>
    </row>
    <row r="16" spans="1:7" x14ac:dyDescent="0.3">
      <c r="A16" s="5" t="s">
        <v>1080</v>
      </c>
      <c r="B16" s="16" t="s">
        <v>3837</v>
      </c>
      <c r="C16" s="5">
        <v>12</v>
      </c>
      <c r="D16" s="6" t="s">
        <v>1809</v>
      </c>
      <c r="E16" s="6" t="s">
        <v>3676</v>
      </c>
      <c r="F16" s="6" t="s">
        <v>3703</v>
      </c>
      <c r="G16" t="str">
        <f t="shared" si="0"/>
        <v>A015760</v>
      </c>
    </row>
    <row r="17" spans="1:7" x14ac:dyDescent="0.3">
      <c r="A17" s="5" t="s">
        <v>1085</v>
      </c>
      <c r="B17" s="16" t="s">
        <v>3838</v>
      </c>
      <c r="C17" s="5">
        <v>12</v>
      </c>
      <c r="D17" s="6" t="s">
        <v>1837</v>
      </c>
      <c r="E17" s="6" t="s">
        <v>3677</v>
      </c>
      <c r="F17" s="6" t="s">
        <v>3704</v>
      </c>
      <c r="G17" t="str">
        <f t="shared" si="0"/>
        <v>A028260</v>
      </c>
    </row>
    <row r="18" spans="1:7" x14ac:dyDescent="0.3">
      <c r="A18" s="5" t="s">
        <v>1088</v>
      </c>
      <c r="B18" s="16" t="s">
        <v>3839</v>
      </c>
      <c r="C18" s="5">
        <v>12</v>
      </c>
      <c r="D18" s="6" t="s">
        <v>1816</v>
      </c>
      <c r="E18" s="6" t="s">
        <v>3675</v>
      </c>
      <c r="F18" s="6" t="s">
        <v>3702</v>
      </c>
      <c r="G18" t="str">
        <f t="shared" si="0"/>
        <v>A012330</v>
      </c>
    </row>
    <row r="19" spans="1:7" x14ac:dyDescent="0.3">
      <c r="A19" s="5" t="s">
        <v>1083</v>
      </c>
      <c r="B19" s="16" t="s">
        <v>3840</v>
      </c>
      <c r="C19" s="5">
        <v>12</v>
      </c>
      <c r="D19" s="6" t="s">
        <v>1812</v>
      </c>
      <c r="E19" s="6" t="s">
        <v>3678</v>
      </c>
      <c r="F19" s="6" t="s">
        <v>3705</v>
      </c>
      <c r="G19" t="str">
        <f t="shared" si="0"/>
        <v>A090430</v>
      </c>
    </row>
    <row r="20" spans="1:7" x14ac:dyDescent="0.3">
      <c r="A20" s="5" t="s">
        <v>1082</v>
      </c>
      <c r="B20" s="16" t="s">
        <v>3841</v>
      </c>
      <c r="C20" s="5">
        <v>12</v>
      </c>
      <c r="D20" s="6" t="s">
        <v>1811</v>
      </c>
      <c r="E20" s="6" t="s">
        <v>3674</v>
      </c>
      <c r="F20" s="6" t="s">
        <v>3701</v>
      </c>
      <c r="G20" t="str">
        <f t="shared" si="0"/>
        <v>A000660</v>
      </c>
    </row>
    <row r="21" spans="1:7" x14ac:dyDescent="0.3">
      <c r="A21" s="5" t="s">
        <v>1093</v>
      </c>
      <c r="B21" s="16" t="s">
        <v>3842</v>
      </c>
      <c r="C21" s="5">
        <v>12</v>
      </c>
      <c r="D21" s="6" t="s">
        <v>1821</v>
      </c>
      <c r="E21" s="6" t="s">
        <v>3679</v>
      </c>
      <c r="F21" s="6" t="s">
        <v>3706</v>
      </c>
      <c r="G21" t="str">
        <f t="shared" si="0"/>
        <v>A051910</v>
      </c>
    </row>
    <row r="22" spans="1:7" x14ac:dyDescent="0.3">
      <c r="A22" s="5" t="s">
        <v>1086</v>
      </c>
      <c r="B22" s="16" t="s">
        <v>3843</v>
      </c>
      <c r="C22" s="5">
        <v>12</v>
      </c>
      <c r="D22" s="6" t="s">
        <v>1814</v>
      </c>
      <c r="E22" s="6" t="s">
        <v>3680</v>
      </c>
      <c r="F22" s="6" t="s">
        <v>3707</v>
      </c>
      <c r="G22" t="str">
        <f t="shared" si="0"/>
        <v>A032830</v>
      </c>
    </row>
    <row r="23" spans="1:7" x14ac:dyDescent="0.3">
      <c r="A23" s="5" t="s">
        <v>1090</v>
      </c>
      <c r="B23" s="16" t="s">
        <v>3844</v>
      </c>
      <c r="C23" s="5">
        <v>12</v>
      </c>
      <c r="D23" s="6" t="s">
        <v>1818</v>
      </c>
      <c r="E23" s="6" t="s">
        <v>3675</v>
      </c>
      <c r="F23" s="6" t="s">
        <v>3702</v>
      </c>
      <c r="G23" t="str">
        <f t="shared" si="0"/>
        <v>A000270</v>
      </c>
    </row>
    <row r="24" spans="1:7" x14ac:dyDescent="0.3">
      <c r="A24" s="5" t="s">
        <v>1092</v>
      </c>
      <c r="B24" s="16" t="s">
        <v>3845</v>
      </c>
      <c r="C24" s="5">
        <v>12</v>
      </c>
      <c r="D24" s="6" t="s">
        <v>1820</v>
      </c>
      <c r="E24" s="6" t="s">
        <v>3681</v>
      </c>
      <c r="F24" s="6" t="s">
        <v>3708</v>
      </c>
      <c r="G24" t="str">
        <f t="shared" si="0"/>
        <v>A035420</v>
      </c>
    </row>
    <row r="25" spans="1:7" x14ac:dyDescent="0.3">
      <c r="A25" s="5" t="s">
        <v>1087</v>
      </c>
      <c r="B25" s="16" t="s">
        <v>3846</v>
      </c>
      <c r="C25" s="5">
        <v>12</v>
      </c>
      <c r="D25" s="6" t="s">
        <v>1815</v>
      </c>
      <c r="E25" s="6" t="s">
        <v>3682</v>
      </c>
      <c r="F25" s="6" t="s">
        <v>3709</v>
      </c>
      <c r="G25" t="str">
        <f t="shared" si="0"/>
        <v>A055550</v>
      </c>
    </row>
    <row r="26" spans="1:7" x14ac:dyDescent="0.3">
      <c r="A26" s="5" t="s">
        <v>1084</v>
      </c>
      <c r="B26" s="16" t="s">
        <v>3847</v>
      </c>
      <c r="C26" s="5">
        <v>12</v>
      </c>
      <c r="D26" s="6" t="s">
        <v>1813</v>
      </c>
      <c r="E26" s="6" t="s">
        <v>3681</v>
      </c>
      <c r="F26" s="6" t="s">
        <v>3708</v>
      </c>
      <c r="G26" t="str">
        <f t="shared" si="0"/>
        <v>A018260</v>
      </c>
    </row>
    <row r="27" spans="1:7" x14ac:dyDescent="0.3">
      <c r="A27" s="5" t="s">
        <v>1089</v>
      </c>
      <c r="B27" s="16" t="s">
        <v>3848</v>
      </c>
      <c r="C27" s="5">
        <v>12</v>
      </c>
      <c r="D27" s="6" t="s">
        <v>1817</v>
      </c>
      <c r="E27" s="6" t="s">
        <v>3683</v>
      </c>
      <c r="F27" s="6" t="s">
        <v>3710</v>
      </c>
      <c r="G27" t="str">
        <f t="shared" si="0"/>
        <v>A017670</v>
      </c>
    </row>
    <row r="28" spans="1:7" x14ac:dyDescent="0.3">
      <c r="A28" s="5" t="s">
        <v>1098</v>
      </c>
      <c r="B28" s="16" t="s">
        <v>3849</v>
      </c>
      <c r="C28" s="5">
        <v>12</v>
      </c>
      <c r="D28" s="6" t="s">
        <v>1829</v>
      </c>
      <c r="E28" s="6" t="s">
        <v>3677</v>
      </c>
      <c r="F28" s="6" t="s">
        <v>3704</v>
      </c>
      <c r="G28" t="str">
        <f t="shared" si="0"/>
        <v>A034730</v>
      </c>
    </row>
    <row r="29" spans="1:7" x14ac:dyDescent="0.3">
      <c r="A29" s="5" t="s">
        <v>1097</v>
      </c>
      <c r="B29" s="16" t="s">
        <v>3850</v>
      </c>
      <c r="C29" s="5">
        <v>12</v>
      </c>
      <c r="D29" s="6" t="s">
        <v>1825</v>
      </c>
      <c r="E29" s="6" t="s">
        <v>3678</v>
      </c>
      <c r="F29" s="6" t="s">
        <v>3705</v>
      </c>
      <c r="G29" t="str">
        <f t="shared" si="0"/>
        <v>A051900</v>
      </c>
    </row>
    <row r="30" spans="1:7" x14ac:dyDescent="0.3">
      <c r="A30" s="5" t="s">
        <v>1091</v>
      </c>
      <c r="B30" s="16" t="s">
        <v>3851</v>
      </c>
      <c r="C30" s="5">
        <v>12</v>
      </c>
      <c r="D30" s="6" t="s">
        <v>1819</v>
      </c>
      <c r="E30" s="6" t="s">
        <v>3685</v>
      </c>
      <c r="F30" s="6" t="s">
        <v>3712</v>
      </c>
      <c r="G30" t="str">
        <f t="shared" si="0"/>
        <v>A005490</v>
      </c>
    </row>
    <row r="31" spans="1:7" x14ac:dyDescent="0.3">
      <c r="A31" s="5" t="s">
        <v>1095</v>
      </c>
      <c r="B31" s="16" t="s">
        <v>3852</v>
      </c>
      <c r="C31" s="5">
        <v>12</v>
      </c>
      <c r="D31" s="6" t="s">
        <v>1823</v>
      </c>
      <c r="E31" s="6" t="s">
        <v>3684</v>
      </c>
      <c r="F31" s="6" t="s">
        <v>3711</v>
      </c>
      <c r="G31" t="str">
        <f t="shared" si="0"/>
        <v>A033780</v>
      </c>
    </row>
    <row r="32" spans="1:7" x14ac:dyDescent="0.3">
      <c r="A32" s="5" t="s">
        <v>1099</v>
      </c>
      <c r="B32" s="16" t="s">
        <v>3853</v>
      </c>
      <c r="C32" s="5">
        <v>12</v>
      </c>
      <c r="D32" s="6" t="s">
        <v>1826</v>
      </c>
      <c r="E32" s="6" t="s">
        <v>3680</v>
      </c>
      <c r="F32" s="6" t="s">
        <v>3707</v>
      </c>
      <c r="G32" t="str">
        <f t="shared" si="0"/>
        <v>A000810</v>
      </c>
    </row>
    <row r="33" spans="1:7" x14ac:dyDescent="0.3">
      <c r="A33" s="5" t="s">
        <v>1096</v>
      </c>
      <c r="B33" s="16" t="s">
        <v>3854</v>
      </c>
      <c r="C33" s="5">
        <v>12</v>
      </c>
      <c r="D33" s="6" t="s">
        <v>1824</v>
      </c>
      <c r="E33" s="6" t="s">
        <v>3682</v>
      </c>
      <c r="F33" s="6" t="s">
        <v>3709</v>
      </c>
      <c r="G33" t="str">
        <f t="shared" si="0"/>
        <v>A105560</v>
      </c>
    </row>
    <row r="34" spans="1:7" x14ac:dyDescent="0.3">
      <c r="A34" s="5" t="s">
        <v>1100</v>
      </c>
      <c r="B34" s="16" t="s">
        <v>3855</v>
      </c>
      <c r="C34" s="5">
        <v>12</v>
      </c>
      <c r="D34" s="6" t="s">
        <v>1827</v>
      </c>
      <c r="E34" s="6" t="s">
        <v>3677</v>
      </c>
      <c r="F34" s="6" t="s">
        <v>3704</v>
      </c>
      <c r="G34" t="str">
        <f t="shared" si="0"/>
        <v>A003550</v>
      </c>
    </row>
    <row r="35" spans="1:7" x14ac:dyDescent="0.3">
      <c r="A35" s="5" t="s">
        <v>1104</v>
      </c>
      <c r="B35" s="16" t="s">
        <v>3856</v>
      </c>
      <c r="C35" s="5">
        <v>12</v>
      </c>
      <c r="D35" s="6" t="s">
        <v>1832</v>
      </c>
      <c r="E35" s="6" t="s">
        <v>3686</v>
      </c>
      <c r="F35" s="6" t="s">
        <v>3713</v>
      </c>
      <c r="G35" t="str">
        <f t="shared" si="0"/>
        <v>A096770</v>
      </c>
    </row>
    <row r="36" spans="1:7" x14ac:dyDescent="0.3">
      <c r="A36" s="5" t="s">
        <v>1094</v>
      </c>
      <c r="B36" s="16" t="s">
        <v>3857</v>
      </c>
      <c r="C36" s="5">
        <v>12</v>
      </c>
      <c r="D36" s="6" t="s">
        <v>1822</v>
      </c>
      <c r="E36" s="6" t="s">
        <v>3678</v>
      </c>
      <c r="F36" s="6" t="s">
        <v>3705</v>
      </c>
      <c r="G36" t="str">
        <f t="shared" si="0"/>
        <v>A002790</v>
      </c>
    </row>
    <row r="37" spans="1:7" x14ac:dyDescent="0.3">
      <c r="A37" s="5" t="s">
        <v>1119</v>
      </c>
      <c r="B37" s="16" t="s">
        <v>3858</v>
      </c>
      <c r="C37" s="5">
        <v>12</v>
      </c>
      <c r="D37" s="6" t="s">
        <v>1848</v>
      </c>
      <c r="E37" s="6" t="s">
        <v>3686</v>
      </c>
      <c r="F37" s="6" t="s">
        <v>3713</v>
      </c>
      <c r="G37" t="str">
        <f t="shared" si="0"/>
        <v>A010950</v>
      </c>
    </row>
    <row r="38" spans="1:7" x14ac:dyDescent="0.3">
      <c r="A38" s="5" t="s">
        <v>1105</v>
      </c>
      <c r="B38" s="16" t="s">
        <v>3859</v>
      </c>
      <c r="C38" s="5">
        <v>12</v>
      </c>
      <c r="D38" s="6" t="s">
        <v>1833</v>
      </c>
      <c r="E38" s="6" t="s">
        <v>3687</v>
      </c>
      <c r="F38" s="6" t="s">
        <v>3714</v>
      </c>
      <c r="G38" t="str">
        <f t="shared" si="0"/>
        <v>A010130</v>
      </c>
    </row>
    <row r="39" spans="1:7" x14ac:dyDescent="0.3">
      <c r="A39" s="5" t="s">
        <v>1109</v>
      </c>
      <c r="B39" s="16" t="s">
        <v>3860</v>
      </c>
      <c r="C39" s="5">
        <v>12</v>
      </c>
      <c r="D39" s="6" t="s">
        <v>1838</v>
      </c>
      <c r="E39" s="6" t="s">
        <v>3688</v>
      </c>
      <c r="F39" s="6" t="s">
        <v>3715</v>
      </c>
      <c r="G39" t="str">
        <f t="shared" si="0"/>
        <v>A034220</v>
      </c>
    </row>
    <row r="40" spans="1:7" x14ac:dyDescent="0.3">
      <c r="A40" s="5" t="s">
        <v>35</v>
      </c>
      <c r="B40" s="16" t="s">
        <v>3861</v>
      </c>
      <c r="C40" s="5">
        <v>12</v>
      </c>
      <c r="D40" s="6" t="s">
        <v>2529</v>
      </c>
      <c r="E40" s="6" t="s">
        <v>3689</v>
      </c>
      <c r="F40" s="6" t="s">
        <v>3716</v>
      </c>
      <c r="G40" t="str">
        <f t="shared" si="0"/>
        <v>A068270</v>
      </c>
    </row>
    <row r="41" spans="1:7" x14ac:dyDescent="0.3">
      <c r="A41" s="5" t="s">
        <v>1122</v>
      </c>
      <c r="B41" s="16" t="s">
        <v>3862</v>
      </c>
      <c r="C41" s="5">
        <v>12</v>
      </c>
      <c r="D41" s="6" t="s">
        <v>1851</v>
      </c>
      <c r="E41" s="6" t="s">
        <v>3690</v>
      </c>
      <c r="F41" s="6" t="s">
        <v>3717</v>
      </c>
      <c r="G41" t="str">
        <f t="shared" si="0"/>
        <v>A066570</v>
      </c>
    </row>
    <row r="42" spans="1:7" x14ac:dyDescent="0.3">
      <c r="A42" s="5" t="s">
        <v>1103</v>
      </c>
      <c r="B42" s="16" t="s">
        <v>3863</v>
      </c>
      <c r="C42" s="5">
        <v>12</v>
      </c>
      <c r="D42" s="6" t="s">
        <v>1831</v>
      </c>
      <c r="E42" s="6" t="s">
        <v>3691</v>
      </c>
      <c r="F42" s="6" t="s">
        <v>3718</v>
      </c>
      <c r="G42" t="str">
        <f t="shared" si="0"/>
        <v>A035250</v>
      </c>
    </row>
    <row r="43" spans="1:7" x14ac:dyDescent="0.3">
      <c r="A43" s="5" t="s">
        <v>1108</v>
      </c>
      <c r="B43" s="16" t="s">
        <v>3864</v>
      </c>
      <c r="C43" s="5">
        <v>12</v>
      </c>
      <c r="D43" s="6" t="s">
        <v>1836</v>
      </c>
      <c r="E43" s="6" t="s">
        <v>3679</v>
      </c>
      <c r="F43" s="6" t="s">
        <v>3706</v>
      </c>
      <c r="G43" t="str">
        <f t="shared" si="0"/>
        <v>A011170</v>
      </c>
    </row>
    <row r="44" spans="1:7" x14ac:dyDescent="0.3">
      <c r="A44" s="5" t="s">
        <v>1101</v>
      </c>
      <c r="B44" s="16" t="s">
        <v>3865</v>
      </c>
      <c r="C44" s="5">
        <v>12</v>
      </c>
      <c r="D44" s="6" t="s">
        <v>1828</v>
      </c>
      <c r="E44" s="6" t="s">
        <v>3677</v>
      </c>
      <c r="F44" s="6" t="s">
        <v>3704</v>
      </c>
      <c r="G44" t="str">
        <f t="shared" si="0"/>
        <v>A047810</v>
      </c>
    </row>
    <row r="45" spans="1:7" x14ac:dyDescent="0.3">
      <c r="A45" s="5" t="s">
        <v>1124</v>
      </c>
      <c r="B45" s="16" t="s">
        <v>3866</v>
      </c>
      <c r="C45" s="5">
        <v>12</v>
      </c>
      <c r="D45" s="6" t="s">
        <v>1853</v>
      </c>
      <c r="E45" s="6" t="s">
        <v>3690</v>
      </c>
      <c r="F45" s="6" t="s">
        <v>3717</v>
      </c>
      <c r="G45" t="str">
        <f t="shared" si="0"/>
        <v>A006400</v>
      </c>
    </row>
    <row r="46" spans="1:7" x14ac:dyDescent="0.3">
      <c r="A46" s="5" t="s">
        <v>1117</v>
      </c>
      <c r="B46" s="16" t="s">
        <v>3867</v>
      </c>
      <c r="C46" s="5">
        <v>12</v>
      </c>
      <c r="D46" s="6" t="s">
        <v>1846</v>
      </c>
      <c r="E46" s="6" t="s">
        <v>3692</v>
      </c>
      <c r="F46" s="6" t="s">
        <v>3719</v>
      </c>
      <c r="G46" t="str">
        <f t="shared" si="0"/>
        <v>A023530</v>
      </c>
    </row>
    <row r="47" spans="1:7" x14ac:dyDescent="0.3">
      <c r="A47" s="5" t="s">
        <v>1111</v>
      </c>
      <c r="B47" s="16" t="s">
        <v>3868</v>
      </c>
      <c r="C47" s="5">
        <v>12</v>
      </c>
      <c r="D47" s="6" t="s">
        <v>1840</v>
      </c>
      <c r="E47" s="6" t="s">
        <v>3683</v>
      </c>
      <c r="F47" s="6" t="s">
        <v>3710</v>
      </c>
      <c r="G47" t="str">
        <f t="shared" si="0"/>
        <v>A030200</v>
      </c>
    </row>
    <row r="48" spans="1:7" x14ac:dyDescent="0.3">
      <c r="A48" s="5" t="s">
        <v>1112</v>
      </c>
      <c r="B48" s="16" t="s">
        <v>3869</v>
      </c>
      <c r="C48" s="5">
        <v>12</v>
      </c>
      <c r="D48" s="6" t="s">
        <v>1841</v>
      </c>
      <c r="E48" s="6" t="s">
        <v>3682</v>
      </c>
      <c r="F48" s="6" t="s">
        <v>3709</v>
      </c>
      <c r="G48" t="str">
        <f t="shared" si="0"/>
        <v>A024110</v>
      </c>
    </row>
    <row r="49" spans="1:7" x14ac:dyDescent="0.3">
      <c r="A49" s="5" t="s">
        <v>1121</v>
      </c>
      <c r="B49" s="16" t="s">
        <v>3870</v>
      </c>
      <c r="C49" s="5">
        <v>12</v>
      </c>
      <c r="D49" s="6" t="s">
        <v>1850</v>
      </c>
      <c r="E49" s="6" t="s">
        <v>3693</v>
      </c>
      <c r="F49" s="6" t="s">
        <v>3720</v>
      </c>
      <c r="G49" t="str">
        <f t="shared" si="0"/>
        <v>A086280</v>
      </c>
    </row>
    <row r="50" spans="1:7" x14ac:dyDescent="0.3">
      <c r="A50" s="5" t="s">
        <v>1106</v>
      </c>
      <c r="B50" s="16" t="s">
        <v>3871</v>
      </c>
      <c r="C50" s="5">
        <v>12</v>
      </c>
      <c r="D50" s="6" t="s">
        <v>1834</v>
      </c>
      <c r="E50" s="6" t="s">
        <v>3689</v>
      </c>
      <c r="F50" s="6" t="s">
        <v>3716</v>
      </c>
      <c r="G50" t="str">
        <f t="shared" si="0"/>
        <v>A008930</v>
      </c>
    </row>
    <row r="51" spans="1:7" x14ac:dyDescent="0.3">
      <c r="A51" s="5" t="s">
        <v>1107</v>
      </c>
      <c r="B51" s="16" t="s">
        <v>3872</v>
      </c>
      <c r="C51" s="5">
        <v>12</v>
      </c>
      <c r="D51" s="6" t="s">
        <v>1835</v>
      </c>
      <c r="E51" s="6" t="s">
        <v>3682</v>
      </c>
      <c r="F51" s="6" t="s">
        <v>3709</v>
      </c>
      <c r="G51" t="str">
        <f t="shared" si="0"/>
        <v>A086790</v>
      </c>
    </row>
    <row r="52" spans="1:7" x14ac:dyDescent="0.3">
      <c r="A52" s="5" t="s">
        <v>1102</v>
      </c>
      <c r="B52" s="16" t="s">
        <v>3873</v>
      </c>
      <c r="C52" s="5">
        <v>12</v>
      </c>
      <c r="D52" s="6" t="s">
        <v>1830</v>
      </c>
      <c r="E52" s="6" t="s">
        <v>3677</v>
      </c>
      <c r="F52" s="6" t="s">
        <v>3704</v>
      </c>
      <c r="G52" t="str">
        <f t="shared" si="0"/>
        <v>A001040</v>
      </c>
    </row>
    <row r="53" spans="1:7" x14ac:dyDescent="0.3">
      <c r="A53" s="5" t="s">
        <v>1120</v>
      </c>
      <c r="B53" s="16" t="s">
        <v>3874</v>
      </c>
      <c r="C53" s="5">
        <v>12</v>
      </c>
      <c r="D53" s="6" t="s">
        <v>1849</v>
      </c>
      <c r="E53" s="6" t="s">
        <v>3684</v>
      </c>
      <c r="F53" s="6" t="s">
        <v>3711</v>
      </c>
      <c r="G53" t="str">
        <f t="shared" si="0"/>
        <v>A001800</v>
      </c>
    </row>
    <row r="54" spans="1:7" x14ac:dyDescent="0.3">
      <c r="A54" s="5" t="s">
        <v>1115</v>
      </c>
      <c r="B54" s="16" t="s">
        <v>3875</v>
      </c>
      <c r="C54" s="5">
        <v>12</v>
      </c>
      <c r="D54" s="6" t="s">
        <v>1844</v>
      </c>
      <c r="E54" s="6" t="s">
        <v>3685</v>
      </c>
      <c r="F54" s="6" t="s">
        <v>3712</v>
      </c>
      <c r="G54" t="str">
        <f t="shared" si="0"/>
        <v>A004020</v>
      </c>
    </row>
    <row r="55" spans="1:7" x14ac:dyDescent="0.3">
      <c r="A55" s="5" t="s">
        <v>1114</v>
      </c>
      <c r="B55" s="16" t="s">
        <v>3876</v>
      </c>
      <c r="C55" s="5">
        <v>12</v>
      </c>
      <c r="D55" s="6" t="s">
        <v>1843</v>
      </c>
      <c r="E55" s="6" t="s">
        <v>3694</v>
      </c>
      <c r="F55" s="6" t="s">
        <v>3721</v>
      </c>
      <c r="G55" t="str">
        <f t="shared" si="0"/>
        <v>A009540</v>
      </c>
    </row>
    <row r="56" spans="1:7" x14ac:dyDescent="0.3">
      <c r="A56" s="5" t="s">
        <v>1116</v>
      </c>
      <c r="B56" s="16" t="s">
        <v>3877</v>
      </c>
      <c r="C56" s="5">
        <v>12</v>
      </c>
      <c r="D56" s="6" t="s">
        <v>1845</v>
      </c>
      <c r="E56" s="6" t="s">
        <v>3680</v>
      </c>
      <c r="F56" s="6" t="s">
        <v>3707</v>
      </c>
      <c r="G56" t="str">
        <f t="shared" si="0"/>
        <v>A088350</v>
      </c>
    </row>
    <row r="57" spans="1:7" x14ac:dyDescent="0.3">
      <c r="A57" s="5" t="s">
        <v>1138</v>
      </c>
      <c r="B57" s="16" t="s">
        <v>3878</v>
      </c>
      <c r="C57" s="5">
        <v>12</v>
      </c>
      <c r="D57" s="6" t="s">
        <v>1866</v>
      </c>
      <c r="E57" s="6" t="s">
        <v>3689</v>
      </c>
      <c r="F57" s="6" t="s">
        <v>3716</v>
      </c>
      <c r="G57" t="str">
        <f t="shared" si="0"/>
        <v>A128940</v>
      </c>
    </row>
    <row r="58" spans="1:7" x14ac:dyDescent="0.3">
      <c r="A58" s="5" t="s">
        <v>1110</v>
      </c>
      <c r="B58" s="16" t="s">
        <v>3879</v>
      </c>
      <c r="C58" s="5">
        <v>12</v>
      </c>
      <c r="D58" s="6" t="s">
        <v>1839</v>
      </c>
      <c r="E58" s="6" t="s">
        <v>3678</v>
      </c>
      <c r="F58" s="6" t="s">
        <v>3705</v>
      </c>
      <c r="G58" t="str">
        <f t="shared" si="0"/>
        <v>A021240</v>
      </c>
    </row>
    <row r="59" spans="1:7" x14ac:dyDescent="0.3">
      <c r="A59" s="5" t="s">
        <v>36</v>
      </c>
      <c r="B59" s="16" t="s">
        <v>3880</v>
      </c>
      <c r="C59" s="5">
        <v>12</v>
      </c>
      <c r="D59" s="6" t="s">
        <v>2530</v>
      </c>
      <c r="E59" s="6" t="s">
        <v>3681</v>
      </c>
      <c r="F59" s="6" t="s">
        <v>3708</v>
      </c>
      <c r="G59" t="str">
        <f t="shared" si="0"/>
        <v>A035720</v>
      </c>
    </row>
    <row r="60" spans="1:7" x14ac:dyDescent="0.3">
      <c r="A60" s="5" t="s">
        <v>1123</v>
      </c>
      <c r="B60" s="16" t="s">
        <v>3881</v>
      </c>
      <c r="C60" s="5">
        <v>12</v>
      </c>
      <c r="D60" s="6" t="s">
        <v>1852</v>
      </c>
      <c r="E60" s="6" t="s">
        <v>3682</v>
      </c>
      <c r="F60" s="6" t="s">
        <v>3709</v>
      </c>
      <c r="G60" t="str">
        <f t="shared" si="0"/>
        <v>A000030</v>
      </c>
    </row>
    <row r="61" spans="1:7" x14ac:dyDescent="0.3">
      <c r="A61" s="5" t="s">
        <v>1134</v>
      </c>
      <c r="B61" s="16" t="s">
        <v>3882</v>
      </c>
      <c r="C61" s="5">
        <v>12</v>
      </c>
      <c r="D61" s="6" t="s">
        <v>1863</v>
      </c>
      <c r="E61" s="6" t="s">
        <v>3675</v>
      </c>
      <c r="F61" s="6" t="s">
        <v>3702</v>
      </c>
      <c r="G61" t="str">
        <f t="shared" si="0"/>
        <v>A161390</v>
      </c>
    </row>
    <row r="62" spans="1:7" x14ac:dyDescent="0.3">
      <c r="A62" s="5" t="s">
        <v>1143</v>
      </c>
      <c r="B62" s="16" t="s">
        <v>3883</v>
      </c>
      <c r="C62" s="5">
        <v>12</v>
      </c>
      <c r="D62" s="6" t="s">
        <v>1871</v>
      </c>
      <c r="E62" s="6" t="s">
        <v>3675</v>
      </c>
      <c r="F62" s="6" t="s">
        <v>3702</v>
      </c>
      <c r="G62" t="str">
        <f t="shared" si="0"/>
        <v>A018880</v>
      </c>
    </row>
    <row r="63" spans="1:7" x14ac:dyDescent="0.3">
      <c r="A63" s="5" t="s">
        <v>1118</v>
      </c>
      <c r="B63" s="16" t="s">
        <v>3884</v>
      </c>
      <c r="C63" s="5">
        <v>12</v>
      </c>
      <c r="D63" s="6" t="s">
        <v>1847</v>
      </c>
      <c r="E63" s="6" t="s">
        <v>3692</v>
      </c>
      <c r="F63" s="6" t="s">
        <v>3719</v>
      </c>
      <c r="G63" t="str">
        <f t="shared" si="0"/>
        <v>A139480</v>
      </c>
    </row>
    <row r="64" spans="1:7" x14ac:dyDescent="0.3">
      <c r="A64" s="5" t="s">
        <v>1113</v>
      </c>
      <c r="B64" s="16" t="s">
        <v>3885</v>
      </c>
      <c r="C64" s="5">
        <v>12</v>
      </c>
      <c r="D64" s="6" t="s">
        <v>1842</v>
      </c>
      <c r="E64" s="6" t="s">
        <v>3695</v>
      </c>
      <c r="F64" s="6" t="s">
        <v>3722</v>
      </c>
      <c r="G64" t="str">
        <f t="shared" si="0"/>
        <v>A009240</v>
      </c>
    </row>
    <row r="65" spans="1:7" x14ac:dyDescent="0.3">
      <c r="A65" s="5" t="s">
        <v>1141</v>
      </c>
      <c r="B65" s="16" t="s">
        <v>3886</v>
      </c>
      <c r="C65" s="5">
        <v>12</v>
      </c>
      <c r="D65" s="6" t="s">
        <v>1869</v>
      </c>
      <c r="E65" s="6" t="s">
        <v>3680</v>
      </c>
      <c r="F65" s="6" t="s">
        <v>3707</v>
      </c>
      <c r="G65" t="str">
        <f t="shared" si="0"/>
        <v>A005830</v>
      </c>
    </row>
    <row r="66" spans="1:7" x14ac:dyDescent="0.3">
      <c r="A66" s="5" t="s">
        <v>1125</v>
      </c>
      <c r="B66" s="16" t="s">
        <v>3887</v>
      </c>
      <c r="C66" s="5">
        <v>12</v>
      </c>
      <c r="D66" s="6" t="s">
        <v>1854</v>
      </c>
      <c r="E66" s="6" t="s">
        <v>3684</v>
      </c>
      <c r="F66" s="6" t="s">
        <v>3711</v>
      </c>
      <c r="G66" t="str">
        <f t="shared" si="0"/>
        <v>A097950</v>
      </c>
    </row>
    <row r="67" spans="1:7" x14ac:dyDescent="0.3">
      <c r="A67" s="5" t="s">
        <v>1140</v>
      </c>
      <c r="B67" s="16" t="s">
        <v>3888</v>
      </c>
      <c r="C67" s="5">
        <v>12</v>
      </c>
      <c r="D67" s="6" t="s">
        <v>1868</v>
      </c>
      <c r="E67" s="6" t="s">
        <v>3686</v>
      </c>
      <c r="F67" s="6" t="s">
        <v>3713</v>
      </c>
      <c r="G67" t="str">
        <f t="shared" si="0"/>
        <v>A078930</v>
      </c>
    </row>
    <row r="68" spans="1:7" x14ac:dyDescent="0.3">
      <c r="A68" s="5" t="s">
        <v>1139</v>
      </c>
      <c r="B68" s="16" t="s">
        <v>3889</v>
      </c>
      <c r="C68" s="5">
        <v>12</v>
      </c>
      <c r="D68" s="6" t="s">
        <v>1867</v>
      </c>
      <c r="E68" s="6" t="s">
        <v>3696</v>
      </c>
      <c r="F68" s="6" t="s">
        <v>3723</v>
      </c>
      <c r="G68" t="str">
        <f t="shared" si="0"/>
        <v>A009150</v>
      </c>
    </row>
    <row r="69" spans="1:7" x14ac:dyDescent="0.3">
      <c r="A69" s="5" t="s">
        <v>1131</v>
      </c>
      <c r="B69" s="16" t="s">
        <v>3890</v>
      </c>
      <c r="C69" s="5">
        <v>12</v>
      </c>
      <c r="D69" s="6" t="s">
        <v>1860</v>
      </c>
      <c r="E69" s="6" t="s">
        <v>3683</v>
      </c>
      <c r="F69" s="6" t="s">
        <v>3710</v>
      </c>
      <c r="G69" t="str">
        <f t="shared" si="0"/>
        <v>A032640</v>
      </c>
    </row>
    <row r="70" spans="1:7" x14ac:dyDescent="0.3">
      <c r="A70" s="5" t="s">
        <v>1133</v>
      </c>
      <c r="B70" s="16" t="s">
        <v>3891</v>
      </c>
      <c r="C70" s="5">
        <v>12</v>
      </c>
      <c r="D70" s="6" t="s">
        <v>1862</v>
      </c>
      <c r="E70" s="6" t="s">
        <v>3681</v>
      </c>
      <c r="F70" s="6" t="s">
        <v>3708</v>
      </c>
      <c r="G70" t="str">
        <f t="shared" si="0"/>
        <v>A036570</v>
      </c>
    </row>
    <row r="71" spans="1:7" x14ac:dyDescent="0.3">
      <c r="A71" s="5" t="s">
        <v>1132</v>
      </c>
      <c r="B71" s="16" t="s">
        <v>3892</v>
      </c>
      <c r="C71" s="5">
        <v>12</v>
      </c>
      <c r="D71" s="6" t="s">
        <v>1861</v>
      </c>
      <c r="E71" s="6" t="s">
        <v>3695</v>
      </c>
      <c r="F71" s="6" t="s">
        <v>3722</v>
      </c>
      <c r="G71" t="str">
        <f t="shared" si="0"/>
        <v>A002380</v>
      </c>
    </row>
    <row r="72" spans="1:7" x14ac:dyDescent="0.3">
      <c r="A72" s="5" t="s">
        <v>1153</v>
      </c>
      <c r="B72" s="16" t="s">
        <v>3893</v>
      </c>
      <c r="C72" s="5">
        <v>12</v>
      </c>
      <c r="D72" s="6" t="s">
        <v>1881</v>
      </c>
      <c r="E72" s="6" t="s">
        <v>3679</v>
      </c>
      <c r="F72" s="6" t="s">
        <v>3706</v>
      </c>
      <c r="G72" t="str">
        <f t="shared" si="0"/>
        <v>A009830</v>
      </c>
    </row>
    <row r="73" spans="1:7" x14ac:dyDescent="0.3">
      <c r="A73" s="5" t="s">
        <v>1142</v>
      </c>
      <c r="B73" s="16" t="s">
        <v>3894</v>
      </c>
      <c r="C73" s="5">
        <v>12</v>
      </c>
      <c r="D73" s="6" t="s">
        <v>1870</v>
      </c>
      <c r="E73" s="6" t="s">
        <v>3693</v>
      </c>
      <c r="F73" s="6" t="s">
        <v>3720</v>
      </c>
      <c r="G73" t="str">
        <f t="shared" si="0"/>
        <v>A000120</v>
      </c>
    </row>
    <row r="74" spans="1:7" x14ac:dyDescent="0.3">
      <c r="A74" s="5" t="s">
        <v>1129</v>
      </c>
      <c r="B74" s="16" t="s">
        <v>3895</v>
      </c>
      <c r="C74" s="5">
        <v>12</v>
      </c>
      <c r="D74" s="6" t="s">
        <v>1858</v>
      </c>
      <c r="E74" s="6" t="s">
        <v>3679</v>
      </c>
      <c r="F74" s="6" t="s">
        <v>3706</v>
      </c>
      <c r="G74" t="str">
        <f t="shared" si="0"/>
        <v>A004800</v>
      </c>
    </row>
    <row r="75" spans="1:7" x14ac:dyDescent="0.3">
      <c r="A75" s="5" t="s">
        <v>1144</v>
      </c>
      <c r="B75" s="16" t="s">
        <v>3896</v>
      </c>
      <c r="C75" s="5">
        <v>12</v>
      </c>
      <c r="D75" s="6" t="s">
        <v>1872</v>
      </c>
      <c r="E75" s="6" t="s">
        <v>3684</v>
      </c>
      <c r="F75" s="6" t="s">
        <v>3711</v>
      </c>
      <c r="G75" t="str">
        <f t="shared" si="0"/>
        <v>A007310</v>
      </c>
    </row>
    <row r="76" spans="1:7" x14ac:dyDescent="0.3">
      <c r="A76" s="5" t="s">
        <v>1126</v>
      </c>
      <c r="B76" s="16" t="s">
        <v>3897</v>
      </c>
      <c r="C76" s="5">
        <v>12</v>
      </c>
      <c r="D76" s="6" t="s">
        <v>1855</v>
      </c>
      <c r="E76" s="6" t="s">
        <v>3692</v>
      </c>
      <c r="F76" s="6" t="s">
        <v>3719</v>
      </c>
      <c r="G76" t="str">
        <f t="shared" si="0"/>
        <v>A027410</v>
      </c>
    </row>
    <row r="77" spans="1:7" x14ac:dyDescent="0.3">
      <c r="A77" s="5" t="s">
        <v>1128</v>
      </c>
      <c r="B77" s="16" t="s">
        <v>3898</v>
      </c>
      <c r="C77" s="5">
        <v>12</v>
      </c>
      <c r="D77" s="6" t="s">
        <v>1857</v>
      </c>
      <c r="E77" s="6" t="s">
        <v>3676</v>
      </c>
      <c r="F77" s="6" t="s">
        <v>3703</v>
      </c>
      <c r="G77" t="str">
        <f t="shared" si="0"/>
        <v>A051600</v>
      </c>
    </row>
    <row r="78" spans="1:7" x14ac:dyDescent="0.3">
      <c r="A78" s="5" t="s">
        <v>1136</v>
      </c>
      <c r="B78" s="16" t="s">
        <v>3899</v>
      </c>
      <c r="C78" s="5">
        <v>12</v>
      </c>
      <c r="D78" s="6" t="s">
        <v>1864</v>
      </c>
      <c r="E78" s="6" t="s">
        <v>3692</v>
      </c>
      <c r="F78" s="6" t="s">
        <v>3719</v>
      </c>
      <c r="G78" t="str">
        <f t="shared" si="0"/>
        <v>A007070</v>
      </c>
    </row>
    <row r="79" spans="1:7" x14ac:dyDescent="0.3">
      <c r="A79" s="5" t="s">
        <v>1151</v>
      </c>
      <c r="B79" s="16" t="s">
        <v>3900</v>
      </c>
      <c r="C79" s="5">
        <v>12</v>
      </c>
      <c r="D79" s="6" t="s">
        <v>1879</v>
      </c>
      <c r="E79" s="6" t="s">
        <v>3677</v>
      </c>
      <c r="F79" s="6" t="s">
        <v>3704</v>
      </c>
      <c r="G79" t="str">
        <f t="shared" ref="G79:G142" si="1">A79</f>
        <v>A012750</v>
      </c>
    </row>
    <row r="80" spans="1:7" x14ac:dyDescent="0.3">
      <c r="A80" s="5" t="s">
        <v>1137</v>
      </c>
      <c r="B80" s="16" t="s">
        <v>3901</v>
      </c>
      <c r="C80" s="5">
        <v>12</v>
      </c>
      <c r="D80" s="6" t="s">
        <v>1865</v>
      </c>
      <c r="E80" s="6" t="s">
        <v>3682</v>
      </c>
      <c r="F80" s="6" t="s">
        <v>3709</v>
      </c>
      <c r="G80" t="str">
        <f t="shared" si="1"/>
        <v>A029780</v>
      </c>
    </row>
    <row r="81" spans="1:7" x14ac:dyDescent="0.3">
      <c r="A81" s="5" t="s">
        <v>1148</v>
      </c>
      <c r="B81" s="16" t="s">
        <v>3902</v>
      </c>
      <c r="C81" s="5">
        <v>12</v>
      </c>
      <c r="D81" s="6" t="s">
        <v>1876</v>
      </c>
      <c r="E81" s="6" t="s">
        <v>3676</v>
      </c>
      <c r="F81" s="6" t="s">
        <v>3703</v>
      </c>
      <c r="G81" t="str">
        <f t="shared" si="1"/>
        <v>A036460</v>
      </c>
    </row>
    <row r="82" spans="1:7" x14ac:dyDescent="0.3">
      <c r="A82" s="5" t="s">
        <v>1135</v>
      </c>
      <c r="B82" s="16" t="s">
        <v>3903</v>
      </c>
      <c r="C82" s="5">
        <v>12</v>
      </c>
      <c r="D82" s="6" t="s">
        <v>3754</v>
      </c>
      <c r="E82" s="6" t="s">
        <v>3697</v>
      </c>
      <c r="F82" s="6" t="s">
        <v>3724</v>
      </c>
      <c r="G82" t="str">
        <f t="shared" si="1"/>
        <v>A006800</v>
      </c>
    </row>
    <row r="83" spans="1:7" x14ac:dyDescent="0.3">
      <c r="A83" s="5" t="s">
        <v>1146</v>
      </c>
      <c r="B83" s="16" t="s">
        <v>3904</v>
      </c>
      <c r="C83" s="5">
        <v>12</v>
      </c>
      <c r="D83" s="6" t="s">
        <v>1874</v>
      </c>
      <c r="E83" s="6" t="s">
        <v>3695</v>
      </c>
      <c r="F83" s="6" t="s">
        <v>3722</v>
      </c>
      <c r="G83" t="str">
        <f t="shared" si="1"/>
        <v>A000720</v>
      </c>
    </row>
    <row r="84" spans="1:7" x14ac:dyDescent="0.3">
      <c r="A84" s="5" t="s">
        <v>1145</v>
      </c>
      <c r="B84" s="16" t="s">
        <v>3905</v>
      </c>
      <c r="C84" s="5">
        <v>12</v>
      </c>
      <c r="D84" s="6" t="s">
        <v>1873</v>
      </c>
      <c r="E84" s="6" t="s">
        <v>3697</v>
      </c>
      <c r="F84" s="6" t="s">
        <v>3724</v>
      </c>
      <c r="G84" t="str">
        <f t="shared" si="1"/>
        <v>A016360</v>
      </c>
    </row>
    <row r="85" spans="1:7" x14ac:dyDescent="0.3">
      <c r="A85" s="5" t="s">
        <v>1168</v>
      </c>
      <c r="B85" s="16" t="s">
        <v>3906</v>
      </c>
      <c r="C85" s="5">
        <v>12</v>
      </c>
      <c r="D85" s="6" t="s">
        <v>1896</v>
      </c>
      <c r="E85" s="6" t="s">
        <v>3684</v>
      </c>
      <c r="F85" s="6" t="s">
        <v>3711</v>
      </c>
      <c r="G85" t="str">
        <f t="shared" si="1"/>
        <v>A004990</v>
      </c>
    </row>
    <row r="86" spans="1:7" x14ac:dyDescent="0.3">
      <c r="A86" s="5" t="s">
        <v>1161</v>
      </c>
      <c r="B86" s="16" t="s">
        <v>3907</v>
      </c>
      <c r="C86" s="5">
        <v>12</v>
      </c>
      <c r="D86" s="6" t="s">
        <v>1889</v>
      </c>
      <c r="E86" s="6" t="s">
        <v>3680</v>
      </c>
      <c r="F86" s="6" t="s">
        <v>3707</v>
      </c>
      <c r="G86" t="str">
        <f t="shared" si="1"/>
        <v>A001450</v>
      </c>
    </row>
    <row r="87" spans="1:7" x14ac:dyDescent="0.3">
      <c r="A87" s="5" t="s">
        <v>1166</v>
      </c>
      <c r="B87" s="16" t="s">
        <v>3908</v>
      </c>
      <c r="C87" s="5">
        <v>12</v>
      </c>
      <c r="D87" s="6" t="s">
        <v>1894</v>
      </c>
      <c r="E87" s="6" t="s">
        <v>3675</v>
      </c>
      <c r="F87" s="6" t="s">
        <v>3702</v>
      </c>
      <c r="G87" t="str">
        <f t="shared" si="1"/>
        <v>A011210</v>
      </c>
    </row>
    <row r="88" spans="1:7" x14ac:dyDescent="0.3">
      <c r="A88" s="5" t="s">
        <v>37</v>
      </c>
      <c r="B88" s="16" t="s">
        <v>3909</v>
      </c>
      <c r="C88" s="5">
        <v>12</v>
      </c>
      <c r="D88" s="6" t="s">
        <v>2531</v>
      </c>
      <c r="E88" s="6" t="s">
        <v>3684</v>
      </c>
      <c r="F88" s="6" t="s">
        <v>3711</v>
      </c>
      <c r="G88" t="str">
        <f t="shared" si="1"/>
        <v>A026960</v>
      </c>
    </row>
    <row r="89" spans="1:7" x14ac:dyDescent="0.3">
      <c r="A89" s="5" t="s">
        <v>1127</v>
      </c>
      <c r="B89" s="16" t="s">
        <v>3910</v>
      </c>
      <c r="C89" s="5">
        <v>12</v>
      </c>
      <c r="D89" s="6" t="s">
        <v>1856</v>
      </c>
      <c r="E89" s="6" t="s">
        <v>3691</v>
      </c>
      <c r="F89" s="6" t="s">
        <v>3718</v>
      </c>
      <c r="G89" t="str">
        <f t="shared" si="1"/>
        <v>A008770</v>
      </c>
    </row>
    <row r="90" spans="1:7" x14ac:dyDescent="0.3">
      <c r="A90" s="5" t="s">
        <v>1152</v>
      </c>
      <c r="B90" s="16" t="s">
        <v>3911</v>
      </c>
      <c r="C90" s="5">
        <v>12</v>
      </c>
      <c r="D90" s="6" t="s">
        <v>1880</v>
      </c>
      <c r="E90" s="6" t="s">
        <v>3679</v>
      </c>
      <c r="F90" s="6" t="s">
        <v>3706</v>
      </c>
      <c r="G90" t="str">
        <f t="shared" si="1"/>
        <v>A000880</v>
      </c>
    </row>
    <row r="91" spans="1:7" x14ac:dyDescent="0.3">
      <c r="A91" s="5" t="s">
        <v>1155</v>
      </c>
      <c r="B91" s="16" t="s">
        <v>3912</v>
      </c>
      <c r="C91" s="5">
        <v>12</v>
      </c>
      <c r="D91" s="6" t="s">
        <v>1883</v>
      </c>
      <c r="E91" s="6" t="s">
        <v>3697</v>
      </c>
      <c r="F91" s="6" t="s">
        <v>3724</v>
      </c>
      <c r="G91" t="str">
        <f t="shared" si="1"/>
        <v>A005940</v>
      </c>
    </row>
    <row r="92" spans="1:7" x14ac:dyDescent="0.3">
      <c r="A92" s="5" t="s">
        <v>1130</v>
      </c>
      <c r="B92" s="16" t="s">
        <v>3913</v>
      </c>
      <c r="C92" s="5">
        <v>12</v>
      </c>
      <c r="D92" s="6" t="s">
        <v>1859</v>
      </c>
      <c r="E92" s="6" t="s">
        <v>3695</v>
      </c>
      <c r="F92" s="6" t="s">
        <v>3722</v>
      </c>
      <c r="G92" t="str">
        <f t="shared" si="1"/>
        <v>A012630</v>
      </c>
    </row>
    <row r="93" spans="1:7" x14ac:dyDescent="0.3">
      <c r="A93" s="5" t="s">
        <v>1150</v>
      </c>
      <c r="B93" s="16" t="s">
        <v>3914</v>
      </c>
      <c r="C93" s="5">
        <v>12</v>
      </c>
      <c r="D93" s="6" t="s">
        <v>1878</v>
      </c>
      <c r="E93" s="6" t="s">
        <v>3692</v>
      </c>
      <c r="F93" s="6" t="s">
        <v>3719</v>
      </c>
      <c r="G93" t="str">
        <f t="shared" si="1"/>
        <v>A069960</v>
      </c>
    </row>
    <row r="94" spans="1:7" x14ac:dyDescent="0.3">
      <c r="A94" s="5" t="s">
        <v>1156</v>
      </c>
      <c r="B94" s="16" t="s">
        <v>3915</v>
      </c>
      <c r="C94" s="5">
        <v>12</v>
      </c>
      <c r="D94" s="6" t="s">
        <v>1884</v>
      </c>
      <c r="E94" s="6" t="s">
        <v>3689</v>
      </c>
      <c r="F94" s="6" t="s">
        <v>3716</v>
      </c>
      <c r="G94" t="str">
        <f t="shared" si="1"/>
        <v>A000100</v>
      </c>
    </row>
    <row r="95" spans="1:7" x14ac:dyDescent="0.3">
      <c r="A95" s="5" t="s">
        <v>39</v>
      </c>
      <c r="B95" s="16" t="s">
        <v>3916</v>
      </c>
      <c r="C95" s="5">
        <v>12</v>
      </c>
      <c r="D95" s="6" t="s">
        <v>2532</v>
      </c>
      <c r="E95" s="6" t="s">
        <v>3698</v>
      </c>
      <c r="F95" s="6" t="s">
        <v>3725</v>
      </c>
      <c r="G95" t="str">
        <f t="shared" si="1"/>
        <v>A130960</v>
      </c>
    </row>
    <row r="96" spans="1:7" x14ac:dyDescent="0.3">
      <c r="A96" s="5" t="s">
        <v>1149</v>
      </c>
      <c r="B96" s="16" t="s">
        <v>3917</v>
      </c>
      <c r="C96" s="5">
        <v>12</v>
      </c>
      <c r="D96" s="6" t="s">
        <v>1877</v>
      </c>
      <c r="E96" s="6" t="s">
        <v>3697</v>
      </c>
      <c r="F96" s="6" t="s">
        <v>3724</v>
      </c>
      <c r="G96" t="str">
        <f t="shared" si="1"/>
        <v>A071050</v>
      </c>
    </row>
    <row r="97" spans="1:7" x14ac:dyDescent="0.3">
      <c r="A97" s="5" t="s">
        <v>1163</v>
      </c>
      <c r="B97" s="16" t="s">
        <v>3918</v>
      </c>
      <c r="C97" s="5">
        <v>12</v>
      </c>
      <c r="D97" s="6" t="s">
        <v>1891</v>
      </c>
      <c r="E97" s="6" t="s">
        <v>3684</v>
      </c>
      <c r="F97" s="6" t="s">
        <v>3711</v>
      </c>
      <c r="G97" t="str">
        <f t="shared" si="1"/>
        <v>A005300</v>
      </c>
    </row>
    <row r="98" spans="1:7" x14ac:dyDescent="0.3">
      <c r="A98" s="5" t="s">
        <v>40</v>
      </c>
      <c r="B98" s="16" t="s">
        <v>3919</v>
      </c>
      <c r="C98" s="5">
        <v>12</v>
      </c>
      <c r="D98" s="6" t="s">
        <v>2533</v>
      </c>
      <c r="E98" s="6" t="s">
        <v>3689</v>
      </c>
      <c r="F98" s="6" t="s">
        <v>3716</v>
      </c>
      <c r="G98" t="str">
        <f t="shared" si="1"/>
        <v>A086900</v>
      </c>
    </row>
    <row r="99" spans="1:7" x14ac:dyDescent="0.3">
      <c r="A99" s="5" t="s">
        <v>1189</v>
      </c>
      <c r="B99" s="16" t="s">
        <v>3920</v>
      </c>
      <c r="C99" s="5">
        <v>12</v>
      </c>
      <c r="D99" s="6" t="s">
        <v>1915</v>
      </c>
      <c r="E99" s="6" t="s">
        <v>3684</v>
      </c>
      <c r="F99" s="6" t="s">
        <v>3711</v>
      </c>
      <c r="G99" t="str">
        <f t="shared" si="1"/>
        <v>A004370</v>
      </c>
    </row>
    <row r="100" spans="1:7" x14ac:dyDescent="0.3">
      <c r="A100" s="5" t="s">
        <v>1157</v>
      </c>
      <c r="B100" s="16" t="s">
        <v>3921</v>
      </c>
      <c r="C100" s="5">
        <v>12</v>
      </c>
      <c r="D100" s="6" t="s">
        <v>1885</v>
      </c>
      <c r="E100" s="6" t="s">
        <v>3694</v>
      </c>
      <c r="F100" s="6" t="s">
        <v>3721</v>
      </c>
      <c r="G100" t="str">
        <f t="shared" si="1"/>
        <v>A010140</v>
      </c>
    </row>
    <row r="101" spans="1:7" x14ac:dyDescent="0.3">
      <c r="A101" s="5" t="s">
        <v>1167</v>
      </c>
      <c r="B101" s="16" t="s">
        <v>3922</v>
      </c>
      <c r="C101" s="5">
        <v>12</v>
      </c>
      <c r="D101" s="6" t="s">
        <v>1895</v>
      </c>
      <c r="E101" s="6" t="s">
        <v>3698</v>
      </c>
      <c r="F101" s="6" t="s">
        <v>3725</v>
      </c>
      <c r="G101" t="str">
        <f t="shared" si="1"/>
        <v>A079160</v>
      </c>
    </row>
    <row r="102" spans="1:7" x14ac:dyDescent="0.3">
      <c r="A102" s="5" t="s">
        <v>1191</v>
      </c>
      <c r="B102" s="16" t="s">
        <v>3923</v>
      </c>
      <c r="C102" s="5">
        <v>12</v>
      </c>
      <c r="D102" s="6" t="s">
        <v>1917</v>
      </c>
      <c r="E102" s="6" t="s">
        <v>3697</v>
      </c>
      <c r="F102" s="6" t="s">
        <v>3724</v>
      </c>
      <c r="G102" t="str">
        <f t="shared" si="1"/>
        <v>A037620</v>
      </c>
    </row>
    <row r="103" spans="1:7" x14ac:dyDescent="0.3">
      <c r="A103" s="5" t="s">
        <v>1179</v>
      </c>
      <c r="B103" s="16" t="s">
        <v>3924</v>
      </c>
      <c r="C103" s="5">
        <v>12</v>
      </c>
      <c r="D103" s="6" t="s">
        <v>1906</v>
      </c>
      <c r="E103" s="6" t="s">
        <v>3699</v>
      </c>
      <c r="F103" s="6" t="s">
        <v>3726</v>
      </c>
      <c r="G103" t="str">
        <f t="shared" si="1"/>
        <v>A034020</v>
      </c>
    </row>
    <row r="104" spans="1:7" x14ac:dyDescent="0.3">
      <c r="A104" s="5" t="s">
        <v>1175</v>
      </c>
      <c r="B104" s="16" t="s">
        <v>3925</v>
      </c>
      <c r="C104" s="5">
        <v>12</v>
      </c>
      <c r="D104" s="6" t="s">
        <v>1902</v>
      </c>
      <c r="E104" s="6" t="s">
        <v>3695</v>
      </c>
      <c r="F104" s="6" t="s">
        <v>3722</v>
      </c>
      <c r="G104" t="str">
        <f t="shared" si="1"/>
        <v>A000210</v>
      </c>
    </row>
    <row r="105" spans="1:7" x14ac:dyDescent="0.3">
      <c r="A105" s="5" t="s">
        <v>1171</v>
      </c>
      <c r="B105" s="16" t="s">
        <v>3926</v>
      </c>
      <c r="C105" s="5">
        <v>12</v>
      </c>
      <c r="D105" s="6" t="s">
        <v>1899</v>
      </c>
      <c r="E105" s="6" t="s">
        <v>3684</v>
      </c>
      <c r="F105" s="6" t="s">
        <v>3711</v>
      </c>
      <c r="G105" t="str">
        <f t="shared" si="1"/>
        <v>A005440</v>
      </c>
    </row>
    <row r="106" spans="1:7" x14ac:dyDescent="0.3">
      <c r="A106" s="5" t="s">
        <v>1162</v>
      </c>
      <c r="B106" s="16" t="s">
        <v>3927</v>
      </c>
      <c r="C106" s="5">
        <v>12</v>
      </c>
      <c r="D106" s="6" t="s">
        <v>1890</v>
      </c>
      <c r="E106" s="6" t="s">
        <v>3695</v>
      </c>
      <c r="F106" s="6" t="s">
        <v>3722</v>
      </c>
      <c r="G106" t="str">
        <f t="shared" si="1"/>
        <v>A047040</v>
      </c>
    </row>
    <row r="107" spans="1:7" x14ac:dyDescent="0.3">
      <c r="A107" s="5" t="s">
        <v>1180</v>
      </c>
      <c r="B107" s="16" t="s">
        <v>3928</v>
      </c>
      <c r="C107" s="5">
        <v>12</v>
      </c>
      <c r="D107" s="6" t="s">
        <v>1907</v>
      </c>
      <c r="E107" s="6" t="s">
        <v>3698</v>
      </c>
      <c r="F107" s="6" t="s">
        <v>3725</v>
      </c>
      <c r="G107" t="str">
        <f t="shared" si="1"/>
        <v>A030000</v>
      </c>
    </row>
    <row r="108" spans="1:7" x14ac:dyDescent="0.3">
      <c r="A108" s="5" t="s">
        <v>1154</v>
      </c>
      <c r="B108" s="16" t="s">
        <v>3929</v>
      </c>
      <c r="C108" s="5">
        <v>12</v>
      </c>
      <c r="D108" s="6" t="s">
        <v>1882</v>
      </c>
      <c r="E108" s="6" t="s">
        <v>3684</v>
      </c>
      <c r="F108" s="6" t="s">
        <v>3711</v>
      </c>
      <c r="G108" t="str">
        <f t="shared" si="1"/>
        <v>A005610</v>
      </c>
    </row>
    <row r="109" spans="1:7" x14ac:dyDescent="0.3">
      <c r="A109" s="5" t="s">
        <v>1174</v>
      </c>
      <c r="B109" s="16" t="s">
        <v>3930</v>
      </c>
      <c r="C109" s="5">
        <v>12</v>
      </c>
      <c r="D109" s="6" t="s">
        <v>1901</v>
      </c>
      <c r="E109" s="6" t="s">
        <v>3692</v>
      </c>
      <c r="F109" s="6" t="s">
        <v>3719</v>
      </c>
      <c r="G109" t="str">
        <f t="shared" si="1"/>
        <v>A004170</v>
      </c>
    </row>
    <row r="110" spans="1:7" x14ac:dyDescent="0.3">
      <c r="A110" s="5" t="s">
        <v>1193</v>
      </c>
      <c r="B110" s="16" t="s">
        <v>3931</v>
      </c>
      <c r="C110" s="5">
        <v>12</v>
      </c>
      <c r="D110" s="6" t="s">
        <v>1919</v>
      </c>
      <c r="E110" s="6" t="s">
        <v>3696</v>
      </c>
      <c r="F110" s="6" t="s">
        <v>3723</v>
      </c>
      <c r="G110" t="str">
        <f t="shared" si="1"/>
        <v>A011070</v>
      </c>
    </row>
    <row r="111" spans="1:7" x14ac:dyDescent="0.3">
      <c r="A111" s="5" t="s">
        <v>45</v>
      </c>
      <c r="B111" s="16" t="s">
        <v>3932</v>
      </c>
      <c r="C111" s="5">
        <v>12</v>
      </c>
      <c r="D111" s="6" t="s">
        <v>2534</v>
      </c>
      <c r="E111" s="6" t="s">
        <v>3689</v>
      </c>
      <c r="F111" s="6" t="s">
        <v>3716</v>
      </c>
      <c r="G111" t="str">
        <f t="shared" si="1"/>
        <v>A084990</v>
      </c>
    </row>
    <row r="112" spans="1:7" x14ac:dyDescent="0.3">
      <c r="A112" s="5" t="s">
        <v>1147</v>
      </c>
      <c r="B112" s="16" t="s">
        <v>3933</v>
      </c>
      <c r="C112" s="5">
        <v>12</v>
      </c>
      <c r="D112" s="6" t="s">
        <v>1875</v>
      </c>
      <c r="E112" s="6" t="s">
        <v>3682</v>
      </c>
      <c r="F112" s="6" t="s">
        <v>3709</v>
      </c>
      <c r="G112" t="str">
        <f t="shared" si="1"/>
        <v>A138930</v>
      </c>
    </row>
    <row r="113" spans="1:7" x14ac:dyDescent="0.3">
      <c r="A113" s="5" t="s">
        <v>2520</v>
      </c>
      <c r="B113" s="16" t="s">
        <v>3934</v>
      </c>
      <c r="C113" s="5">
        <v>12</v>
      </c>
      <c r="D113" s="6" t="s">
        <v>2523</v>
      </c>
      <c r="E113" s="6" t="s">
        <v>3677</v>
      </c>
      <c r="F113" s="6" t="s">
        <v>3704</v>
      </c>
      <c r="G113" t="str">
        <f t="shared" si="1"/>
        <v>A079550</v>
      </c>
    </row>
    <row r="114" spans="1:7" x14ac:dyDescent="0.3">
      <c r="A114" s="5" t="s">
        <v>1159</v>
      </c>
      <c r="B114" s="16" t="s">
        <v>3935</v>
      </c>
      <c r="C114" s="5">
        <v>12</v>
      </c>
      <c r="D114" s="6" t="s">
        <v>1887</v>
      </c>
      <c r="E114" s="6" t="s">
        <v>3678</v>
      </c>
      <c r="F114" s="6" t="s">
        <v>3705</v>
      </c>
      <c r="G114" t="str">
        <f t="shared" si="1"/>
        <v>A192400</v>
      </c>
    </row>
    <row r="115" spans="1:7" x14ac:dyDescent="0.3">
      <c r="A115" s="5" t="s">
        <v>1181</v>
      </c>
      <c r="B115" s="16" t="s">
        <v>3936</v>
      </c>
      <c r="C115" s="5">
        <v>12</v>
      </c>
      <c r="D115" s="6" t="s">
        <v>1908</v>
      </c>
      <c r="E115" s="6" t="s">
        <v>3697</v>
      </c>
      <c r="F115" s="6" t="s">
        <v>3724</v>
      </c>
      <c r="G115" t="str">
        <f t="shared" si="1"/>
        <v>A008560</v>
      </c>
    </row>
    <row r="116" spans="1:7" x14ac:dyDescent="0.3">
      <c r="A116" s="5" t="s">
        <v>1183</v>
      </c>
      <c r="B116" s="16" t="s">
        <v>3937</v>
      </c>
      <c r="C116" s="5">
        <v>12</v>
      </c>
      <c r="D116" s="6" t="s">
        <v>1910</v>
      </c>
      <c r="E116" s="6" t="s">
        <v>3678</v>
      </c>
      <c r="F116" s="6" t="s">
        <v>3705</v>
      </c>
      <c r="G116" t="str">
        <f t="shared" si="1"/>
        <v>A105630</v>
      </c>
    </row>
    <row r="117" spans="1:7" x14ac:dyDescent="0.3">
      <c r="A117" s="5" t="s">
        <v>47</v>
      </c>
      <c r="B117" s="16" t="s">
        <v>3938</v>
      </c>
      <c r="C117" s="5">
        <v>12</v>
      </c>
      <c r="D117" s="6" t="s">
        <v>2535</v>
      </c>
      <c r="E117" s="6" t="s">
        <v>3698</v>
      </c>
      <c r="F117" s="6" t="s">
        <v>3725</v>
      </c>
      <c r="G117" t="str">
        <f t="shared" si="1"/>
        <v>A016170</v>
      </c>
    </row>
    <row r="118" spans="1:7" x14ac:dyDescent="0.3">
      <c r="A118" s="5" t="s">
        <v>1164</v>
      </c>
      <c r="B118" s="16" t="s">
        <v>3939</v>
      </c>
      <c r="C118" s="5">
        <v>12</v>
      </c>
      <c r="D118" s="6" t="s">
        <v>1892</v>
      </c>
      <c r="E118" s="6" t="s">
        <v>3693</v>
      </c>
      <c r="F118" s="6" t="s">
        <v>3720</v>
      </c>
      <c r="G118" t="str">
        <f t="shared" si="1"/>
        <v>A003490</v>
      </c>
    </row>
    <row r="119" spans="1:7" x14ac:dyDescent="0.3">
      <c r="A119" s="5" t="s">
        <v>1169</v>
      </c>
      <c r="B119" s="16" t="s">
        <v>3940</v>
      </c>
      <c r="C119" s="5">
        <v>12</v>
      </c>
      <c r="D119" s="6" t="s">
        <v>1897</v>
      </c>
      <c r="E119" s="6" t="s">
        <v>3687</v>
      </c>
      <c r="F119" s="6" t="s">
        <v>3714</v>
      </c>
      <c r="G119" t="str">
        <f t="shared" si="1"/>
        <v>A000670</v>
      </c>
    </row>
    <row r="120" spans="1:7" x14ac:dyDescent="0.3">
      <c r="A120" s="5" t="s">
        <v>1170</v>
      </c>
      <c r="B120" s="16" t="s">
        <v>3941</v>
      </c>
      <c r="C120" s="5">
        <v>12</v>
      </c>
      <c r="D120" s="6" t="s">
        <v>1898</v>
      </c>
      <c r="E120" s="6" t="s">
        <v>3689</v>
      </c>
      <c r="F120" s="6" t="s">
        <v>3716</v>
      </c>
      <c r="G120" t="str">
        <f t="shared" si="1"/>
        <v>A006280</v>
      </c>
    </row>
    <row r="121" spans="1:7" x14ac:dyDescent="0.3">
      <c r="A121" s="5" t="s">
        <v>1184</v>
      </c>
      <c r="B121" s="16" t="s">
        <v>3942</v>
      </c>
      <c r="C121" s="5">
        <v>12</v>
      </c>
      <c r="D121" s="6" t="s">
        <v>1911</v>
      </c>
      <c r="E121" s="6" t="s">
        <v>3677</v>
      </c>
      <c r="F121" s="6" t="s">
        <v>3704</v>
      </c>
      <c r="G121" t="str">
        <f t="shared" si="1"/>
        <v>A000150</v>
      </c>
    </row>
    <row r="122" spans="1:7" x14ac:dyDescent="0.3">
      <c r="A122" s="5" t="s">
        <v>1173</v>
      </c>
      <c r="B122" s="16" t="s">
        <v>3943</v>
      </c>
      <c r="C122" s="5">
        <v>12</v>
      </c>
      <c r="D122" s="6" t="s">
        <v>3755</v>
      </c>
      <c r="E122" s="6" t="s">
        <v>3677</v>
      </c>
      <c r="F122" s="6" t="s">
        <v>3704</v>
      </c>
      <c r="G122" t="str">
        <f t="shared" si="1"/>
        <v>A047050</v>
      </c>
    </row>
    <row r="123" spans="1:7" x14ac:dyDescent="0.3">
      <c r="A123" s="5" t="s">
        <v>1491</v>
      </c>
      <c r="B123" s="16" t="s">
        <v>3944</v>
      </c>
      <c r="C123" s="5">
        <v>12</v>
      </c>
      <c r="D123" s="6" t="s">
        <v>2208</v>
      </c>
      <c r="E123" s="6" t="s">
        <v>3699</v>
      </c>
      <c r="F123" s="6" t="s">
        <v>3726</v>
      </c>
      <c r="G123" t="str">
        <f t="shared" si="1"/>
        <v>A001440</v>
      </c>
    </row>
    <row r="124" spans="1:7" x14ac:dyDescent="0.3">
      <c r="A124" s="5" t="s">
        <v>1165</v>
      </c>
      <c r="B124" s="16" t="s">
        <v>3945</v>
      </c>
      <c r="C124" s="5">
        <v>12</v>
      </c>
      <c r="D124" s="6" t="s">
        <v>1893</v>
      </c>
      <c r="E124" s="6" t="s">
        <v>3678</v>
      </c>
      <c r="F124" s="6" t="s">
        <v>3705</v>
      </c>
      <c r="G124" t="str">
        <f t="shared" si="1"/>
        <v>A111770</v>
      </c>
    </row>
    <row r="125" spans="1:7" x14ac:dyDescent="0.3">
      <c r="A125" s="5" t="s">
        <v>1178</v>
      </c>
      <c r="B125" s="16" t="s">
        <v>3946</v>
      </c>
      <c r="C125" s="5">
        <v>12</v>
      </c>
      <c r="D125" s="6" t="s">
        <v>1905</v>
      </c>
      <c r="E125" s="6" t="s">
        <v>3678</v>
      </c>
      <c r="F125" s="6" t="s">
        <v>3705</v>
      </c>
      <c r="G125" t="str">
        <f t="shared" si="1"/>
        <v>A161890</v>
      </c>
    </row>
    <row r="126" spans="1:7" x14ac:dyDescent="0.3">
      <c r="A126" s="5" t="s">
        <v>51</v>
      </c>
      <c r="B126" s="16" t="s">
        <v>3947</v>
      </c>
      <c r="C126" s="5">
        <v>12</v>
      </c>
      <c r="D126" s="6" t="s">
        <v>2536</v>
      </c>
      <c r="E126" s="6" t="s">
        <v>3689</v>
      </c>
      <c r="F126" s="6" t="s">
        <v>3716</v>
      </c>
      <c r="G126" t="str">
        <f t="shared" si="1"/>
        <v>A041960</v>
      </c>
    </row>
    <row r="127" spans="1:7" x14ac:dyDescent="0.3">
      <c r="A127" s="5" t="s">
        <v>1185</v>
      </c>
      <c r="B127" s="16" t="s">
        <v>3948</v>
      </c>
      <c r="C127" s="5">
        <v>12</v>
      </c>
      <c r="D127" s="6" t="s">
        <v>1912</v>
      </c>
      <c r="E127" s="6" t="s">
        <v>3677</v>
      </c>
      <c r="F127" s="6" t="s">
        <v>3704</v>
      </c>
      <c r="G127" t="str">
        <f t="shared" si="1"/>
        <v>A012450</v>
      </c>
    </row>
    <row r="128" spans="1:7" x14ac:dyDescent="0.3">
      <c r="A128" s="5" t="s">
        <v>1176</v>
      </c>
      <c r="B128" s="16" t="s">
        <v>3949</v>
      </c>
      <c r="C128" s="5">
        <v>12</v>
      </c>
      <c r="D128" s="6" t="s">
        <v>1903</v>
      </c>
      <c r="E128" s="6" t="s">
        <v>3679</v>
      </c>
      <c r="F128" s="6" t="s">
        <v>3706</v>
      </c>
      <c r="G128" t="str">
        <f t="shared" si="1"/>
        <v>A010060</v>
      </c>
    </row>
    <row r="129" spans="1:7" x14ac:dyDescent="0.3">
      <c r="A129" s="5" t="s">
        <v>1186</v>
      </c>
      <c r="B129" s="16" t="s">
        <v>3950</v>
      </c>
      <c r="C129" s="5">
        <v>12</v>
      </c>
      <c r="D129" s="6" t="s">
        <v>1913</v>
      </c>
      <c r="E129" s="6" t="s">
        <v>3689</v>
      </c>
      <c r="F129" s="6" t="s">
        <v>3716</v>
      </c>
      <c r="G129" t="str">
        <f t="shared" si="1"/>
        <v>A005250</v>
      </c>
    </row>
    <row r="130" spans="1:7" x14ac:dyDescent="0.3">
      <c r="A130" s="5" t="s">
        <v>1158</v>
      </c>
      <c r="B130" s="16" t="s">
        <v>3951</v>
      </c>
      <c r="C130" s="5">
        <v>12</v>
      </c>
      <c r="D130" s="6" t="s">
        <v>1886</v>
      </c>
      <c r="E130" s="6" t="s">
        <v>3687</v>
      </c>
      <c r="F130" s="6" t="s">
        <v>3714</v>
      </c>
      <c r="G130" t="str">
        <f t="shared" si="1"/>
        <v>A014820</v>
      </c>
    </row>
    <row r="131" spans="1:7" x14ac:dyDescent="0.3">
      <c r="A131" s="5" t="s">
        <v>1160</v>
      </c>
      <c r="B131" s="16" t="s">
        <v>3952</v>
      </c>
      <c r="C131" s="5">
        <v>12</v>
      </c>
      <c r="D131" s="6" t="s">
        <v>1888</v>
      </c>
      <c r="E131" s="6" t="s">
        <v>3693</v>
      </c>
      <c r="F131" s="6" t="s">
        <v>3720</v>
      </c>
      <c r="G131" t="str">
        <f t="shared" si="1"/>
        <v>A028670</v>
      </c>
    </row>
    <row r="132" spans="1:7" x14ac:dyDescent="0.3">
      <c r="A132" s="5" t="s">
        <v>1172</v>
      </c>
      <c r="B132" s="16" t="s">
        <v>3953</v>
      </c>
      <c r="C132" s="5">
        <v>12</v>
      </c>
      <c r="D132" s="6" t="s">
        <v>1900</v>
      </c>
      <c r="E132" s="6" t="s">
        <v>3680</v>
      </c>
      <c r="F132" s="6" t="s">
        <v>3707</v>
      </c>
      <c r="G132" t="str">
        <f t="shared" si="1"/>
        <v>A138040</v>
      </c>
    </row>
    <row r="133" spans="1:7" x14ac:dyDescent="0.3">
      <c r="A133" s="5" t="s">
        <v>1197</v>
      </c>
      <c r="B133" s="16" t="s">
        <v>3954</v>
      </c>
      <c r="C133" s="5">
        <v>12</v>
      </c>
      <c r="D133" s="6" t="s">
        <v>1923</v>
      </c>
      <c r="E133" s="6" t="s">
        <v>3682</v>
      </c>
      <c r="F133" s="6" t="s">
        <v>3709</v>
      </c>
      <c r="G133" t="str">
        <f t="shared" si="1"/>
        <v>A139130</v>
      </c>
    </row>
    <row r="134" spans="1:7" x14ac:dyDescent="0.3">
      <c r="A134" s="5" t="s">
        <v>1203</v>
      </c>
      <c r="B134" s="16" t="s">
        <v>3955</v>
      </c>
      <c r="C134" s="5">
        <v>12</v>
      </c>
      <c r="D134" s="6" t="s">
        <v>1929</v>
      </c>
      <c r="E134" s="6" t="s">
        <v>3680</v>
      </c>
      <c r="F134" s="6" t="s">
        <v>3707</v>
      </c>
      <c r="G134" t="str">
        <f t="shared" si="1"/>
        <v>A002550</v>
      </c>
    </row>
    <row r="135" spans="1:7" x14ac:dyDescent="0.3">
      <c r="A135" s="5" t="s">
        <v>1201</v>
      </c>
      <c r="B135" s="16" t="s">
        <v>3956</v>
      </c>
      <c r="C135" s="5">
        <v>12</v>
      </c>
      <c r="D135" s="6" t="s">
        <v>1927</v>
      </c>
      <c r="E135" s="6" t="s">
        <v>3680</v>
      </c>
      <c r="F135" s="6" t="s">
        <v>3707</v>
      </c>
      <c r="G135" t="str">
        <f t="shared" si="1"/>
        <v>A003690</v>
      </c>
    </row>
    <row r="136" spans="1:7" x14ac:dyDescent="0.3">
      <c r="A136" s="5" t="s">
        <v>1199</v>
      </c>
      <c r="B136" s="16" t="s">
        <v>3957</v>
      </c>
      <c r="C136" s="5">
        <v>12</v>
      </c>
      <c r="D136" s="6" t="s">
        <v>1925</v>
      </c>
      <c r="E136" s="6" t="s">
        <v>3680</v>
      </c>
      <c r="F136" s="6" t="s">
        <v>3707</v>
      </c>
      <c r="G136" t="str">
        <f t="shared" si="1"/>
        <v>A000060</v>
      </c>
    </row>
    <row r="137" spans="1:7" x14ac:dyDescent="0.3">
      <c r="A137" s="5" t="s">
        <v>1215</v>
      </c>
      <c r="B137" s="16" t="s">
        <v>3958</v>
      </c>
      <c r="C137" s="5">
        <v>12</v>
      </c>
      <c r="D137" s="6" t="s">
        <v>1941</v>
      </c>
      <c r="E137" s="6" t="s">
        <v>3679</v>
      </c>
      <c r="F137" s="6" t="s">
        <v>3706</v>
      </c>
      <c r="G137" t="str">
        <f t="shared" si="1"/>
        <v>A006120</v>
      </c>
    </row>
    <row r="138" spans="1:7" x14ac:dyDescent="0.3">
      <c r="A138" s="5" t="s">
        <v>1205</v>
      </c>
      <c r="B138" s="16" t="s">
        <v>3959</v>
      </c>
      <c r="C138" s="5">
        <v>12</v>
      </c>
      <c r="D138" s="6" t="s">
        <v>1931</v>
      </c>
      <c r="E138" s="6" t="s">
        <v>3684</v>
      </c>
      <c r="F138" s="6" t="s">
        <v>3711</v>
      </c>
      <c r="G138" t="str">
        <f t="shared" si="1"/>
        <v>A000080</v>
      </c>
    </row>
    <row r="139" spans="1:7" x14ac:dyDescent="0.3">
      <c r="A139" s="5" t="s">
        <v>1202</v>
      </c>
      <c r="B139" s="16" t="s">
        <v>3960</v>
      </c>
      <c r="C139" s="5">
        <v>12</v>
      </c>
      <c r="D139" s="6" t="s">
        <v>1928</v>
      </c>
      <c r="E139" s="6" t="s">
        <v>3675</v>
      </c>
      <c r="F139" s="6" t="s">
        <v>3702</v>
      </c>
      <c r="G139" t="str">
        <f t="shared" si="1"/>
        <v>A000240</v>
      </c>
    </row>
    <row r="140" spans="1:7" x14ac:dyDescent="0.3">
      <c r="A140" s="5" t="s">
        <v>1195</v>
      </c>
      <c r="B140" s="16" t="s">
        <v>3961</v>
      </c>
      <c r="C140" s="5">
        <v>12</v>
      </c>
      <c r="D140" s="6" t="s">
        <v>1921</v>
      </c>
      <c r="E140" s="6" t="s">
        <v>3679</v>
      </c>
      <c r="F140" s="6" t="s">
        <v>3706</v>
      </c>
      <c r="G140" t="str">
        <f t="shared" si="1"/>
        <v>A011780</v>
      </c>
    </row>
    <row r="141" spans="1:7" x14ac:dyDescent="0.3">
      <c r="A141" s="5" t="s">
        <v>38</v>
      </c>
      <c r="B141" s="16" t="s">
        <v>3962</v>
      </c>
      <c r="C141" s="5">
        <v>12</v>
      </c>
      <c r="D141" s="6" t="s">
        <v>2537</v>
      </c>
      <c r="E141" s="6" t="s">
        <v>3691</v>
      </c>
      <c r="F141" s="6" t="s">
        <v>3718</v>
      </c>
      <c r="G141" t="str">
        <f t="shared" si="1"/>
        <v>A034230</v>
      </c>
    </row>
    <row r="142" spans="1:7" x14ac:dyDescent="0.3">
      <c r="A142" s="5" t="s">
        <v>1217</v>
      </c>
      <c r="B142" s="16" t="s">
        <v>3963</v>
      </c>
      <c r="C142" s="5">
        <v>12</v>
      </c>
      <c r="D142" s="6" t="s">
        <v>1943</v>
      </c>
      <c r="E142" s="6" t="s">
        <v>3679</v>
      </c>
      <c r="F142" s="6" t="s">
        <v>3706</v>
      </c>
      <c r="G142" t="str">
        <f t="shared" si="1"/>
        <v>A120110</v>
      </c>
    </row>
    <row r="143" spans="1:7" x14ac:dyDescent="0.3">
      <c r="A143" s="5" t="s">
        <v>1187</v>
      </c>
      <c r="B143" s="16" t="s">
        <v>3964</v>
      </c>
      <c r="C143" s="5">
        <v>12</v>
      </c>
      <c r="D143" s="6" t="s">
        <v>1914</v>
      </c>
      <c r="E143" s="6"/>
      <c r="F143" s="6"/>
      <c r="G143" t="str">
        <f t="shared" ref="G143:G206" si="2">A143</f>
        <v>A003450</v>
      </c>
    </row>
    <row r="144" spans="1:7" x14ac:dyDescent="0.3">
      <c r="A144" s="5" t="s">
        <v>1262</v>
      </c>
      <c r="B144" s="16" t="s">
        <v>3965</v>
      </c>
      <c r="C144" s="5">
        <v>12</v>
      </c>
      <c r="D144" s="6" t="s">
        <v>1988</v>
      </c>
      <c r="E144" s="6" t="s">
        <v>3675</v>
      </c>
      <c r="F144" s="6" t="s">
        <v>3702</v>
      </c>
      <c r="G144" t="str">
        <f t="shared" si="2"/>
        <v>A204320</v>
      </c>
    </row>
    <row r="145" spans="1:7" x14ac:dyDescent="0.3">
      <c r="A145" s="5" t="s">
        <v>1192</v>
      </c>
      <c r="B145" s="16" t="s">
        <v>3966</v>
      </c>
      <c r="C145" s="5">
        <v>12</v>
      </c>
      <c r="D145" s="6" t="s">
        <v>1918</v>
      </c>
      <c r="E145" s="6" t="s">
        <v>3691</v>
      </c>
      <c r="F145" s="6" t="s">
        <v>3718</v>
      </c>
      <c r="G145" t="str">
        <f t="shared" si="2"/>
        <v>A114090</v>
      </c>
    </row>
    <row r="146" spans="1:7" x14ac:dyDescent="0.3">
      <c r="A146" s="5" t="s">
        <v>1190</v>
      </c>
      <c r="B146" s="16" t="s">
        <v>3967</v>
      </c>
      <c r="C146" s="5">
        <v>12</v>
      </c>
      <c r="D146" s="6" t="s">
        <v>1916</v>
      </c>
      <c r="E146" s="6" t="s">
        <v>3678</v>
      </c>
      <c r="F146" s="6" t="s">
        <v>3705</v>
      </c>
      <c r="G146" t="str">
        <f t="shared" si="2"/>
        <v>A192820</v>
      </c>
    </row>
    <row r="147" spans="1:7" x14ac:dyDescent="0.3">
      <c r="A147" s="5" t="s">
        <v>1198</v>
      </c>
      <c r="B147" s="16" t="s">
        <v>3968</v>
      </c>
      <c r="C147" s="5">
        <v>12</v>
      </c>
      <c r="D147" s="6" t="s">
        <v>1924</v>
      </c>
      <c r="E147" s="6" t="s">
        <v>3684</v>
      </c>
      <c r="F147" s="6" t="s">
        <v>3711</v>
      </c>
      <c r="G147" t="str">
        <f t="shared" si="2"/>
        <v>A049770</v>
      </c>
    </row>
    <row r="148" spans="1:7" x14ac:dyDescent="0.3">
      <c r="A148" s="5" t="s">
        <v>48</v>
      </c>
      <c r="B148" s="16" t="s">
        <v>3969</v>
      </c>
      <c r="C148" s="5">
        <v>12</v>
      </c>
      <c r="D148" s="6" t="s">
        <v>2538</v>
      </c>
      <c r="E148" s="6" t="s">
        <v>3674</v>
      </c>
      <c r="F148" s="6" t="s">
        <v>3701</v>
      </c>
      <c r="G148" t="str">
        <f t="shared" si="2"/>
        <v>A039030</v>
      </c>
    </row>
    <row r="149" spans="1:7" x14ac:dyDescent="0.3">
      <c r="A149" s="5" t="s">
        <v>1188</v>
      </c>
      <c r="B149" s="16" t="s">
        <v>3970</v>
      </c>
      <c r="C149" s="5">
        <v>12</v>
      </c>
      <c r="D149" s="6" t="s">
        <v>3671</v>
      </c>
      <c r="E149" s="6" t="s">
        <v>3699</v>
      </c>
      <c r="F149" s="6" t="s">
        <v>3726</v>
      </c>
      <c r="G149" t="str">
        <f t="shared" si="2"/>
        <v>A017800</v>
      </c>
    </row>
    <row r="150" spans="1:7" x14ac:dyDescent="0.3">
      <c r="A150" s="5" t="s">
        <v>41</v>
      </c>
      <c r="B150" s="16" t="s">
        <v>3971</v>
      </c>
      <c r="C150" s="5">
        <v>12</v>
      </c>
      <c r="D150" s="6" t="s">
        <v>2539</v>
      </c>
      <c r="E150" s="6" t="s">
        <v>3681</v>
      </c>
      <c r="F150" s="6" t="s">
        <v>3708</v>
      </c>
      <c r="G150" t="str">
        <f t="shared" si="2"/>
        <v>A078340</v>
      </c>
    </row>
    <row r="151" spans="1:7" x14ac:dyDescent="0.3">
      <c r="A151" s="5" t="s">
        <v>1204</v>
      </c>
      <c r="B151" s="16" t="s">
        <v>3972</v>
      </c>
      <c r="C151" s="5">
        <v>12</v>
      </c>
      <c r="D151" s="6" t="s">
        <v>1930</v>
      </c>
      <c r="E151" s="6" t="s">
        <v>3699</v>
      </c>
      <c r="F151" s="6" t="s">
        <v>3726</v>
      </c>
      <c r="G151" t="str">
        <f t="shared" si="2"/>
        <v>A010120</v>
      </c>
    </row>
    <row r="152" spans="1:7" x14ac:dyDescent="0.3">
      <c r="A152" s="5" t="s">
        <v>1214</v>
      </c>
      <c r="B152" s="16" t="s">
        <v>3973</v>
      </c>
      <c r="C152" s="5">
        <v>12</v>
      </c>
      <c r="D152" s="6" t="s">
        <v>1940</v>
      </c>
      <c r="E152" s="6" t="s">
        <v>3692</v>
      </c>
      <c r="F152" s="6" t="s">
        <v>3719</v>
      </c>
      <c r="G152" t="str">
        <f t="shared" si="2"/>
        <v>A071840</v>
      </c>
    </row>
    <row r="153" spans="1:7" x14ac:dyDescent="0.3">
      <c r="A153" s="5" t="s">
        <v>1213</v>
      </c>
      <c r="B153" s="16" t="s">
        <v>3974</v>
      </c>
      <c r="C153" s="5">
        <v>12</v>
      </c>
      <c r="D153" s="6" t="s">
        <v>1939</v>
      </c>
      <c r="E153" s="6" t="s">
        <v>3692</v>
      </c>
      <c r="F153" s="6" t="s">
        <v>3719</v>
      </c>
      <c r="G153" t="str">
        <f t="shared" si="2"/>
        <v>A057050</v>
      </c>
    </row>
    <row r="154" spans="1:7" x14ac:dyDescent="0.3">
      <c r="A154" s="5" t="s">
        <v>1200</v>
      </c>
      <c r="B154" s="16" t="s">
        <v>3975</v>
      </c>
      <c r="C154" s="5">
        <v>12</v>
      </c>
      <c r="D154" s="6" t="s">
        <v>1926</v>
      </c>
      <c r="E154" s="6" t="s">
        <v>3695</v>
      </c>
      <c r="F154" s="6" t="s">
        <v>3722</v>
      </c>
      <c r="G154" t="str">
        <f t="shared" si="2"/>
        <v>A006360</v>
      </c>
    </row>
    <row r="155" spans="1:7" x14ac:dyDescent="0.3">
      <c r="A155" s="5" t="s">
        <v>1229</v>
      </c>
      <c r="B155" s="16" t="s">
        <v>3976</v>
      </c>
      <c r="C155" s="5">
        <v>12</v>
      </c>
      <c r="D155" s="6" t="s">
        <v>1955</v>
      </c>
      <c r="E155" s="6" t="s">
        <v>3698</v>
      </c>
      <c r="F155" s="6" t="s">
        <v>3725</v>
      </c>
      <c r="G155" t="str">
        <f t="shared" si="2"/>
        <v>A214320</v>
      </c>
    </row>
    <row r="156" spans="1:7" x14ac:dyDescent="0.3">
      <c r="A156" s="5" t="s">
        <v>1196</v>
      </c>
      <c r="B156" s="16" t="s">
        <v>3977</v>
      </c>
      <c r="C156" s="5">
        <v>12</v>
      </c>
      <c r="D156" s="6" t="s">
        <v>1922</v>
      </c>
      <c r="E156" s="6" t="s">
        <v>3677</v>
      </c>
      <c r="F156" s="6" t="s">
        <v>3704</v>
      </c>
      <c r="G156" t="str">
        <f t="shared" si="2"/>
        <v>A001740</v>
      </c>
    </row>
    <row r="157" spans="1:7" x14ac:dyDescent="0.3">
      <c r="A157" s="5" t="s">
        <v>1216</v>
      </c>
      <c r="B157" s="16" t="s">
        <v>3978</v>
      </c>
      <c r="C157" s="5">
        <v>12</v>
      </c>
      <c r="D157" s="6" t="s">
        <v>1942</v>
      </c>
      <c r="E157" s="6" t="s">
        <v>3697</v>
      </c>
      <c r="F157" s="6" t="s">
        <v>3724</v>
      </c>
      <c r="G157" t="str">
        <f t="shared" si="2"/>
        <v>A039490</v>
      </c>
    </row>
    <row r="158" spans="1:7" x14ac:dyDescent="0.3">
      <c r="A158" s="5" t="s">
        <v>1230</v>
      </c>
      <c r="B158" s="16" t="s">
        <v>3979</v>
      </c>
      <c r="C158" s="5">
        <v>12</v>
      </c>
      <c r="D158" s="6" t="s">
        <v>1956</v>
      </c>
      <c r="E158" s="6" t="s">
        <v>3699</v>
      </c>
      <c r="F158" s="6" t="s">
        <v>3726</v>
      </c>
      <c r="G158" t="str">
        <f t="shared" si="2"/>
        <v>A006260</v>
      </c>
    </row>
    <row r="159" spans="1:7" x14ac:dyDescent="0.3">
      <c r="A159" s="5" t="s">
        <v>1253</v>
      </c>
      <c r="B159" s="16" t="s">
        <v>3980</v>
      </c>
      <c r="C159" s="5">
        <v>12</v>
      </c>
      <c r="D159" s="6" t="s">
        <v>1979</v>
      </c>
      <c r="E159" s="6" t="s">
        <v>3676</v>
      </c>
      <c r="F159" s="6" t="s">
        <v>3703</v>
      </c>
      <c r="G159" t="str">
        <f t="shared" si="2"/>
        <v>A052690</v>
      </c>
    </row>
    <row r="160" spans="1:7" x14ac:dyDescent="0.3">
      <c r="A160" s="5" t="s">
        <v>2540</v>
      </c>
      <c r="B160" s="16" t="s">
        <v>3981</v>
      </c>
      <c r="C160" s="5">
        <v>12</v>
      </c>
      <c r="D160" s="6" t="s">
        <v>2541</v>
      </c>
      <c r="E160" s="6" t="s">
        <v>3678</v>
      </c>
      <c r="F160" s="6" t="s">
        <v>3705</v>
      </c>
      <c r="G160" t="str">
        <f t="shared" si="2"/>
        <v>A226320</v>
      </c>
    </row>
    <row r="161" spans="1:7" x14ac:dyDescent="0.3">
      <c r="A161" s="5" t="s">
        <v>1210</v>
      </c>
      <c r="B161" s="16" t="s">
        <v>3982</v>
      </c>
      <c r="C161" s="5">
        <v>12</v>
      </c>
      <c r="D161" s="6" t="s">
        <v>1936</v>
      </c>
      <c r="E161" s="6" t="s">
        <v>3695</v>
      </c>
      <c r="F161" s="6" t="s">
        <v>3722</v>
      </c>
      <c r="G161" t="str">
        <f t="shared" si="2"/>
        <v>A108670</v>
      </c>
    </row>
    <row r="162" spans="1:7" x14ac:dyDescent="0.3">
      <c r="A162" s="5" t="s">
        <v>1182</v>
      </c>
      <c r="B162" s="16" t="s">
        <v>3983</v>
      </c>
      <c r="C162" s="5">
        <v>12</v>
      </c>
      <c r="D162" s="6" t="s">
        <v>1909</v>
      </c>
      <c r="E162" s="6" t="s">
        <v>3691</v>
      </c>
      <c r="F162" s="6" t="s">
        <v>3718</v>
      </c>
      <c r="G162" t="str">
        <f t="shared" si="2"/>
        <v>A039130</v>
      </c>
    </row>
    <row r="163" spans="1:7" x14ac:dyDescent="0.3">
      <c r="A163" s="5" t="s">
        <v>1207</v>
      </c>
      <c r="B163" s="16" t="s">
        <v>3984</v>
      </c>
      <c r="C163" s="5">
        <v>12</v>
      </c>
      <c r="D163" s="6" t="s">
        <v>1933</v>
      </c>
      <c r="E163" s="6" t="s">
        <v>3680</v>
      </c>
      <c r="F163" s="6" t="s">
        <v>3707</v>
      </c>
      <c r="G163" t="str">
        <f t="shared" si="2"/>
        <v>A082640</v>
      </c>
    </row>
    <row r="164" spans="1:7" x14ac:dyDescent="0.3">
      <c r="A164" s="5" t="s">
        <v>1218</v>
      </c>
      <c r="B164" s="16" t="s">
        <v>3985</v>
      </c>
      <c r="C164" s="5">
        <v>12</v>
      </c>
      <c r="D164" s="6" t="s">
        <v>1944</v>
      </c>
      <c r="E164" s="6" t="s">
        <v>3699</v>
      </c>
      <c r="F164" s="6" t="s">
        <v>3726</v>
      </c>
      <c r="G164" t="str">
        <f t="shared" si="2"/>
        <v>A064350</v>
      </c>
    </row>
    <row r="165" spans="1:7" x14ac:dyDescent="0.3">
      <c r="A165" s="5" t="s">
        <v>1194</v>
      </c>
      <c r="B165" s="16" t="s">
        <v>3986</v>
      </c>
      <c r="C165" s="5">
        <v>12</v>
      </c>
      <c r="D165" s="6" t="s">
        <v>1920</v>
      </c>
      <c r="E165" s="6" t="s">
        <v>3684</v>
      </c>
      <c r="F165" s="6" t="s">
        <v>3711</v>
      </c>
      <c r="G165" t="str">
        <f t="shared" si="2"/>
        <v>A000070</v>
      </c>
    </row>
    <row r="166" spans="1:7" x14ac:dyDescent="0.3">
      <c r="A166" s="5" t="s">
        <v>1244</v>
      </c>
      <c r="B166" s="16" t="s">
        <v>3987</v>
      </c>
      <c r="C166" s="5">
        <v>12</v>
      </c>
      <c r="D166" s="6" t="s">
        <v>1970</v>
      </c>
      <c r="E166" s="6" t="s">
        <v>3677</v>
      </c>
      <c r="F166" s="6" t="s">
        <v>3704</v>
      </c>
      <c r="G166" t="str">
        <f t="shared" si="2"/>
        <v>A001120</v>
      </c>
    </row>
    <row r="167" spans="1:7" x14ac:dyDescent="0.3">
      <c r="A167" s="5" t="s">
        <v>1222</v>
      </c>
      <c r="B167" s="16" t="s">
        <v>3988</v>
      </c>
      <c r="C167" s="5">
        <v>12</v>
      </c>
      <c r="D167" s="6" t="s">
        <v>1948</v>
      </c>
      <c r="E167" s="6" t="s">
        <v>3679</v>
      </c>
      <c r="F167" s="6" t="s">
        <v>3706</v>
      </c>
      <c r="G167" t="str">
        <f t="shared" si="2"/>
        <v>A011790</v>
      </c>
    </row>
    <row r="168" spans="1:7" x14ac:dyDescent="0.3">
      <c r="A168" s="5" t="s">
        <v>1228</v>
      </c>
      <c r="B168" s="16" t="s">
        <v>3989</v>
      </c>
      <c r="C168" s="5">
        <v>12</v>
      </c>
      <c r="D168" s="6" t="s">
        <v>1954</v>
      </c>
      <c r="E168" s="6" t="s">
        <v>3684</v>
      </c>
      <c r="F168" s="6" t="s">
        <v>3711</v>
      </c>
      <c r="G168" t="str">
        <f t="shared" si="2"/>
        <v>A002270</v>
      </c>
    </row>
    <row r="169" spans="1:7" x14ac:dyDescent="0.3">
      <c r="A169" s="5" t="s">
        <v>1212</v>
      </c>
      <c r="B169" s="16" t="s">
        <v>3990</v>
      </c>
      <c r="C169" s="5">
        <v>12</v>
      </c>
      <c r="D169" s="6" t="s">
        <v>1938</v>
      </c>
      <c r="E169" s="6" t="s">
        <v>3695</v>
      </c>
      <c r="F169" s="6" t="s">
        <v>3722</v>
      </c>
      <c r="G169" t="str">
        <f t="shared" si="2"/>
        <v>A003410</v>
      </c>
    </row>
    <row r="170" spans="1:7" x14ac:dyDescent="0.3">
      <c r="A170" s="5" t="s">
        <v>102</v>
      </c>
      <c r="B170" s="16" t="s">
        <v>3991</v>
      </c>
      <c r="C170" s="5">
        <v>12</v>
      </c>
      <c r="D170" s="6" t="s">
        <v>2542</v>
      </c>
      <c r="E170" s="6" t="s">
        <v>3689</v>
      </c>
      <c r="F170" s="6" t="s">
        <v>3716</v>
      </c>
      <c r="G170" t="str">
        <f t="shared" si="2"/>
        <v>A102940</v>
      </c>
    </row>
    <row r="171" spans="1:7" x14ac:dyDescent="0.3">
      <c r="A171" s="5" t="s">
        <v>1220</v>
      </c>
      <c r="B171" s="16" t="s">
        <v>3992</v>
      </c>
      <c r="C171" s="5">
        <v>12</v>
      </c>
      <c r="D171" s="6" t="s">
        <v>1946</v>
      </c>
      <c r="E171" s="6" t="s">
        <v>3679</v>
      </c>
      <c r="F171" s="6" t="s">
        <v>3706</v>
      </c>
      <c r="G171" t="str">
        <f t="shared" si="2"/>
        <v>A003240</v>
      </c>
    </row>
    <row r="172" spans="1:7" x14ac:dyDescent="0.3">
      <c r="A172" s="5" t="s">
        <v>1268</v>
      </c>
      <c r="B172" s="16" t="s">
        <v>3993</v>
      </c>
      <c r="C172" s="5">
        <v>12</v>
      </c>
      <c r="D172" s="6" t="s">
        <v>1994</v>
      </c>
      <c r="E172" s="6" t="s">
        <v>3675</v>
      </c>
      <c r="F172" s="6" t="s">
        <v>3702</v>
      </c>
      <c r="G172" t="str">
        <f t="shared" si="2"/>
        <v>A064960</v>
      </c>
    </row>
    <row r="173" spans="1:7" x14ac:dyDescent="0.3">
      <c r="A173" s="5" t="s">
        <v>1223</v>
      </c>
      <c r="B173" s="16" t="s">
        <v>3994</v>
      </c>
      <c r="C173" s="5">
        <v>12</v>
      </c>
      <c r="D173" s="6" t="s">
        <v>1949</v>
      </c>
      <c r="E173" s="6" t="s">
        <v>3675</v>
      </c>
      <c r="F173" s="6" t="s">
        <v>3702</v>
      </c>
      <c r="G173" t="str">
        <f t="shared" si="2"/>
        <v>A002350</v>
      </c>
    </row>
    <row r="174" spans="1:7" x14ac:dyDescent="0.3">
      <c r="A174" s="5" t="s">
        <v>44</v>
      </c>
      <c r="B174" s="16" t="s">
        <v>3995</v>
      </c>
      <c r="C174" s="5">
        <v>12</v>
      </c>
      <c r="D174" s="6" t="s">
        <v>2543</v>
      </c>
      <c r="E174" s="6" t="s">
        <v>3692</v>
      </c>
      <c r="F174" s="6" t="s">
        <v>3719</v>
      </c>
      <c r="G174" t="str">
        <f t="shared" si="2"/>
        <v>A035760</v>
      </c>
    </row>
    <row r="175" spans="1:7" x14ac:dyDescent="0.3">
      <c r="A175" s="5" t="s">
        <v>52</v>
      </c>
      <c r="B175" s="16" t="s">
        <v>3996</v>
      </c>
      <c r="C175" s="5">
        <v>12</v>
      </c>
      <c r="D175" s="6" t="s">
        <v>3756</v>
      </c>
      <c r="E175" s="6" t="s">
        <v>3688</v>
      </c>
      <c r="F175" s="6" t="s">
        <v>3715</v>
      </c>
      <c r="G175" t="str">
        <f t="shared" si="2"/>
        <v>A036490</v>
      </c>
    </row>
    <row r="176" spans="1:7" x14ac:dyDescent="0.3">
      <c r="A176" s="5" t="s">
        <v>1257</v>
      </c>
      <c r="B176" s="16" t="s">
        <v>3997</v>
      </c>
      <c r="C176" s="5">
        <v>12</v>
      </c>
      <c r="D176" s="6" t="s">
        <v>1983</v>
      </c>
      <c r="E176" s="6" t="s">
        <v>3679</v>
      </c>
      <c r="F176" s="6" t="s">
        <v>3706</v>
      </c>
      <c r="G176" t="str">
        <f t="shared" si="2"/>
        <v>A006650</v>
      </c>
    </row>
    <row r="177" spans="1:7" x14ac:dyDescent="0.3">
      <c r="A177" s="5" t="s">
        <v>1208</v>
      </c>
      <c r="B177" s="16" t="s">
        <v>3998</v>
      </c>
      <c r="C177" s="5">
        <v>12</v>
      </c>
      <c r="D177" s="6" t="s">
        <v>1934</v>
      </c>
      <c r="E177" s="6" t="s">
        <v>3684</v>
      </c>
      <c r="F177" s="6" t="s">
        <v>3711</v>
      </c>
      <c r="G177" t="str">
        <f t="shared" si="2"/>
        <v>A033920</v>
      </c>
    </row>
    <row r="178" spans="1:7" x14ac:dyDescent="0.3">
      <c r="A178" s="5" t="s">
        <v>1221</v>
      </c>
      <c r="B178" s="16" t="s">
        <v>3999</v>
      </c>
      <c r="C178" s="5">
        <v>12</v>
      </c>
      <c r="D178" s="6" t="s">
        <v>1947</v>
      </c>
      <c r="E178" s="6" t="s">
        <v>3684</v>
      </c>
      <c r="F178" s="6" t="s">
        <v>3711</v>
      </c>
      <c r="G178" t="str">
        <f t="shared" si="2"/>
        <v>A001680</v>
      </c>
    </row>
    <row r="179" spans="1:7" x14ac:dyDescent="0.3">
      <c r="A179" s="5" t="s">
        <v>1248</v>
      </c>
      <c r="B179" s="16" t="s">
        <v>4000</v>
      </c>
      <c r="C179" s="5">
        <v>12</v>
      </c>
      <c r="D179" s="6" t="s">
        <v>1974</v>
      </c>
      <c r="E179" s="6" t="s">
        <v>3689</v>
      </c>
      <c r="F179" s="6" t="s">
        <v>3716</v>
      </c>
      <c r="G179" t="str">
        <f t="shared" si="2"/>
        <v>A170900</v>
      </c>
    </row>
    <row r="180" spans="1:7" x14ac:dyDescent="0.3">
      <c r="A180" s="5" t="s">
        <v>43</v>
      </c>
      <c r="B180" s="16" t="s">
        <v>4001</v>
      </c>
      <c r="C180" s="5">
        <v>12</v>
      </c>
      <c r="D180" s="6" t="s">
        <v>2544</v>
      </c>
      <c r="E180" s="6" t="s">
        <v>3692</v>
      </c>
      <c r="F180" s="6" t="s">
        <v>3719</v>
      </c>
      <c r="G180" t="str">
        <f t="shared" si="2"/>
        <v>A028150</v>
      </c>
    </row>
    <row r="181" spans="1:7" x14ac:dyDescent="0.3">
      <c r="A181" s="5" t="s">
        <v>1231</v>
      </c>
      <c r="B181" s="16" t="s">
        <v>4002</v>
      </c>
      <c r="C181" s="5">
        <v>12</v>
      </c>
      <c r="D181" s="6" t="s">
        <v>1957</v>
      </c>
      <c r="E181" s="6" t="s">
        <v>3675</v>
      </c>
      <c r="F181" s="6" t="s">
        <v>3702</v>
      </c>
      <c r="G181" t="str">
        <f t="shared" si="2"/>
        <v>A003620</v>
      </c>
    </row>
    <row r="182" spans="1:7" x14ac:dyDescent="0.3">
      <c r="A182" s="5" t="s">
        <v>1234</v>
      </c>
      <c r="B182" s="16" t="s">
        <v>4003</v>
      </c>
      <c r="C182" s="5">
        <v>12</v>
      </c>
      <c r="D182" s="6" t="s">
        <v>1960</v>
      </c>
      <c r="E182" s="6" t="s">
        <v>3685</v>
      </c>
      <c r="F182" s="6" t="s">
        <v>3712</v>
      </c>
      <c r="G182" t="str">
        <f t="shared" si="2"/>
        <v>A001430</v>
      </c>
    </row>
    <row r="183" spans="1:7" x14ac:dyDescent="0.3">
      <c r="A183" s="5" t="s">
        <v>72</v>
      </c>
      <c r="B183" s="16" t="s">
        <v>4004</v>
      </c>
      <c r="C183" s="5">
        <v>12</v>
      </c>
      <c r="D183" s="6" t="s">
        <v>2545</v>
      </c>
      <c r="E183" s="6" t="s">
        <v>3689</v>
      </c>
      <c r="F183" s="6" t="s">
        <v>3716</v>
      </c>
      <c r="G183" t="str">
        <f t="shared" si="2"/>
        <v>A048260</v>
      </c>
    </row>
    <row r="184" spans="1:7" x14ac:dyDescent="0.3">
      <c r="A184" s="5" t="s">
        <v>1177</v>
      </c>
      <c r="B184" s="16" t="s">
        <v>4005</v>
      </c>
      <c r="C184" s="5">
        <v>12</v>
      </c>
      <c r="D184" s="6" t="s">
        <v>1904</v>
      </c>
      <c r="E184" s="6" t="s">
        <v>3695</v>
      </c>
      <c r="F184" s="6" t="s">
        <v>3722</v>
      </c>
      <c r="G184" t="str">
        <f t="shared" si="2"/>
        <v>A010780</v>
      </c>
    </row>
    <row r="185" spans="1:7" x14ac:dyDescent="0.3">
      <c r="A185" s="5" t="s">
        <v>1255</v>
      </c>
      <c r="B185" s="16" t="s">
        <v>4006</v>
      </c>
      <c r="C185" s="5">
        <v>12</v>
      </c>
      <c r="D185" s="6" t="s">
        <v>1981</v>
      </c>
      <c r="E185" s="6" t="s">
        <v>3675</v>
      </c>
      <c r="F185" s="6" t="s">
        <v>3702</v>
      </c>
      <c r="G185" t="str">
        <f t="shared" si="2"/>
        <v>A073240</v>
      </c>
    </row>
    <row r="186" spans="1:7" x14ac:dyDescent="0.3">
      <c r="A186" s="5" t="s">
        <v>1252</v>
      </c>
      <c r="B186" s="16" t="s">
        <v>4007</v>
      </c>
      <c r="C186" s="5">
        <v>12</v>
      </c>
      <c r="D186" s="6" t="s">
        <v>1978</v>
      </c>
      <c r="E186" s="6" t="s">
        <v>3694</v>
      </c>
      <c r="F186" s="6" t="s">
        <v>3721</v>
      </c>
      <c r="G186" t="str">
        <f t="shared" si="2"/>
        <v>A010620</v>
      </c>
    </row>
    <row r="187" spans="1:7" x14ac:dyDescent="0.3">
      <c r="A187" s="5" t="s">
        <v>1243</v>
      </c>
      <c r="B187" s="16" t="s">
        <v>4008</v>
      </c>
      <c r="C187" s="5">
        <v>12</v>
      </c>
      <c r="D187" s="6" t="s">
        <v>1969</v>
      </c>
      <c r="E187" s="6" t="s">
        <v>3681</v>
      </c>
      <c r="F187" s="6" t="s">
        <v>3708</v>
      </c>
      <c r="G187" t="str">
        <f t="shared" si="2"/>
        <v>A181710</v>
      </c>
    </row>
    <row r="188" spans="1:7" x14ac:dyDescent="0.3">
      <c r="A188" s="5" t="s">
        <v>1250</v>
      </c>
      <c r="B188" s="16" t="s">
        <v>4009</v>
      </c>
      <c r="C188" s="5">
        <v>12</v>
      </c>
      <c r="D188" s="6" t="s">
        <v>1976</v>
      </c>
      <c r="E188" s="6" t="s">
        <v>3675</v>
      </c>
      <c r="F188" s="6" t="s">
        <v>3702</v>
      </c>
      <c r="G188" t="str">
        <f t="shared" si="2"/>
        <v>A025540</v>
      </c>
    </row>
    <row r="189" spans="1:7" x14ac:dyDescent="0.3">
      <c r="A189" s="5" t="s">
        <v>49</v>
      </c>
      <c r="B189" s="16" t="s">
        <v>4010</v>
      </c>
      <c r="C189" s="5">
        <v>12</v>
      </c>
      <c r="D189" s="6" t="s">
        <v>2546</v>
      </c>
      <c r="E189" s="6" t="s">
        <v>3678</v>
      </c>
      <c r="F189" s="6" t="s">
        <v>3705</v>
      </c>
      <c r="G189" t="str">
        <f t="shared" si="2"/>
        <v>A200130</v>
      </c>
    </row>
    <row r="190" spans="1:7" x14ac:dyDescent="0.3">
      <c r="A190" s="5" t="s">
        <v>2525</v>
      </c>
      <c r="B190" s="16" t="s">
        <v>4011</v>
      </c>
      <c r="C190" s="5">
        <v>12</v>
      </c>
      <c r="D190" s="6" t="s">
        <v>2527</v>
      </c>
      <c r="E190" s="6" t="s">
        <v>3693</v>
      </c>
      <c r="F190" s="6" t="s">
        <v>3720</v>
      </c>
      <c r="G190" t="str">
        <f t="shared" si="2"/>
        <v>A089590</v>
      </c>
    </row>
    <row r="191" spans="1:7" x14ac:dyDescent="0.3">
      <c r="A191" s="5" t="s">
        <v>1206</v>
      </c>
      <c r="B191" s="16" t="s">
        <v>4012</v>
      </c>
      <c r="C191" s="5">
        <v>12</v>
      </c>
      <c r="D191" s="6" t="s">
        <v>1932</v>
      </c>
      <c r="E191" s="6" t="s">
        <v>3693</v>
      </c>
      <c r="F191" s="6" t="s">
        <v>3720</v>
      </c>
      <c r="G191" t="str">
        <f t="shared" si="2"/>
        <v>A180640</v>
      </c>
    </row>
    <row r="192" spans="1:7" x14ac:dyDescent="0.3">
      <c r="A192" s="5" t="s">
        <v>1235</v>
      </c>
      <c r="B192" s="16" t="s">
        <v>4013</v>
      </c>
      <c r="C192" s="5">
        <v>12</v>
      </c>
      <c r="D192" s="6" t="s">
        <v>1961</v>
      </c>
      <c r="E192" s="6" t="s">
        <v>3678</v>
      </c>
      <c r="F192" s="6" t="s">
        <v>3705</v>
      </c>
      <c r="G192" t="str">
        <f t="shared" si="2"/>
        <v>A081660</v>
      </c>
    </row>
    <row r="193" spans="1:7" x14ac:dyDescent="0.3">
      <c r="A193" s="5" t="s">
        <v>1260</v>
      </c>
      <c r="B193" s="16" t="s">
        <v>4014</v>
      </c>
      <c r="C193" s="5">
        <v>12</v>
      </c>
      <c r="D193" s="6" t="s">
        <v>1986</v>
      </c>
      <c r="E193" s="6" t="s">
        <v>3678</v>
      </c>
      <c r="F193" s="6" t="s">
        <v>3705</v>
      </c>
      <c r="G193" t="str">
        <f t="shared" si="2"/>
        <v>A020000</v>
      </c>
    </row>
    <row r="194" spans="1:7" x14ac:dyDescent="0.3">
      <c r="A194" s="5" t="s">
        <v>1209</v>
      </c>
      <c r="B194" s="16" t="s">
        <v>4015</v>
      </c>
      <c r="C194" s="5">
        <v>12</v>
      </c>
      <c r="D194" s="6" t="s">
        <v>1935</v>
      </c>
      <c r="E194" s="6" t="s">
        <v>3699</v>
      </c>
      <c r="F194" s="6" t="s">
        <v>3726</v>
      </c>
      <c r="G194" t="str">
        <f t="shared" si="2"/>
        <v>A042670</v>
      </c>
    </row>
    <row r="195" spans="1:7" x14ac:dyDescent="0.3">
      <c r="A195" s="5" t="s">
        <v>1227</v>
      </c>
      <c r="B195" s="16" t="s">
        <v>4016</v>
      </c>
      <c r="C195" s="5">
        <v>12</v>
      </c>
      <c r="D195" s="6" t="s">
        <v>1953</v>
      </c>
      <c r="E195" s="6" t="s">
        <v>3678</v>
      </c>
      <c r="F195" s="6" t="s">
        <v>3705</v>
      </c>
      <c r="G195" t="str">
        <f t="shared" si="2"/>
        <v>A024720</v>
      </c>
    </row>
    <row r="196" spans="1:7" x14ac:dyDescent="0.3">
      <c r="A196" s="5" t="s">
        <v>1225</v>
      </c>
      <c r="B196" s="16" t="s">
        <v>4017</v>
      </c>
      <c r="C196" s="5">
        <v>12</v>
      </c>
      <c r="D196" s="6" t="s">
        <v>1951</v>
      </c>
      <c r="E196" s="6" t="s">
        <v>3694</v>
      </c>
      <c r="F196" s="6" t="s">
        <v>3721</v>
      </c>
      <c r="G196" t="str">
        <f t="shared" si="2"/>
        <v>A042660</v>
      </c>
    </row>
    <row r="197" spans="1:7" x14ac:dyDescent="0.3">
      <c r="A197" s="5" t="s">
        <v>65</v>
      </c>
      <c r="B197" s="16" t="s">
        <v>4018</v>
      </c>
      <c r="C197" s="5">
        <v>12</v>
      </c>
      <c r="D197" s="6" t="s">
        <v>3757</v>
      </c>
      <c r="E197" s="6" t="s">
        <v>3689</v>
      </c>
      <c r="F197" s="6" t="s">
        <v>3716</v>
      </c>
      <c r="G197" t="str">
        <f t="shared" si="2"/>
        <v>A084110</v>
      </c>
    </row>
    <row r="198" spans="1:7" x14ac:dyDescent="0.3">
      <c r="A198" s="5" t="s">
        <v>91</v>
      </c>
      <c r="B198" s="16" t="s">
        <v>4019</v>
      </c>
      <c r="C198" s="5">
        <v>12</v>
      </c>
      <c r="D198" s="6" t="s">
        <v>2547</v>
      </c>
      <c r="E198" s="6" t="s">
        <v>3684</v>
      </c>
      <c r="F198" s="6" t="s">
        <v>3711</v>
      </c>
      <c r="G198" t="str">
        <f t="shared" si="2"/>
        <v>A051500</v>
      </c>
    </row>
    <row r="199" spans="1:7" x14ac:dyDescent="0.3">
      <c r="A199" s="5" t="s">
        <v>1272</v>
      </c>
      <c r="B199" s="16" t="s">
        <v>4020</v>
      </c>
      <c r="C199" s="5">
        <v>12</v>
      </c>
      <c r="D199" s="6" t="s">
        <v>1998</v>
      </c>
      <c r="E199" s="6" t="s">
        <v>3698</v>
      </c>
      <c r="F199" s="6" t="s">
        <v>3725</v>
      </c>
      <c r="G199" t="str">
        <f t="shared" si="2"/>
        <v>A037560</v>
      </c>
    </row>
    <row r="200" spans="1:7" x14ac:dyDescent="0.3">
      <c r="A200" s="5" t="s">
        <v>2548</v>
      </c>
      <c r="B200" s="16" t="s">
        <v>4021</v>
      </c>
      <c r="C200" s="5">
        <v>12</v>
      </c>
      <c r="D200" s="6" t="s">
        <v>2549</v>
      </c>
      <c r="E200" s="6" t="s">
        <v>3689</v>
      </c>
      <c r="F200" s="6" t="s">
        <v>3716</v>
      </c>
      <c r="G200" t="str">
        <f t="shared" si="2"/>
        <v>A214370</v>
      </c>
    </row>
    <row r="201" spans="1:7" x14ac:dyDescent="0.3">
      <c r="A201" s="5" t="s">
        <v>1269</v>
      </c>
      <c r="B201" s="16" t="s">
        <v>4022</v>
      </c>
      <c r="C201" s="5">
        <v>12</v>
      </c>
      <c r="D201" s="6" t="s">
        <v>1995</v>
      </c>
      <c r="E201" s="6" t="s">
        <v>3689</v>
      </c>
      <c r="F201" s="6" t="s">
        <v>3716</v>
      </c>
      <c r="G201" t="str">
        <f t="shared" si="2"/>
        <v>A003000</v>
      </c>
    </row>
    <row r="202" spans="1:7" x14ac:dyDescent="0.3">
      <c r="A202" s="5" t="s">
        <v>1249</v>
      </c>
      <c r="B202" s="16" t="s">
        <v>4023</v>
      </c>
      <c r="C202" s="5">
        <v>12</v>
      </c>
      <c r="D202" s="6" t="s">
        <v>1975</v>
      </c>
      <c r="E202" s="6" t="s">
        <v>3678</v>
      </c>
      <c r="F202" s="6" t="s">
        <v>3705</v>
      </c>
      <c r="G202" t="str">
        <f t="shared" si="2"/>
        <v>A016450</v>
      </c>
    </row>
    <row r="203" spans="1:7" x14ac:dyDescent="0.3">
      <c r="A203" s="5" t="s">
        <v>57</v>
      </c>
      <c r="B203" s="16" t="s">
        <v>4024</v>
      </c>
      <c r="C203" s="5">
        <v>12</v>
      </c>
      <c r="D203" s="6" t="s">
        <v>2550</v>
      </c>
      <c r="E203" s="6" t="s">
        <v>3689</v>
      </c>
      <c r="F203" s="6" t="s">
        <v>3716</v>
      </c>
      <c r="G203" t="str">
        <f t="shared" si="2"/>
        <v>A096530</v>
      </c>
    </row>
    <row r="204" spans="1:7" x14ac:dyDescent="0.3">
      <c r="A204" s="5" t="s">
        <v>1236</v>
      </c>
      <c r="B204" s="16" t="s">
        <v>4025</v>
      </c>
      <c r="C204" s="5">
        <v>12</v>
      </c>
      <c r="D204" s="6" t="s">
        <v>1962</v>
      </c>
      <c r="E204" s="6" t="s">
        <v>3689</v>
      </c>
      <c r="F204" s="6" t="s">
        <v>3716</v>
      </c>
      <c r="G204" t="str">
        <f t="shared" si="2"/>
        <v>A068870</v>
      </c>
    </row>
    <row r="205" spans="1:7" x14ac:dyDescent="0.3">
      <c r="A205" s="5" t="s">
        <v>1276</v>
      </c>
      <c r="B205" s="16" t="s">
        <v>4026</v>
      </c>
      <c r="C205" s="5">
        <v>12</v>
      </c>
      <c r="D205" s="6" t="s">
        <v>3758</v>
      </c>
      <c r="E205" s="6" t="s">
        <v>3679</v>
      </c>
      <c r="F205" s="6" t="s">
        <v>3706</v>
      </c>
      <c r="G205" t="str">
        <f t="shared" si="2"/>
        <v>A004000</v>
      </c>
    </row>
    <row r="206" spans="1:7" x14ac:dyDescent="0.3">
      <c r="A206" s="5" t="s">
        <v>50</v>
      </c>
      <c r="B206" s="16" t="s">
        <v>4027</v>
      </c>
      <c r="C206" s="5">
        <v>12</v>
      </c>
      <c r="D206" s="6" t="s">
        <v>2551</v>
      </c>
      <c r="E206" s="6" t="s">
        <v>3688</v>
      </c>
      <c r="F206" s="6" t="s">
        <v>3715</v>
      </c>
      <c r="G206" t="str">
        <f t="shared" si="2"/>
        <v>A046890</v>
      </c>
    </row>
    <row r="207" spans="1:7" x14ac:dyDescent="0.3">
      <c r="A207" s="5" t="s">
        <v>1239</v>
      </c>
      <c r="B207" s="16" t="s">
        <v>4028</v>
      </c>
      <c r="C207" s="5">
        <v>12</v>
      </c>
      <c r="D207" s="6" t="s">
        <v>1965</v>
      </c>
      <c r="E207" s="6" t="s">
        <v>3677</v>
      </c>
      <c r="F207" s="6" t="s">
        <v>3704</v>
      </c>
      <c r="G207" t="str">
        <f t="shared" ref="G207:G270" si="3">A207</f>
        <v>A122900</v>
      </c>
    </row>
    <row r="208" spans="1:7" x14ac:dyDescent="0.3">
      <c r="A208" s="5" t="s">
        <v>1211</v>
      </c>
      <c r="B208" s="16" t="s">
        <v>4029</v>
      </c>
      <c r="C208" s="5">
        <v>12</v>
      </c>
      <c r="D208" s="6" t="s">
        <v>1937</v>
      </c>
      <c r="E208" s="6" t="s">
        <v>3681</v>
      </c>
      <c r="F208" s="6" t="s">
        <v>3708</v>
      </c>
      <c r="G208" t="str">
        <f t="shared" si="3"/>
        <v>A023590</v>
      </c>
    </row>
    <row r="209" spans="1:7" x14ac:dyDescent="0.3">
      <c r="A209" s="5" t="s">
        <v>1237</v>
      </c>
      <c r="B209" s="16" t="s">
        <v>4030</v>
      </c>
      <c r="C209" s="5">
        <v>12</v>
      </c>
      <c r="D209" s="6" t="s">
        <v>1963</v>
      </c>
      <c r="E209" s="6" t="s">
        <v>3678</v>
      </c>
      <c r="F209" s="6" t="s">
        <v>3705</v>
      </c>
      <c r="G209" t="str">
        <f t="shared" si="3"/>
        <v>A009970</v>
      </c>
    </row>
    <row r="210" spans="1:7" x14ac:dyDescent="0.3">
      <c r="A210" s="5" t="s">
        <v>1254</v>
      </c>
      <c r="B210" s="16" t="s">
        <v>4031</v>
      </c>
      <c r="C210" s="5">
        <v>12</v>
      </c>
      <c r="D210" s="6" t="s">
        <v>1980</v>
      </c>
      <c r="E210" s="6" t="s">
        <v>3679</v>
      </c>
      <c r="F210" s="6" t="s">
        <v>3706</v>
      </c>
      <c r="G210" t="str">
        <f t="shared" si="3"/>
        <v>A002020</v>
      </c>
    </row>
    <row r="211" spans="1:7" x14ac:dyDescent="0.3">
      <c r="A211" s="5" t="s">
        <v>1219</v>
      </c>
      <c r="B211" s="16" t="s">
        <v>4032</v>
      </c>
      <c r="C211" s="5">
        <v>12</v>
      </c>
      <c r="D211" s="6" t="s">
        <v>1945</v>
      </c>
      <c r="E211" s="6" t="s">
        <v>3693</v>
      </c>
      <c r="F211" s="6" t="s">
        <v>3720</v>
      </c>
      <c r="G211" t="str">
        <f t="shared" si="3"/>
        <v>A011200</v>
      </c>
    </row>
    <row r="212" spans="1:7" x14ac:dyDescent="0.3">
      <c r="A212" s="5" t="s">
        <v>1232</v>
      </c>
      <c r="B212" s="16" t="s">
        <v>4033</v>
      </c>
      <c r="C212" s="5">
        <v>12</v>
      </c>
      <c r="D212" s="6" t="s">
        <v>1958</v>
      </c>
      <c r="E212" s="6" t="s">
        <v>3693</v>
      </c>
      <c r="F212" s="6" t="s">
        <v>3720</v>
      </c>
      <c r="G212" t="str">
        <f t="shared" si="3"/>
        <v>A020560</v>
      </c>
    </row>
    <row r="213" spans="1:7" x14ac:dyDescent="0.3">
      <c r="A213" s="5" t="s">
        <v>1238</v>
      </c>
      <c r="B213" s="16" t="s">
        <v>4034</v>
      </c>
      <c r="C213" s="5">
        <v>12</v>
      </c>
      <c r="D213" s="6" t="s">
        <v>1964</v>
      </c>
      <c r="E213" s="6" t="s">
        <v>3684</v>
      </c>
      <c r="F213" s="6" t="s">
        <v>3711</v>
      </c>
      <c r="G213" t="str">
        <f t="shared" si="3"/>
        <v>A006040</v>
      </c>
    </row>
    <row r="214" spans="1:7" x14ac:dyDescent="0.3">
      <c r="A214" s="5" t="s">
        <v>1224</v>
      </c>
      <c r="B214" s="16" t="s">
        <v>4035</v>
      </c>
      <c r="C214" s="5">
        <v>12</v>
      </c>
      <c r="D214" s="6" t="s">
        <v>1950</v>
      </c>
      <c r="E214" s="6" t="s">
        <v>3693</v>
      </c>
      <c r="F214" s="6" t="s">
        <v>3720</v>
      </c>
      <c r="G214" t="str">
        <f t="shared" si="3"/>
        <v>A117930</v>
      </c>
    </row>
    <row r="215" spans="1:7" x14ac:dyDescent="0.3">
      <c r="A215" s="5" t="s">
        <v>54</v>
      </c>
      <c r="B215" s="16" t="s">
        <v>4036</v>
      </c>
      <c r="C215" s="5">
        <v>12</v>
      </c>
      <c r="D215" s="6" t="s">
        <v>3759</v>
      </c>
      <c r="E215" s="6" t="s">
        <v>3674</v>
      </c>
      <c r="F215" s="6" t="s">
        <v>3701</v>
      </c>
      <c r="G215" t="str">
        <f t="shared" si="3"/>
        <v>A030530</v>
      </c>
    </row>
    <row r="216" spans="1:7" x14ac:dyDescent="0.3">
      <c r="A216" s="5" t="s">
        <v>1246</v>
      </c>
      <c r="B216" s="16" t="s">
        <v>4037</v>
      </c>
      <c r="C216" s="5">
        <v>3</v>
      </c>
      <c r="D216" s="6" t="s">
        <v>1972</v>
      </c>
      <c r="E216" s="6" t="s">
        <v>3679</v>
      </c>
      <c r="F216" s="6" t="s">
        <v>3706</v>
      </c>
      <c r="G216" t="str">
        <f t="shared" si="3"/>
        <v>A008000</v>
      </c>
    </row>
    <row r="217" spans="1:7" x14ac:dyDescent="0.3">
      <c r="A217" s="5" t="s">
        <v>1281</v>
      </c>
      <c r="B217" s="16" t="s">
        <v>4038</v>
      </c>
      <c r="C217" s="5">
        <v>12</v>
      </c>
      <c r="D217" s="6" t="s">
        <v>2005</v>
      </c>
      <c r="E217" s="6" t="s">
        <v>3682</v>
      </c>
      <c r="F217" s="6" t="s">
        <v>3709</v>
      </c>
      <c r="G217" t="str">
        <f t="shared" si="3"/>
        <v>A175330</v>
      </c>
    </row>
    <row r="218" spans="1:7" x14ac:dyDescent="0.3">
      <c r="A218" s="5" t="s">
        <v>1241</v>
      </c>
      <c r="B218" s="16" t="s">
        <v>4039</v>
      </c>
      <c r="C218" s="5">
        <v>12</v>
      </c>
      <c r="D218" s="6" t="s">
        <v>1967</v>
      </c>
      <c r="E218" s="6" t="s">
        <v>3689</v>
      </c>
      <c r="F218" s="6" t="s">
        <v>3716</v>
      </c>
      <c r="G218" t="str">
        <f t="shared" si="3"/>
        <v>A007570</v>
      </c>
    </row>
    <row r="219" spans="1:7" x14ac:dyDescent="0.3">
      <c r="A219" s="5" t="s">
        <v>55</v>
      </c>
      <c r="B219" s="16" t="s">
        <v>4040</v>
      </c>
      <c r="C219" s="5">
        <v>12</v>
      </c>
      <c r="D219" s="6" t="s">
        <v>2552</v>
      </c>
      <c r="E219" s="6" t="s">
        <v>3699</v>
      </c>
      <c r="F219" s="6" t="s">
        <v>3726</v>
      </c>
      <c r="G219" t="str">
        <f t="shared" si="3"/>
        <v>A056190</v>
      </c>
    </row>
    <row r="220" spans="1:7" x14ac:dyDescent="0.3">
      <c r="A220" s="5" t="s">
        <v>1247</v>
      </c>
      <c r="B220" s="16" t="s">
        <v>4041</v>
      </c>
      <c r="C220" s="5">
        <v>12</v>
      </c>
      <c r="D220" s="6" t="s">
        <v>1973</v>
      </c>
      <c r="E220" s="6" t="s">
        <v>3698</v>
      </c>
      <c r="F220" s="6" t="s">
        <v>3725</v>
      </c>
      <c r="G220" t="str">
        <f t="shared" si="3"/>
        <v>A053210</v>
      </c>
    </row>
    <row r="221" spans="1:7" x14ac:dyDescent="0.3">
      <c r="A221" s="5" t="s">
        <v>77</v>
      </c>
      <c r="B221" s="16" t="s">
        <v>4042</v>
      </c>
      <c r="C221" s="5">
        <v>12</v>
      </c>
      <c r="D221" s="6" t="s">
        <v>2553</v>
      </c>
      <c r="E221" s="6" t="s">
        <v>3698</v>
      </c>
      <c r="F221" s="6" t="s">
        <v>3725</v>
      </c>
      <c r="G221" t="str">
        <f t="shared" si="3"/>
        <v>A041510</v>
      </c>
    </row>
    <row r="222" spans="1:7" x14ac:dyDescent="0.3">
      <c r="A222" s="5" t="s">
        <v>2554</v>
      </c>
      <c r="B222" s="16" t="s">
        <v>4043</v>
      </c>
      <c r="C222" s="5">
        <v>12</v>
      </c>
      <c r="D222" s="6" t="s">
        <v>2555</v>
      </c>
      <c r="E222" s="6" t="s">
        <v>3681</v>
      </c>
      <c r="F222" s="6" t="s">
        <v>3708</v>
      </c>
      <c r="G222" t="str">
        <f t="shared" si="3"/>
        <v>A192080</v>
      </c>
    </row>
    <row r="223" spans="1:7" x14ac:dyDescent="0.3">
      <c r="A223" s="5" t="s">
        <v>1233</v>
      </c>
      <c r="B223" s="16" t="s">
        <v>4044</v>
      </c>
      <c r="C223" s="5">
        <v>12</v>
      </c>
      <c r="D223" s="6" t="s">
        <v>1959</v>
      </c>
      <c r="E223" s="6" t="s">
        <v>3679</v>
      </c>
      <c r="F223" s="6" t="s">
        <v>3706</v>
      </c>
      <c r="G223" t="str">
        <f t="shared" si="3"/>
        <v>A006840</v>
      </c>
    </row>
    <row r="224" spans="1:7" x14ac:dyDescent="0.3">
      <c r="A224" s="5" t="s">
        <v>1270</v>
      </c>
      <c r="B224" s="16" t="s">
        <v>4045</v>
      </c>
      <c r="C224" s="5">
        <v>12</v>
      </c>
      <c r="D224" s="6" t="s">
        <v>1996</v>
      </c>
      <c r="E224" s="6" t="s">
        <v>3695</v>
      </c>
      <c r="F224" s="6" t="s">
        <v>3722</v>
      </c>
      <c r="G224" t="str">
        <f t="shared" si="3"/>
        <v>A003300</v>
      </c>
    </row>
    <row r="225" spans="1:7" x14ac:dyDescent="0.3">
      <c r="A225" s="5" t="s">
        <v>46</v>
      </c>
      <c r="B225" s="16" t="s">
        <v>4046</v>
      </c>
      <c r="C225" s="5">
        <v>12</v>
      </c>
      <c r="D225" s="6" t="s">
        <v>2556</v>
      </c>
      <c r="E225" s="6" t="s">
        <v>3681</v>
      </c>
      <c r="F225" s="6" t="s">
        <v>3708</v>
      </c>
      <c r="G225" t="str">
        <f t="shared" si="3"/>
        <v>A069080</v>
      </c>
    </row>
    <row r="226" spans="1:7" x14ac:dyDescent="0.3">
      <c r="A226" s="5" t="s">
        <v>1267</v>
      </c>
      <c r="B226" s="16" t="s">
        <v>4047</v>
      </c>
      <c r="C226" s="5">
        <v>12</v>
      </c>
      <c r="D226" s="6" t="s">
        <v>1993</v>
      </c>
      <c r="E226" s="6" t="s">
        <v>3682</v>
      </c>
      <c r="F226" s="6" t="s">
        <v>3709</v>
      </c>
      <c r="G226" t="str">
        <f t="shared" si="3"/>
        <v>A034310</v>
      </c>
    </row>
    <row r="227" spans="1:7" x14ac:dyDescent="0.3">
      <c r="A227" s="5" t="s">
        <v>1296</v>
      </c>
      <c r="B227" s="16" t="s">
        <v>4048</v>
      </c>
      <c r="C227" s="5">
        <v>12</v>
      </c>
      <c r="D227" s="6" t="s">
        <v>2019</v>
      </c>
      <c r="E227" s="6" t="s">
        <v>3689</v>
      </c>
      <c r="F227" s="6" t="s">
        <v>3716</v>
      </c>
      <c r="G227" t="str">
        <f t="shared" si="3"/>
        <v>A185750</v>
      </c>
    </row>
    <row r="228" spans="1:7" x14ac:dyDescent="0.3">
      <c r="A228" s="5" t="s">
        <v>62</v>
      </c>
      <c r="B228" s="16" t="s">
        <v>4049</v>
      </c>
      <c r="C228" s="5">
        <v>12</v>
      </c>
      <c r="D228" s="6" t="s">
        <v>2557</v>
      </c>
      <c r="E228" s="6" t="s">
        <v>3687</v>
      </c>
      <c r="F228" s="6" t="s">
        <v>3714</v>
      </c>
      <c r="G228" t="str">
        <f t="shared" si="3"/>
        <v>A003670</v>
      </c>
    </row>
    <row r="229" spans="1:7" x14ac:dyDescent="0.3">
      <c r="A229" s="5" t="s">
        <v>1256</v>
      </c>
      <c r="B229" s="16" t="s">
        <v>4050</v>
      </c>
      <c r="C229" s="5">
        <v>12</v>
      </c>
      <c r="D229" s="6" t="s">
        <v>1982</v>
      </c>
      <c r="E229" s="6" t="s">
        <v>3689</v>
      </c>
      <c r="F229" s="6" t="s">
        <v>3716</v>
      </c>
      <c r="G229" t="str">
        <f t="shared" si="3"/>
        <v>A069620</v>
      </c>
    </row>
    <row r="230" spans="1:7" x14ac:dyDescent="0.3">
      <c r="A230" s="5" t="s">
        <v>1259</v>
      </c>
      <c r="B230" s="16" t="s">
        <v>4051</v>
      </c>
      <c r="C230" s="5">
        <v>12</v>
      </c>
      <c r="D230" s="6" t="s">
        <v>1985</v>
      </c>
      <c r="E230" s="6" t="s">
        <v>3678</v>
      </c>
      <c r="F230" s="6" t="s">
        <v>3705</v>
      </c>
      <c r="G230" t="str">
        <f t="shared" si="3"/>
        <v>A093050</v>
      </c>
    </row>
    <row r="231" spans="1:7" x14ac:dyDescent="0.3">
      <c r="A231" s="5" t="s">
        <v>58</v>
      </c>
      <c r="B231" s="16" t="s">
        <v>4052</v>
      </c>
      <c r="C231" s="5">
        <v>12</v>
      </c>
      <c r="D231" s="6" t="s">
        <v>2558</v>
      </c>
      <c r="E231" s="6" t="s">
        <v>3681</v>
      </c>
      <c r="F231" s="6" t="s">
        <v>3708</v>
      </c>
      <c r="G231" t="str">
        <f t="shared" si="3"/>
        <v>A022100</v>
      </c>
    </row>
    <row r="232" spans="1:7" x14ac:dyDescent="0.3">
      <c r="A232" s="5" t="s">
        <v>1293</v>
      </c>
      <c r="B232" s="16" t="s">
        <v>4053</v>
      </c>
      <c r="C232" s="5">
        <v>12</v>
      </c>
      <c r="D232" s="6" t="s">
        <v>2016</v>
      </c>
      <c r="E232" s="6" t="s">
        <v>3687</v>
      </c>
      <c r="F232" s="6" t="s">
        <v>3714</v>
      </c>
      <c r="G232" t="str">
        <f t="shared" si="3"/>
        <v>A103140</v>
      </c>
    </row>
    <row r="233" spans="1:7" x14ac:dyDescent="0.3">
      <c r="A233" s="5" t="s">
        <v>1226</v>
      </c>
      <c r="B233" s="16" t="s">
        <v>4054</v>
      </c>
      <c r="C233" s="5">
        <v>12</v>
      </c>
      <c r="D233" s="6" t="s">
        <v>1952</v>
      </c>
      <c r="E233" s="6" t="s">
        <v>3684</v>
      </c>
      <c r="F233" s="6" t="s">
        <v>3711</v>
      </c>
      <c r="G233" t="str">
        <f t="shared" si="3"/>
        <v>A005740</v>
      </c>
    </row>
    <row r="234" spans="1:7" x14ac:dyDescent="0.3">
      <c r="A234" s="5" t="s">
        <v>1277</v>
      </c>
      <c r="B234" s="16" t="s">
        <v>4055</v>
      </c>
      <c r="C234" s="5">
        <v>12</v>
      </c>
      <c r="D234" s="6" t="s">
        <v>2002</v>
      </c>
      <c r="E234" s="6" t="s">
        <v>3698</v>
      </c>
      <c r="F234" s="6" t="s">
        <v>3725</v>
      </c>
      <c r="G234" t="str">
        <f t="shared" si="3"/>
        <v>A019680</v>
      </c>
    </row>
    <row r="235" spans="1:7" x14ac:dyDescent="0.3">
      <c r="A235" s="5" t="s">
        <v>982</v>
      </c>
      <c r="B235" s="16" t="s">
        <v>4056</v>
      </c>
      <c r="C235" s="5">
        <v>12</v>
      </c>
      <c r="D235" s="6" t="s">
        <v>2559</v>
      </c>
      <c r="E235" s="6" t="s">
        <v>3678</v>
      </c>
      <c r="F235" s="6" t="s">
        <v>3705</v>
      </c>
      <c r="G235" t="str">
        <f t="shared" si="3"/>
        <v>A047770</v>
      </c>
    </row>
    <row r="236" spans="1:7" x14ac:dyDescent="0.3">
      <c r="A236" s="5" t="s">
        <v>1283</v>
      </c>
      <c r="B236" s="16" t="s">
        <v>4057</v>
      </c>
      <c r="C236" s="5">
        <v>12</v>
      </c>
      <c r="D236" s="6" t="s">
        <v>2007</v>
      </c>
      <c r="E236" s="6" t="s">
        <v>3689</v>
      </c>
      <c r="F236" s="6" t="s">
        <v>3716</v>
      </c>
      <c r="G236" t="str">
        <f t="shared" si="3"/>
        <v>A000640</v>
      </c>
    </row>
    <row r="237" spans="1:7" x14ac:dyDescent="0.3">
      <c r="A237" s="5" t="s">
        <v>1265</v>
      </c>
      <c r="B237" s="16" t="s">
        <v>4058</v>
      </c>
      <c r="C237" s="5">
        <v>12</v>
      </c>
      <c r="D237" s="6" t="s">
        <v>1991</v>
      </c>
      <c r="E237" s="6" t="s">
        <v>3680</v>
      </c>
      <c r="F237" s="6" t="s">
        <v>3707</v>
      </c>
      <c r="G237" t="str">
        <f t="shared" si="3"/>
        <v>A085620</v>
      </c>
    </row>
    <row r="238" spans="1:7" x14ac:dyDescent="0.3">
      <c r="A238" s="5" t="s">
        <v>87</v>
      </c>
      <c r="B238" s="16" t="s">
        <v>4059</v>
      </c>
      <c r="C238" s="5">
        <v>12</v>
      </c>
      <c r="D238" s="6" t="s">
        <v>2560</v>
      </c>
      <c r="E238" s="6" t="s">
        <v>3689</v>
      </c>
      <c r="F238" s="6" t="s">
        <v>3716</v>
      </c>
      <c r="G238" t="str">
        <f t="shared" si="3"/>
        <v>A048530</v>
      </c>
    </row>
    <row r="239" spans="1:7" x14ac:dyDescent="0.3">
      <c r="A239" s="5" t="s">
        <v>1245</v>
      </c>
      <c r="B239" s="16" t="s">
        <v>4060</v>
      </c>
      <c r="C239" s="5">
        <v>12</v>
      </c>
      <c r="D239" s="6" t="s">
        <v>1971</v>
      </c>
      <c r="E239" s="6" t="s">
        <v>3697</v>
      </c>
      <c r="F239" s="6" t="s">
        <v>3724</v>
      </c>
      <c r="G239" t="str">
        <f t="shared" si="3"/>
        <v>A003470</v>
      </c>
    </row>
    <row r="240" spans="1:7" x14ac:dyDescent="0.3">
      <c r="A240" s="5" t="s">
        <v>67</v>
      </c>
      <c r="B240" s="16" t="s">
        <v>4061</v>
      </c>
      <c r="C240" s="5">
        <v>12</v>
      </c>
      <c r="D240" s="6" t="s">
        <v>2561</v>
      </c>
      <c r="E240" s="6" t="s">
        <v>3692</v>
      </c>
      <c r="F240" s="6" t="s">
        <v>3719</v>
      </c>
      <c r="G240" t="str">
        <f t="shared" si="3"/>
        <v>A108790</v>
      </c>
    </row>
    <row r="241" spans="1:7" x14ac:dyDescent="0.3">
      <c r="A241" s="5" t="s">
        <v>1242</v>
      </c>
      <c r="B241" s="16" t="s">
        <v>4062</v>
      </c>
      <c r="C241" s="5">
        <v>12</v>
      </c>
      <c r="D241" s="6" t="s">
        <v>1968</v>
      </c>
      <c r="E241" s="6" t="s">
        <v>3678</v>
      </c>
      <c r="F241" s="6" t="s">
        <v>3705</v>
      </c>
      <c r="G241" t="str">
        <f t="shared" si="3"/>
        <v>A031430</v>
      </c>
    </row>
    <row r="242" spans="1:7" x14ac:dyDescent="0.3">
      <c r="A242" s="5" t="s">
        <v>61</v>
      </c>
      <c r="B242" s="16" t="s">
        <v>4063</v>
      </c>
      <c r="C242" s="5">
        <v>12</v>
      </c>
      <c r="D242" s="6" t="s">
        <v>2562</v>
      </c>
      <c r="E242" s="6" t="s">
        <v>3677</v>
      </c>
      <c r="F242" s="6" t="s">
        <v>3704</v>
      </c>
      <c r="G242" t="str">
        <f t="shared" si="3"/>
        <v>A006730</v>
      </c>
    </row>
    <row r="243" spans="1:7" x14ac:dyDescent="0.3">
      <c r="A243" s="5" t="s">
        <v>114</v>
      </c>
      <c r="B243" s="16" t="s">
        <v>4064</v>
      </c>
      <c r="C243" s="5">
        <v>12</v>
      </c>
      <c r="D243" s="6" t="s">
        <v>2563</v>
      </c>
      <c r="E243" s="6" t="s">
        <v>3689</v>
      </c>
      <c r="F243" s="6" t="s">
        <v>3716</v>
      </c>
      <c r="G243" t="str">
        <f t="shared" si="3"/>
        <v>A041830</v>
      </c>
    </row>
    <row r="244" spans="1:7" x14ac:dyDescent="0.3">
      <c r="A244" s="5" t="s">
        <v>1308</v>
      </c>
      <c r="B244" s="16" t="s">
        <v>4065</v>
      </c>
      <c r="C244" s="5">
        <v>12</v>
      </c>
      <c r="D244" s="6" t="s">
        <v>2031</v>
      </c>
      <c r="E244" s="6" t="s">
        <v>3684</v>
      </c>
      <c r="F244" s="6" t="s">
        <v>3711</v>
      </c>
      <c r="G244" t="str">
        <f t="shared" si="3"/>
        <v>A072710</v>
      </c>
    </row>
    <row r="245" spans="1:7" x14ac:dyDescent="0.3">
      <c r="A245" s="5" t="s">
        <v>1280</v>
      </c>
      <c r="B245" s="16" t="s">
        <v>4066</v>
      </c>
      <c r="C245" s="5">
        <v>12</v>
      </c>
      <c r="D245" s="6" t="s">
        <v>2004</v>
      </c>
      <c r="E245" s="6" t="s">
        <v>3676</v>
      </c>
      <c r="F245" s="6" t="s">
        <v>3703</v>
      </c>
      <c r="G245" t="str">
        <f t="shared" si="3"/>
        <v>A071320</v>
      </c>
    </row>
    <row r="246" spans="1:7" x14ac:dyDescent="0.3">
      <c r="A246" s="5" t="s">
        <v>1304</v>
      </c>
      <c r="B246" s="16" t="s">
        <v>4067</v>
      </c>
      <c r="C246" s="5">
        <v>12</v>
      </c>
      <c r="D246" s="6" t="s">
        <v>2027</v>
      </c>
      <c r="E246" s="6" t="s">
        <v>3680</v>
      </c>
      <c r="F246" s="6" t="s">
        <v>3707</v>
      </c>
      <c r="G246" t="str">
        <f t="shared" si="3"/>
        <v>A000370</v>
      </c>
    </row>
    <row r="247" spans="1:7" x14ac:dyDescent="0.3">
      <c r="A247" s="5" t="s">
        <v>1271</v>
      </c>
      <c r="B247" s="16" t="s">
        <v>4068</v>
      </c>
      <c r="C247" s="5">
        <v>12</v>
      </c>
      <c r="D247" s="6" t="s">
        <v>1997</v>
      </c>
      <c r="E247" s="6" t="s">
        <v>3685</v>
      </c>
      <c r="F247" s="6" t="s">
        <v>3712</v>
      </c>
      <c r="G247" t="str">
        <f t="shared" si="3"/>
        <v>A002240</v>
      </c>
    </row>
    <row r="248" spans="1:7" x14ac:dyDescent="0.3">
      <c r="A248" s="5" t="s">
        <v>94</v>
      </c>
      <c r="B248" s="16" t="s">
        <v>4069</v>
      </c>
      <c r="C248" s="5">
        <v>12</v>
      </c>
      <c r="D248" s="6" t="s">
        <v>2564</v>
      </c>
      <c r="E248" s="6" t="s">
        <v>3689</v>
      </c>
      <c r="F248" s="6" t="s">
        <v>3716</v>
      </c>
      <c r="G248" t="str">
        <f t="shared" si="3"/>
        <v>A095700</v>
      </c>
    </row>
    <row r="249" spans="1:7" x14ac:dyDescent="0.3">
      <c r="A249" s="5" t="s">
        <v>70</v>
      </c>
      <c r="B249" s="16" t="s">
        <v>4070</v>
      </c>
      <c r="C249" s="5">
        <v>12</v>
      </c>
      <c r="D249" s="6" t="s">
        <v>2565</v>
      </c>
      <c r="E249" s="6" t="s">
        <v>3674</v>
      </c>
      <c r="F249" s="6" t="s">
        <v>3701</v>
      </c>
      <c r="G249" t="str">
        <f t="shared" si="3"/>
        <v>A058470</v>
      </c>
    </row>
    <row r="250" spans="1:7" x14ac:dyDescent="0.3">
      <c r="A250" s="5" t="s">
        <v>64</v>
      </c>
      <c r="B250" s="16" t="s">
        <v>4071</v>
      </c>
      <c r="C250" s="5">
        <v>12</v>
      </c>
      <c r="D250" s="6" t="s">
        <v>2566</v>
      </c>
      <c r="E250" s="6" t="s">
        <v>3682</v>
      </c>
      <c r="F250" s="6" t="s">
        <v>3709</v>
      </c>
      <c r="G250" t="str">
        <f t="shared" si="3"/>
        <v>A034830</v>
      </c>
    </row>
    <row r="251" spans="1:7" x14ac:dyDescent="0.3">
      <c r="A251" s="5" t="s">
        <v>103</v>
      </c>
      <c r="B251" s="16" t="s">
        <v>4072</v>
      </c>
      <c r="C251" s="5">
        <v>12</v>
      </c>
      <c r="D251" s="6" t="s">
        <v>2567</v>
      </c>
      <c r="E251" s="6" t="s">
        <v>3681</v>
      </c>
      <c r="F251" s="6" t="s">
        <v>3708</v>
      </c>
      <c r="G251" t="str">
        <f t="shared" si="3"/>
        <v>A053800</v>
      </c>
    </row>
    <row r="252" spans="1:7" x14ac:dyDescent="0.3">
      <c r="A252" s="5" t="s">
        <v>2568</v>
      </c>
      <c r="B252" s="16" t="s">
        <v>4073</v>
      </c>
      <c r="C252" s="5">
        <v>12</v>
      </c>
      <c r="D252" s="6" t="s">
        <v>2569</v>
      </c>
      <c r="E252" s="6" t="s">
        <v>3689</v>
      </c>
      <c r="F252" s="6" t="s">
        <v>3716</v>
      </c>
      <c r="G252" t="str">
        <f t="shared" si="3"/>
        <v>A206640</v>
      </c>
    </row>
    <row r="253" spans="1:7" x14ac:dyDescent="0.3">
      <c r="A253" s="5" t="s">
        <v>1258</v>
      </c>
      <c r="B253" s="16" t="s">
        <v>4074</v>
      </c>
      <c r="C253" s="5">
        <v>12</v>
      </c>
      <c r="D253" s="6" t="s">
        <v>1984</v>
      </c>
      <c r="E253" s="6" t="s">
        <v>3679</v>
      </c>
      <c r="F253" s="6" t="s">
        <v>3706</v>
      </c>
      <c r="G253" t="str">
        <f t="shared" si="3"/>
        <v>A014680</v>
      </c>
    </row>
    <row r="254" spans="1:7" x14ac:dyDescent="0.3">
      <c r="A254" s="5" t="s">
        <v>1284</v>
      </c>
      <c r="B254" s="16" t="s">
        <v>4075</v>
      </c>
      <c r="C254" s="5">
        <v>12</v>
      </c>
      <c r="D254" s="6" t="s">
        <v>2008</v>
      </c>
      <c r="E254" s="6" t="s">
        <v>3684</v>
      </c>
      <c r="F254" s="6" t="s">
        <v>3711</v>
      </c>
      <c r="G254" t="str">
        <f t="shared" si="3"/>
        <v>A005180</v>
      </c>
    </row>
    <row r="255" spans="1:7" x14ac:dyDescent="0.3">
      <c r="A255" s="5" t="s">
        <v>1275</v>
      </c>
      <c r="B255" s="16" t="s">
        <v>4076</v>
      </c>
      <c r="C255" s="5">
        <v>12</v>
      </c>
      <c r="D255" s="6" t="s">
        <v>2001</v>
      </c>
      <c r="E255" s="6" t="s">
        <v>3684</v>
      </c>
      <c r="F255" s="6" t="s">
        <v>3711</v>
      </c>
      <c r="G255" t="str">
        <f t="shared" si="3"/>
        <v>A017810</v>
      </c>
    </row>
    <row r="256" spans="1:7" x14ac:dyDescent="0.3">
      <c r="A256" s="5" t="s">
        <v>59</v>
      </c>
      <c r="B256" s="16" t="s">
        <v>4077</v>
      </c>
      <c r="C256" s="5">
        <v>12</v>
      </c>
      <c r="D256" s="6" t="s">
        <v>2570</v>
      </c>
      <c r="E256" s="6" t="s">
        <v>3689</v>
      </c>
      <c r="F256" s="6" t="s">
        <v>3716</v>
      </c>
      <c r="G256" t="str">
        <f t="shared" si="3"/>
        <v>A085660</v>
      </c>
    </row>
    <row r="257" spans="1:7" x14ac:dyDescent="0.3">
      <c r="A257" s="5" t="s">
        <v>1318</v>
      </c>
      <c r="B257" s="16" t="s">
        <v>4078</v>
      </c>
      <c r="C257" s="5">
        <v>12</v>
      </c>
      <c r="D257" s="6" t="s">
        <v>2041</v>
      </c>
      <c r="E257" s="6" t="s">
        <v>3675</v>
      </c>
      <c r="F257" s="6" t="s">
        <v>3702</v>
      </c>
      <c r="G257" t="str">
        <f t="shared" si="3"/>
        <v>A060980</v>
      </c>
    </row>
    <row r="258" spans="1:7" x14ac:dyDescent="0.3">
      <c r="A258" s="5" t="s">
        <v>71</v>
      </c>
      <c r="B258" s="16" t="s">
        <v>4079</v>
      </c>
      <c r="C258" s="5">
        <v>12</v>
      </c>
      <c r="D258" s="6" t="s">
        <v>2571</v>
      </c>
      <c r="E258" s="6" t="s">
        <v>3674</v>
      </c>
      <c r="F258" s="6" t="s">
        <v>3701</v>
      </c>
      <c r="G258" t="str">
        <f t="shared" si="3"/>
        <v>A036830</v>
      </c>
    </row>
    <row r="259" spans="1:7" x14ac:dyDescent="0.3">
      <c r="A259" s="5" t="s">
        <v>1279</v>
      </c>
      <c r="B259" s="16" t="s">
        <v>4080</v>
      </c>
      <c r="C259" s="5">
        <v>12</v>
      </c>
      <c r="D259" s="6" t="s">
        <v>3760</v>
      </c>
      <c r="E259" s="6" t="s">
        <v>3682</v>
      </c>
      <c r="F259" s="6" t="s">
        <v>3709</v>
      </c>
      <c r="G259" t="str">
        <f t="shared" si="3"/>
        <v>A210980</v>
      </c>
    </row>
    <row r="260" spans="1:7" x14ac:dyDescent="0.3">
      <c r="A260" s="5" t="s">
        <v>1286</v>
      </c>
      <c r="B260" s="16" t="s">
        <v>4081</v>
      </c>
      <c r="C260" s="5">
        <v>12</v>
      </c>
      <c r="D260" s="6" t="s">
        <v>2010</v>
      </c>
      <c r="E260" s="6" t="s">
        <v>3687</v>
      </c>
      <c r="F260" s="6" t="s">
        <v>3714</v>
      </c>
      <c r="G260" t="str">
        <f t="shared" si="3"/>
        <v>A115390</v>
      </c>
    </row>
    <row r="261" spans="1:7" x14ac:dyDescent="0.3">
      <c r="A261" s="5" t="s">
        <v>73</v>
      </c>
      <c r="B261" s="16" t="s">
        <v>4082</v>
      </c>
      <c r="C261" s="5">
        <v>12</v>
      </c>
      <c r="D261" s="6" t="s">
        <v>2572</v>
      </c>
      <c r="E261" s="6" t="s">
        <v>3689</v>
      </c>
      <c r="F261" s="6" t="s">
        <v>3716</v>
      </c>
      <c r="G261" t="str">
        <f t="shared" si="3"/>
        <v>A078160</v>
      </c>
    </row>
    <row r="262" spans="1:7" x14ac:dyDescent="0.3">
      <c r="A262" s="5" t="s">
        <v>78</v>
      </c>
      <c r="B262" s="16" t="s">
        <v>4083</v>
      </c>
      <c r="C262" s="5">
        <v>12</v>
      </c>
      <c r="D262" s="6" t="s">
        <v>2573</v>
      </c>
      <c r="E262" s="6" t="s">
        <v>3694</v>
      </c>
      <c r="F262" s="6" t="s">
        <v>3721</v>
      </c>
      <c r="G262" t="str">
        <f t="shared" si="3"/>
        <v>A028300</v>
      </c>
    </row>
    <row r="263" spans="1:7" x14ac:dyDescent="0.3">
      <c r="A263" s="5" t="s">
        <v>1311</v>
      </c>
      <c r="B263" s="16" t="s">
        <v>4084</v>
      </c>
      <c r="C263" s="5">
        <v>12</v>
      </c>
      <c r="D263" s="6" t="s">
        <v>2034</v>
      </c>
      <c r="E263" s="6" t="s">
        <v>3698</v>
      </c>
      <c r="F263" s="6" t="s">
        <v>3725</v>
      </c>
      <c r="G263" t="str">
        <f t="shared" si="3"/>
        <v>A034120</v>
      </c>
    </row>
    <row r="264" spans="1:7" x14ac:dyDescent="0.3">
      <c r="A264" s="5" t="s">
        <v>1264</v>
      </c>
      <c r="B264" s="16" t="s">
        <v>4085</v>
      </c>
      <c r="C264" s="5">
        <v>12</v>
      </c>
      <c r="D264" s="6" t="s">
        <v>1990</v>
      </c>
      <c r="E264" s="6" t="s">
        <v>3684</v>
      </c>
      <c r="F264" s="6" t="s">
        <v>3711</v>
      </c>
      <c r="G264" t="str">
        <f t="shared" si="3"/>
        <v>A084690</v>
      </c>
    </row>
    <row r="265" spans="1:7" x14ac:dyDescent="0.3">
      <c r="A265" s="5" t="s">
        <v>1278</v>
      </c>
      <c r="B265" s="16" t="s">
        <v>4086</v>
      </c>
      <c r="C265" s="5">
        <v>12</v>
      </c>
      <c r="D265" s="6" t="s">
        <v>2003</v>
      </c>
      <c r="E265" s="6" t="s">
        <v>3691</v>
      </c>
      <c r="F265" s="6" t="s">
        <v>3718</v>
      </c>
      <c r="G265" t="str">
        <f t="shared" si="3"/>
        <v>A031440</v>
      </c>
    </row>
    <row r="266" spans="1:7" x14ac:dyDescent="0.3">
      <c r="A266" s="5" t="s">
        <v>1305</v>
      </c>
      <c r="B266" s="16" t="s">
        <v>4087</v>
      </c>
      <c r="C266" s="5">
        <v>12</v>
      </c>
      <c r="D266" s="6" t="s">
        <v>2028</v>
      </c>
      <c r="E266" s="6" t="s">
        <v>3695</v>
      </c>
      <c r="F266" s="6" t="s">
        <v>3722</v>
      </c>
      <c r="G266" t="str">
        <f t="shared" si="3"/>
        <v>A001520</v>
      </c>
    </row>
    <row r="267" spans="1:7" x14ac:dyDescent="0.3">
      <c r="A267" s="5" t="s">
        <v>1056</v>
      </c>
      <c r="B267" s="16" t="s">
        <v>4088</v>
      </c>
      <c r="C267" s="5">
        <v>12</v>
      </c>
      <c r="D267" s="6" t="s">
        <v>2574</v>
      </c>
      <c r="E267" s="6"/>
      <c r="F267" s="6"/>
      <c r="G267" t="str">
        <f t="shared" si="3"/>
        <v>A111610</v>
      </c>
    </row>
    <row r="268" spans="1:7" x14ac:dyDescent="0.3">
      <c r="A268" s="5" t="s">
        <v>1295</v>
      </c>
      <c r="B268" s="16" t="s">
        <v>4089</v>
      </c>
      <c r="C268" s="5">
        <v>12</v>
      </c>
      <c r="D268" s="6" t="s">
        <v>2018</v>
      </c>
      <c r="E268" s="6" t="s">
        <v>3692</v>
      </c>
      <c r="F268" s="6" t="s">
        <v>3719</v>
      </c>
      <c r="G268" t="str">
        <f t="shared" si="3"/>
        <v>A138250</v>
      </c>
    </row>
    <row r="269" spans="1:7" x14ac:dyDescent="0.3">
      <c r="A269" s="5" t="s">
        <v>1263</v>
      </c>
      <c r="B269" s="16" t="s">
        <v>4090</v>
      </c>
      <c r="C269" s="5">
        <v>12</v>
      </c>
      <c r="D269" s="6" t="s">
        <v>1989</v>
      </c>
      <c r="E269" s="6" t="s">
        <v>3679</v>
      </c>
      <c r="F269" s="6" t="s">
        <v>3706</v>
      </c>
      <c r="G269" t="str">
        <f t="shared" si="3"/>
        <v>A069260</v>
      </c>
    </row>
    <row r="270" spans="1:7" x14ac:dyDescent="0.3">
      <c r="A270" s="5" t="s">
        <v>68</v>
      </c>
      <c r="B270" s="16" t="s">
        <v>4091</v>
      </c>
      <c r="C270" s="5">
        <v>12</v>
      </c>
      <c r="D270" s="6" t="s">
        <v>2575</v>
      </c>
      <c r="E270" s="6" t="s">
        <v>3698</v>
      </c>
      <c r="F270" s="6" t="s">
        <v>3725</v>
      </c>
      <c r="G270" t="str">
        <f t="shared" si="3"/>
        <v>A122870</v>
      </c>
    </row>
    <row r="271" spans="1:7" x14ac:dyDescent="0.3">
      <c r="A271" s="5" t="s">
        <v>93</v>
      </c>
      <c r="B271" s="16" t="s">
        <v>4092</v>
      </c>
      <c r="C271" s="5">
        <v>12</v>
      </c>
      <c r="D271" s="6" t="s">
        <v>2576</v>
      </c>
      <c r="E271" s="6" t="s">
        <v>3692</v>
      </c>
      <c r="F271" s="6" t="s">
        <v>3719</v>
      </c>
      <c r="G271" t="str">
        <f t="shared" ref="G271:G334" si="4">A271</f>
        <v>A035080</v>
      </c>
    </row>
    <row r="272" spans="1:7" x14ac:dyDescent="0.3">
      <c r="A272" s="5" t="s">
        <v>1315</v>
      </c>
      <c r="B272" s="16" t="s">
        <v>4093</v>
      </c>
      <c r="C272" s="5">
        <v>12</v>
      </c>
      <c r="D272" s="6" t="s">
        <v>2038</v>
      </c>
      <c r="E272" s="6" t="s">
        <v>3686</v>
      </c>
      <c r="F272" s="6" t="s">
        <v>3713</v>
      </c>
      <c r="G272" t="str">
        <f t="shared" si="4"/>
        <v>A002960</v>
      </c>
    </row>
    <row r="273" spans="1:7" x14ac:dyDescent="0.3">
      <c r="A273" s="5" t="s">
        <v>1322</v>
      </c>
      <c r="B273" s="16" t="s">
        <v>4094</v>
      </c>
      <c r="C273" s="5">
        <v>12</v>
      </c>
      <c r="D273" s="6" t="s">
        <v>2045</v>
      </c>
      <c r="E273" s="6" t="s">
        <v>3697</v>
      </c>
      <c r="F273" s="6" t="s">
        <v>3724</v>
      </c>
      <c r="G273" t="str">
        <f t="shared" si="4"/>
        <v>A003540</v>
      </c>
    </row>
    <row r="274" spans="1:7" x14ac:dyDescent="0.3">
      <c r="A274" s="5" t="s">
        <v>1290</v>
      </c>
      <c r="B274" s="16" t="s">
        <v>4095</v>
      </c>
      <c r="C274" s="5">
        <v>12</v>
      </c>
      <c r="D274" s="6" t="s">
        <v>2013</v>
      </c>
      <c r="E274" s="6" t="s">
        <v>3676</v>
      </c>
      <c r="F274" s="6" t="s">
        <v>3703</v>
      </c>
      <c r="G274" t="str">
        <f t="shared" si="4"/>
        <v>A018670</v>
      </c>
    </row>
    <row r="275" spans="1:7" x14ac:dyDescent="0.3">
      <c r="A275" s="5" t="s">
        <v>1261</v>
      </c>
      <c r="B275" s="16" t="s">
        <v>4096</v>
      </c>
      <c r="C275" s="5">
        <v>12</v>
      </c>
      <c r="D275" s="6" t="s">
        <v>1987</v>
      </c>
      <c r="E275" s="6" t="s">
        <v>3689</v>
      </c>
      <c r="F275" s="6" t="s">
        <v>3716</v>
      </c>
      <c r="G275" t="str">
        <f t="shared" si="4"/>
        <v>A003090</v>
      </c>
    </row>
    <row r="276" spans="1:7" x14ac:dyDescent="0.3">
      <c r="A276" s="5" t="s">
        <v>1300</v>
      </c>
      <c r="B276" s="16" t="s">
        <v>4097</v>
      </c>
      <c r="C276" s="5">
        <v>12</v>
      </c>
      <c r="D276" s="6" t="s">
        <v>2023</v>
      </c>
      <c r="E276" s="6" t="s">
        <v>3689</v>
      </c>
      <c r="F276" s="6" t="s">
        <v>3716</v>
      </c>
      <c r="G276" t="str">
        <f t="shared" si="4"/>
        <v>A001060</v>
      </c>
    </row>
    <row r="277" spans="1:7" x14ac:dyDescent="0.3">
      <c r="A277" s="5" t="s">
        <v>1297</v>
      </c>
      <c r="B277" s="16" t="s">
        <v>4098</v>
      </c>
      <c r="C277" s="5">
        <v>12</v>
      </c>
      <c r="D277" s="6" t="s">
        <v>2020</v>
      </c>
      <c r="E277" s="6" t="s">
        <v>3684</v>
      </c>
      <c r="F277" s="6" t="s">
        <v>3711</v>
      </c>
      <c r="G277" t="str">
        <f t="shared" si="4"/>
        <v>A145990</v>
      </c>
    </row>
    <row r="278" spans="1:7" x14ac:dyDescent="0.3">
      <c r="A278" s="5" t="s">
        <v>116</v>
      </c>
      <c r="B278" s="16" t="s">
        <v>4099</v>
      </c>
      <c r="C278" s="5">
        <v>12</v>
      </c>
      <c r="D278" s="6" t="s">
        <v>2577</v>
      </c>
      <c r="E278" s="6" t="s">
        <v>3682</v>
      </c>
      <c r="F278" s="6" t="s">
        <v>3709</v>
      </c>
      <c r="G278" t="str">
        <f t="shared" si="4"/>
        <v>A030190</v>
      </c>
    </row>
    <row r="279" spans="1:7" x14ac:dyDescent="0.3">
      <c r="A279" s="5" t="s">
        <v>1289</v>
      </c>
      <c r="B279" s="16" t="s">
        <v>4100</v>
      </c>
      <c r="C279" s="5">
        <v>12</v>
      </c>
      <c r="D279" s="6" t="s">
        <v>3761</v>
      </c>
      <c r="E279" s="6" t="s">
        <v>3689</v>
      </c>
      <c r="F279" s="6" t="s">
        <v>3716</v>
      </c>
      <c r="G279" t="str">
        <f t="shared" si="4"/>
        <v>A000230</v>
      </c>
    </row>
    <row r="280" spans="1:7" x14ac:dyDescent="0.3">
      <c r="A280" s="5" t="s">
        <v>2578</v>
      </c>
      <c r="B280" s="16" t="s">
        <v>4101</v>
      </c>
      <c r="C280" s="5">
        <v>12</v>
      </c>
      <c r="D280" s="6" t="s">
        <v>2579</v>
      </c>
      <c r="E280" s="6" t="s">
        <v>3689</v>
      </c>
      <c r="F280" s="6" t="s">
        <v>3716</v>
      </c>
      <c r="G280" t="str">
        <f t="shared" si="4"/>
        <v>A214450</v>
      </c>
    </row>
    <row r="281" spans="1:7" x14ac:dyDescent="0.3">
      <c r="A281" s="5" t="s">
        <v>80</v>
      </c>
      <c r="B281" s="16" t="s">
        <v>4102</v>
      </c>
      <c r="C281" s="5">
        <v>12</v>
      </c>
      <c r="D281" s="6" t="s">
        <v>2580</v>
      </c>
      <c r="E281" s="6" t="s">
        <v>3688</v>
      </c>
      <c r="F281" s="6" t="s">
        <v>3715</v>
      </c>
      <c r="G281" t="str">
        <f t="shared" si="4"/>
        <v>A108320</v>
      </c>
    </row>
    <row r="282" spans="1:7" x14ac:dyDescent="0.3">
      <c r="A282" s="5" t="s">
        <v>1335</v>
      </c>
      <c r="B282" s="16" t="s">
        <v>4103</v>
      </c>
      <c r="C282" s="5">
        <v>12</v>
      </c>
      <c r="D282" s="6" t="s">
        <v>2058</v>
      </c>
      <c r="E282" s="6" t="s">
        <v>3675</v>
      </c>
      <c r="F282" s="6" t="s">
        <v>3702</v>
      </c>
      <c r="G282" t="str">
        <f t="shared" si="4"/>
        <v>A005850</v>
      </c>
    </row>
    <row r="283" spans="1:7" x14ac:dyDescent="0.3">
      <c r="A283" s="5" t="s">
        <v>1251</v>
      </c>
      <c r="B283" s="16" t="s">
        <v>4104</v>
      </c>
      <c r="C283" s="5">
        <v>12</v>
      </c>
      <c r="D283" s="6" t="s">
        <v>1977</v>
      </c>
      <c r="E283" s="6" t="s">
        <v>3695</v>
      </c>
      <c r="F283" s="6" t="s">
        <v>3722</v>
      </c>
      <c r="G283" t="str">
        <f t="shared" si="4"/>
        <v>A028050</v>
      </c>
    </row>
    <row r="284" spans="1:7" x14ac:dyDescent="0.3">
      <c r="A284" s="5" t="s">
        <v>1273</v>
      </c>
      <c r="B284" s="16" t="s">
        <v>4105</v>
      </c>
      <c r="C284" s="5">
        <v>12</v>
      </c>
      <c r="D284" s="6" t="s">
        <v>1999</v>
      </c>
      <c r="E284" s="6" t="s">
        <v>3689</v>
      </c>
      <c r="F284" s="6" t="s">
        <v>3716</v>
      </c>
      <c r="G284" t="str">
        <f t="shared" si="4"/>
        <v>A044820</v>
      </c>
    </row>
    <row r="285" spans="1:7" x14ac:dyDescent="0.3">
      <c r="A285" s="5" t="s">
        <v>223</v>
      </c>
      <c r="B285" s="16" t="s">
        <v>4106</v>
      </c>
      <c r="C285" s="5">
        <v>12</v>
      </c>
      <c r="D285" s="6" t="s">
        <v>2581</v>
      </c>
      <c r="E285" s="6" t="s">
        <v>3698</v>
      </c>
      <c r="F285" s="6" t="s">
        <v>3725</v>
      </c>
      <c r="G285" t="str">
        <f t="shared" si="4"/>
        <v>A036420</v>
      </c>
    </row>
    <row r="286" spans="1:7" x14ac:dyDescent="0.3">
      <c r="A286" s="5" t="s">
        <v>1282</v>
      </c>
      <c r="B286" s="16" t="s">
        <v>4107</v>
      </c>
      <c r="C286" s="5">
        <v>12</v>
      </c>
      <c r="D286" s="6" t="s">
        <v>2006</v>
      </c>
      <c r="E286" s="6" t="s">
        <v>3674</v>
      </c>
      <c r="F286" s="6" t="s">
        <v>3701</v>
      </c>
      <c r="G286" t="str">
        <f t="shared" si="4"/>
        <v>A000990</v>
      </c>
    </row>
    <row r="287" spans="1:7" x14ac:dyDescent="0.3">
      <c r="A287" s="5" t="s">
        <v>1274</v>
      </c>
      <c r="B287" s="16" t="s">
        <v>4108</v>
      </c>
      <c r="C287" s="5">
        <v>12</v>
      </c>
      <c r="D287" s="6" t="s">
        <v>2000</v>
      </c>
      <c r="E287" s="6" t="s">
        <v>3692</v>
      </c>
      <c r="F287" s="6" t="s">
        <v>3719</v>
      </c>
      <c r="G287" t="str">
        <f t="shared" si="4"/>
        <v>A027390</v>
      </c>
    </row>
    <row r="288" spans="1:7" x14ac:dyDescent="0.3">
      <c r="A288" s="5" t="s">
        <v>1287</v>
      </c>
      <c r="B288" s="16" t="s">
        <v>4109</v>
      </c>
      <c r="C288" s="5">
        <v>12</v>
      </c>
      <c r="D288" s="6" t="s">
        <v>2011</v>
      </c>
      <c r="E288" s="6" t="s">
        <v>3684</v>
      </c>
      <c r="F288" s="6" t="s">
        <v>3711</v>
      </c>
      <c r="G288" t="str">
        <f t="shared" si="4"/>
        <v>A036580</v>
      </c>
    </row>
    <row r="289" spans="1:7" x14ac:dyDescent="0.3">
      <c r="A289" s="5" t="s">
        <v>1353</v>
      </c>
      <c r="B289" s="16" t="s">
        <v>4110</v>
      </c>
      <c r="C289" s="5">
        <v>12</v>
      </c>
      <c r="D289" s="6" t="s">
        <v>2075</v>
      </c>
      <c r="E289" s="6" t="s">
        <v>3688</v>
      </c>
      <c r="F289" s="6" t="s">
        <v>3715</v>
      </c>
      <c r="G289" t="str">
        <f t="shared" si="4"/>
        <v>A004710</v>
      </c>
    </row>
    <row r="290" spans="1:7" x14ac:dyDescent="0.3">
      <c r="A290" s="5" t="s">
        <v>1333</v>
      </c>
      <c r="B290" s="16" t="s">
        <v>4111</v>
      </c>
      <c r="C290" s="5">
        <v>12</v>
      </c>
      <c r="D290" s="6" t="s">
        <v>2056</v>
      </c>
      <c r="E290" s="6" t="s">
        <v>3689</v>
      </c>
      <c r="F290" s="6" t="s">
        <v>3716</v>
      </c>
      <c r="G290" t="str">
        <f t="shared" si="4"/>
        <v>A009420</v>
      </c>
    </row>
    <row r="291" spans="1:7" x14ac:dyDescent="0.3">
      <c r="A291" s="5" t="s">
        <v>1240</v>
      </c>
      <c r="B291" s="16" t="s">
        <v>4112</v>
      </c>
      <c r="C291" s="5">
        <v>12</v>
      </c>
      <c r="D291" s="6" t="s">
        <v>1966</v>
      </c>
      <c r="E291" s="6" t="s">
        <v>3695</v>
      </c>
      <c r="F291" s="6" t="s">
        <v>3722</v>
      </c>
      <c r="G291" t="str">
        <f t="shared" si="4"/>
        <v>A079430</v>
      </c>
    </row>
    <row r="292" spans="1:7" x14ac:dyDescent="0.3">
      <c r="A292" s="5" t="s">
        <v>163</v>
      </c>
      <c r="B292" s="16" t="s">
        <v>4113</v>
      </c>
      <c r="C292" s="5">
        <v>12</v>
      </c>
      <c r="D292" s="6" t="s">
        <v>2582</v>
      </c>
      <c r="E292" s="6" t="s">
        <v>3689</v>
      </c>
      <c r="F292" s="6" t="s">
        <v>3716</v>
      </c>
      <c r="G292" t="str">
        <f t="shared" si="4"/>
        <v>A067080</v>
      </c>
    </row>
    <row r="293" spans="1:7" x14ac:dyDescent="0.3">
      <c r="A293" s="5" t="s">
        <v>90</v>
      </c>
      <c r="B293" s="16" t="s">
        <v>4114</v>
      </c>
      <c r="C293" s="5">
        <v>12</v>
      </c>
      <c r="D293" s="6" t="s">
        <v>2583</v>
      </c>
      <c r="E293" s="6" t="s">
        <v>3688</v>
      </c>
      <c r="F293" s="6" t="s">
        <v>3715</v>
      </c>
      <c r="G293" t="str">
        <f t="shared" si="4"/>
        <v>A082270</v>
      </c>
    </row>
    <row r="294" spans="1:7" x14ac:dyDescent="0.3">
      <c r="A294" s="5" t="s">
        <v>1298</v>
      </c>
      <c r="B294" s="16" t="s">
        <v>4115</v>
      </c>
      <c r="C294" s="5">
        <v>12</v>
      </c>
      <c r="D294" s="6" t="s">
        <v>2021</v>
      </c>
      <c r="E294" s="6" t="s">
        <v>3676</v>
      </c>
      <c r="F294" s="6" t="s">
        <v>3703</v>
      </c>
      <c r="G294" t="str">
        <f t="shared" si="4"/>
        <v>A017390</v>
      </c>
    </row>
    <row r="295" spans="1:7" x14ac:dyDescent="0.3">
      <c r="A295" s="5" t="s">
        <v>84</v>
      </c>
      <c r="B295" s="16" t="s">
        <v>4116</v>
      </c>
      <c r="C295" s="5">
        <v>12</v>
      </c>
      <c r="D295" s="6" t="s">
        <v>2584</v>
      </c>
      <c r="E295" s="6" t="s">
        <v>3684</v>
      </c>
      <c r="F295" s="6" t="s">
        <v>3711</v>
      </c>
      <c r="G295" t="str">
        <f t="shared" si="4"/>
        <v>A005990</v>
      </c>
    </row>
    <row r="296" spans="1:7" x14ac:dyDescent="0.3">
      <c r="A296" s="5" t="s">
        <v>2585</v>
      </c>
      <c r="B296" s="16" t="s">
        <v>4117</v>
      </c>
      <c r="C296" s="5">
        <v>12</v>
      </c>
      <c r="D296" s="6" t="s">
        <v>2586</v>
      </c>
      <c r="E296" s="6" t="s">
        <v>3689</v>
      </c>
      <c r="F296" s="6" t="s">
        <v>3716</v>
      </c>
      <c r="G296" t="str">
        <f t="shared" si="4"/>
        <v>A145020</v>
      </c>
    </row>
    <row r="297" spans="1:7" x14ac:dyDescent="0.3">
      <c r="A297" s="5" t="s">
        <v>1294</v>
      </c>
      <c r="B297" s="16" t="s">
        <v>4118</v>
      </c>
      <c r="C297" s="5">
        <v>12</v>
      </c>
      <c r="D297" s="6" t="s">
        <v>2017</v>
      </c>
      <c r="E297" s="6" t="s">
        <v>3695</v>
      </c>
      <c r="F297" s="6" t="s">
        <v>3722</v>
      </c>
      <c r="G297" t="str">
        <f t="shared" si="4"/>
        <v>A007210</v>
      </c>
    </row>
    <row r="298" spans="1:7" x14ac:dyDescent="0.3">
      <c r="A298" s="5" t="s">
        <v>1310</v>
      </c>
      <c r="B298" s="16" t="s">
        <v>4119</v>
      </c>
      <c r="C298" s="5">
        <v>12</v>
      </c>
      <c r="D298" s="6" t="s">
        <v>2033</v>
      </c>
      <c r="E298" s="6" t="s">
        <v>3695</v>
      </c>
      <c r="F298" s="6" t="s">
        <v>3722</v>
      </c>
      <c r="G298" t="str">
        <f t="shared" si="4"/>
        <v>A002990</v>
      </c>
    </row>
    <row r="299" spans="1:7" x14ac:dyDescent="0.3">
      <c r="A299" s="5" t="s">
        <v>1312</v>
      </c>
      <c r="B299" s="16" t="s">
        <v>4120</v>
      </c>
      <c r="C299" s="5">
        <v>12</v>
      </c>
      <c r="D299" s="6" t="s">
        <v>2035</v>
      </c>
      <c r="E299" s="6" t="s">
        <v>3675</v>
      </c>
      <c r="F299" s="6" t="s">
        <v>3702</v>
      </c>
      <c r="G299" t="str">
        <f t="shared" si="4"/>
        <v>A004490</v>
      </c>
    </row>
    <row r="300" spans="1:7" x14ac:dyDescent="0.3">
      <c r="A300" s="5" t="s">
        <v>1321</v>
      </c>
      <c r="B300" s="16" t="s">
        <v>4121</v>
      </c>
      <c r="C300" s="5">
        <v>12</v>
      </c>
      <c r="D300" s="6" t="s">
        <v>2044</v>
      </c>
      <c r="E300" s="6" t="s">
        <v>3685</v>
      </c>
      <c r="F300" s="6" t="s">
        <v>3712</v>
      </c>
      <c r="G300" t="str">
        <f t="shared" si="4"/>
        <v>A001230</v>
      </c>
    </row>
    <row r="301" spans="1:7" x14ac:dyDescent="0.3">
      <c r="A301" s="5" t="s">
        <v>60</v>
      </c>
      <c r="B301" s="16" t="s">
        <v>4122</v>
      </c>
      <c r="C301" s="5">
        <v>12</v>
      </c>
      <c r="D301" s="6" t="s">
        <v>2587</v>
      </c>
      <c r="E301" s="6" t="s">
        <v>3681</v>
      </c>
      <c r="F301" s="6" t="s">
        <v>3708</v>
      </c>
      <c r="G301" t="str">
        <f t="shared" si="4"/>
        <v>A215000</v>
      </c>
    </row>
    <row r="302" spans="1:7" x14ac:dyDescent="0.3">
      <c r="A302" s="5" t="s">
        <v>74</v>
      </c>
      <c r="B302" s="16" t="s">
        <v>4123</v>
      </c>
      <c r="C302" s="5">
        <v>12</v>
      </c>
      <c r="D302" s="6" t="s">
        <v>2588</v>
      </c>
      <c r="E302" s="6" t="s">
        <v>3681</v>
      </c>
      <c r="F302" s="6" t="s">
        <v>3708</v>
      </c>
      <c r="G302" t="str">
        <f t="shared" si="4"/>
        <v>A112040</v>
      </c>
    </row>
    <row r="303" spans="1:7" x14ac:dyDescent="0.3">
      <c r="A303" s="5" t="s">
        <v>1302</v>
      </c>
      <c r="B303" s="16" t="s">
        <v>4124</v>
      </c>
      <c r="C303" s="5">
        <v>12</v>
      </c>
      <c r="D303" s="6" t="s">
        <v>2025</v>
      </c>
      <c r="E303" s="6" t="s">
        <v>3681</v>
      </c>
      <c r="F303" s="6" t="s">
        <v>3708</v>
      </c>
      <c r="G303" t="str">
        <f t="shared" si="4"/>
        <v>A012510</v>
      </c>
    </row>
    <row r="304" spans="1:7" x14ac:dyDescent="0.3">
      <c r="A304" s="5" t="s">
        <v>1291</v>
      </c>
      <c r="B304" s="16" t="s">
        <v>4125</v>
      </c>
      <c r="C304" s="5">
        <v>12</v>
      </c>
      <c r="D304" s="6" t="s">
        <v>2014</v>
      </c>
      <c r="E304" s="6" t="s">
        <v>3689</v>
      </c>
      <c r="F304" s="6" t="s">
        <v>3716</v>
      </c>
      <c r="G304" t="str">
        <f t="shared" si="4"/>
        <v>A009290</v>
      </c>
    </row>
    <row r="305" spans="1:7" x14ac:dyDescent="0.3">
      <c r="A305" s="5" t="s">
        <v>1313</v>
      </c>
      <c r="B305" s="16" t="s">
        <v>4126</v>
      </c>
      <c r="C305" s="5">
        <v>12</v>
      </c>
      <c r="D305" s="6" t="s">
        <v>2036</v>
      </c>
      <c r="E305" s="6" t="s">
        <v>3675</v>
      </c>
      <c r="F305" s="6" t="s">
        <v>3702</v>
      </c>
      <c r="G305" t="str">
        <f t="shared" si="4"/>
        <v>A007340</v>
      </c>
    </row>
    <row r="306" spans="1:7" x14ac:dyDescent="0.3">
      <c r="A306" s="5" t="s">
        <v>138</v>
      </c>
      <c r="B306" s="16" t="s">
        <v>4127</v>
      </c>
      <c r="C306" s="5">
        <v>12</v>
      </c>
      <c r="D306" s="6" t="s">
        <v>2589</v>
      </c>
      <c r="E306" s="6" t="s">
        <v>3689</v>
      </c>
      <c r="F306" s="6" t="s">
        <v>3716</v>
      </c>
      <c r="G306" t="str">
        <f t="shared" si="4"/>
        <v>A043150</v>
      </c>
    </row>
    <row r="307" spans="1:7" x14ac:dyDescent="0.3">
      <c r="A307" s="5" t="s">
        <v>75</v>
      </c>
      <c r="B307" s="16" t="s">
        <v>4128</v>
      </c>
      <c r="C307" s="5">
        <v>12</v>
      </c>
      <c r="D307" s="6" t="s">
        <v>2590</v>
      </c>
      <c r="E307" s="6" t="s">
        <v>3696</v>
      </c>
      <c r="F307" s="6" t="s">
        <v>3723</v>
      </c>
      <c r="G307" t="str">
        <f t="shared" si="4"/>
        <v>A091700</v>
      </c>
    </row>
    <row r="308" spans="1:7" x14ac:dyDescent="0.3">
      <c r="A308" s="5" t="s">
        <v>69</v>
      </c>
      <c r="B308" s="16" t="s">
        <v>4129</v>
      </c>
      <c r="C308" s="5">
        <v>12</v>
      </c>
      <c r="D308" s="6" t="s">
        <v>2591</v>
      </c>
      <c r="E308" s="6" t="s">
        <v>3675</v>
      </c>
      <c r="F308" s="6" t="s">
        <v>3702</v>
      </c>
      <c r="G308" t="str">
        <f t="shared" si="4"/>
        <v>A015750</v>
      </c>
    </row>
    <row r="309" spans="1:7" x14ac:dyDescent="0.3">
      <c r="A309" s="5" t="s">
        <v>100</v>
      </c>
      <c r="B309" s="16" t="s">
        <v>4130</v>
      </c>
      <c r="C309" s="5">
        <v>12</v>
      </c>
      <c r="D309" s="6" t="s">
        <v>2592</v>
      </c>
      <c r="E309" s="6" t="s">
        <v>3681</v>
      </c>
      <c r="F309" s="6" t="s">
        <v>3708</v>
      </c>
      <c r="G309" t="str">
        <f t="shared" si="4"/>
        <v>A032190</v>
      </c>
    </row>
    <row r="310" spans="1:7" x14ac:dyDescent="0.3">
      <c r="A310" s="5" t="s">
        <v>1320</v>
      </c>
      <c r="B310" s="16" t="s">
        <v>4131</v>
      </c>
      <c r="C310" s="5">
        <v>12</v>
      </c>
      <c r="D310" s="6" t="s">
        <v>2043</v>
      </c>
      <c r="E310" s="6" t="s">
        <v>3684</v>
      </c>
      <c r="F310" s="6" t="s">
        <v>3711</v>
      </c>
      <c r="G310" t="str">
        <f t="shared" si="4"/>
        <v>A003920</v>
      </c>
    </row>
    <row r="311" spans="1:7" x14ac:dyDescent="0.3">
      <c r="A311" s="5" t="s">
        <v>83</v>
      </c>
      <c r="B311" s="16" t="s">
        <v>4132</v>
      </c>
      <c r="C311" s="5">
        <v>12</v>
      </c>
      <c r="D311" s="6" t="s">
        <v>2593</v>
      </c>
      <c r="E311" s="6" t="s">
        <v>3695</v>
      </c>
      <c r="F311" s="6" t="s">
        <v>3722</v>
      </c>
      <c r="G311" t="str">
        <f t="shared" si="4"/>
        <v>A025900</v>
      </c>
    </row>
    <row r="312" spans="1:7" x14ac:dyDescent="0.3">
      <c r="A312" s="5" t="s">
        <v>81</v>
      </c>
      <c r="B312" s="16" t="s">
        <v>4133</v>
      </c>
      <c r="C312" s="5">
        <v>12</v>
      </c>
      <c r="D312" s="6" t="s">
        <v>2594</v>
      </c>
      <c r="E312" s="6" t="s">
        <v>3689</v>
      </c>
      <c r="F312" s="6" t="s">
        <v>3716</v>
      </c>
      <c r="G312" t="str">
        <f t="shared" si="4"/>
        <v>A092040</v>
      </c>
    </row>
    <row r="313" spans="1:7" x14ac:dyDescent="0.3">
      <c r="A313" s="5" t="s">
        <v>42</v>
      </c>
      <c r="B313" s="16" t="s">
        <v>4134</v>
      </c>
      <c r="C313" s="5">
        <v>12</v>
      </c>
      <c r="D313" s="6" t="s">
        <v>3762</v>
      </c>
      <c r="E313" s="6" t="s">
        <v>3678</v>
      </c>
      <c r="F313" s="6" t="s">
        <v>3705</v>
      </c>
      <c r="G313" t="str">
        <f t="shared" si="4"/>
        <v>A016100</v>
      </c>
    </row>
    <row r="314" spans="1:7" x14ac:dyDescent="0.3">
      <c r="A314" s="5" t="s">
        <v>1299</v>
      </c>
      <c r="B314" s="16" t="s">
        <v>4135</v>
      </c>
      <c r="C314" s="5">
        <v>12</v>
      </c>
      <c r="D314" s="6" t="s">
        <v>2022</v>
      </c>
      <c r="E314" s="6" t="s">
        <v>3699</v>
      </c>
      <c r="F314" s="6" t="s">
        <v>3726</v>
      </c>
      <c r="G314" t="str">
        <f t="shared" si="4"/>
        <v>A015860</v>
      </c>
    </row>
    <row r="315" spans="1:7" x14ac:dyDescent="0.3">
      <c r="A315" s="5" t="s">
        <v>1309</v>
      </c>
      <c r="B315" s="16" t="s">
        <v>4136</v>
      </c>
      <c r="C315" s="5">
        <v>12</v>
      </c>
      <c r="D315" s="6" t="s">
        <v>2032</v>
      </c>
      <c r="E315" s="6" t="s">
        <v>3696</v>
      </c>
      <c r="F315" s="6" t="s">
        <v>3723</v>
      </c>
      <c r="G315" t="str">
        <f t="shared" si="4"/>
        <v>A029530</v>
      </c>
    </row>
    <row r="316" spans="1:7" x14ac:dyDescent="0.3">
      <c r="A316" s="5" t="s">
        <v>1329</v>
      </c>
      <c r="B316" s="16" t="s">
        <v>4137</v>
      </c>
      <c r="C316" s="5">
        <v>12</v>
      </c>
      <c r="D316" s="6" t="s">
        <v>2052</v>
      </c>
      <c r="E316" s="6" t="s">
        <v>3698</v>
      </c>
      <c r="F316" s="6" t="s">
        <v>3725</v>
      </c>
      <c r="G316" t="str">
        <f t="shared" si="4"/>
        <v>A101060</v>
      </c>
    </row>
    <row r="317" spans="1:7" x14ac:dyDescent="0.3">
      <c r="A317" s="5" t="s">
        <v>115</v>
      </c>
      <c r="B317" s="16" t="s">
        <v>4138</v>
      </c>
      <c r="C317" s="5">
        <v>12</v>
      </c>
      <c r="D317" s="6" t="s">
        <v>2595</v>
      </c>
      <c r="E317" s="6" t="s">
        <v>3681</v>
      </c>
      <c r="F317" s="6" t="s">
        <v>3708</v>
      </c>
      <c r="G317" t="str">
        <f t="shared" si="4"/>
        <v>A030520</v>
      </c>
    </row>
    <row r="318" spans="1:7" x14ac:dyDescent="0.3">
      <c r="A318" s="5" t="s">
        <v>86</v>
      </c>
      <c r="B318" s="16" t="s">
        <v>4139</v>
      </c>
      <c r="C318" s="5">
        <v>12</v>
      </c>
      <c r="D318" s="6" t="s">
        <v>2596</v>
      </c>
      <c r="E318" s="6" t="s">
        <v>3696</v>
      </c>
      <c r="F318" s="6" t="s">
        <v>3723</v>
      </c>
      <c r="G318" t="str">
        <f t="shared" si="4"/>
        <v>A098460</v>
      </c>
    </row>
    <row r="319" spans="1:7" x14ac:dyDescent="0.3">
      <c r="A319" s="5" t="s">
        <v>1288</v>
      </c>
      <c r="B319" s="16" t="s">
        <v>4140</v>
      </c>
      <c r="C319" s="5">
        <v>12</v>
      </c>
      <c r="D319" s="6" t="s">
        <v>2012</v>
      </c>
      <c r="E319" s="6" t="s">
        <v>3685</v>
      </c>
      <c r="F319" s="6" t="s">
        <v>3712</v>
      </c>
      <c r="G319" t="str">
        <f t="shared" si="4"/>
        <v>A058650</v>
      </c>
    </row>
    <row r="320" spans="1:7" x14ac:dyDescent="0.3">
      <c r="A320" s="5" t="s">
        <v>92</v>
      </c>
      <c r="B320" s="16" t="s">
        <v>4141</v>
      </c>
      <c r="C320" s="5">
        <v>12</v>
      </c>
      <c r="D320" s="6" t="s">
        <v>2597</v>
      </c>
      <c r="E320" s="6" t="s">
        <v>3689</v>
      </c>
      <c r="F320" s="6" t="s">
        <v>3716</v>
      </c>
      <c r="G320" t="str">
        <f t="shared" si="4"/>
        <v>A049960</v>
      </c>
    </row>
    <row r="321" spans="1:7" x14ac:dyDescent="0.3">
      <c r="A321" s="5" t="s">
        <v>1306</v>
      </c>
      <c r="B321" s="16" t="s">
        <v>4142</v>
      </c>
      <c r="C321" s="5">
        <v>12</v>
      </c>
      <c r="D321" s="6" t="s">
        <v>2029</v>
      </c>
      <c r="E321" s="6" t="s">
        <v>3693</v>
      </c>
      <c r="F321" s="6" t="s">
        <v>3720</v>
      </c>
      <c r="G321" t="str">
        <f t="shared" si="4"/>
        <v>A002320</v>
      </c>
    </row>
    <row r="322" spans="1:7" x14ac:dyDescent="0.3">
      <c r="A322" s="5" t="s">
        <v>1301</v>
      </c>
      <c r="B322" s="16" t="s">
        <v>4143</v>
      </c>
      <c r="C322" s="5">
        <v>12</v>
      </c>
      <c r="D322" s="6" t="s">
        <v>2024</v>
      </c>
      <c r="E322" s="6" t="s">
        <v>3678</v>
      </c>
      <c r="F322" s="6" t="s">
        <v>3705</v>
      </c>
      <c r="G322" t="str">
        <f t="shared" si="4"/>
        <v>A000050</v>
      </c>
    </row>
    <row r="323" spans="1:7" x14ac:dyDescent="0.3">
      <c r="A323" s="5" t="s">
        <v>1388</v>
      </c>
      <c r="B323" s="16" t="s">
        <v>4144</v>
      </c>
      <c r="C323" s="5">
        <v>12</v>
      </c>
      <c r="D323" s="6" t="s">
        <v>2110</v>
      </c>
      <c r="E323" s="6" t="s">
        <v>3689</v>
      </c>
      <c r="F323" s="6" t="s">
        <v>3716</v>
      </c>
      <c r="G323" t="str">
        <f t="shared" si="4"/>
        <v>A002620</v>
      </c>
    </row>
    <row r="324" spans="1:7" x14ac:dyDescent="0.3">
      <c r="A324" s="5" t="s">
        <v>118</v>
      </c>
      <c r="B324" s="16" t="s">
        <v>4145</v>
      </c>
      <c r="C324" s="5">
        <v>12</v>
      </c>
      <c r="D324" s="6" t="s">
        <v>2598</v>
      </c>
      <c r="E324" s="6" t="s">
        <v>3689</v>
      </c>
      <c r="F324" s="6" t="s">
        <v>3716</v>
      </c>
      <c r="G324" t="str">
        <f t="shared" si="4"/>
        <v>A086450</v>
      </c>
    </row>
    <row r="325" spans="1:7" x14ac:dyDescent="0.3">
      <c r="A325" s="5" t="s">
        <v>88</v>
      </c>
      <c r="B325" s="16" t="s">
        <v>4146</v>
      </c>
      <c r="C325" s="5">
        <v>12</v>
      </c>
      <c r="D325" s="6" t="s">
        <v>2599</v>
      </c>
      <c r="E325" s="6" t="s">
        <v>3696</v>
      </c>
      <c r="F325" s="6" t="s">
        <v>3723</v>
      </c>
      <c r="G325" t="str">
        <f t="shared" si="4"/>
        <v>A052400</v>
      </c>
    </row>
    <row r="326" spans="1:7" x14ac:dyDescent="0.3">
      <c r="A326" s="5" t="s">
        <v>1327</v>
      </c>
      <c r="B326" s="16" t="s">
        <v>4147</v>
      </c>
      <c r="C326" s="5">
        <v>12</v>
      </c>
      <c r="D326" s="6" t="s">
        <v>2050</v>
      </c>
      <c r="E326" s="6" t="s">
        <v>3682</v>
      </c>
      <c r="F326" s="6" t="s">
        <v>3709</v>
      </c>
      <c r="G326" t="str">
        <f t="shared" si="4"/>
        <v>A021960</v>
      </c>
    </row>
    <row r="327" spans="1:7" x14ac:dyDescent="0.3">
      <c r="A327" s="5" t="s">
        <v>1324</v>
      </c>
      <c r="B327" s="16" t="s">
        <v>4148</v>
      </c>
      <c r="C327" s="5">
        <v>12</v>
      </c>
      <c r="D327" s="6" t="s">
        <v>2047</v>
      </c>
      <c r="E327" s="6" t="s">
        <v>3679</v>
      </c>
      <c r="F327" s="6" t="s">
        <v>3706</v>
      </c>
      <c r="G327" t="str">
        <f t="shared" si="4"/>
        <v>A025860</v>
      </c>
    </row>
    <row r="328" spans="1:7" x14ac:dyDescent="0.3">
      <c r="A328" s="5" t="s">
        <v>95</v>
      </c>
      <c r="B328" s="16" t="s">
        <v>4149</v>
      </c>
      <c r="C328" s="5">
        <v>12</v>
      </c>
      <c r="D328" s="6" t="s">
        <v>2600</v>
      </c>
      <c r="E328" s="6" t="s">
        <v>3683</v>
      </c>
      <c r="F328" s="6" t="s">
        <v>3710</v>
      </c>
      <c r="G328" t="str">
        <f t="shared" si="4"/>
        <v>A025770</v>
      </c>
    </row>
    <row r="329" spans="1:7" x14ac:dyDescent="0.3">
      <c r="A329" s="5" t="s">
        <v>2601</v>
      </c>
      <c r="B329" s="16" t="s">
        <v>4150</v>
      </c>
      <c r="C329" s="5">
        <v>12</v>
      </c>
      <c r="D329" s="6" t="s">
        <v>2602</v>
      </c>
      <c r="E329" s="6" t="s">
        <v>3687</v>
      </c>
      <c r="F329" s="6" t="s">
        <v>3714</v>
      </c>
      <c r="G329" t="str">
        <f t="shared" si="4"/>
        <v>A115960</v>
      </c>
    </row>
    <row r="330" spans="1:7" x14ac:dyDescent="0.3">
      <c r="A330" s="5" t="s">
        <v>76</v>
      </c>
      <c r="B330" s="16" t="s">
        <v>4151</v>
      </c>
      <c r="C330" s="5">
        <v>12</v>
      </c>
      <c r="D330" s="6" t="s">
        <v>2603</v>
      </c>
      <c r="E330" s="6" t="s">
        <v>3689</v>
      </c>
      <c r="F330" s="6" t="s">
        <v>3716</v>
      </c>
      <c r="G330" t="str">
        <f t="shared" si="4"/>
        <v>A200670</v>
      </c>
    </row>
    <row r="331" spans="1:7" x14ac:dyDescent="0.3">
      <c r="A331" s="5" t="s">
        <v>1406</v>
      </c>
      <c r="B331" s="16" t="s">
        <v>4152</v>
      </c>
      <c r="C331" s="5">
        <v>12</v>
      </c>
      <c r="D331" s="6" t="s">
        <v>2126</v>
      </c>
      <c r="E331" s="6" t="s">
        <v>3679</v>
      </c>
      <c r="F331" s="6" t="s">
        <v>3706</v>
      </c>
      <c r="G331" t="str">
        <f t="shared" si="4"/>
        <v>A093370</v>
      </c>
    </row>
    <row r="332" spans="1:7" x14ac:dyDescent="0.3">
      <c r="A332" s="5" t="s">
        <v>85</v>
      </c>
      <c r="B332" s="16" t="s">
        <v>4153</v>
      </c>
      <c r="C332" s="5">
        <v>12</v>
      </c>
      <c r="D332" s="6" t="s">
        <v>2604</v>
      </c>
      <c r="E332" s="6" t="s">
        <v>3689</v>
      </c>
      <c r="F332" s="6" t="s">
        <v>3716</v>
      </c>
      <c r="G332" t="str">
        <f t="shared" si="4"/>
        <v>A031390</v>
      </c>
    </row>
    <row r="333" spans="1:7" x14ac:dyDescent="0.3">
      <c r="A333" s="5" t="s">
        <v>1314</v>
      </c>
      <c r="B333" s="16" t="s">
        <v>4154</v>
      </c>
      <c r="C333" s="5">
        <v>12</v>
      </c>
      <c r="D333" s="6" t="s">
        <v>2037</v>
      </c>
      <c r="E333" s="6" t="s">
        <v>3689</v>
      </c>
      <c r="F333" s="6" t="s">
        <v>3716</v>
      </c>
      <c r="G333" t="str">
        <f t="shared" si="4"/>
        <v>A008490</v>
      </c>
    </row>
    <row r="334" spans="1:7" x14ac:dyDescent="0.3">
      <c r="A334" s="5" t="s">
        <v>1334</v>
      </c>
      <c r="B334" s="16" t="s">
        <v>4155</v>
      </c>
      <c r="C334" s="5">
        <v>3</v>
      </c>
      <c r="D334" s="6" t="s">
        <v>2057</v>
      </c>
      <c r="E334" s="6" t="s">
        <v>3697</v>
      </c>
      <c r="F334" s="6" t="s">
        <v>3724</v>
      </c>
      <c r="G334" t="str">
        <f t="shared" si="4"/>
        <v>A001720</v>
      </c>
    </row>
    <row r="335" spans="1:7" x14ac:dyDescent="0.3">
      <c r="A335" s="5" t="s">
        <v>1307</v>
      </c>
      <c r="B335" s="16" t="s">
        <v>4156</v>
      </c>
      <c r="C335" s="5">
        <v>12</v>
      </c>
      <c r="D335" s="6" t="s">
        <v>2030</v>
      </c>
      <c r="E335" s="6" t="s">
        <v>3693</v>
      </c>
      <c r="F335" s="6" t="s">
        <v>3720</v>
      </c>
      <c r="G335" t="str">
        <f t="shared" ref="G335:G398" si="5">A335</f>
        <v>A005880</v>
      </c>
    </row>
    <row r="336" spans="1:7" x14ac:dyDescent="0.3">
      <c r="A336" s="5" t="s">
        <v>191</v>
      </c>
      <c r="B336" s="16" t="s">
        <v>4157</v>
      </c>
      <c r="C336" s="5">
        <v>12</v>
      </c>
      <c r="D336" s="6" t="s">
        <v>2605</v>
      </c>
      <c r="E336" s="6" t="s">
        <v>3688</v>
      </c>
      <c r="F336" s="6" t="s">
        <v>3715</v>
      </c>
      <c r="G336" t="str">
        <f t="shared" si="5"/>
        <v>A108230</v>
      </c>
    </row>
    <row r="337" spans="1:7" x14ac:dyDescent="0.3">
      <c r="A337" s="5" t="s">
        <v>109</v>
      </c>
      <c r="B337" s="16" t="s">
        <v>4158</v>
      </c>
      <c r="C337" s="5">
        <v>12</v>
      </c>
      <c r="D337" s="6" t="s">
        <v>2606</v>
      </c>
      <c r="E337" s="6" t="s">
        <v>3689</v>
      </c>
      <c r="F337" s="6" t="s">
        <v>3716</v>
      </c>
      <c r="G337" t="str">
        <f t="shared" si="5"/>
        <v>A053030</v>
      </c>
    </row>
    <row r="338" spans="1:7" x14ac:dyDescent="0.3">
      <c r="A338" s="5" t="s">
        <v>1266</v>
      </c>
      <c r="B338" s="16" t="s">
        <v>4159</v>
      </c>
      <c r="C338" s="5">
        <v>12</v>
      </c>
      <c r="D338" s="6" t="s">
        <v>1992</v>
      </c>
      <c r="E338" s="6" t="s">
        <v>3675</v>
      </c>
      <c r="F338" s="6" t="s">
        <v>3702</v>
      </c>
      <c r="G338" t="str">
        <f t="shared" si="5"/>
        <v>A900140</v>
      </c>
    </row>
    <row r="339" spans="1:7" x14ac:dyDescent="0.3">
      <c r="A339" s="5" t="s">
        <v>63</v>
      </c>
      <c r="B339" s="16" t="s">
        <v>4160</v>
      </c>
      <c r="C339" s="5">
        <v>12</v>
      </c>
      <c r="D339" s="6" t="s">
        <v>2607</v>
      </c>
      <c r="E339" s="6" t="s">
        <v>3681</v>
      </c>
      <c r="F339" s="6" t="s">
        <v>3708</v>
      </c>
      <c r="G339" t="str">
        <f t="shared" si="5"/>
        <v>A063080</v>
      </c>
    </row>
    <row r="340" spans="1:7" x14ac:dyDescent="0.3">
      <c r="A340" s="5" t="s">
        <v>179</v>
      </c>
      <c r="B340" s="16" t="s">
        <v>4161</v>
      </c>
      <c r="C340" s="5">
        <v>12</v>
      </c>
      <c r="D340" s="6" t="s">
        <v>2608</v>
      </c>
      <c r="E340" s="6" t="s">
        <v>3691</v>
      </c>
      <c r="F340" s="6" t="s">
        <v>3718</v>
      </c>
      <c r="G340" t="str">
        <f t="shared" si="5"/>
        <v>A025980</v>
      </c>
    </row>
    <row r="341" spans="1:7" x14ac:dyDescent="0.3">
      <c r="A341" s="5" t="s">
        <v>1316</v>
      </c>
      <c r="B341" s="16" t="s">
        <v>4162</v>
      </c>
      <c r="C341" s="5">
        <v>12</v>
      </c>
      <c r="D341" s="6" t="s">
        <v>2039</v>
      </c>
      <c r="E341" s="6" t="s">
        <v>3687</v>
      </c>
      <c r="F341" s="6" t="s">
        <v>3714</v>
      </c>
      <c r="G341" t="str">
        <f t="shared" si="5"/>
        <v>A001780</v>
      </c>
    </row>
    <row r="342" spans="1:7" x14ac:dyDescent="0.3">
      <c r="A342" s="5" t="s">
        <v>1337</v>
      </c>
      <c r="B342" s="16" t="s">
        <v>4163</v>
      </c>
      <c r="C342" s="5">
        <v>12</v>
      </c>
      <c r="D342" s="6" t="s">
        <v>2060</v>
      </c>
      <c r="E342" s="6" t="s">
        <v>3689</v>
      </c>
      <c r="F342" s="6" t="s">
        <v>3716</v>
      </c>
      <c r="G342" t="str">
        <f t="shared" si="5"/>
        <v>A102460</v>
      </c>
    </row>
    <row r="343" spans="1:7" x14ac:dyDescent="0.3">
      <c r="A343" s="5" t="s">
        <v>1317</v>
      </c>
      <c r="B343" s="16" t="s">
        <v>4164</v>
      </c>
      <c r="C343" s="5">
        <v>12</v>
      </c>
      <c r="D343" s="6" t="s">
        <v>2040</v>
      </c>
      <c r="E343" s="6" t="s">
        <v>3689</v>
      </c>
      <c r="F343" s="6" t="s">
        <v>3716</v>
      </c>
      <c r="G343" t="str">
        <f t="shared" si="5"/>
        <v>A003850</v>
      </c>
    </row>
    <row r="344" spans="1:7" x14ac:dyDescent="0.3">
      <c r="A344" s="5" t="s">
        <v>1430</v>
      </c>
      <c r="B344" s="16" t="s">
        <v>4165</v>
      </c>
      <c r="C344" s="5">
        <v>12</v>
      </c>
      <c r="D344" s="6" t="s">
        <v>2148</v>
      </c>
      <c r="E344" s="6" t="s">
        <v>3696</v>
      </c>
      <c r="F344" s="6" t="s">
        <v>3723</v>
      </c>
      <c r="G344" t="str">
        <f t="shared" si="5"/>
        <v>A020150</v>
      </c>
    </row>
    <row r="345" spans="1:7" x14ac:dyDescent="0.3">
      <c r="A345" s="5" t="s">
        <v>82</v>
      </c>
      <c r="B345" s="16" t="s">
        <v>4166</v>
      </c>
      <c r="C345" s="5">
        <v>12</v>
      </c>
      <c r="D345" s="6" t="s">
        <v>3763</v>
      </c>
      <c r="E345" s="6" t="s">
        <v>3681</v>
      </c>
      <c r="F345" s="6" t="s">
        <v>3708</v>
      </c>
      <c r="G345" t="str">
        <f t="shared" si="5"/>
        <v>A060250</v>
      </c>
    </row>
    <row r="346" spans="1:7" x14ac:dyDescent="0.3">
      <c r="A346" s="5" t="s">
        <v>1330</v>
      </c>
      <c r="B346" s="16" t="s">
        <v>4167</v>
      </c>
      <c r="C346" s="5">
        <v>12</v>
      </c>
      <c r="D346" s="6" t="s">
        <v>2053</v>
      </c>
      <c r="E346" s="6" t="s">
        <v>3689</v>
      </c>
      <c r="F346" s="6" t="s">
        <v>3716</v>
      </c>
      <c r="G346" t="str">
        <f t="shared" si="5"/>
        <v>A096760</v>
      </c>
    </row>
    <row r="347" spans="1:7" x14ac:dyDescent="0.3">
      <c r="A347" s="5" t="s">
        <v>1382</v>
      </c>
      <c r="B347" s="16" t="s">
        <v>4168</v>
      </c>
      <c r="C347" s="5">
        <v>12</v>
      </c>
      <c r="D347" s="6" t="s">
        <v>2104</v>
      </c>
      <c r="E347" s="6" t="s">
        <v>3675</v>
      </c>
      <c r="F347" s="6" t="s">
        <v>3702</v>
      </c>
      <c r="G347" t="str">
        <f t="shared" si="5"/>
        <v>A036530</v>
      </c>
    </row>
    <row r="348" spans="1:7" x14ac:dyDescent="0.3">
      <c r="A348" s="5" t="s">
        <v>1319</v>
      </c>
      <c r="B348" s="16" t="s">
        <v>4169</v>
      </c>
      <c r="C348" s="5">
        <v>12</v>
      </c>
      <c r="D348" s="6" t="s">
        <v>2042</v>
      </c>
      <c r="E348" s="6" t="s">
        <v>3687</v>
      </c>
      <c r="F348" s="6" t="s">
        <v>3714</v>
      </c>
      <c r="G348" t="str">
        <f t="shared" si="5"/>
        <v>A005090</v>
      </c>
    </row>
    <row r="349" spans="1:7" x14ac:dyDescent="0.3">
      <c r="A349" s="5" t="s">
        <v>158</v>
      </c>
      <c r="B349" s="16" t="s">
        <v>4170</v>
      </c>
      <c r="C349" s="5">
        <v>12</v>
      </c>
      <c r="D349" s="6" t="s">
        <v>2609</v>
      </c>
      <c r="E349" s="6" t="s">
        <v>3696</v>
      </c>
      <c r="F349" s="6" t="s">
        <v>3723</v>
      </c>
      <c r="G349" t="str">
        <f t="shared" si="5"/>
        <v>A068240</v>
      </c>
    </row>
    <row r="350" spans="1:7" x14ac:dyDescent="0.3">
      <c r="A350" s="5" t="s">
        <v>108</v>
      </c>
      <c r="B350" s="16" t="s">
        <v>4171</v>
      </c>
      <c r="C350" s="5">
        <v>12</v>
      </c>
      <c r="D350" s="6" t="s">
        <v>2610</v>
      </c>
      <c r="E350" s="6" t="s">
        <v>3689</v>
      </c>
      <c r="F350" s="6" t="s">
        <v>3716</v>
      </c>
      <c r="G350" t="str">
        <f t="shared" si="5"/>
        <v>A099190</v>
      </c>
    </row>
    <row r="351" spans="1:7" x14ac:dyDescent="0.3">
      <c r="A351" s="5" t="s">
        <v>1369</v>
      </c>
      <c r="B351" s="16" t="s">
        <v>4172</v>
      </c>
      <c r="C351" s="5">
        <v>12</v>
      </c>
      <c r="D351" s="6" t="s">
        <v>2091</v>
      </c>
      <c r="E351" s="6" t="s">
        <v>3675</v>
      </c>
      <c r="F351" s="6" t="s">
        <v>3702</v>
      </c>
      <c r="G351" t="str">
        <f t="shared" si="5"/>
        <v>A003570</v>
      </c>
    </row>
    <row r="352" spans="1:7" x14ac:dyDescent="0.3">
      <c r="A352" s="5" t="s">
        <v>1323</v>
      </c>
      <c r="B352" s="16" t="s">
        <v>4173</v>
      </c>
      <c r="C352" s="5">
        <v>12</v>
      </c>
      <c r="D352" s="6" t="s">
        <v>2046</v>
      </c>
      <c r="E352" s="6" t="s">
        <v>3692</v>
      </c>
      <c r="F352" s="6" t="s">
        <v>3719</v>
      </c>
      <c r="G352" t="str">
        <f t="shared" si="5"/>
        <v>A037710</v>
      </c>
    </row>
    <row r="353" spans="1:7" x14ac:dyDescent="0.3">
      <c r="A353" s="5" t="s">
        <v>133</v>
      </c>
      <c r="B353" s="16" t="s">
        <v>4174</v>
      </c>
      <c r="C353" s="5">
        <v>12</v>
      </c>
      <c r="D353" s="6" t="s">
        <v>2611</v>
      </c>
      <c r="E353" s="6" t="s">
        <v>3689</v>
      </c>
      <c r="F353" s="6" t="s">
        <v>3716</v>
      </c>
      <c r="G353" t="str">
        <f t="shared" si="5"/>
        <v>A085370</v>
      </c>
    </row>
    <row r="354" spans="1:7" x14ac:dyDescent="0.3">
      <c r="A354" s="5" t="s">
        <v>1303</v>
      </c>
      <c r="B354" s="16" t="s">
        <v>4175</v>
      </c>
      <c r="C354" s="5">
        <v>12</v>
      </c>
      <c r="D354" s="6" t="s">
        <v>2026</v>
      </c>
      <c r="E354" s="6" t="s">
        <v>3678</v>
      </c>
      <c r="F354" s="6" t="s">
        <v>3705</v>
      </c>
      <c r="G354" t="str">
        <f t="shared" si="5"/>
        <v>A214420</v>
      </c>
    </row>
    <row r="355" spans="1:7" x14ac:dyDescent="0.3">
      <c r="A355" s="5" t="s">
        <v>149</v>
      </c>
      <c r="B355" s="16" t="s">
        <v>4176</v>
      </c>
      <c r="C355" s="5">
        <v>12</v>
      </c>
      <c r="D355" s="6" t="s">
        <v>2612</v>
      </c>
      <c r="E355" s="6" t="s">
        <v>3698</v>
      </c>
      <c r="F355" s="6" t="s">
        <v>3725</v>
      </c>
      <c r="G355" t="str">
        <f t="shared" si="5"/>
        <v>A086980</v>
      </c>
    </row>
    <row r="356" spans="1:7" x14ac:dyDescent="0.3">
      <c r="A356" s="5" t="s">
        <v>1368</v>
      </c>
      <c r="B356" s="16" t="s">
        <v>4177</v>
      </c>
      <c r="C356" s="5">
        <v>12</v>
      </c>
      <c r="D356" s="6" t="s">
        <v>2090</v>
      </c>
      <c r="E356" s="6" t="s">
        <v>3695</v>
      </c>
      <c r="F356" s="6" t="s">
        <v>3722</v>
      </c>
      <c r="G356" t="str">
        <f t="shared" si="5"/>
        <v>A016800</v>
      </c>
    </row>
    <row r="357" spans="1:7" x14ac:dyDescent="0.3">
      <c r="A357" s="5" t="s">
        <v>66</v>
      </c>
      <c r="B357" s="16" t="s">
        <v>4178</v>
      </c>
      <c r="C357" s="5">
        <v>12</v>
      </c>
      <c r="D357" s="6" t="s">
        <v>2613</v>
      </c>
      <c r="E357" s="6" t="s">
        <v>3695</v>
      </c>
      <c r="F357" s="6" t="s">
        <v>3722</v>
      </c>
      <c r="G357" t="str">
        <f t="shared" si="5"/>
        <v>A038500</v>
      </c>
    </row>
    <row r="358" spans="1:7" x14ac:dyDescent="0.3">
      <c r="A358" s="5" t="s">
        <v>2515</v>
      </c>
      <c r="B358" s="16" t="s">
        <v>4179</v>
      </c>
      <c r="C358" s="5">
        <v>12</v>
      </c>
      <c r="D358" s="6" t="s">
        <v>2516</v>
      </c>
      <c r="E358" s="6" t="s">
        <v>3693</v>
      </c>
      <c r="F358" s="6" t="s">
        <v>3720</v>
      </c>
      <c r="G358" t="str">
        <f t="shared" si="5"/>
        <v>A095570</v>
      </c>
    </row>
    <row r="359" spans="1:7" x14ac:dyDescent="0.3">
      <c r="A359" s="5" t="s">
        <v>1328</v>
      </c>
      <c r="B359" s="16" t="s">
        <v>4180</v>
      </c>
      <c r="C359" s="5">
        <v>12</v>
      </c>
      <c r="D359" s="6" t="s">
        <v>2051</v>
      </c>
      <c r="E359" s="6" t="s">
        <v>3676</v>
      </c>
      <c r="F359" s="6" t="s">
        <v>3703</v>
      </c>
      <c r="G359" t="str">
        <f t="shared" si="5"/>
        <v>A004690</v>
      </c>
    </row>
    <row r="360" spans="1:7" x14ac:dyDescent="0.3">
      <c r="A360" s="5" t="s">
        <v>160</v>
      </c>
      <c r="B360" s="16" t="s">
        <v>4181</v>
      </c>
      <c r="C360" s="5">
        <v>12</v>
      </c>
      <c r="D360" s="6" t="s">
        <v>2614</v>
      </c>
      <c r="E360" s="6" t="s">
        <v>3696</v>
      </c>
      <c r="F360" s="6" t="s">
        <v>3723</v>
      </c>
      <c r="G360" t="str">
        <f t="shared" si="5"/>
        <v>A114120</v>
      </c>
    </row>
    <row r="361" spans="1:7" x14ac:dyDescent="0.3">
      <c r="A361" s="5" t="s">
        <v>172</v>
      </c>
      <c r="B361" s="16" t="s">
        <v>4182</v>
      </c>
      <c r="C361" s="5">
        <v>12</v>
      </c>
      <c r="D361" s="6" t="s">
        <v>2615</v>
      </c>
      <c r="E361" s="6" t="s">
        <v>3689</v>
      </c>
      <c r="F361" s="6" t="s">
        <v>3716</v>
      </c>
      <c r="G361" t="str">
        <f t="shared" si="5"/>
        <v>A100120</v>
      </c>
    </row>
    <row r="362" spans="1:7" x14ac:dyDescent="0.3">
      <c r="A362" s="5" t="s">
        <v>89</v>
      </c>
      <c r="B362" s="16" t="s">
        <v>4183</v>
      </c>
      <c r="C362" s="5">
        <v>12</v>
      </c>
      <c r="D362" s="6" t="s">
        <v>2616</v>
      </c>
      <c r="E362" s="6" t="s">
        <v>3697</v>
      </c>
      <c r="F362" s="6" t="s">
        <v>3724</v>
      </c>
      <c r="G362" t="str">
        <f t="shared" si="5"/>
        <v>A078020</v>
      </c>
    </row>
    <row r="363" spans="1:7" x14ac:dyDescent="0.3">
      <c r="A363" s="5" t="s">
        <v>1341</v>
      </c>
      <c r="B363" s="16" t="s">
        <v>4184</v>
      </c>
      <c r="C363" s="5">
        <v>12</v>
      </c>
      <c r="D363" s="6" t="s">
        <v>2063</v>
      </c>
      <c r="E363" s="6" t="s">
        <v>3676</v>
      </c>
      <c r="F363" s="6" t="s">
        <v>3703</v>
      </c>
      <c r="G363" t="str">
        <f t="shared" si="5"/>
        <v>A017940</v>
      </c>
    </row>
    <row r="364" spans="1:7" x14ac:dyDescent="0.3">
      <c r="A364" s="5" t="s">
        <v>1405</v>
      </c>
      <c r="B364" s="16" t="s">
        <v>4185</v>
      </c>
      <c r="C364" s="5">
        <v>12</v>
      </c>
      <c r="D364" s="6" t="s">
        <v>3652</v>
      </c>
      <c r="E364" s="6" t="s">
        <v>3675</v>
      </c>
      <c r="F364" s="6" t="s">
        <v>3702</v>
      </c>
      <c r="G364" t="str">
        <f t="shared" si="5"/>
        <v>A200880</v>
      </c>
    </row>
    <row r="365" spans="1:7" x14ac:dyDescent="0.3">
      <c r="A365" s="5" t="s">
        <v>1386</v>
      </c>
      <c r="B365" s="16" t="s">
        <v>4186</v>
      </c>
      <c r="C365" s="5">
        <v>12</v>
      </c>
      <c r="D365" s="6" t="s">
        <v>2108</v>
      </c>
      <c r="E365" s="6" t="s">
        <v>3679</v>
      </c>
      <c r="F365" s="6" t="s">
        <v>3706</v>
      </c>
      <c r="G365" t="str">
        <f t="shared" si="5"/>
        <v>A014830</v>
      </c>
    </row>
    <row r="366" spans="1:7" x14ac:dyDescent="0.3">
      <c r="A366" s="5" t="s">
        <v>107</v>
      </c>
      <c r="B366" s="16" t="s">
        <v>4187</v>
      </c>
      <c r="C366" s="5">
        <v>12</v>
      </c>
      <c r="D366" s="6" t="s">
        <v>2617</v>
      </c>
      <c r="E366" s="6" t="s">
        <v>3691</v>
      </c>
      <c r="F366" s="6" t="s">
        <v>3718</v>
      </c>
      <c r="G366" t="str">
        <f t="shared" si="5"/>
        <v>A080160</v>
      </c>
    </row>
    <row r="367" spans="1:7" x14ac:dyDescent="0.3">
      <c r="A367" s="5" t="s">
        <v>338</v>
      </c>
      <c r="B367" s="16" t="s">
        <v>4188</v>
      </c>
      <c r="C367" s="5">
        <v>12</v>
      </c>
      <c r="D367" s="6" t="s">
        <v>2618</v>
      </c>
      <c r="E367" s="6" t="s">
        <v>3689</v>
      </c>
      <c r="F367" s="6" t="s">
        <v>3716</v>
      </c>
      <c r="G367" t="str">
        <f t="shared" si="5"/>
        <v>A039840</v>
      </c>
    </row>
    <row r="368" spans="1:7" x14ac:dyDescent="0.3">
      <c r="A368" s="5" t="s">
        <v>1362</v>
      </c>
      <c r="B368" s="16" t="s">
        <v>4189</v>
      </c>
      <c r="C368" s="5">
        <v>12</v>
      </c>
      <c r="D368" s="6" t="s">
        <v>2084</v>
      </c>
      <c r="E368" s="6" t="s">
        <v>3689</v>
      </c>
      <c r="F368" s="6" t="s">
        <v>3716</v>
      </c>
      <c r="G368" t="str">
        <f t="shared" si="5"/>
        <v>A001630</v>
      </c>
    </row>
    <row r="369" spans="1:7" x14ac:dyDescent="0.3">
      <c r="A369" s="5" t="s">
        <v>204</v>
      </c>
      <c r="B369" s="16" t="s">
        <v>4190</v>
      </c>
      <c r="C369" s="5">
        <v>12</v>
      </c>
      <c r="D369" s="6" t="s">
        <v>2619</v>
      </c>
      <c r="E369" s="6" t="s">
        <v>3698</v>
      </c>
      <c r="F369" s="6" t="s">
        <v>3725</v>
      </c>
      <c r="G369" t="str">
        <f t="shared" si="5"/>
        <v>A089600</v>
      </c>
    </row>
    <row r="370" spans="1:7" x14ac:dyDescent="0.3">
      <c r="A370" s="5" t="s">
        <v>1356</v>
      </c>
      <c r="B370" s="16" t="s">
        <v>4191</v>
      </c>
      <c r="C370" s="5">
        <v>12</v>
      </c>
      <c r="D370" s="6" t="s">
        <v>2078</v>
      </c>
      <c r="E370" s="6" t="s">
        <v>3678</v>
      </c>
      <c r="F370" s="6" t="s">
        <v>3705</v>
      </c>
      <c r="G370" t="str">
        <f t="shared" si="5"/>
        <v>A009450</v>
      </c>
    </row>
    <row r="371" spans="1:7" x14ac:dyDescent="0.3">
      <c r="A371" s="5" t="s">
        <v>1379</v>
      </c>
      <c r="B371" s="16" t="s">
        <v>4192</v>
      </c>
      <c r="C371" s="5">
        <v>12</v>
      </c>
      <c r="D371" s="6" t="s">
        <v>2101</v>
      </c>
      <c r="E371" s="6"/>
      <c r="F371" s="6"/>
      <c r="G371" t="str">
        <f t="shared" si="5"/>
        <v>A003940</v>
      </c>
    </row>
    <row r="372" spans="1:7" x14ac:dyDescent="0.3">
      <c r="A372" s="5" t="s">
        <v>1325</v>
      </c>
      <c r="B372" s="16" t="s">
        <v>4193</v>
      </c>
      <c r="C372" s="5">
        <v>12</v>
      </c>
      <c r="D372" s="6" t="s">
        <v>2048</v>
      </c>
      <c r="E372" s="6" t="s">
        <v>3699</v>
      </c>
      <c r="F372" s="6" t="s">
        <v>3726</v>
      </c>
      <c r="G372" t="str">
        <f t="shared" si="5"/>
        <v>A112610</v>
      </c>
    </row>
    <row r="373" spans="1:7" x14ac:dyDescent="0.3">
      <c r="A373" s="5" t="s">
        <v>1370</v>
      </c>
      <c r="B373" s="16" t="s">
        <v>4194</v>
      </c>
      <c r="C373" s="5">
        <v>12</v>
      </c>
      <c r="D373" s="6" t="s">
        <v>2092</v>
      </c>
      <c r="E373" s="6" t="s">
        <v>3680</v>
      </c>
      <c r="F373" s="6" t="s">
        <v>3707</v>
      </c>
      <c r="G373" t="str">
        <f t="shared" si="5"/>
        <v>A000400</v>
      </c>
    </row>
    <row r="374" spans="1:7" x14ac:dyDescent="0.3">
      <c r="A374" s="5" t="s">
        <v>1423</v>
      </c>
      <c r="B374" s="16" t="s">
        <v>4195</v>
      </c>
      <c r="C374" s="5">
        <v>12</v>
      </c>
      <c r="D374" s="6" t="s">
        <v>2141</v>
      </c>
      <c r="E374" s="6"/>
      <c r="F374" s="6"/>
      <c r="G374" t="str">
        <f t="shared" si="5"/>
        <v>A008020</v>
      </c>
    </row>
    <row r="375" spans="1:7" x14ac:dyDescent="0.3">
      <c r="A375" s="5" t="s">
        <v>1345</v>
      </c>
      <c r="B375" s="16" t="s">
        <v>4196</v>
      </c>
      <c r="C375" s="5">
        <v>12</v>
      </c>
      <c r="D375" s="6" t="s">
        <v>2067</v>
      </c>
      <c r="E375" s="6" t="s">
        <v>3694</v>
      </c>
      <c r="F375" s="6" t="s">
        <v>3721</v>
      </c>
      <c r="G375" t="str">
        <f t="shared" si="5"/>
        <v>A097230</v>
      </c>
    </row>
    <row r="376" spans="1:7" x14ac:dyDescent="0.3">
      <c r="A376" s="5" t="s">
        <v>79</v>
      </c>
      <c r="B376" s="16" t="s">
        <v>4197</v>
      </c>
      <c r="C376" s="5">
        <v>12</v>
      </c>
      <c r="D376" s="6" t="s">
        <v>2620</v>
      </c>
      <c r="E376" s="6" t="s">
        <v>3681</v>
      </c>
      <c r="F376" s="6" t="s">
        <v>3708</v>
      </c>
      <c r="G376" t="str">
        <f t="shared" si="5"/>
        <v>A035600</v>
      </c>
    </row>
    <row r="377" spans="1:7" x14ac:dyDescent="0.3">
      <c r="A377" s="5" t="s">
        <v>97</v>
      </c>
      <c r="B377" s="16" t="s">
        <v>4198</v>
      </c>
      <c r="C377" s="5">
        <v>12</v>
      </c>
      <c r="D377" s="6" t="s">
        <v>2621</v>
      </c>
      <c r="E377" s="6" t="s">
        <v>3681</v>
      </c>
      <c r="F377" s="6" t="s">
        <v>3708</v>
      </c>
      <c r="G377" t="str">
        <f t="shared" si="5"/>
        <v>A041140</v>
      </c>
    </row>
    <row r="378" spans="1:7" x14ac:dyDescent="0.3">
      <c r="A378" s="5" t="s">
        <v>1332</v>
      </c>
      <c r="B378" s="16" t="s">
        <v>4199</v>
      </c>
      <c r="C378" s="5">
        <v>12</v>
      </c>
      <c r="D378" s="6" t="s">
        <v>2055</v>
      </c>
      <c r="E378" s="6" t="s">
        <v>3685</v>
      </c>
      <c r="F378" s="6" t="s">
        <v>3712</v>
      </c>
      <c r="G378" t="str">
        <f t="shared" si="5"/>
        <v>A104700</v>
      </c>
    </row>
    <row r="379" spans="1:7" x14ac:dyDescent="0.3">
      <c r="A379" s="5" t="s">
        <v>129</v>
      </c>
      <c r="B379" s="16" t="s">
        <v>4200</v>
      </c>
      <c r="C379" s="5">
        <v>12</v>
      </c>
      <c r="D379" s="6" t="s">
        <v>3764</v>
      </c>
      <c r="E379" s="6" t="s">
        <v>3678</v>
      </c>
      <c r="F379" s="6" t="s">
        <v>3705</v>
      </c>
      <c r="G379" t="str">
        <f t="shared" si="5"/>
        <v>A052260</v>
      </c>
    </row>
    <row r="380" spans="1:7" x14ac:dyDescent="0.3">
      <c r="A380" s="5" t="s">
        <v>150</v>
      </c>
      <c r="B380" s="16" t="s">
        <v>4201</v>
      </c>
      <c r="C380" s="5">
        <v>12</v>
      </c>
      <c r="D380" s="6" t="s">
        <v>2622</v>
      </c>
      <c r="E380" s="6" t="s">
        <v>3678</v>
      </c>
      <c r="F380" s="6" t="s">
        <v>3705</v>
      </c>
      <c r="G380" t="str">
        <f t="shared" si="5"/>
        <v>A027050</v>
      </c>
    </row>
    <row r="381" spans="1:7" x14ac:dyDescent="0.3">
      <c r="A381" s="5" t="s">
        <v>125</v>
      </c>
      <c r="B381" s="16" t="s">
        <v>4202</v>
      </c>
      <c r="C381" s="5">
        <v>12</v>
      </c>
      <c r="D381" s="6" t="s">
        <v>2623</v>
      </c>
      <c r="E381" s="6" t="s">
        <v>3690</v>
      </c>
      <c r="F381" s="6" t="s">
        <v>3717</v>
      </c>
      <c r="G381" t="str">
        <f t="shared" si="5"/>
        <v>A115160</v>
      </c>
    </row>
    <row r="382" spans="1:7" x14ac:dyDescent="0.3">
      <c r="A382" s="5" t="s">
        <v>1395</v>
      </c>
      <c r="B382" s="16" t="s">
        <v>4203</v>
      </c>
      <c r="C382" s="5">
        <v>12</v>
      </c>
      <c r="D382" s="6" t="s">
        <v>2117</v>
      </c>
      <c r="E382" s="6" t="s">
        <v>3684</v>
      </c>
      <c r="F382" s="6" t="s">
        <v>3711</v>
      </c>
      <c r="G382" t="str">
        <f t="shared" si="5"/>
        <v>A900050</v>
      </c>
    </row>
    <row r="383" spans="1:7" x14ac:dyDescent="0.3">
      <c r="A383" s="5" t="s">
        <v>1372</v>
      </c>
      <c r="B383" s="16" t="s">
        <v>4204</v>
      </c>
      <c r="C383" s="5">
        <v>12</v>
      </c>
      <c r="D383" s="6" t="s">
        <v>2094</v>
      </c>
      <c r="E383" s="6" t="s">
        <v>3682</v>
      </c>
      <c r="F383" s="6" t="s">
        <v>3709</v>
      </c>
      <c r="G383" t="str">
        <f t="shared" si="5"/>
        <v>A033660</v>
      </c>
    </row>
    <row r="384" spans="1:7" x14ac:dyDescent="0.3">
      <c r="A384" s="5" t="s">
        <v>187</v>
      </c>
      <c r="B384" s="16" t="s">
        <v>4205</v>
      </c>
      <c r="C384" s="5">
        <v>12</v>
      </c>
      <c r="D384" s="6" t="s">
        <v>2624</v>
      </c>
      <c r="E384" s="6" t="s">
        <v>3674</v>
      </c>
      <c r="F384" s="6" t="s">
        <v>3701</v>
      </c>
      <c r="G384" t="str">
        <f t="shared" si="5"/>
        <v>A114570</v>
      </c>
    </row>
    <row r="385" spans="1:7" x14ac:dyDescent="0.3">
      <c r="A385" s="5" t="s">
        <v>53</v>
      </c>
      <c r="B385" s="16" t="s">
        <v>4206</v>
      </c>
      <c r="C385" s="5">
        <v>12</v>
      </c>
      <c r="D385" s="6" t="s">
        <v>2625</v>
      </c>
      <c r="E385" s="6" t="s">
        <v>3689</v>
      </c>
      <c r="F385" s="6" t="s">
        <v>3716</v>
      </c>
      <c r="G385" t="str">
        <f t="shared" si="5"/>
        <v>A168330</v>
      </c>
    </row>
    <row r="386" spans="1:7" x14ac:dyDescent="0.3">
      <c r="A386" s="5" t="s">
        <v>1357</v>
      </c>
      <c r="B386" s="16" t="s">
        <v>4207</v>
      </c>
      <c r="C386" s="5">
        <v>12</v>
      </c>
      <c r="D386" s="6" t="s">
        <v>2079</v>
      </c>
      <c r="E386" s="6" t="s">
        <v>3691</v>
      </c>
      <c r="F386" s="6" t="s">
        <v>3718</v>
      </c>
      <c r="G386" t="str">
        <f t="shared" si="5"/>
        <v>A032350</v>
      </c>
    </row>
    <row r="387" spans="1:7" x14ac:dyDescent="0.3">
      <c r="A387" s="5" t="s">
        <v>1378</v>
      </c>
      <c r="B387" s="16" t="s">
        <v>4208</v>
      </c>
      <c r="C387" s="5">
        <v>12</v>
      </c>
      <c r="D387" s="6" t="s">
        <v>2100</v>
      </c>
      <c r="E387" s="6" t="s">
        <v>3674</v>
      </c>
      <c r="F387" s="6" t="s">
        <v>3701</v>
      </c>
      <c r="G387" t="str">
        <f t="shared" si="5"/>
        <v>A029460</v>
      </c>
    </row>
    <row r="388" spans="1:7" x14ac:dyDescent="0.3">
      <c r="A388" s="5" t="s">
        <v>174</v>
      </c>
      <c r="B388" s="16" t="s">
        <v>4209</v>
      </c>
      <c r="C388" s="5">
        <v>12</v>
      </c>
      <c r="D388" s="6" t="s">
        <v>2626</v>
      </c>
      <c r="E388" s="6" t="s">
        <v>3679</v>
      </c>
      <c r="F388" s="6" t="s">
        <v>3706</v>
      </c>
      <c r="G388" t="str">
        <f t="shared" si="5"/>
        <v>A104830</v>
      </c>
    </row>
    <row r="389" spans="1:7" x14ac:dyDescent="0.3">
      <c r="A389" s="5" t="s">
        <v>1403</v>
      </c>
      <c r="B389" s="16" t="s">
        <v>4210</v>
      </c>
      <c r="C389" s="5">
        <v>12</v>
      </c>
      <c r="D389" s="6" t="s">
        <v>2124</v>
      </c>
      <c r="E389" s="6" t="s">
        <v>3699</v>
      </c>
      <c r="F389" s="6" t="s">
        <v>3726</v>
      </c>
      <c r="G389" t="str">
        <f t="shared" si="5"/>
        <v>A085310</v>
      </c>
    </row>
    <row r="390" spans="1:7" x14ac:dyDescent="0.3">
      <c r="A390" s="5" t="s">
        <v>222</v>
      </c>
      <c r="B390" s="16" t="s">
        <v>4211</v>
      </c>
      <c r="C390" s="5">
        <v>12</v>
      </c>
      <c r="D390" s="6" t="s">
        <v>2627</v>
      </c>
      <c r="E390" s="6" t="s">
        <v>3689</v>
      </c>
      <c r="F390" s="6" t="s">
        <v>3716</v>
      </c>
      <c r="G390" t="str">
        <f t="shared" si="5"/>
        <v>A119610</v>
      </c>
    </row>
    <row r="391" spans="1:7" x14ac:dyDescent="0.3">
      <c r="A391" s="5" t="s">
        <v>1364</v>
      </c>
      <c r="B391" s="16" t="s">
        <v>4212</v>
      </c>
      <c r="C391" s="5">
        <v>12</v>
      </c>
      <c r="D391" s="6" t="s">
        <v>2086</v>
      </c>
      <c r="E391" s="6" t="s">
        <v>3682</v>
      </c>
      <c r="F391" s="6" t="s">
        <v>3709</v>
      </c>
      <c r="G391" t="str">
        <f t="shared" si="5"/>
        <v>A192530</v>
      </c>
    </row>
    <row r="392" spans="1:7" x14ac:dyDescent="0.3">
      <c r="A392" s="5" t="s">
        <v>1350</v>
      </c>
      <c r="B392" s="16" t="s">
        <v>4213</v>
      </c>
      <c r="C392" s="5">
        <v>12</v>
      </c>
      <c r="D392" s="6" t="s">
        <v>2072</v>
      </c>
      <c r="E392" s="6" t="s">
        <v>3675</v>
      </c>
      <c r="F392" s="6" t="s">
        <v>3702</v>
      </c>
      <c r="G392" t="str">
        <f t="shared" si="5"/>
        <v>A005720</v>
      </c>
    </row>
    <row r="393" spans="1:7" x14ac:dyDescent="0.3">
      <c r="A393" s="5" t="s">
        <v>110</v>
      </c>
      <c r="B393" s="16" t="s">
        <v>4214</v>
      </c>
      <c r="C393" s="5">
        <v>12</v>
      </c>
      <c r="D393" s="6" t="s">
        <v>2628</v>
      </c>
      <c r="E393" s="6" t="s">
        <v>3684</v>
      </c>
      <c r="F393" s="6" t="s">
        <v>3711</v>
      </c>
      <c r="G393" t="str">
        <f t="shared" si="5"/>
        <v>A024660</v>
      </c>
    </row>
    <row r="394" spans="1:7" x14ac:dyDescent="0.3">
      <c r="A394" s="5" t="s">
        <v>1331</v>
      </c>
      <c r="B394" s="16" t="s">
        <v>4215</v>
      </c>
      <c r="C394" s="5">
        <v>12</v>
      </c>
      <c r="D394" s="6" t="s">
        <v>2054</v>
      </c>
      <c r="E394" s="6" t="s">
        <v>3695</v>
      </c>
      <c r="F394" s="6" t="s">
        <v>3722</v>
      </c>
      <c r="G394" t="str">
        <f t="shared" si="5"/>
        <v>A009410</v>
      </c>
    </row>
    <row r="395" spans="1:7" x14ac:dyDescent="0.3">
      <c r="A395" s="5" t="s">
        <v>1392</v>
      </c>
      <c r="B395" s="16" t="s">
        <v>4216</v>
      </c>
      <c r="C395" s="5">
        <v>12</v>
      </c>
      <c r="D395" s="6" t="s">
        <v>2114</v>
      </c>
      <c r="E395" s="6" t="s">
        <v>3696</v>
      </c>
      <c r="F395" s="6" t="s">
        <v>3723</v>
      </c>
      <c r="G395" t="str">
        <f t="shared" si="5"/>
        <v>A008060</v>
      </c>
    </row>
    <row r="396" spans="1:7" x14ac:dyDescent="0.3">
      <c r="A396" s="5" t="s">
        <v>1346</v>
      </c>
      <c r="B396" s="16" t="s">
        <v>4217</v>
      </c>
      <c r="C396" s="5">
        <v>12</v>
      </c>
      <c r="D396" s="6" t="s">
        <v>2068</v>
      </c>
      <c r="E396" s="6" t="s">
        <v>3698</v>
      </c>
      <c r="F396" s="6" t="s">
        <v>3725</v>
      </c>
      <c r="G396" t="str">
        <f t="shared" si="5"/>
        <v>A126560</v>
      </c>
    </row>
    <row r="397" spans="1:7" x14ac:dyDescent="0.3">
      <c r="A397" s="5" t="s">
        <v>56</v>
      </c>
      <c r="B397" s="16" t="s">
        <v>4218</v>
      </c>
      <c r="C397" s="5">
        <v>12</v>
      </c>
      <c r="D397" s="6" t="s">
        <v>2629</v>
      </c>
      <c r="E397" s="6" t="s">
        <v>3696</v>
      </c>
      <c r="F397" s="6" t="s">
        <v>3723</v>
      </c>
      <c r="G397" t="str">
        <f t="shared" si="5"/>
        <v>A192440</v>
      </c>
    </row>
    <row r="398" spans="1:7" x14ac:dyDescent="0.3">
      <c r="A398" s="5" t="s">
        <v>111</v>
      </c>
      <c r="B398" s="16" t="s">
        <v>4219</v>
      </c>
      <c r="C398" s="5">
        <v>12</v>
      </c>
      <c r="D398" s="6" t="s">
        <v>2630</v>
      </c>
      <c r="E398" s="6" t="s">
        <v>3674</v>
      </c>
      <c r="F398" s="6" t="s">
        <v>3701</v>
      </c>
      <c r="G398" t="str">
        <f t="shared" si="5"/>
        <v>A095340</v>
      </c>
    </row>
    <row r="399" spans="1:7" x14ac:dyDescent="0.3">
      <c r="A399" s="5" t="s">
        <v>130</v>
      </c>
      <c r="B399" s="16" t="s">
        <v>4220</v>
      </c>
      <c r="C399" s="5">
        <v>12</v>
      </c>
      <c r="D399" s="6" t="s">
        <v>2631</v>
      </c>
      <c r="E399" s="6" t="s">
        <v>3675</v>
      </c>
      <c r="F399" s="6" t="s">
        <v>3702</v>
      </c>
      <c r="G399" t="str">
        <f t="shared" ref="G399:G462" si="6">A399</f>
        <v>A023890</v>
      </c>
    </row>
    <row r="400" spans="1:7" x14ac:dyDescent="0.3">
      <c r="A400" s="5" t="s">
        <v>181</v>
      </c>
      <c r="B400" s="16" t="s">
        <v>4221</v>
      </c>
      <c r="C400" s="5">
        <v>12</v>
      </c>
      <c r="D400" s="6" t="s">
        <v>2632</v>
      </c>
      <c r="E400" s="6" t="s">
        <v>3674</v>
      </c>
      <c r="F400" s="6" t="s">
        <v>3701</v>
      </c>
      <c r="G400" t="str">
        <f t="shared" si="6"/>
        <v>A036930</v>
      </c>
    </row>
    <row r="401" spans="1:7" x14ac:dyDescent="0.3">
      <c r="A401" s="5" t="s">
        <v>1342</v>
      </c>
      <c r="B401" s="16" t="s">
        <v>4222</v>
      </c>
      <c r="C401" s="5">
        <v>12</v>
      </c>
      <c r="D401" s="6" t="s">
        <v>2064</v>
      </c>
      <c r="E401" s="6" t="s">
        <v>3678</v>
      </c>
      <c r="F401" s="6" t="s">
        <v>3705</v>
      </c>
      <c r="G401" t="str">
        <f t="shared" si="6"/>
        <v>A003200</v>
      </c>
    </row>
    <row r="402" spans="1:7" x14ac:dyDescent="0.3">
      <c r="A402" s="5" t="s">
        <v>1377</v>
      </c>
      <c r="B402" s="16" t="s">
        <v>4223</v>
      </c>
      <c r="C402" s="5">
        <v>12</v>
      </c>
      <c r="D402" s="6" t="s">
        <v>2099</v>
      </c>
      <c r="E402" s="6" t="s">
        <v>3689</v>
      </c>
      <c r="F402" s="6" t="s">
        <v>3716</v>
      </c>
      <c r="G402" t="str">
        <f t="shared" si="6"/>
        <v>A003520</v>
      </c>
    </row>
    <row r="403" spans="1:7" x14ac:dyDescent="0.3">
      <c r="A403" s="5" t="s">
        <v>1410</v>
      </c>
      <c r="B403" s="16" t="s">
        <v>4224</v>
      </c>
      <c r="C403" s="5">
        <v>12</v>
      </c>
      <c r="D403" s="6" t="s">
        <v>2130</v>
      </c>
      <c r="E403" s="6" t="s">
        <v>3679</v>
      </c>
      <c r="F403" s="6" t="s">
        <v>3706</v>
      </c>
      <c r="G403" t="str">
        <f t="shared" si="6"/>
        <v>A002810</v>
      </c>
    </row>
    <row r="404" spans="1:7" x14ac:dyDescent="0.3">
      <c r="A404" s="5" t="s">
        <v>1367</v>
      </c>
      <c r="B404" s="16" t="s">
        <v>4225</v>
      </c>
      <c r="C404" s="5">
        <v>12</v>
      </c>
      <c r="D404" s="6" t="s">
        <v>2089</v>
      </c>
      <c r="E404" s="6" t="s">
        <v>3676</v>
      </c>
      <c r="F404" s="6" t="s">
        <v>3703</v>
      </c>
      <c r="G404" t="str">
        <f t="shared" si="6"/>
        <v>A015350</v>
      </c>
    </row>
    <row r="405" spans="1:7" x14ac:dyDescent="0.3">
      <c r="A405" s="5" t="s">
        <v>2633</v>
      </c>
      <c r="B405" s="16" t="s">
        <v>4226</v>
      </c>
      <c r="C405" s="5">
        <v>12</v>
      </c>
      <c r="D405" s="6" t="s">
        <v>2634</v>
      </c>
      <c r="E405" s="6" t="s">
        <v>3689</v>
      </c>
      <c r="F405" s="6" t="s">
        <v>3716</v>
      </c>
      <c r="G405" t="str">
        <f t="shared" si="6"/>
        <v>A087010</v>
      </c>
    </row>
    <row r="406" spans="1:7" x14ac:dyDescent="0.3">
      <c r="A406" s="5" t="s">
        <v>117</v>
      </c>
      <c r="B406" s="16" t="s">
        <v>4227</v>
      </c>
      <c r="C406" s="5">
        <v>12</v>
      </c>
      <c r="D406" s="6" t="s">
        <v>2635</v>
      </c>
      <c r="E406" s="6" t="s">
        <v>3695</v>
      </c>
      <c r="F406" s="6" t="s">
        <v>3722</v>
      </c>
      <c r="G406" t="str">
        <f t="shared" si="6"/>
        <v>A013120</v>
      </c>
    </row>
    <row r="407" spans="1:7" x14ac:dyDescent="0.3">
      <c r="A407" s="5" t="s">
        <v>1292</v>
      </c>
      <c r="B407" s="16" t="s">
        <v>4228</v>
      </c>
      <c r="C407" s="5">
        <v>12</v>
      </c>
      <c r="D407" s="6" t="s">
        <v>2015</v>
      </c>
      <c r="E407" s="6" t="s">
        <v>3677</v>
      </c>
      <c r="F407" s="6" t="s">
        <v>3704</v>
      </c>
      <c r="G407" t="str">
        <f t="shared" si="6"/>
        <v>A011760</v>
      </c>
    </row>
    <row r="408" spans="1:7" x14ac:dyDescent="0.3">
      <c r="A408" s="5" t="s">
        <v>1381</v>
      </c>
      <c r="B408" s="16" t="s">
        <v>4229</v>
      </c>
      <c r="C408" s="5">
        <v>12</v>
      </c>
      <c r="D408" s="6" t="s">
        <v>2103</v>
      </c>
      <c r="E408" s="6" t="s">
        <v>3675</v>
      </c>
      <c r="F408" s="6" t="s">
        <v>3702</v>
      </c>
      <c r="G408" t="str">
        <f t="shared" si="6"/>
        <v>A009680</v>
      </c>
    </row>
    <row r="409" spans="1:7" x14ac:dyDescent="0.3">
      <c r="A409" s="5" t="s">
        <v>2636</v>
      </c>
      <c r="B409" s="16" t="s">
        <v>4230</v>
      </c>
      <c r="C409" s="5">
        <v>12</v>
      </c>
      <c r="D409" s="6" t="s">
        <v>2637</v>
      </c>
      <c r="E409" s="6" t="s">
        <v>3689</v>
      </c>
      <c r="F409" s="6" t="s">
        <v>3716</v>
      </c>
      <c r="G409" t="str">
        <f t="shared" si="6"/>
        <v>A222040</v>
      </c>
    </row>
    <row r="410" spans="1:7" x14ac:dyDescent="0.3">
      <c r="A410" s="5" t="s">
        <v>139</v>
      </c>
      <c r="B410" s="16" t="s">
        <v>4231</v>
      </c>
      <c r="C410" s="5">
        <v>12</v>
      </c>
      <c r="D410" s="6" t="s">
        <v>2638</v>
      </c>
      <c r="E410" s="6" t="s">
        <v>3689</v>
      </c>
      <c r="F410" s="6" t="s">
        <v>3716</v>
      </c>
      <c r="G410" t="str">
        <f t="shared" si="6"/>
        <v>A068760</v>
      </c>
    </row>
    <row r="411" spans="1:7" x14ac:dyDescent="0.3">
      <c r="A411" s="5" t="s">
        <v>1359</v>
      </c>
      <c r="B411" s="16" t="s">
        <v>4232</v>
      </c>
      <c r="C411" s="5">
        <v>12</v>
      </c>
      <c r="D411" s="6" t="s">
        <v>2081</v>
      </c>
      <c r="E411" s="6" t="s">
        <v>3687</v>
      </c>
      <c r="F411" s="6" t="s">
        <v>3714</v>
      </c>
      <c r="G411" t="str">
        <f t="shared" si="6"/>
        <v>A000480</v>
      </c>
    </row>
    <row r="412" spans="1:7" x14ac:dyDescent="0.3">
      <c r="A412" s="5" t="s">
        <v>539</v>
      </c>
      <c r="B412" s="16" t="s">
        <v>4233</v>
      </c>
      <c r="C412" s="5">
        <v>12</v>
      </c>
      <c r="D412" s="6" t="s">
        <v>2639</v>
      </c>
      <c r="E412" s="6" t="s">
        <v>3683</v>
      </c>
      <c r="F412" s="6" t="s">
        <v>3710</v>
      </c>
      <c r="G412" t="str">
        <f t="shared" si="6"/>
        <v>A036630</v>
      </c>
    </row>
    <row r="413" spans="1:7" x14ac:dyDescent="0.3">
      <c r="A413" s="5" t="s">
        <v>1404</v>
      </c>
      <c r="B413" s="16" t="s">
        <v>4234</v>
      </c>
      <c r="C413" s="5">
        <v>12</v>
      </c>
      <c r="D413" s="6" t="s">
        <v>2125</v>
      </c>
      <c r="E413" s="6" t="s">
        <v>3678</v>
      </c>
      <c r="F413" s="6" t="s">
        <v>3705</v>
      </c>
      <c r="G413" t="str">
        <f t="shared" si="6"/>
        <v>A078520</v>
      </c>
    </row>
    <row r="414" spans="1:7" x14ac:dyDescent="0.3">
      <c r="A414" s="5" t="s">
        <v>113</v>
      </c>
      <c r="B414" s="16" t="s">
        <v>4235</v>
      </c>
      <c r="C414" s="5">
        <v>12</v>
      </c>
      <c r="D414" s="6" t="s">
        <v>2640</v>
      </c>
      <c r="E414" s="6" t="s">
        <v>3681</v>
      </c>
      <c r="F414" s="6" t="s">
        <v>3708</v>
      </c>
      <c r="G414" t="str">
        <f t="shared" si="6"/>
        <v>A123420</v>
      </c>
    </row>
    <row r="415" spans="1:7" x14ac:dyDescent="0.3">
      <c r="A415" s="5" t="s">
        <v>1433</v>
      </c>
      <c r="B415" s="16" t="s">
        <v>4236</v>
      </c>
      <c r="C415" s="5">
        <v>12</v>
      </c>
      <c r="D415" s="6" t="s">
        <v>2151</v>
      </c>
      <c r="E415" s="6" t="s">
        <v>3678</v>
      </c>
      <c r="F415" s="6" t="s">
        <v>3705</v>
      </c>
      <c r="G415" t="str">
        <f t="shared" si="6"/>
        <v>A006060</v>
      </c>
    </row>
    <row r="416" spans="1:7" x14ac:dyDescent="0.3">
      <c r="A416" s="5" t="s">
        <v>96</v>
      </c>
      <c r="B416" s="16" t="s">
        <v>4237</v>
      </c>
      <c r="C416" s="5">
        <v>12</v>
      </c>
      <c r="D416" s="6" t="s">
        <v>2641</v>
      </c>
      <c r="E416" s="6" t="s">
        <v>3678</v>
      </c>
      <c r="F416" s="6" t="s">
        <v>3705</v>
      </c>
      <c r="G416" t="str">
        <f t="shared" si="6"/>
        <v>A069110</v>
      </c>
    </row>
    <row r="417" spans="1:7" x14ac:dyDescent="0.3">
      <c r="A417" s="5" t="s">
        <v>1340</v>
      </c>
      <c r="B417" s="16" t="s">
        <v>4238</v>
      </c>
      <c r="C417" s="5">
        <v>12</v>
      </c>
      <c r="D417" s="6" t="s">
        <v>2062</v>
      </c>
      <c r="E417" s="6" t="s">
        <v>3679</v>
      </c>
      <c r="F417" s="6" t="s">
        <v>3706</v>
      </c>
      <c r="G417" t="str">
        <f t="shared" si="6"/>
        <v>A007690</v>
      </c>
    </row>
    <row r="418" spans="1:7" x14ac:dyDescent="0.3">
      <c r="A418" s="5" t="s">
        <v>1352</v>
      </c>
      <c r="B418" s="16" t="s">
        <v>4239</v>
      </c>
      <c r="C418" s="5">
        <v>12</v>
      </c>
      <c r="D418" s="6" t="s">
        <v>2074</v>
      </c>
      <c r="E418" s="6" t="s">
        <v>3697</v>
      </c>
      <c r="F418" s="6" t="s">
        <v>3724</v>
      </c>
      <c r="G418" t="str">
        <f t="shared" si="6"/>
        <v>A001510</v>
      </c>
    </row>
    <row r="419" spans="1:7" x14ac:dyDescent="0.3">
      <c r="A419" s="5" t="s">
        <v>1380</v>
      </c>
      <c r="B419" s="16" t="s">
        <v>4240</v>
      </c>
      <c r="C419" s="5">
        <v>12</v>
      </c>
      <c r="D419" s="6" t="s">
        <v>2102</v>
      </c>
      <c r="E419" s="6" t="s">
        <v>3689</v>
      </c>
      <c r="F419" s="6" t="s">
        <v>3716</v>
      </c>
      <c r="G419" t="str">
        <f t="shared" si="6"/>
        <v>A002390</v>
      </c>
    </row>
    <row r="420" spans="1:7" x14ac:dyDescent="0.3">
      <c r="A420" s="5" t="s">
        <v>1427</v>
      </c>
      <c r="B420" s="16" t="s">
        <v>4241</v>
      </c>
      <c r="C420" s="5">
        <v>12</v>
      </c>
      <c r="D420" s="6" t="s">
        <v>2145</v>
      </c>
      <c r="E420" s="6" t="s">
        <v>3675</v>
      </c>
      <c r="F420" s="6" t="s">
        <v>3702</v>
      </c>
      <c r="G420" t="str">
        <f t="shared" si="6"/>
        <v>A089470</v>
      </c>
    </row>
    <row r="421" spans="1:7" x14ac:dyDescent="0.3">
      <c r="A421" s="5" t="s">
        <v>98</v>
      </c>
      <c r="B421" s="16" t="s">
        <v>4242</v>
      </c>
      <c r="C421" s="5">
        <v>12</v>
      </c>
      <c r="D421" s="6" t="s">
        <v>2642</v>
      </c>
      <c r="E421" s="6" t="s">
        <v>3678</v>
      </c>
      <c r="F421" s="6" t="s">
        <v>3705</v>
      </c>
      <c r="G421" t="str">
        <f t="shared" si="6"/>
        <v>A013990</v>
      </c>
    </row>
    <row r="422" spans="1:7" x14ac:dyDescent="0.3">
      <c r="A422" s="5" t="s">
        <v>132</v>
      </c>
      <c r="B422" s="16" t="s">
        <v>4243</v>
      </c>
      <c r="C422" s="5">
        <v>12</v>
      </c>
      <c r="D422" s="6" t="s">
        <v>2643</v>
      </c>
      <c r="E422" s="6" t="s">
        <v>3689</v>
      </c>
      <c r="F422" s="6" t="s">
        <v>3716</v>
      </c>
      <c r="G422" t="str">
        <f t="shared" si="6"/>
        <v>A054950</v>
      </c>
    </row>
    <row r="423" spans="1:7" x14ac:dyDescent="0.3">
      <c r="A423" s="5" t="s">
        <v>1349</v>
      </c>
      <c r="B423" s="16" t="s">
        <v>4244</v>
      </c>
      <c r="C423" s="5">
        <v>12</v>
      </c>
      <c r="D423" s="6" t="s">
        <v>2071</v>
      </c>
      <c r="E423" s="6" t="s">
        <v>3689</v>
      </c>
      <c r="F423" s="6" t="s">
        <v>3716</v>
      </c>
      <c r="G423" t="str">
        <f t="shared" si="6"/>
        <v>A016580</v>
      </c>
    </row>
    <row r="424" spans="1:7" x14ac:dyDescent="0.3">
      <c r="A424" s="5" t="s">
        <v>1411</v>
      </c>
      <c r="B424" s="16" t="s">
        <v>4245</v>
      </c>
      <c r="C424" s="5">
        <v>12</v>
      </c>
      <c r="D424" s="6" t="s">
        <v>2131</v>
      </c>
      <c r="E424" s="6" t="s">
        <v>3698</v>
      </c>
      <c r="F424" s="6" t="s">
        <v>3725</v>
      </c>
      <c r="G424" t="str">
        <f t="shared" si="6"/>
        <v>A095720</v>
      </c>
    </row>
    <row r="425" spans="1:7" x14ac:dyDescent="0.3">
      <c r="A425" s="5" t="s">
        <v>1354</v>
      </c>
      <c r="B425" s="16" t="s">
        <v>4246</v>
      </c>
      <c r="C425" s="5">
        <v>12</v>
      </c>
      <c r="D425" s="6" t="s">
        <v>2076</v>
      </c>
      <c r="E425" s="6" t="s">
        <v>3697</v>
      </c>
      <c r="F425" s="6" t="s">
        <v>3724</v>
      </c>
      <c r="G425" t="str">
        <f t="shared" si="6"/>
        <v>A030610</v>
      </c>
    </row>
    <row r="426" spans="1:7" x14ac:dyDescent="0.3">
      <c r="A426" s="5" t="s">
        <v>310</v>
      </c>
      <c r="B426" s="16" t="s">
        <v>4247</v>
      </c>
      <c r="C426" s="5">
        <v>12</v>
      </c>
      <c r="D426" s="6" t="s">
        <v>2644</v>
      </c>
      <c r="E426" s="6" t="s">
        <v>3687</v>
      </c>
      <c r="F426" s="6" t="s">
        <v>3714</v>
      </c>
      <c r="G426" t="str">
        <f t="shared" si="6"/>
        <v>A065620</v>
      </c>
    </row>
    <row r="427" spans="1:7" x14ac:dyDescent="0.3">
      <c r="A427" s="5" t="s">
        <v>1396</v>
      </c>
      <c r="B427" s="16" t="s">
        <v>4248</v>
      </c>
      <c r="C427" s="5">
        <v>12</v>
      </c>
      <c r="D427" s="6" t="s">
        <v>2118</v>
      </c>
      <c r="E427" s="6" t="s">
        <v>3687</v>
      </c>
      <c r="F427" s="6" t="s">
        <v>3714</v>
      </c>
      <c r="G427" t="str">
        <f t="shared" si="6"/>
        <v>A213500</v>
      </c>
    </row>
    <row r="428" spans="1:7" x14ac:dyDescent="0.3">
      <c r="A428" s="5" t="s">
        <v>104</v>
      </c>
      <c r="B428" s="16" t="s">
        <v>4249</v>
      </c>
      <c r="C428" s="5">
        <v>12</v>
      </c>
      <c r="D428" s="6" t="s">
        <v>2645</v>
      </c>
      <c r="E428" s="6" t="s">
        <v>3695</v>
      </c>
      <c r="F428" s="6" t="s">
        <v>3722</v>
      </c>
      <c r="G428" t="str">
        <f t="shared" si="6"/>
        <v>A016250</v>
      </c>
    </row>
    <row r="429" spans="1:7" x14ac:dyDescent="0.3">
      <c r="A429" s="5" t="s">
        <v>1365</v>
      </c>
      <c r="B429" s="16" t="s">
        <v>4250</v>
      </c>
      <c r="C429" s="5">
        <v>12</v>
      </c>
      <c r="D429" s="6" t="s">
        <v>2087</v>
      </c>
      <c r="E429" s="6" t="s">
        <v>3685</v>
      </c>
      <c r="F429" s="6" t="s">
        <v>3712</v>
      </c>
      <c r="G429" t="str">
        <f t="shared" si="6"/>
        <v>A003030</v>
      </c>
    </row>
    <row r="430" spans="1:7" x14ac:dyDescent="0.3">
      <c r="A430" s="5" t="s">
        <v>1339</v>
      </c>
      <c r="B430" s="16" t="s">
        <v>4251</v>
      </c>
      <c r="C430" s="5">
        <v>12</v>
      </c>
      <c r="D430" s="6" t="s">
        <v>2061</v>
      </c>
      <c r="E430" s="6" t="s">
        <v>3697</v>
      </c>
      <c r="F430" s="6" t="s">
        <v>3724</v>
      </c>
      <c r="G430" t="str">
        <f t="shared" si="6"/>
        <v>A003530</v>
      </c>
    </row>
    <row r="431" spans="1:7" x14ac:dyDescent="0.3">
      <c r="A431" s="5" t="s">
        <v>197</v>
      </c>
      <c r="B431" s="16" t="s">
        <v>4252</v>
      </c>
      <c r="C431" s="5">
        <v>12</v>
      </c>
      <c r="D431" s="6" t="s">
        <v>2646</v>
      </c>
      <c r="E431" s="6" t="s">
        <v>3692</v>
      </c>
      <c r="F431" s="6" t="s">
        <v>3719</v>
      </c>
      <c r="G431" t="str">
        <f t="shared" si="6"/>
        <v>A063170</v>
      </c>
    </row>
    <row r="432" spans="1:7" x14ac:dyDescent="0.3">
      <c r="A432" s="5" t="s">
        <v>185</v>
      </c>
      <c r="B432" s="16" t="s">
        <v>4253</v>
      </c>
      <c r="C432" s="5">
        <v>12</v>
      </c>
      <c r="D432" s="6" t="s">
        <v>2647</v>
      </c>
      <c r="E432" s="6" t="s">
        <v>3688</v>
      </c>
      <c r="F432" s="6" t="s">
        <v>3715</v>
      </c>
      <c r="G432" t="str">
        <f t="shared" si="6"/>
        <v>A213420</v>
      </c>
    </row>
    <row r="433" spans="1:7" x14ac:dyDescent="0.3">
      <c r="A433" s="5" t="s">
        <v>1348</v>
      </c>
      <c r="B433" s="16" t="s">
        <v>4254</v>
      </c>
      <c r="C433" s="5">
        <v>12</v>
      </c>
      <c r="D433" s="6" t="s">
        <v>2070</v>
      </c>
      <c r="E433" s="6" t="s">
        <v>3695</v>
      </c>
      <c r="F433" s="6" t="s">
        <v>3722</v>
      </c>
      <c r="G433" t="str">
        <f t="shared" si="6"/>
        <v>A002780</v>
      </c>
    </row>
    <row r="434" spans="1:7" x14ac:dyDescent="0.3">
      <c r="A434" s="5" t="s">
        <v>127</v>
      </c>
      <c r="B434" s="16" t="s">
        <v>4255</v>
      </c>
      <c r="C434" s="5">
        <v>12</v>
      </c>
      <c r="D434" s="6" t="s">
        <v>2648</v>
      </c>
      <c r="E434" s="6" t="s">
        <v>3681</v>
      </c>
      <c r="F434" s="6" t="s">
        <v>3708</v>
      </c>
      <c r="G434" t="str">
        <f t="shared" si="6"/>
        <v>A121440</v>
      </c>
    </row>
    <row r="435" spans="1:7" x14ac:dyDescent="0.3">
      <c r="A435" s="5" t="s">
        <v>1453</v>
      </c>
      <c r="B435" s="16" t="s">
        <v>4256</v>
      </c>
      <c r="C435" s="5">
        <v>12</v>
      </c>
      <c r="D435" s="6" t="s">
        <v>2170</v>
      </c>
      <c r="E435" s="6" t="s">
        <v>3679</v>
      </c>
      <c r="F435" s="6" t="s">
        <v>3706</v>
      </c>
      <c r="G435" t="str">
        <f t="shared" si="6"/>
        <v>A004430</v>
      </c>
    </row>
    <row r="436" spans="1:7" x14ac:dyDescent="0.3">
      <c r="A436" s="5" t="s">
        <v>178</v>
      </c>
      <c r="B436" s="16" t="s">
        <v>4257</v>
      </c>
      <c r="C436" s="5">
        <v>12</v>
      </c>
      <c r="D436" s="6" t="s">
        <v>2649</v>
      </c>
      <c r="E436" s="6" t="s">
        <v>3689</v>
      </c>
      <c r="F436" s="6" t="s">
        <v>3716</v>
      </c>
      <c r="G436" t="str">
        <f t="shared" si="6"/>
        <v>A083790</v>
      </c>
    </row>
    <row r="437" spans="1:7" x14ac:dyDescent="0.3">
      <c r="A437" s="5" t="s">
        <v>1336</v>
      </c>
      <c r="B437" s="16" t="s">
        <v>4258</v>
      </c>
      <c r="C437" s="5">
        <v>12</v>
      </c>
      <c r="D437" s="6" t="s">
        <v>2059</v>
      </c>
      <c r="E437" s="6" t="s">
        <v>3695</v>
      </c>
      <c r="F437" s="6" t="s">
        <v>3722</v>
      </c>
      <c r="G437" t="str">
        <f t="shared" si="6"/>
        <v>A000320</v>
      </c>
    </row>
    <row r="438" spans="1:7" x14ac:dyDescent="0.3">
      <c r="A438" s="5" t="s">
        <v>168</v>
      </c>
      <c r="B438" s="16" t="s">
        <v>4259</v>
      </c>
      <c r="C438" s="5">
        <v>12</v>
      </c>
      <c r="D438" s="6" t="s">
        <v>2650</v>
      </c>
      <c r="E438" s="6" t="s">
        <v>3695</v>
      </c>
      <c r="F438" s="6" t="s">
        <v>3722</v>
      </c>
      <c r="G438" t="str">
        <f t="shared" si="6"/>
        <v>A003800</v>
      </c>
    </row>
    <row r="439" spans="1:7" x14ac:dyDescent="0.3">
      <c r="A439" s="5" t="s">
        <v>1361</v>
      </c>
      <c r="B439" s="16" t="s">
        <v>4260</v>
      </c>
      <c r="C439" s="5">
        <v>12</v>
      </c>
      <c r="D439" s="6" t="s">
        <v>2083</v>
      </c>
      <c r="E439" s="6" t="s">
        <v>3687</v>
      </c>
      <c r="F439" s="6" t="s">
        <v>3714</v>
      </c>
      <c r="G439" t="str">
        <f t="shared" si="6"/>
        <v>A009580</v>
      </c>
    </row>
    <row r="440" spans="1:7" x14ac:dyDescent="0.3">
      <c r="A440" s="5" t="s">
        <v>1326</v>
      </c>
      <c r="B440" s="16" t="s">
        <v>4261</v>
      </c>
      <c r="C440" s="5">
        <v>12</v>
      </c>
      <c r="D440" s="6" t="s">
        <v>2049</v>
      </c>
      <c r="E440" s="6" t="s">
        <v>3684</v>
      </c>
      <c r="F440" s="6" t="s">
        <v>3711</v>
      </c>
      <c r="G440" t="str">
        <f t="shared" si="6"/>
        <v>A007160</v>
      </c>
    </row>
    <row r="441" spans="1:7" x14ac:dyDescent="0.3">
      <c r="A441" s="5" t="s">
        <v>143</v>
      </c>
      <c r="B441" s="16" t="s">
        <v>4262</v>
      </c>
      <c r="C441" s="5">
        <v>12</v>
      </c>
      <c r="D441" s="6" t="s">
        <v>2651</v>
      </c>
      <c r="E441" s="6" t="s">
        <v>3681</v>
      </c>
      <c r="F441" s="6" t="s">
        <v>3708</v>
      </c>
      <c r="G441" t="str">
        <f t="shared" si="6"/>
        <v>A052790</v>
      </c>
    </row>
    <row r="442" spans="1:7" x14ac:dyDescent="0.3">
      <c r="A442" s="5" t="s">
        <v>147</v>
      </c>
      <c r="B442" s="16" t="s">
        <v>4263</v>
      </c>
      <c r="C442" s="5">
        <v>12</v>
      </c>
      <c r="D442" s="6" t="s">
        <v>2652</v>
      </c>
      <c r="E442" s="6" t="s">
        <v>3681</v>
      </c>
      <c r="F442" s="6" t="s">
        <v>3708</v>
      </c>
      <c r="G442" t="str">
        <f t="shared" si="6"/>
        <v>A067000</v>
      </c>
    </row>
    <row r="443" spans="1:7" x14ac:dyDescent="0.3">
      <c r="A443" s="5" t="s">
        <v>1387</v>
      </c>
      <c r="B443" s="16" t="s">
        <v>4264</v>
      </c>
      <c r="C443" s="5">
        <v>12</v>
      </c>
      <c r="D443" s="6" t="s">
        <v>2109</v>
      </c>
      <c r="E443" s="6" t="s">
        <v>3695</v>
      </c>
      <c r="F443" s="6" t="s">
        <v>3722</v>
      </c>
      <c r="G443" t="str">
        <f t="shared" si="6"/>
        <v>A183190</v>
      </c>
    </row>
    <row r="444" spans="1:7" x14ac:dyDescent="0.3">
      <c r="A444" s="5" t="s">
        <v>1412</v>
      </c>
      <c r="B444" s="16" t="s">
        <v>4265</v>
      </c>
      <c r="C444" s="5">
        <v>12</v>
      </c>
      <c r="D444" s="6" t="s">
        <v>2132</v>
      </c>
      <c r="E444" s="6" t="s">
        <v>3687</v>
      </c>
      <c r="F444" s="6" t="s">
        <v>3714</v>
      </c>
      <c r="G444" t="str">
        <f t="shared" si="6"/>
        <v>A005810</v>
      </c>
    </row>
    <row r="445" spans="1:7" x14ac:dyDescent="0.3">
      <c r="A445" s="5" t="s">
        <v>1371</v>
      </c>
      <c r="B445" s="16" t="s">
        <v>4266</v>
      </c>
      <c r="C445" s="5">
        <v>12</v>
      </c>
      <c r="D445" s="6" t="s">
        <v>2093</v>
      </c>
      <c r="E445" s="6" t="s">
        <v>3689</v>
      </c>
      <c r="F445" s="6" t="s">
        <v>3716</v>
      </c>
      <c r="G445" t="str">
        <f t="shared" si="6"/>
        <v>A005500</v>
      </c>
    </row>
    <row r="446" spans="1:7" x14ac:dyDescent="0.3">
      <c r="A446" s="5" t="s">
        <v>112</v>
      </c>
      <c r="B446" s="16" t="s">
        <v>4267</v>
      </c>
      <c r="C446" s="5">
        <v>12</v>
      </c>
      <c r="D446" s="6" t="s">
        <v>2653</v>
      </c>
      <c r="E446" s="6" t="s">
        <v>3699</v>
      </c>
      <c r="F446" s="6" t="s">
        <v>3726</v>
      </c>
      <c r="G446" t="str">
        <f t="shared" si="6"/>
        <v>A013030</v>
      </c>
    </row>
    <row r="447" spans="1:7" x14ac:dyDescent="0.3">
      <c r="A447" s="5" t="s">
        <v>106</v>
      </c>
      <c r="B447" s="16" t="s">
        <v>4268</v>
      </c>
      <c r="C447" s="5">
        <v>12</v>
      </c>
      <c r="D447" s="6" t="s">
        <v>2654</v>
      </c>
      <c r="E447" s="6" t="s">
        <v>3681</v>
      </c>
      <c r="F447" s="6" t="s">
        <v>3708</v>
      </c>
      <c r="G447" t="str">
        <f t="shared" si="6"/>
        <v>A095660</v>
      </c>
    </row>
    <row r="448" spans="1:7" x14ac:dyDescent="0.3">
      <c r="A448" s="5" t="s">
        <v>137</v>
      </c>
      <c r="B448" s="16" t="s">
        <v>4269</v>
      </c>
      <c r="C448" s="5">
        <v>12</v>
      </c>
      <c r="D448" s="6" t="s">
        <v>2655</v>
      </c>
      <c r="E448" s="6" t="s">
        <v>3698</v>
      </c>
      <c r="F448" s="6" t="s">
        <v>3725</v>
      </c>
      <c r="G448" t="str">
        <f t="shared" si="6"/>
        <v>A046140</v>
      </c>
    </row>
    <row r="449" spans="1:7" x14ac:dyDescent="0.3">
      <c r="A449" s="5" t="s">
        <v>1358</v>
      </c>
      <c r="B449" s="16" t="s">
        <v>4270</v>
      </c>
      <c r="C449" s="5">
        <v>12</v>
      </c>
      <c r="D449" s="6" t="s">
        <v>2080</v>
      </c>
      <c r="E449" s="6" t="s">
        <v>3684</v>
      </c>
      <c r="F449" s="6" t="s">
        <v>3711</v>
      </c>
      <c r="G449" t="str">
        <f t="shared" si="6"/>
        <v>A000140</v>
      </c>
    </row>
    <row r="450" spans="1:7" x14ac:dyDescent="0.3">
      <c r="A450" s="5" t="s">
        <v>99</v>
      </c>
      <c r="B450" s="16" t="s">
        <v>4271</v>
      </c>
      <c r="C450" s="5">
        <v>12</v>
      </c>
      <c r="D450" s="6" t="s">
        <v>2656</v>
      </c>
      <c r="E450" s="6" t="s">
        <v>3696</v>
      </c>
      <c r="F450" s="6" t="s">
        <v>3723</v>
      </c>
      <c r="G450" t="str">
        <f t="shared" si="6"/>
        <v>A060720</v>
      </c>
    </row>
    <row r="451" spans="1:7" x14ac:dyDescent="0.3">
      <c r="A451" s="5" t="s">
        <v>105</v>
      </c>
      <c r="B451" s="16" t="s">
        <v>4272</v>
      </c>
      <c r="C451" s="5">
        <v>12</v>
      </c>
      <c r="D451" s="6" t="s">
        <v>2657</v>
      </c>
      <c r="E451" s="6" t="s">
        <v>3681</v>
      </c>
      <c r="F451" s="6" t="s">
        <v>3708</v>
      </c>
      <c r="G451" t="str">
        <f t="shared" si="6"/>
        <v>A036030</v>
      </c>
    </row>
    <row r="452" spans="1:7" x14ac:dyDescent="0.3">
      <c r="A452" s="5" t="s">
        <v>1391</v>
      </c>
      <c r="B452" s="16" t="s">
        <v>4273</v>
      </c>
      <c r="C452" s="5">
        <v>12</v>
      </c>
      <c r="D452" s="6" t="s">
        <v>2113</v>
      </c>
      <c r="E452" s="6" t="s">
        <v>3693</v>
      </c>
      <c r="F452" s="6" t="s">
        <v>3720</v>
      </c>
      <c r="G452" t="str">
        <f t="shared" si="6"/>
        <v>A004360</v>
      </c>
    </row>
    <row r="453" spans="1:7" x14ac:dyDescent="0.3">
      <c r="A453" s="5" t="s">
        <v>196</v>
      </c>
      <c r="B453" s="16" t="s">
        <v>4274</v>
      </c>
      <c r="C453" s="5">
        <v>12</v>
      </c>
      <c r="D453" s="6" t="s">
        <v>3765</v>
      </c>
      <c r="E453" s="6" t="s">
        <v>3689</v>
      </c>
      <c r="F453" s="6" t="s">
        <v>3716</v>
      </c>
      <c r="G453" t="str">
        <f t="shared" si="6"/>
        <v>A067290</v>
      </c>
    </row>
    <row r="454" spans="1:7" x14ac:dyDescent="0.3">
      <c r="A454" s="5" t="s">
        <v>235</v>
      </c>
      <c r="B454" s="16" t="s">
        <v>4275</v>
      </c>
      <c r="C454" s="5">
        <v>12</v>
      </c>
      <c r="D454" s="6" t="s">
        <v>2658</v>
      </c>
      <c r="E454" s="6" t="s">
        <v>3677</v>
      </c>
      <c r="F454" s="6" t="s">
        <v>3704</v>
      </c>
      <c r="G454" t="str">
        <f t="shared" si="6"/>
        <v>A067390</v>
      </c>
    </row>
    <row r="455" spans="1:7" x14ac:dyDescent="0.3">
      <c r="A455" s="5" t="s">
        <v>101</v>
      </c>
      <c r="B455" s="16" t="s">
        <v>4276</v>
      </c>
      <c r="C455" s="5">
        <v>12</v>
      </c>
      <c r="D455" s="6" t="s">
        <v>2659</v>
      </c>
      <c r="E455" s="6" t="s">
        <v>3695</v>
      </c>
      <c r="F455" s="6" t="s">
        <v>3722</v>
      </c>
      <c r="G455" t="str">
        <f t="shared" si="6"/>
        <v>A023410</v>
      </c>
    </row>
    <row r="456" spans="1:7" x14ac:dyDescent="0.3">
      <c r="A456" s="5" t="s">
        <v>1338</v>
      </c>
      <c r="B456" s="16" t="s">
        <v>4277</v>
      </c>
      <c r="C456" s="5">
        <v>12</v>
      </c>
      <c r="D456" s="6" t="s">
        <v>2514</v>
      </c>
      <c r="E456" s="6" t="s">
        <v>3689</v>
      </c>
      <c r="F456" s="6" t="s">
        <v>3716</v>
      </c>
      <c r="G456" t="str">
        <f t="shared" si="6"/>
        <v>A214390</v>
      </c>
    </row>
    <row r="457" spans="1:7" x14ac:dyDescent="0.3">
      <c r="A457" s="5" t="s">
        <v>136</v>
      </c>
      <c r="B457" s="16" t="s">
        <v>4278</v>
      </c>
      <c r="C457" s="5">
        <v>12</v>
      </c>
      <c r="D457" s="6" t="s">
        <v>2660</v>
      </c>
      <c r="E457" s="6" t="s">
        <v>3679</v>
      </c>
      <c r="F457" s="6" t="s">
        <v>3706</v>
      </c>
      <c r="G457" t="str">
        <f t="shared" si="6"/>
        <v>A178920</v>
      </c>
    </row>
    <row r="458" spans="1:7" x14ac:dyDescent="0.3">
      <c r="A458" s="5" t="s">
        <v>1347</v>
      </c>
      <c r="B458" s="16" t="s">
        <v>4279</v>
      </c>
      <c r="C458" s="5">
        <v>12</v>
      </c>
      <c r="D458" s="6" t="s">
        <v>2069</v>
      </c>
      <c r="E458" s="6" t="s">
        <v>3684</v>
      </c>
      <c r="F458" s="6" t="s">
        <v>3711</v>
      </c>
      <c r="G458" t="str">
        <f t="shared" si="6"/>
        <v>A001130</v>
      </c>
    </row>
    <row r="459" spans="1:7" x14ac:dyDescent="0.3">
      <c r="A459" s="5" t="s">
        <v>1440</v>
      </c>
      <c r="B459" s="16" t="s">
        <v>4280</v>
      </c>
      <c r="C459" s="5">
        <v>12</v>
      </c>
      <c r="D459" s="6" t="s">
        <v>2157</v>
      </c>
      <c r="E459" s="6" t="s">
        <v>3674</v>
      </c>
      <c r="F459" s="6" t="s">
        <v>3701</v>
      </c>
      <c r="G459" t="str">
        <f t="shared" si="6"/>
        <v>A042700</v>
      </c>
    </row>
    <row r="460" spans="1:7" x14ac:dyDescent="0.3">
      <c r="A460" s="5" t="s">
        <v>156</v>
      </c>
      <c r="B460" s="16" t="s">
        <v>4281</v>
      </c>
      <c r="C460" s="5">
        <v>12</v>
      </c>
      <c r="D460" s="6" t="s">
        <v>2661</v>
      </c>
      <c r="E460" s="6" t="s">
        <v>3689</v>
      </c>
      <c r="F460" s="6" t="s">
        <v>3716</v>
      </c>
      <c r="G460" t="str">
        <f t="shared" si="6"/>
        <v>A054050</v>
      </c>
    </row>
    <row r="461" spans="1:7" x14ac:dyDescent="0.3">
      <c r="A461" s="5" t="s">
        <v>148</v>
      </c>
      <c r="B461" s="16" t="s">
        <v>4282</v>
      </c>
      <c r="C461" s="5">
        <v>12</v>
      </c>
      <c r="D461" s="6" t="s">
        <v>3766</v>
      </c>
      <c r="E461" s="6" t="s">
        <v>3698</v>
      </c>
      <c r="F461" s="6" t="s">
        <v>3725</v>
      </c>
      <c r="G461" t="str">
        <f t="shared" si="6"/>
        <v>A067280</v>
      </c>
    </row>
    <row r="462" spans="1:7" x14ac:dyDescent="0.3">
      <c r="A462" s="5" t="s">
        <v>2662</v>
      </c>
      <c r="B462" s="16" t="s">
        <v>4283</v>
      </c>
      <c r="C462" s="5">
        <v>12</v>
      </c>
      <c r="D462" s="6" t="s">
        <v>2663</v>
      </c>
      <c r="E462" s="6" t="s">
        <v>3689</v>
      </c>
      <c r="F462" s="6" t="s">
        <v>3716</v>
      </c>
      <c r="G462" t="str">
        <f t="shared" si="6"/>
        <v>A182400</v>
      </c>
    </row>
    <row r="463" spans="1:7" x14ac:dyDescent="0.3">
      <c r="A463" s="5" t="s">
        <v>1343</v>
      </c>
      <c r="B463" s="16" t="s">
        <v>4284</v>
      </c>
      <c r="C463" s="5">
        <v>12</v>
      </c>
      <c r="D463" s="6" t="s">
        <v>2065</v>
      </c>
      <c r="E463" s="6" t="s">
        <v>3695</v>
      </c>
      <c r="F463" s="6" t="s">
        <v>3722</v>
      </c>
      <c r="G463" t="str">
        <f t="shared" ref="G463:G526" si="7">A463</f>
        <v>A011160</v>
      </c>
    </row>
    <row r="464" spans="1:7" x14ac:dyDescent="0.3">
      <c r="A464" s="5" t="s">
        <v>1385</v>
      </c>
      <c r="B464" s="16" t="s">
        <v>4285</v>
      </c>
      <c r="C464" s="5">
        <v>12</v>
      </c>
      <c r="D464" s="6" t="s">
        <v>2107</v>
      </c>
      <c r="E464" s="6" t="s">
        <v>3676</v>
      </c>
      <c r="F464" s="6" t="s">
        <v>3703</v>
      </c>
      <c r="G464" t="str">
        <f t="shared" si="7"/>
        <v>A012320</v>
      </c>
    </row>
    <row r="465" spans="1:7" x14ac:dyDescent="0.3">
      <c r="A465" s="5" t="s">
        <v>131</v>
      </c>
      <c r="B465" s="16" t="s">
        <v>4286</v>
      </c>
      <c r="C465" s="5">
        <v>12</v>
      </c>
      <c r="D465" s="6" t="s">
        <v>2664</v>
      </c>
      <c r="E465" s="6" t="s">
        <v>3681</v>
      </c>
      <c r="F465" s="6" t="s">
        <v>3708</v>
      </c>
      <c r="G465" t="str">
        <f t="shared" si="7"/>
        <v>A194480</v>
      </c>
    </row>
    <row r="466" spans="1:7" x14ac:dyDescent="0.3">
      <c r="A466" s="5" t="s">
        <v>145</v>
      </c>
      <c r="B466" s="16" t="s">
        <v>4287</v>
      </c>
      <c r="C466" s="5">
        <v>12</v>
      </c>
      <c r="D466" s="6" t="s">
        <v>2665</v>
      </c>
      <c r="E466" s="6" t="s">
        <v>3675</v>
      </c>
      <c r="F466" s="6" t="s">
        <v>3702</v>
      </c>
      <c r="G466" t="str">
        <f t="shared" si="7"/>
        <v>A043370</v>
      </c>
    </row>
    <row r="467" spans="1:7" x14ac:dyDescent="0.3">
      <c r="A467" s="5" t="s">
        <v>1425</v>
      </c>
      <c r="B467" s="16" t="s">
        <v>4288</v>
      </c>
      <c r="C467" s="5">
        <v>12</v>
      </c>
      <c r="D467" s="6" t="s">
        <v>2143</v>
      </c>
      <c r="E467" s="6" t="s">
        <v>3675</v>
      </c>
      <c r="F467" s="6" t="s">
        <v>3702</v>
      </c>
      <c r="G467" t="str">
        <f t="shared" si="7"/>
        <v>A000430</v>
      </c>
    </row>
    <row r="468" spans="1:7" x14ac:dyDescent="0.3">
      <c r="A468" s="5" t="s">
        <v>1417</v>
      </c>
      <c r="B468" s="16" t="s">
        <v>4289</v>
      </c>
      <c r="C468" s="5">
        <v>12</v>
      </c>
      <c r="D468" s="6" t="s">
        <v>2136</v>
      </c>
      <c r="E468" s="6" t="s">
        <v>3697</v>
      </c>
      <c r="F468" s="6" t="s">
        <v>3724</v>
      </c>
      <c r="G468" t="str">
        <f t="shared" si="7"/>
        <v>A001500</v>
      </c>
    </row>
    <row r="469" spans="1:7" x14ac:dyDescent="0.3">
      <c r="A469" s="5" t="s">
        <v>1424</v>
      </c>
      <c r="B469" s="16" t="s">
        <v>4290</v>
      </c>
      <c r="C469" s="5">
        <v>12</v>
      </c>
      <c r="D469" s="6" t="s">
        <v>2142</v>
      </c>
      <c r="E469" s="6" t="s">
        <v>3679</v>
      </c>
      <c r="F469" s="6" t="s">
        <v>3706</v>
      </c>
      <c r="G469" t="str">
        <f t="shared" si="7"/>
        <v>A008730</v>
      </c>
    </row>
    <row r="470" spans="1:7" x14ac:dyDescent="0.3">
      <c r="A470" s="5" t="s">
        <v>1408</v>
      </c>
      <c r="B470" s="16" t="s">
        <v>4291</v>
      </c>
      <c r="C470" s="5">
        <v>12</v>
      </c>
      <c r="D470" s="6" t="s">
        <v>2128</v>
      </c>
      <c r="E470" s="6" t="s">
        <v>3679</v>
      </c>
      <c r="F470" s="6" t="s">
        <v>3706</v>
      </c>
      <c r="G470" t="str">
        <f t="shared" si="7"/>
        <v>A102260</v>
      </c>
    </row>
    <row r="471" spans="1:7" x14ac:dyDescent="0.3">
      <c r="A471" s="5" t="s">
        <v>144</v>
      </c>
      <c r="B471" s="16" t="s">
        <v>4292</v>
      </c>
      <c r="C471" s="5">
        <v>12</v>
      </c>
      <c r="D471" s="6" t="s">
        <v>2666</v>
      </c>
      <c r="E471" s="6" t="s">
        <v>3689</v>
      </c>
      <c r="F471" s="6" t="s">
        <v>3716</v>
      </c>
      <c r="G471" t="str">
        <f t="shared" si="7"/>
        <v>A038290</v>
      </c>
    </row>
    <row r="472" spans="1:7" x14ac:dyDescent="0.3">
      <c r="A472" s="5" t="s">
        <v>254</v>
      </c>
      <c r="B472" s="16" t="s">
        <v>4293</v>
      </c>
      <c r="C472" s="5">
        <v>12</v>
      </c>
      <c r="D472" s="6" t="s">
        <v>2667</v>
      </c>
      <c r="E472" s="6" t="s">
        <v>3674</v>
      </c>
      <c r="F472" s="6" t="s">
        <v>3701</v>
      </c>
      <c r="G472" t="str">
        <f t="shared" si="7"/>
        <v>A064760</v>
      </c>
    </row>
    <row r="473" spans="1:7" x14ac:dyDescent="0.3">
      <c r="A473" s="5" t="s">
        <v>177</v>
      </c>
      <c r="B473" s="16" t="s">
        <v>4294</v>
      </c>
      <c r="C473" s="5">
        <v>12</v>
      </c>
      <c r="D473" s="6" t="s">
        <v>2668</v>
      </c>
      <c r="E473" s="6" t="s">
        <v>3683</v>
      </c>
      <c r="F473" s="6" t="s">
        <v>3710</v>
      </c>
      <c r="G473" t="str">
        <f t="shared" si="7"/>
        <v>A036800</v>
      </c>
    </row>
    <row r="474" spans="1:7" x14ac:dyDescent="0.3">
      <c r="A474" s="5" t="s">
        <v>1360</v>
      </c>
      <c r="B474" s="16" t="s">
        <v>4295</v>
      </c>
      <c r="C474" s="5">
        <v>12</v>
      </c>
      <c r="D474" s="6" t="s">
        <v>2082</v>
      </c>
      <c r="E474" s="6" t="s">
        <v>3695</v>
      </c>
      <c r="F474" s="6" t="s">
        <v>3722</v>
      </c>
      <c r="G474" t="str">
        <f t="shared" si="7"/>
        <v>A000390</v>
      </c>
    </row>
    <row r="475" spans="1:7" x14ac:dyDescent="0.3">
      <c r="A475" s="5" t="s">
        <v>304</v>
      </c>
      <c r="B475" s="16" t="s">
        <v>4296</v>
      </c>
      <c r="C475" s="5">
        <v>12</v>
      </c>
      <c r="D475" s="6" t="s">
        <v>2669</v>
      </c>
      <c r="E475" s="6" t="s">
        <v>3679</v>
      </c>
      <c r="F475" s="6" t="s">
        <v>3706</v>
      </c>
      <c r="G475" t="str">
        <f t="shared" si="7"/>
        <v>A065160</v>
      </c>
    </row>
    <row r="476" spans="1:7" x14ac:dyDescent="0.3">
      <c r="A476" s="5" t="s">
        <v>1409</v>
      </c>
      <c r="B476" s="16" t="s">
        <v>4297</v>
      </c>
      <c r="C476" s="5">
        <v>12</v>
      </c>
      <c r="D476" s="6" t="s">
        <v>2129</v>
      </c>
      <c r="E476" s="6" t="s">
        <v>3689</v>
      </c>
      <c r="F476" s="6" t="s">
        <v>3716</v>
      </c>
      <c r="G476" t="str">
        <f t="shared" si="7"/>
        <v>A003120</v>
      </c>
    </row>
    <row r="477" spans="1:7" x14ac:dyDescent="0.3">
      <c r="A477" s="5" t="s">
        <v>249</v>
      </c>
      <c r="B477" s="16" t="s">
        <v>4298</v>
      </c>
      <c r="C477" s="5">
        <v>12</v>
      </c>
      <c r="D477" s="6" t="s">
        <v>2670</v>
      </c>
      <c r="E477" s="6" t="s">
        <v>3696</v>
      </c>
      <c r="F477" s="6" t="s">
        <v>3723</v>
      </c>
      <c r="G477" t="str">
        <f t="shared" si="7"/>
        <v>A122990</v>
      </c>
    </row>
    <row r="478" spans="1:7" x14ac:dyDescent="0.3">
      <c r="A478" s="5" t="s">
        <v>2671</v>
      </c>
      <c r="B478" s="16" t="s">
        <v>4299</v>
      </c>
      <c r="C478" s="5">
        <v>12</v>
      </c>
      <c r="D478" s="6" t="s">
        <v>2672</v>
      </c>
      <c r="E478" s="6" t="s">
        <v>3689</v>
      </c>
      <c r="F478" s="6" t="s">
        <v>3716</v>
      </c>
      <c r="G478" t="str">
        <f t="shared" si="7"/>
        <v>A166480</v>
      </c>
    </row>
    <row r="479" spans="1:7" x14ac:dyDescent="0.3">
      <c r="A479" s="5" t="s">
        <v>183</v>
      </c>
      <c r="B479" s="16" t="s">
        <v>4300</v>
      </c>
      <c r="C479" s="5">
        <v>12</v>
      </c>
      <c r="D479" s="6" t="s">
        <v>2673</v>
      </c>
      <c r="E479" s="6" t="s">
        <v>3684</v>
      </c>
      <c r="F479" s="6" t="s">
        <v>3711</v>
      </c>
      <c r="G479" t="str">
        <f t="shared" si="7"/>
        <v>A035810</v>
      </c>
    </row>
    <row r="480" spans="1:7" x14ac:dyDescent="0.3">
      <c r="A480" s="5" t="s">
        <v>1476</v>
      </c>
      <c r="B480" s="16" t="s">
        <v>4301</v>
      </c>
      <c r="C480" s="5">
        <v>12</v>
      </c>
      <c r="D480" s="6" t="s">
        <v>2193</v>
      </c>
      <c r="E480" s="6" t="s">
        <v>3678</v>
      </c>
      <c r="F480" s="6" t="s">
        <v>3705</v>
      </c>
      <c r="G480" t="str">
        <f t="shared" si="7"/>
        <v>A001460</v>
      </c>
    </row>
    <row r="481" spans="1:7" x14ac:dyDescent="0.3">
      <c r="A481" s="5" t="s">
        <v>1438</v>
      </c>
      <c r="B481" s="16" t="s">
        <v>4302</v>
      </c>
      <c r="C481" s="5">
        <v>12</v>
      </c>
      <c r="D481" s="6" t="s">
        <v>2155</v>
      </c>
      <c r="E481" s="6" t="s">
        <v>3675</v>
      </c>
      <c r="F481" s="6" t="s">
        <v>3702</v>
      </c>
      <c r="G481" t="str">
        <f t="shared" si="7"/>
        <v>A007860</v>
      </c>
    </row>
    <row r="482" spans="1:7" x14ac:dyDescent="0.3">
      <c r="A482" s="5" t="s">
        <v>151</v>
      </c>
      <c r="B482" s="16" t="s">
        <v>4303</v>
      </c>
      <c r="C482" s="5">
        <v>12</v>
      </c>
      <c r="D482" s="6" t="s">
        <v>2674</v>
      </c>
      <c r="E482" s="6" t="s">
        <v>3674</v>
      </c>
      <c r="F482" s="6" t="s">
        <v>3701</v>
      </c>
      <c r="G482" t="str">
        <f t="shared" si="7"/>
        <v>A084370</v>
      </c>
    </row>
    <row r="483" spans="1:7" x14ac:dyDescent="0.3">
      <c r="A483" s="5" t="s">
        <v>1390</v>
      </c>
      <c r="B483" s="16" t="s">
        <v>4304</v>
      </c>
      <c r="C483" s="5">
        <v>12</v>
      </c>
      <c r="D483" s="6" t="s">
        <v>2112</v>
      </c>
      <c r="E483" s="6" t="s">
        <v>3678</v>
      </c>
      <c r="F483" s="6" t="s">
        <v>3705</v>
      </c>
      <c r="G483" t="str">
        <f t="shared" si="7"/>
        <v>A000680</v>
      </c>
    </row>
    <row r="484" spans="1:7" x14ac:dyDescent="0.3">
      <c r="A484" s="5" t="s">
        <v>120</v>
      </c>
      <c r="B484" s="16" t="s">
        <v>4305</v>
      </c>
      <c r="C484" s="5">
        <v>6</v>
      </c>
      <c r="D484" s="6" t="s">
        <v>2675</v>
      </c>
      <c r="E484" s="6" t="s">
        <v>3689</v>
      </c>
      <c r="F484" s="6" t="s">
        <v>3716</v>
      </c>
      <c r="G484" t="str">
        <f t="shared" si="7"/>
        <v>A900120</v>
      </c>
    </row>
    <row r="485" spans="1:7" x14ac:dyDescent="0.3">
      <c r="A485" s="5" t="s">
        <v>1373</v>
      </c>
      <c r="B485" s="16" t="s">
        <v>4306</v>
      </c>
      <c r="C485" s="5">
        <v>12</v>
      </c>
      <c r="D485" s="6" t="s">
        <v>2095</v>
      </c>
      <c r="E485" s="6" t="s">
        <v>3698</v>
      </c>
      <c r="F485" s="6" t="s">
        <v>3725</v>
      </c>
      <c r="G485" t="str">
        <f t="shared" si="7"/>
        <v>A003560</v>
      </c>
    </row>
    <row r="486" spans="1:7" x14ac:dyDescent="0.3">
      <c r="A486" s="5" t="s">
        <v>218</v>
      </c>
      <c r="B486" s="16" t="s">
        <v>4307</v>
      </c>
      <c r="C486" s="5">
        <v>12</v>
      </c>
      <c r="D486" s="6" t="s">
        <v>2676</v>
      </c>
      <c r="E486" s="6" t="s">
        <v>3698</v>
      </c>
      <c r="F486" s="6" t="s">
        <v>3725</v>
      </c>
      <c r="G486" t="str">
        <f t="shared" si="7"/>
        <v>A060300</v>
      </c>
    </row>
    <row r="487" spans="1:7" x14ac:dyDescent="0.3">
      <c r="A487" s="5" t="s">
        <v>159</v>
      </c>
      <c r="B487" s="16" t="s">
        <v>4308</v>
      </c>
      <c r="C487" s="5">
        <v>12</v>
      </c>
      <c r="D487" s="6" t="s">
        <v>2677</v>
      </c>
      <c r="E487" s="6" t="s">
        <v>3698</v>
      </c>
      <c r="F487" s="6" t="s">
        <v>3725</v>
      </c>
      <c r="G487" t="str">
        <f t="shared" si="7"/>
        <v>A160550</v>
      </c>
    </row>
    <row r="488" spans="1:7" x14ac:dyDescent="0.3">
      <c r="A488" s="5" t="s">
        <v>1285</v>
      </c>
      <c r="B488" s="16" t="s">
        <v>4309</v>
      </c>
      <c r="C488" s="5">
        <v>12</v>
      </c>
      <c r="D488" s="6" t="s">
        <v>2009</v>
      </c>
      <c r="E488" s="6" t="s">
        <v>3678</v>
      </c>
      <c r="F488" s="6" t="s">
        <v>3705</v>
      </c>
      <c r="G488" t="str">
        <f t="shared" si="7"/>
        <v>A004700</v>
      </c>
    </row>
    <row r="489" spans="1:7" x14ac:dyDescent="0.3">
      <c r="A489" s="5" t="s">
        <v>1355</v>
      </c>
      <c r="B489" s="16" t="s">
        <v>4310</v>
      </c>
      <c r="C489" s="5">
        <v>12</v>
      </c>
      <c r="D489" s="6" t="s">
        <v>2077</v>
      </c>
      <c r="E489" s="6" t="s">
        <v>3689</v>
      </c>
      <c r="F489" s="6" t="s">
        <v>3716</v>
      </c>
      <c r="G489" t="str">
        <f t="shared" si="7"/>
        <v>A003220</v>
      </c>
    </row>
    <row r="490" spans="1:7" x14ac:dyDescent="0.3">
      <c r="A490" s="5" t="s">
        <v>1420</v>
      </c>
      <c r="B490" s="16" t="s">
        <v>4311</v>
      </c>
      <c r="C490" s="5">
        <v>12</v>
      </c>
      <c r="D490" s="6" t="s">
        <v>2139</v>
      </c>
      <c r="E490" s="6" t="s">
        <v>3682</v>
      </c>
      <c r="F490" s="6" t="s">
        <v>3709</v>
      </c>
      <c r="G490" t="str">
        <f t="shared" si="7"/>
        <v>A010050</v>
      </c>
    </row>
    <row r="491" spans="1:7" x14ac:dyDescent="0.3">
      <c r="A491" s="5" t="s">
        <v>883</v>
      </c>
      <c r="B491" s="16" t="s">
        <v>4312</v>
      </c>
      <c r="C491" s="5">
        <v>12</v>
      </c>
      <c r="D491" s="6" t="s">
        <v>2678</v>
      </c>
      <c r="E491" s="6" t="s">
        <v>3675</v>
      </c>
      <c r="F491" s="6" t="s">
        <v>3702</v>
      </c>
      <c r="G491" t="str">
        <f t="shared" si="7"/>
        <v>A900100</v>
      </c>
    </row>
    <row r="492" spans="1:7" x14ac:dyDescent="0.3">
      <c r="A492" s="5" t="s">
        <v>1375</v>
      </c>
      <c r="B492" s="16" t="s">
        <v>4313</v>
      </c>
      <c r="C492" s="5">
        <v>12</v>
      </c>
      <c r="D492" s="6" t="s">
        <v>2097</v>
      </c>
      <c r="E492" s="6" t="s">
        <v>3678</v>
      </c>
      <c r="F492" s="6" t="s">
        <v>3705</v>
      </c>
      <c r="G492" t="str">
        <f t="shared" si="7"/>
        <v>A002450</v>
      </c>
    </row>
    <row r="493" spans="1:7" x14ac:dyDescent="0.3">
      <c r="A493" s="5" t="s">
        <v>1426</v>
      </c>
      <c r="B493" s="16" t="s">
        <v>4314</v>
      </c>
      <c r="C493" s="5">
        <v>12</v>
      </c>
      <c r="D493" s="6" t="s">
        <v>2144</v>
      </c>
      <c r="E493" s="6" t="s">
        <v>3679</v>
      </c>
      <c r="F493" s="6" t="s">
        <v>3706</v>
      </c>
      <c r="G493" t="str">
        <f t="shared" si="7"/>
        <v>A079980</v>
      </c>
    </row>
    <row r="494" spans="1:7" x14ac:dyDescent="0.3">
      <c r="A494" s="5" t="s">
        <v>166</v>
      </c>
      <c r="B494" s="16" t="s">
        <v>4315</v>
      </c>
      <c r="C494" s="5">
        <v>12</v>
      </c>
      <c r="D494" s="6" t="s">
        <v>2679</v>
      </c>
      <c r="E494" s="6" t="s">
        <v>3699</v>
      </c>
      <c r="F494" s="6" t="s">
        <v>3726</v>
      </c>
      <c r="G494" t="str">
        <f t="shared" si="7"/>
        <v>A044490</v>
      </c>
    </row>
    <row r="495" spans="1:7" x14ac:dyDescent="0.3">
      <c r="A495" s="5" t="s">
        <v>1484</v>
      </c>
      <c r="B495" s="16" t="s">
        <v>4316</v>
      </c>
      <c r="C495" s="5">
        <v>12</v>
      </c>
      <c r="D495" s="6" t="s">
        <v>2201</v>
      </c>
      <c r="E495" s="6" t="s">
        <v>3696</v>
      </c>
      <c r="F495" s="6" t="s">
        <v>3723</v>
      </c>
      <c r="G495" t="str">
        <f t="shared" si="7"/>
        <v>A033240</v>
      </c>
    </row>
    <row r="496" spans="1:7" x14ac:dyDescent="0.3">
      <c r="A496" s="5" t="s">
        <v>224</v>
      </c>
      <c r="B496" s="16" t="s">
        <v>4317</v>
      </c>
      <c r="C496" s="5">
        <v>12</v>
      </c>
      <c r="D496" s="6" t="s">
        <v>2680</v>
      </c>
      <c r="E496" s="6" t="s">
        <v>3688</v>
      </c>
      <c r="F496" s="6" t="s">
        <v>3715</v>
      </c>
      <c r="G496" t="str">
        <f t="shared" si="7"/>
        <v>A054620</v>
      </c>
    </row>
    <row r="497" spans="1:7" x14ac:dyDescent="0.3">
      <c r="A497" s="5" t="s">
        <v>2519</v>
      </c>
      <c r="B497" s="16" t="s">
        <v>4318</v>
      </c>
      <c r="C497" s="5">
        <v>12</v>
      </c>
      <c r="D497" s="6" t="s">
        <v>2522</v>
      </c>
      <c r="E497" s="6" t="s">
        <v>3695</v>
      </c>
      <c r="F497" s="6" t="s">
        <v>3722</v>
      </c>
      <c r="G497" t="str">
        <f t="shared" si="7"/>
        <v>A039570</v>
      </c>
    </row>
    <row r="498" spans="1:7" x14ac:dyDescent="0.3">
      <c r="A498" s="5" t="s">
        <v>209</v>
      </c>
      <c r="B498" s="16" t="s">
        <v>4319</v>
      </c>
      <c r="C498" s="5">
        <v>12</v>
      </c>
      <c r="D498" s="6" t="s">
        <v>2681</v>
      </c>
      <c r="E498" s="6" t="s">
        <v>3674</v>
      </c>
      <c r="F498" s="6" t="s">
        <v>3701</v>
      </c>
      <c r="G498" t="str">
        <f t="shared" si="7"/>
        <v>A114810</v>
      </c>
    </row>
    <row r="499" spans="1:7" x14ac:dyDescent="0.3">
      <c r="A499" s="5" t="s">
        <v>202</v>
      </c>
      <c r="B499" s="16" t="s">
        <v>4320</v>
      </c>
      <c r="C499" s="5">
        <v>12</v>
      </c>
      <c r="D499" s="6" t="s">
        <v>2682</v>
      </c>
      <c r="E499" s="6" t="s">
        <v>3698</v>
      </c>
      <c r="F499" s="6" t="s">
        <v>3725</v>
      </c>
      <c r="G499" t="str">
        <f t="shared" si="7"/>
        <v>A173940</v>
      </c>
    </row>
    <row r="500" spans="1:7" x14ac:dyDescent="0.3">
      <c r="A500" s="5" t="s">
        <v>1600</v>
      </c>
      <c r="B500" s="16" t="s">
        <v>4321</v>
      </c>
      <c r="C500" s="5">
        <v>12</v>
      </c>
      <c r="D500" s="6" t="s">
        <v>2314</v>
      </c>
      <c r="E500" s="6" t="s">
        <v>3678</v>
      </c>
      <c r="F500" s="6" t="s">
        <v>3705</v>
      </c>
      <c r="G500" t="str">
        <f t="shared" si="7"/>
        <v>A102280</v>
      </c>
    </row>
    <row r="501" spans="1:7" x14ac:dyDescent="0.3">
      <c r="A501" s="5" t="s">
        <v>134</v>
      </c>
      <c r="B501" s="16" t="s">
        <v>4322</v>
      </c>
      <c r="C501" s="5">
        <v>12</v>
      </c>
      <c r="D501" s="6" t="s">
        <v>2683</v>
      </c>
      <c r="E501" s="6" t="s">
        <v>3681</v>
      </c>
      <c r="F501" s="6" t="s">
        <v>3708</v>
      </c>
      <c r="G501" t="str">
        <f t="shared" si="7"/>
        <v>A046440</v>
      </c>
    </row>
    <row r="502" spans="1:7" x14ac:dyDescent="0.3">
      <c r="A502" s="5" t="s">
        <v>1471</v>
      </c>
      <c r="B502" s="16" t="s">
        <v>4323</v>
      </c>
      <c r="C502" s="5">
        <v>12</v>
      </c>
      <c r="D502" s="6" t="s">
        <v>2188</v>
      </c>
      <c r="E502" s="6" t="s">
        <v>3679</v>
      </c>
      <c r="F502" s="6" t="s">
        <v>3706</v>
      </c>
      <c r="G502" t="str">
        <f t="shared" si="7"/>
        <v>A004250</v>
      </c>
    </row>
    <row r="503" spans="1:7" x14ac:dyDescent="0.3">
      <c r="A503" s="5" t="s">
        <v>135</v>
      </c>
      <c r="B503" s="16" t="s">
        <v>4324</v>
      </c>
      <c r="C503" s="5">
        <v>12</v>
      </c>
      <c r="D503" s="6" t="s">
        <v>2684</v>
      </c>
      <c r="E503" s="6" t="s">
        <v>3681</v>
      </c>
      <c r="F503" s="6" t="s">
        <v>3708</v>
      </c>
      <c r="G503" t="str">
        <f t="shared" si="7"/>
        <v>A053300</v>
      </c>
    </row>
    <row r="504" spans="1:7" x14ac:dyDescent="0.3">
      <c r="A504" s="5" t="s">
        <v>260</v>
      </c>
      <c r="B504" s="16" t="s">
        <v>4325</v>
      </c>
      <c r="C504" s="5">
        <v>12</v>
      </c>
      <c r="D504" s="6" t="s">
        <v>2685</v>
      </c>
      <c r="E504" s="6" t="s">
        <v>3679</v>
      </c>
      <c r="F504" s="6" t="s">
        <v>3706</v>
      </c>
      <c r="G504" t="str">
        <f t="shared" si="7"/>
        <v>A102710</v>
      </c>
    </row>
    <row r="505" spans="1:7" x14ac:dyDescent="0.3">
      <c r="A505" s="5" t="s">
        <v>230</v>
      </c>
      <c r="B505" s="16" t="s">
        <v>4326</v>
      </c>
      <c r="C505" s="5">
        <v>12</v>
      </c>
      <c r="D505" s="6" t="s">
        <v>2686</v>
      </c>
      <c r="E505" s="6" t="s">
        <v>3699</v>
      </c>
      <c r="F505" s="6" t="s">
        <v>3726</v>
      </c>
      <c r="G505" t="str">
        <f t="shared" si="7"/>
        <v>A100130</v>
      </c>
    </row>
    <row r="506" spans="1:7" x14ac:dyDescent="0.3">
      <c r="A506" s="5" t="s">
        <v>208</v>
      </c>
      <c r="B506" s="16" t="s">
        <v>4327</v>
      </c>
      <c r="C506" s="5">
        <v>12</v>
      </c>
      <c r="D506" s="6" t="s">
        <v>2687</v>
      </c>
      <c r="E506" s="6" t="s">
        <v>3699</v>
      </c>
      <c r="F506" s="6" t="s">
        <v>3726</v>
      </c>
      <c r="G506" t="str">
        <f t="shared" si="7"/>
        <v>A019210</v>
      </c>
    </row>
    <row r="507" spans="1:7" x14ac:dyDescent="0.3">
      <c r="A507" s="5" t="s">
        <v>1398</v>
      </c>
      <c r="B507" s="16" t="s">
        <v>4328</v>
      </c>
      <c r="C507" s="5">
        <v>12</v>
      </c>
      <c r="D507" s="6" t="s">
        <v>2120</v>
      </c>
      <c r="E507" s="6" t="s">
        <v>3687</v>
      </c>
      <c r="F507" s="6" t="s">
        <v>3714</v>
      </c>
      <c r="G507" t="str">
        <f t="shared" si="7"/>
        <v>A004150</v>
      </c>
    </row>
    <row r="508" spans="1:7" x14ac:dyDescent="0.3">
      <c r="A508" s="5" t="s">
        <v>1434</v>
      </c>
      <c r="B508" s="16" t="s">
        <v>4329</v>
      </c>
      <c r="C508" s="5">
        <v>12</v>
      </c>
      <c r="D508" s="6" t="s">
        <v>2152</v>
      </c>
      <c r="E508" s="6" t="s">
        <v>3680</v>
      </c>
      <c r="F508" s="6" t="s">
        <v>3707</v>
      </c>
      <c r="G508" t="str">
        <f t="shared" si="7"/>
        <v>A000540</v>
      </c>
    </row>
    <row r="509" spans="1:7" x14ac:dyDescent="0.3">
      <c r="A509" s="5" t="s">
        <v>212</v>
      </c>
      <c r="B509" s="16" t="s">
        <v>4330</v>
      </c>
      <c r="C509" s="5">
        <v>12</v>
      </c>
      <c r="D509" s="6" t="s">
        <v>2688</v>
      </c>
      <c r="E509" s="6" t="s">
        <v>3681</v>
      </c>
      <c r="F509" s="6" t="s">
        <v>3708</v>
      </c>
      <c r="G509" t="str">
        <f t="shared" si="7"/>
        <v>A067160</v>
      </c>
    </row>
    <row r="510" spans="1:7" x14ac:dyDescent="0.3">
      <c r="A510" s="5" t="s">
        <v>1413</v>
      </c>
      <c r="B510" s="16" t="s">
        <v>4331</v>
      </c>
      <c r="C510" s="5">
        <v>12</v>
      </c>
      <c r="D510" s="6" t="s">
        <v>2133</v>
      </c>
      <c r="E510" s="6" t="s">
        <v>3678</v>
      </c>
      <c r="F510" s="6" t="s">
        <v>3705</v>
      </c>
      <c r="G510" t="str">
        <f t="shared" si="7"/>
        <v>A007700</v>
      </c>
    </row>
    <row r="511" spans="1:7" x14ac:dyDescent="0.3">
      <c r="A511" s="5" t="s">
        <v>1400</v>
      </c>
      <c r="B511" s="16" t="s">
        <v>4332</v>
      </c>
      <c r="C511" s="5">
        <v>12</v>
      </c>
      <c r="D511" s="6" t="s">
        <v>2121</v>
      </c>
      <c r="E511" s="6" t="s">
        <v>3684</v>
      </c>
      <c r="F511" s="6" t="s">
        <v>3711</v>
      </c>
      <c r="G511" t="str">
        <f t="shared" si="7"/>
        <v>A004970</v>
      </c>
    </row>
    <row r="512" spans="1:7" x14ac:dyDescent="0.3">
      <c r="A512" s="5" t="s">
        <v>1389</v>
      </c>
      <c r="B512" s="16" t="s">
        <v>4333</v>
      </c>
      <c r="C512" s="5">
        <v>12</v>
      </c>
      <c r="D512" s="6" t="s">
        <v>2111</v>
      </c>
      <c r="E512" s="6" t="s">
        <v>3697</v>
      </c>
      <c r="F512" s="6" t="s">
        <v>3724</v>
      </c>
      <c r="G512" t="str">
        <f t="shared" si="7"/>
        <v>A001200</v>
      </c>
    </row>
    <row r="513" spans="1:7" x14ac:dyDescent="0.3">
      <c r="A513" s="5" t="s">
        <v>1431</v>
      </c>
      <c r="B513" s="16" t="s">
        <v>4334</v>
      </c>
      <c r="C513" s="5">
        <v>12</v>
      </c>
      <c r="D513" s="6" t="s">
        <v>2149</v>
      </c>
      <c r="E513" s="6" t="s">
        <v>3694</v>
      </c>
      <c r="F513" s="6" t="s">
        <v>3721</v>
      </c>
      <c r="G513" t="str">
        <f t="shared" si="7"/>
        <v>A017960</v>
      </c>
    </row>
    <row r="514" spans="1:7" x14ac:dyDescent="0.3">
      <c r="A514" s="5" t="s">
        <v>2689</v>
      </c>
      <c r="B514" s="16" t="s">
        <v>4335</v>
      </c>
      <c r="C514" s="5">
        <v>12</v>
      </c>
      <c r="D514" s="6" t="s">
        <v>2690</v>
      </c>
      <c r="E514" s="6" t="s">
        <v>3677</v>
      </c>
      <c r="F514" s="6" t="s">
        <v>3704</v>
      </c>
      <c r="G514" t="str">
        <f t="shared" si="7"/>
        <v>A221840</v>
      </c>
    </row>
    <row r="515" spans="1:7" x14ac:dyDescent="0.3">
      <c r="A515" s="5" t="s">
        <v>2526</v>
      </c>
      <c r="B515" s="16" t="s">
        <v>4336</v>
      </c>
      <c r="C515" s="5">
        <v>12</v>
      </c>
      <c r="D515" s="6" t="s">
        <v>2528</v>
      </c>
      <c r="E515" s="6" t="s">
        <v>3684</v>
      </c>
      <c r="F515" s="6" t="s">
        <v>3711</v>
      </c>
      <c r="G515" t="str">
        <f t="shared" si="7"/>
        <v>A227840</v>
      </c>
    </row>
    <row r="516" spans="1:7" x14ac:dyDescent="0.3">
      <c r="A516" s="5" t="s">
        <v>152</v>
      </c>
      <c r="B516" s="16" t="s">
        <v>4337</v>
      </c>
      <c r="C516" s="5">
        <v>12</v>
      </c>
      <c r="D516" s="6" t="s">
        <v>2691</v>
      </c>
      <c r="E516" s="6" t="s">
        <v>3689</v>
      </c>
      <c r="F516" s="6" t="s">
        <v>3716</v>
      </c>
      <c r="G516" t="str">
        <f t="shared" si="7"/>
        <v>A011040</v>
      </c>
    </row>
    <row r="517" spans="1:7" x14ac:dyDescent="0.3">
      <c r="A517" s="5" t="s">
        <v>213</v>
      </c>
      <c r="B517" s="16" t="s">
        <v>4338</v>
      </c>
      <c r="C517" s="5">
        <v>12</v>
      </c>
      <c r="D517" s="6" t="s">
        <v>2692</v>
      </c>
      <c r="E517" s="6" t="s">
        <v>3684</v>
      </c>
      <c r="F517" s="6" t="s">
        <v>3711</v>
      </c>
      <c r="G517" t="str">
        <f t="shared" si="7"/>
        <v>A018120</v>
      </c>
    </row>
    <row r="518" spans="1:7" x14ac:dyDescent="0.3">
      <c r="A518" s="5" t="s">
        <v>123</v>
      </c>
      <c r="B518" s="16" t="s">
        <v>4339</v>
      </c>
      <c r="C518" s="5">
        <v>12</v>
      </c>
      <c r="D518" s="6" t="s">
        <v>2693</v>
      </c>
      <c r="E518" s="6" t="s">
        <v>3682</v>
      </c>
      <c r="F518" s="6" t="s">
        <v>3709</v>
      </c>
      <c r="G518" t="str">
        <f t="shared" si="7"/>
        <v>A012700</v>
      </c>
    </row>
    <row r="519" spans="1:7" x14ac:dyDescent="0.3">
      <c r="A519" s="5" t="s">
        <v>345</v>
      </c>
      <c r="B519" s="16" t="s">
        <v>4340</v>
      </c>
      <c r="C519" s="5">
        <v>12</v>
      </c>
      <c r="D519" s="6" t="s">
        <v>2694</v>
      </c>
      <c r="E519" s="6" t="s">
        <v>3678</v>
      </c>
      <c r="F519" s="6" t="s">
        <v>3705</v>
      </c>
      <c r="G519" t="str">
        <f t="shared" si="7"/>
        <v>A033290</v>
      </c>
    </row>
    <row r="520" spans="1:7" x14ac:dyDescent="0.3">
      <c r="A520" s="5" t="s">
        <v>1399</v>
      </c>
      <c r="B520" s="16" t="s">
        <v>4341</v>
      </c>
      <c r="C520" s="5">
        <v>12</v>
      </c>
      <c r="D520" s="6" t="s">
        <v>3653</v>
      </c>
      <c r="E520" s="6" t="s">
        <v>3695</v>
      </c>
      <c r="F520" s="6" t="s">
        <v>3722</v>
      </c>
      <c r="G520" t="str">
        <f t="shared" si="7"/>
        <v>A000860</v>
      </c>
    </row>
    <row r="521" spans="1:7" x14ac:dyDescent="0.3">
      <c r="A521" s="5" t="s">
        <v>124</v>
      </c>
      <c r="B521" s="16" t="s">
        <v>4342</v>
      </c>
      <c r="C521" s="5">
        <v>12</v>
      </c>
      <c r="D521" s="6" t="s">
        <v>2695</v>
      </c>
      <c r="E521" s="6" t="s">
        <v>3698</v>
      </c>
      <c r="F521" s="6" t="s">
        <v>3725</v>
      </c>
      <c r="G521" t="str">
        <f t="shared" si="7"/>
        <v>A054780</v>
      </c>
    </row>
    <row r="522" spans="1:7" x14ac:dyDescent="0.3">
      <c r="A522" s="5" t="s">
        <v>1374</v>
      </c>
      <c r="B522" s="16" t="s">
        <v>4343</v>
      </c>
      <c r="C522" s="5">
        <v>12</v>
      </c>
      <c r="D522" s="6" t="s">
        <v>2096</v>
      </c>
      <c r="E522" s="6" t="s">
        <v>3689</v>
      </c>
      <c r="F522" s="6" t="s">
        <v>3716</v>
      </c>
      <c r="G522" t="str">
        <f t="shared" si="7"/>
        <v>A033270</v>
      </c>
    </row>
    <row r="523" spans="1:7" x14ac:dyDescent="0.3">
      <c r="A523" s="5" t="s">
        <v>157</v>
      </c>
      <c r="B523" s="16" t="s">
        <v>4344</v>
      </c>
      <c r="C523" s="5">
        <v>12</v>
      </c>
      <c r="D523" s="6" t="s">
        <v>2696</v>
      </c>
      <c r="E523" s="6" t="s">
        <v>3691</v>
      </c>
      <c r="F523" s="6" t="s">
        <v>3718</v>
      </c>
      <c r="G523" t="str">
        <f t="shared" si="7"/>
        <v>A065150</v>
      </c>
    </row>
    <row r="524" spans="1:7" x14ac:dyDescent="0.3">
      <c r="A524" s="5" t="s">
        <v>1407</v>
      </c>
      <c r="B524" s="16" t="s">
        <v>4345</v>
      </c>
      <c r="C524" s="5">
        <v>12</v>
      </c>
      <c r="D524" s="6" t="s">
        <v>2127</v>
      </c>
      <c r="E524" s="6" t="s">
        <v>3693</v>
      </c>
      <c r="F524" s="6" t="s">
        <v>3720</v>
      </c>
      <c r="G524" t="str">
        <f t="shared" si="7"/>
        <v>A068400</v>
      </c>
    </row>
    <row r="525" spans="1:7" x14ac:dyDescent="0.3">
      <c r="A525" s="5" t="s">
        <v>353</v>
      </c>
      <c r="B525" s="16" t="s">
        <v>4346</v>
      </c>
      <c r="C525" s="5">
        <v>12</v>
      </c>
      <c r="D525" s="6" t="s">
        <v>2697</v>
      </c>
      <c r="E525" s="6" t="s">
        <v>3677</v>
      </c>
      <c r="F525" s="6" t="s">
        <v>3704</v>
      </c>
      <c r="G525" t="str">
        <f t="shared" si="7"/>
        <v>A143240</v>
      </c>
    </row>
    <row r="526" spans="1:7" x14ac:dyDescent="0.3">
      <c r="A526" s="5" t="s">
        <v>1445</v>
      </c>
      <c r="B526" s="16" t="s">
        <v>4347</v>
      </c>
      <c r="C526" s="5">
        <v>12</v>
      </c>
      <c r="D526" s="6" t="s">
        <v>2162</v>
      </c>
      <c r="E526" s="6" t="s">
        <v>3690</v>
      </c>
      <c r="F526" s="6" t="s">
        <v>3717</v>
      </c>
      <c r="G526" t="str">
        <f t="shared" si="7"/>
        <v>A005680</v>
      </c>
    </row>
    <row r="527" spans="1:7" x14ac:dyDescent="0.3">
      <c r="A527" s="5" t="s">
        <v>1401</v>
      </c>
      <c r="B527" s="16" t="s">
        <v>4348</v>
      </c>
      <c r="C527" s="5">
        <v>3</v>
      </c>
      <c r="D527" s="6" t="s">
        <v>2122</v>
      </c>
      <c r="E527" s="6" t="s">
        <v>3685</v>
      </c>
      <c r="F527" s="6" t="s">
        <v>3712</v>
      </c>
      <c r="G527" t="str">
        <f t="shared" ref="G527:G590" si="8">A527</f>
        <v>A000970</v>
      </c>
    </row>
    <row r="528" spans="1:7" x14ac:dyDescent="0.3">
      <c r="A528" s="5" t="s">
        <v>1416</v>
      </c>
      <c r="B528" s="16" t="s">
        <v>4349</v>
      </c>
      <c r="C528" s="5">
        <v>12</v>
      </c>
      <c r="D528" s="6" t="s">
        <v>2135</v>
      </c>
      <c r="E528" s="6" t="s">
        <v>3679</v>
      </c>
      <c r="F528" s="6" t="s">
        <v>3706</v>
      </c>
      <c r="G528" t="str">
        <f t="shared" si="8"/>
        <v>A092230</v>
      </c>
    </row>
    <row r="529" spans="1:7" x14ac:dyDescent="0.3">
      <c r="A529" s="5" t="s">
        <v>1467</v>
      </c>
      <c r="B529" s="16" t="s">
        <v>4350</v>
      </c>
      <c r="C529" s="5">
        <v>12</v>
      </c>
      <c r="D529" s="6" t="s">
        <v>2184</v>
      </c>
      <c r="E529" s="6" t="s">
        <v>3696</v>
      </c>
      <c r="F529" s="6" t="s">
        <v>3723</v>
      </c>
      <c r="G529" t="str">
        <f t="shared" si="8"/>
        <v>A007810</v>
      </c>
    </row>
    <row r="530" spans="1:7" x14ac:dyDescent="0.3">
      <c r="A530" s="5" t="s">
        <v>1437</v>
      </c>
      <c r="B530" s="16" t="s">
        <v>4351</v>
      </c>
      <c r="C530" s="5">
        <v>12</v>
      </c>
      <c r="D530" s="6" t="s">
        <v>2154</v>
      </c>
      <c r="E530" s="6" t="s">
        <v>3695</v>
      </c>
      <c r="F530" s="6" t="s">
        <v>3722</v>
      </c>
      <c r="G530" t="str">
        <f t="shared" si="8"/>
        <v>A002000</v>
      </c>
    </row>
    <row r="531" spans="1:7" x14ac:dyDescent="0.3">
      <c r="A531" s="5" t="s">
        <v>119</v>
      </c>
      <c r="B531" s="16" t="s">
        <v>4352</v>
      </c>
      <c r="C531" s="5">
        <v>12</v>
      </c>
      <c r="D531" s="6" t="s">
        <v>2698</v>
      </c>
      <c r="E531" s="6" t="s">
        <v>3699</v>
      </c>
      <c r="F531" s="6" t="s">
        <v>3726</v>
      </c>
      <c r="G531" t="str">
        <f t="shared" si="8"/>
        <v>A014620</v>
      </c>
    </row>
    <row r="532" spans="1:7" x14ac:dyDescent="0.3">
      <c r="A532" s="5" t="s">
        <v>233</v>
      </c>
      <c r="B532" s="16" t="s">
        <v>4353</v>
      </c>
      <c r="C532" s="5">
        <v>12</v>
      </c>
      <c r="D532" s="6" t="s">
        <v>2699</v>
      </c>
      <c r="E532" s="6" t="s">
        <v>3696</v>
      </c>
      <c r="F532" s="6" t="s">
        <v>3723</v>
      </c>
      <c r="G532" t="str">
        <f t="shared" si="8"/>
        <v>A005290</v>
      </c>
    </row>
    <row r="533" spans="1:7" x14ac:dyDescent="0.3">
      <c r="A533" s="5" t="s">
        <v>350</v>
      </c>
      <c r="B533" s="16" t="s">
        <v>4354</v>
      </c>
      <c r="C533" s="5">
        <v>12</v>
      </c>
      <c r="D533" s="6" t="s">
        <v>2700</v>
      </c>
      <c r="E533" s="6" t="s">
        <v>3696</v>
      </c>
      <c r="F533" s="6" t="s">
        <v>3723</v>
      </c>
      <c r="G533" t="str">
        <f t="shared" si="8"/>
        <v>A097520</v>
      </c>
    </row>
    <row r="534" spans="1:7" x14ac:dyDescent="0.3">
      <c r="A534" s="5" t="s">
        <v>155</v>
      </c>
      <c r="B534" s="16" t="s">
        <v>4355</v>
      </c>
      <c r="C534" s="5">
        <v>12</v>
      </c>
      <c r="D534" s="6" t="s">
        <v>2701</v>
      </c>
      <c r="E534" s="6" t="s">
        <v>3689</v>
      </c>
      <c r="F534" s="6" t="s">
        <v>3716</v>
      </c>
      <c r="G534" t="str">
        <f t="shared" si="8"/>
        <v>A060590</v>
      </c>
    </row>
    <row r="535" spans="1:7" x14ac:dyDescent="0.3">
      <c r="A535" s="5" t="s">
        <v>186</v>
      </c>
      <c r="B535" s="16" t="s">
        <v>4356</v>
      </c>
      <c r="C535" s="5">
        <v>12</v>
      </c>
      <c r="D535" s="6" t="s">
        <v>2702</v>
      </c>
      <c r="E535" s="6" t="s">
        <v>3699</v>
      </c>
      <c r="F535" s="6" t="s">
        <v>3726</v>
      </c>
      <c r="G535" t="str">
        <f t="shared" si="8"/>
        <v>A023160</v>
      </c>
    </row>
    <row r="536" spans="1:7" x14ac:dyDescent="0.3">
      <c r="A536" s="5" t="s">
        <v>1363</v>
      </c>
      <c r="B536" s="16" t="s">
        <v>4357</v>
      </c>
      <c r="C536" s="5">
        <v>12</v>
      </c>
      <c r="D536" s="6" t="s">
        <v>2085</v>
      </c>
      <c r="E536" s="6" t="s">
        <v>3689</v>
      </c>
      <c r="F536" s="6" t="s">
        <v>3716</v>
      </c>
      <c r="G536" t="str">
        <f t="shared" si="8"/>
        <v>A003060</v>
      </c>
    </row>
    <row r="537" spans="1:7" x14ac:dyDescent="0.3">
      <c r="A537" s="5" t="s">
        <v>2703</v>
      </c>
      <c r="B537" s="16" t="s">
        <v>4358</v>
      </c>
      <c r="C537" s="5">
        <v>12</v>
      </c>
      <c r="D537" s="6" t="s">
        <v>2704</v>
      </c>
      <c r="E537" s="6" t="s">
        <v>3675</v>
      </c>
      <c r="F537" s="6" t="s">
        <v>3702</v>
      </c>
      <c r="G537" t="str">
        <f t="shared" si="8"/>
        <v>A215360</v>
      </c>
    </row>
    <row r="538" spans="1:7" x14ac:dyDescent="0.3">
      <c r="A538" s="5" t="s">
        <v>1015</v>
      </c>
      <c r="B538" s="16" t="s">
        <v>4359</v>
      </c>
      <c r="C538" s="5">
        <v>12</v>
      </c>
      <c r="D538" s="6" t="s">
        <v>2705</v>
      </c>
      <c r="E538" s="6" t="s">
        <v>3692</v>
      </c>
      <c r="F538" s="6" t="s">
        <v>3719</v>
      </c>
      <c r="G538" t="str">
        <f t="shared" si="8"/>
        <v>A064090</v>
      </c>
    </row>
    <row r="539" spans="1:7" x14ac:dyDescent="0.3">
      <c r="A539" s="5" t="s">
        <v>1489</v>
      </c>
      <c r="B539" s="16" t="s">
        <v>4360</v>
      </c>
      <c r="C539" s="5">
        <v>12</v>
      </c>
      <c r="D539" s="6" t="s">
        <v>2206</v>
      </c>
      <c r="E539" s="6" t="s">
        <v>3675</v>
      </c>
      <c r="F539" s="6" t="s">
        <v>3702</v>
      </c>
      <c r="G539" t="str">
        <f t="shared" si="8"/>
        <v>A013520</v>
      </c>
    </row>
    <row r="540" spans="1:7" x14ac:dyDescent="0.3">
      <c r="A540" s="5" t="s">
        <v>2706</v>
      </c>
      <c r="B540" s="16" t="s">
        <v>4361</v>
      </c>
      <c r="C540" s="5">
        <v>12</v>
      </c>
      <c r="D540" s="6" t="s">
        <v>2707</v>
      </c>
      <c r="E540" s="6" t="s">
        <v>3698</v>
      </c>
      <c r="F540" s="6" t="s">
        <v>3725</v>
      </c>
      <c r="G540" t="str">
        <f t="shared" si="8"/>
        <v>A206560</v>
      </c>
    </row>
    <row r="541" spans="1:7" x14ac:dyDescent="0.3">
      <c r="A541" s="5" t="s">
        <v>2708</v>
      </c>
      <c r="B541" s="16" t="s">
        <v>4362</v>
      </c>
      <c r="C541" s="5">
        <v>12</v>
      </c>
      <c r="D541" s="6" t="s">
        <v>2709</v>
      </c>
      <c r="E541" s="6" t="s">
        <v>3684</v>
      </c>
      <c r="F541" s="6" t="s">
        <v>3711</v>
      </c>
      <c r="G541" t="str">
        <f t="shared" si="8"/>
        <v>A189980</v>
      </c>
    </row>
    <row r="542" spans="1:7" x14ac:dyDescent="0.3">
      <c r="A542" s="5" t="s">
        <v>1464</v>
      </c>
      <c r="B542" s="16" t="s">
        <v>4363</v>
      </c>
      <c r="C542" s="5">
        <v>12</v>
      </c>
      <c r="D542" s="6" t="s">
        <v>2181</v>
      </c>
      <c r="E542" s="6" t="s">
        <v>3675</v>
      </c>
      <c r="F542" s="6" t="s">
        <v>3702</v>
      </c>
      <c r="G542" t="str">
        <f t="shared" si="8"/>
        <v>A004840</v>
      </c>
    </row>
    <row r="543" spans="1:7" x14ac:dyDescent="0.3">
      <c r="A543" s="5" t="s">
        <v>161</v>
      </c>
      <c r="B543" s="16" t="s">
        <v>4364</v>
      </c>
      <c r="C543" s="5">
        <v>12</v>
      </c>
      <c r="D543" s="6" t="s">
        <v>3767</v>
      </c>
      <c r="E543" s="6" t="s">
        <v>3674</v>
      </c>
      <c r="F543" s="6" t="s">
        <v>3701</v>
      </c>
      <c r="G543" t="str">
        <f t="shared" si="8"/>
        <v>A036540</v>
      </c>
    </row>
    <row r="544" spans="1:7" x14ac:dyDescent="0.3">
      <c r="A544" s="5" t="s">
        <v>253</v>
      </c>
      <c r="B544" s="16" t="s">
        <v>4365</v>
      </c>
      <c r="C544" s="5">
        <v>12</v>
      </c>
      <c r="D544" s="6" t="s">
        <v>2710</v>
      </c>
      <c r="E544" s="6" t="s">
        <v>3688</v>
      </c>
      <c r="F544" s="6" t="s">
        <v>3715</v>
      </c>
      <c r="G544" t="str">
        <f t="shared" si="8"/>
        <v>A138690</v>
      </c>
    </row>
    <row r="545" spans="1:7" x14ac:dyDescent="0.3">
      <c r="A545" s="5" t="s">
        <v>361</v>
      </c>
      <c r="B545" s="16" t="s">
        <v>4366</v>
      </c>
      <c r="C545" s="5">
        <v>12</v>
      </c>
      <c r="D545" s="6" t="s">
        <v>2711</v>
      </c>
      <c r="E545" s="6" t="s">
        <v>3688</v>
      </c>
      <c r="F545" s="6" t="s">
        <v>3715</v>
      </c>
      <c r="G545" t="str">
        <f t="shared" si="8"/>
        <v>A141000</v>
      </c>
    </row>
    <row r="546" spans="1:7" x14ac:dyDescent="0.3">
      <c r="A546" s="5" t="s">
        <v>326</v>
      </c>
      <c r="B546" s="16" t="s">
        <v>4367</v>
      </c>
      <c r="C546" s="5">
        <v>12</v>
      </c>
      <c r="D546" s="6" t="s">
        <v>2712</v>
      </c>
      <c r="E546" s="6" t="s">
        <v>3699</v>
      </c>
      <c r="F546" s="6" t="s">
        <v>3726</v>
      </c>
      <c r="G546" t="str">
        <f t="shared" si="8"/>
        <v>A115450</v>
      </c>
    </row>
    <row r="547" spans="1:7" x14ac:dyDescent="0.3">
      <c r="A547" s="5" t="s">
        <v>199</v>
      </c>
      <c r="B547" s="16" t="s">
        <v>4368</v>
      </c>
      <c r="C547" s="5">
        <v>12</v>
      </c>
      <c r="D547" s="6" t="s">
        <v>2713</v>
      </c>
      <c r="E547" s="6" t="s">
        <v>3696</v>
      </c>
      <c r="F547" s="6" t="s">
        <v>3723</v>
      </c>
      <c r="G547" t="str">
        <f t="shared" si="8"/>
        <v>A033560</v>
      </c>
    </row>
    <row r="548" spans="1:7" x14ac:dyDescent="0.3">
      <c r="A548" s="5" t="s">
        <v>219</v>
      </c>
      <c r="B548" s="16" t="s">
        <v>4369</v>
      </c>
      <c r="C548" s="5">
        <v>12</v>
      </c>
      <c r="D548" s="6" t="s">
        <v>2714</v>
      </c>
      <c r="E548" s="6" t="s">
        <v>3696</v>
      </c>
      <c r="F548" s="6" t="s">
        <v>3723</v>
      </c>
      <c r="G548" t="str">
        <f t="shared" si="8"/>
        <v>A078070</v>
      </c>
    </row>
    <row r="549" spans="1:7" x14ac:dyDescent="0.3">
      <c r="A549" s="5" t="s">
        <v>1421</v>
      </c>
      <c r="B549" s="16" t="s">
        <v>4370</v>
      </c>
      <c r="C549" s="5">
        <v>12</v>
      </c>
      <c r="D549" s="6" t="s">
        <v>2140</v>
      </c>
      <c r="E549" s="6"/>
      <c r="F549" s="6"/>
      <c r="G549" t="str">
        <f t="shared" si="8"/>
        <v>A051310</v>
      </c>
    </row>
    <row r="550" spans="1:7" x14ac:dyDescent="0.3">
      <c r="A550" s="5" t="s">
        <v>246</v>
      </c>
      <c r="B550" s="16" t="s">
        <v>4371</v>
      </c>
      <c r="C550" s="5">
        <v>12</v>
      </c>
      <c r="D550" s="6" t="s">
        <v>2715</v>
      </c>
      <c r="E550" s="6" t="s">
        <v>3689</v>
      </c>
      <c r="F550" s="6" t="s">
        <v>3716</v>
      </c>
      <c r="G550" t="str">
        <f t="shared" si="8"/>
        <v>A092730</v>
      </c>
    </row>
    <row r="551" spans="1:7" x14ac:dyDescent="0.3">
      <c r="A551" s="5" t="s">
        <v>142</v>
      </c>
      <c r="B551" s="16" t="s">
        <v>4372</v>
      </c>
      <c r="C551" s="5">
        <v>12</v>
      </c>
      <c r="D551" s="6" t="s">
        <v>3666</v>
      </c>
      <c r="E551" s="6" t="s">
        <v>3696</v>
      </c>
      <c r="F551" s="6" t="s">
        <v>3723</v>
      </c>
      <c r="G551" t="str">
        <f t="shared" si="8"/>
        <v>A094840</v>
      </c>
    </row>
    <row r="552" spans="1:7" x14ac:dyDescent="0.3">
      <c r="A552" s="5" t="s">
        <v>1442</v>
      </c>
      <c r="B552" s="16" t="s">
        <v>4373</v>
      </c>
      <c r="C552" s="5">
        <v>12</v>
      </c>
      <c r="D552" s="6" t="s">
        <v>2159</v>
      </c>
      <c r="E552" s="6" t="s">
        <v>3679</v>
      </c>
      <c r="F552" s="6" t="s">
        <v>3706</v>
      </c>
      <c r="G552" t="str">
        <f t="shared" si="8"/>
        <v>A025000</v>
      </c>
    </row>
    <row r="553" spans="1:7" x14ac:dyDescent="0.3">
      <c r="A553" s="5" t="s">
        <v>1415</v>
      </c>
      <c r="B553" s="16" t="s">
        <v>4374</v>
      </c>
      <c r="C553" s="5">
        <v>12</v>
      </c>
      <c r="D553" s="6" t="s">
        <v>2134</v>
      </c>
      <c r="E553" s="6" t="s">
        <v>3689</v>
      </c>
      <c r="F553" s="6" t="s">
        <v>3716</v>
      </c>
      <c r="G553" t="str">
        <f t="shared" si="8"/>
        <v>A001360</v>
      </c>
    </row>
    <row r="554" spans="1:7" x14ac:dyDescent="0.3">
      <c r="A554" s="5" t="s">
        <v>340</v>
      </c>
      <c r="B554" s="16" t="s">
        <v>4375</v>
      </c>
      <c r="C554" s="5">
        <v>12</v>
      </c>
      <c r="D554" s="6" t="s">
        <v>2716</v>
      </c>
      <c r="E554" s="6" t="s">
        <v>3689</v>
      </c>
      <c r="F554" s="6" t="s">
        <v>3716</v>
      </c>
      <c r="G554" t="str">
        <f t="shared" si="8"/>
        <v>A041910</v>
      </c>
    </row>
    <row r="555" spans="1:7" x14ac:dyDescent="0.3">
      <c r="A555" s="5" t="s">
        <v>182</v>
      </c>
      <c r="B555" s="16" t="s">
        <v>4376</v>
      </c>
      <c r="C555" s="5">
        <v>12</v>
      </c>
      <c r="D555" s="6" t="s">
        <v>2717</v>
      </c>
      <c r="E555" s="6" t="s">
        <v>3678</v>
      </c>
      <c r="F555" s="6" t="s">
        <v>3705</v>
      </c>
      <c r="G555" t="str">
        <f t="shared" si="8"/>
        <v>A024950</v>
      </c>
    </row>
    <row r="556" spans="1:7" x14ac:dyDescent="0.3">
      <c r="A556" s="5" t="s">
        <v>1533</v>
      </c>
      <c r="B556" s="16" t="s">
        <v>4377</v>
      </c>
      <c r="C556" s="5">
        <v>12</v>
      </c>
      <c r="D556" s="6" t="s">
        <v>2249</v>
      </c>
      <c r="E556" s="6" t="s">
        <v>3678</v>
      </c>
      <c r="F556" s="6" t="s">
        <v>3705</v>
      </c>
      <c r="G556" t="str">
        <f t="shared" si="8"/>
        <v>A004060</v>
      </c>
    </row>
    <row r="557" spans="1:7" x14ac:dyDescent="0.3">
      <c r="A557" s="5" t="s">
        <v>1384</v>
      </c>
      <c r="B557" s="16" t="s">
        <v>4378</v>
      </c>
      <c r="C557" s="5">
        <v>12</v>
      </c>
      <c r="D557" s="6" t="s">
        <v>2106</v>
      </c>
      <c r="E557" s="6" t="s">
        <v>3679</v>
      </c>
      <c r="F557" s="6" t="s">
        <v>3706</v>
      </c>
      <c r="G557" t="str">
        <f t="shared" si="8"/>
        <v>A005690</v>
      </c>
    </row>
    <row r="558" spans="1:7" x14ac:dyDescent="0.3">
      <c r="A558" s="5" t="s">
        <v>378</v>
      </c>
      <c r="B558" s="16" t="s">
        <v>4379</v>
      </c>
      <c r="C558" s="5">
        <v>12</v>
      </c>
      <c r="D558" s="6" t="s">
        <v>2718</v>
      </c>
      <c r="E558" s="6" t="s">
        <v>3679</v>
      </c>
      <c r="F558" s="6" t="s">
        <v>3706</v>
      </c>
      <c r="G558" t="str">
        <f t="shared" si="8"/>
        <v>A121600</v>
      </c>
    </row>
    <row r="559" spans="1:7" x14ac:dyDescent="0.3">
      <c r="A559" s="5" t="s">
        <v>1402</v>
      </c>
      <c r="B559" s="16" t="s">
        <v>4380</v>
      </c>
      <c r="C559" s="5">
        <v>12</v>
      </c>
      <c r="D559" s="6" t="s">
        <v>2123</v>
      </c>
      <c r="E559" s="6" t="s">
        <v>3695</v>
      </c>
      <c r="F559" s="6" t="s">
        <v>3722</v>
      </c>
      <c r="G559" t="str">
        <f t="shared" si="8"/>
        <v>A090350</v>
      </c>
    </row>
    <row r="560" spans="1:7" x14ac:dyDescent="0.3">
      <c r="A560" s="5" t="s">
        <v>1450</v>
      </c>
      <c r="B560" s="16" t="s">
        <v>4381</v>
      </c>
      <c r="C560" s="5">
        <v>12</v>
      </c>
      <c r="D560" s="6" t="s">
        <v>2167</v>
      </c>
      <c r="E560" s="6" t="s">
        <v>3692</v>
      </c>
      <c r="F560" s="6" t="s">
        <v>3719</v>
      </c>
      <c r="G560" t="str">
        <f t="shared" si="8"/>
        <v>A067830</v>
      </c>
    </row>
    <row r="561" spans="1:7" x14ac:dyDescent="0.3">
      <c r="A561" s="5" t="s">
        <v>195</v>
      </c>
      <c r="B561" s="16" t="s">
        <v>4382</v>
      </c>
      <c r="C561" s="5">
        <v>12</v>
      </c>
      <c r="D561" s="6" t="s">
        <v>2719</v>
      </c>
      <c r="E561" s="6" t="s">
        <v>3689</v>
      </c>
      <c r="F561" s="6" t="s">
        <v>3716</v>
      </c>
      <c r="G561" t="str">
        <f t="shared" si="8"/>
        <v>A001540</v>
      </c>
    </row>
    <row r="562" spans="1:7" x14ac:dyDescent="0.3">
      <c r="A562" s="5" t="s">
        <v>175</v>
      </c>
      <c r="B562" s="16" t="s">
        <v>4383</v>
      </c>
      <c r="C562" s="5">
        <v>12</v>
      </c>
      <c r="D562" s="6" t="s">
        <v>2720</v>
      </c>
      <c r="E562" s="6" t="s">
        <v>3678</v>
      </c>
      <c r="F562" s="6" t="s">
        <v>3705</v>
      </c>
      <c r="G562" t="str">
        <f t="shared" si="8"/>
        <v>A900040</v>
      </c>
    </row>
    <row r="563" spans="1:7" x14ac:dyDescent="0.3">
      <c r="A563" s="5" t="s">
        <v>279</v>
      </c>
      <c r="B563" s="16" t="s">
        <v>4384</v>
      </c>
      <c r="C563" s="5">
        <v>12</v>
      </c>
      <c r="D563" s="6" t="s">
        <v>2721</v>
      </c>
      <c r="E563" s="6" t="s">
        <v>3682</v>
      </c>
      <c r="F563" s="6" t="s">
        <v>3709</v>
      </c>
      <c r="G563" t="str">
        <f t="shared" si="8"/>
        <v>A034950</v>
      </c>
    </row>
    <row r="564" spans="1:7" x14ac:dyDescent="0.3">
      <c r="A564" s="5" t="s">
        <v>302</v>
      </c>
      <c r="B564" s="16" t="s">
        <v>4385</v>
      </c>
      <c r="C564" s="5">
        <v>12</v>
      </c>
      <c r="D564" s="6" t="s">
        <v>2722</v>
      </c>
      <c r="E564" s="6" t="s">
        <v>3674</v>
      </c>
      <c r="F564" s="6" t="s">
        <v>3701</v>
      </c>
      <c r="G564" t="str">
        <f t="shared" si="8"/>
        <v>A077360</v>
      </c>
    </row>
    <row r="565" spans="1:7" x14ac:dyDescent="0.3">
      <c r="A565" s="5" t="s">
        <v>1525</v>
      </c>
      <c r="B565" s="16" t="s">
        <v>4386</v>
      </c>
      <c r="C565" s="5">
        <v>12</v>
      </c>
      <c r="D565" s="6" t="s">
        <v>2241</v>
      </c>
      <c r="E565" s="6" t="s">
        <v>3674</v>
      </c>
      <c r="F565" s="6" t="s">
        <v>3701</v>
      </c>
      <c r="G565" t="str">
        <f t="shared" si="8"/>
        <v>A025560</v>
      </c>
    </row>
    <row r="566" spans="1:7" x14ac:dyDescent="0.3">
      <c r="A566" s="5" t="s">
        <v>1393</v>
      </c>
      <c r="B566" s="16" t="s">
        <v>4387</v>
      </c>
      <c r="C566" s="5">
        <v>12</v>
      </c>
      <c r="D566" s="6" t="s">
        <v>2115</v>
      </c>
      <c r="E566" s="6" t="s">
        <v>3694</v>
      </c>
      <c r="F566" s="6" t="s">
        <v>3721</v>
      </c>
      <c r="G566" t="str">
        <f t="shared" si="8"/>
        <v>A082740</v>
      </c>
    </row>
    <row r="567" spans="1:7" x14ac:dyDescent="0.3">
      <c r="A567" s="5" t="s">
        <v>1509</v>
      </c>
      <c r="B567" s="16" t="s">
        <v>4388</v>
      </c>
      <c r="C567" s="5">
        <v>12</v>
      </c>
      <c r="D567" s="6" t="s">
        <v>2226</v>
      </c>
      <c r="E567" s="6" t="s">
        <v>3677</v>
      </c>
      <c r="F567" s="6" t="s">
        <v>3704</v>
      </c>
      <c r="G567" t="str">
        <f t="shared" si="8"/>
        <v>A010820</v>
      </c>
    </row>
    <row r="568" spans="1:7" x14ac:dyDescent="0.3">
      <c r="A568" s="5" t="s">
        <v>173</v>
      </c>
      <c r="B568" s="16" t="s">
        <v>4389</v>
      </c>
      <c r="C568" s="5">
        <v>12</v>
      </c>
      <c r="D568" s="6" t="s">
        <v>2723</v>
      </c>
      <c r="E568" s="6" t="s">
        <v>3684</v>
      </c>
      <c r="F568" s="6" t="s">
        <v>3711</v>
      </c>
      <c r="G568" t="str">
        <f t="shared" si="8"/>
        <v>A014100</v>
      </c>
    </row>
    <row r="569" spans="1:7" x14ac:dyDescent="0.3">
      <c r="A569" s="5" t="s">
        <v>206</v>
      </c>
      <c r="B569" s="16" t="s">
        <v>4390</v>
      </c>
      <c r="C569" s="5">
        <v>12</v>
      </c>
      <c r="D569" s="6" t="s">
        <v>2724</v>
      </c>
      <c r="E569" s="6" t="s">
        <v>3696</v>
      </c>
      <c r="F569" s="6" t="s">
        <v>3723</v>
      </c>
      <c r="G569" t="str">
        <f t="shared" si="8"/>
        <v>A093920</v>
      </c>
    </row>
    <row r="570" spans="1:7" x14ac:dyDescent="0.3">
      <c r="A570" s="5" t="s">
        <v>1351</v>
      </c>
      <c r="B570" s="16" t="s">
        <v>4391</v>
      </c>
      <c r="C570" s="5">
        <v>12</v>
      </c>
      <c r="D570" s="6" t="s">
        <v>2073</v>
      </c>
      <c r="E570" s="6" t="s">
        <v>3695</v>
      </c>
      <c r="F570" s="6" t="s">
        <v>3722</v>
      </c>
      <c r="G570" t="str">
        <f t="shared" si="8"/>
        <v>A001880</v>
      </c>
    </row>
    <row r="571" spans="1:7" x14ac:dyDescent="0.3">
      <c r="A571" s="5" t="s">
        <v>1376</v>
      </c>
      <c r="B571" s="16" t="s">
        <v>4392</v>
      </c>
      <c r="C571" s="5">
        <v>12</v>
      </c>
      <c r="D571" s="6" t="s">
        <v>2098</v>
      </c>
      <c r="E571" s="6" t="s">
        <v>3695</v>
      </c>
      <c r="F571" s="6" t="s">
        <v>3722</v>
      </c>
      <c r="G571" t="str">
        <f t="shared" si="8"/>
        <v>A003070</v>
      </c>
    </row>
    <row r="572" spans="1:7" x14ac:dyDescent="0.3">
      <c r="A572" s="5" t="s">
        <v>1465</v>
      </c>
      <c r="B572" s="16" t="s">
        <v>4393</v>
      </c>
      <c r="C572" s="5">
        <v>12</v>
      </c>
      <c r="D572" s="6" t="s">
        <v>2182</v>
      </c>
      <c r="E572" s="6" t="s">
        <v>3685</v>
      </c>
      <c r="F572" s="6" t="s">
        <v>3712</v>
      </c>
      <c r="G572" t="str">
        <f t="shared" si="8"/>
        <v>A001940</v>
      </c>
    </row>
    <row r="573" spans="1:7" x14ac:dyDescent="0.3">
      <c r="A573" s="5" t="s">
        <v>1550</v>
      </c>
      <c r="B573" s="16" t="s">
        <v>4394</v>
      </c>
      <c r="C573" s="5">
        <v>12</v>
      </c>
      <c r="D573" s="6" t="s">
        <v>2266</v>
      </c>
      <c r="E573" s="6" t="s">
        <v>3691</v>
      </c>
      <c r="F573" s="6" t="s">
        <v>3718</v>
      </c>
      <c r="G573" t="str">
        <f t="shared" si="8"/>
        <v>A084680</v>
      </c>
    </row>
    <row r="574" spans="1:7" x14ac:dyDescent="0.3">
      <c r="A574" s="5" t="s">
        <v>1444</v>
      </c>
      <c r="B574" s="16" t="s">
        <v>4395</v>
      </c>
      <c r="C574" s="5">
        <v>12</v>
      </c>
      <c r="D574" s="6" t="s">
        <v>2161</v>
      </c>
      <c r="E574" s="6" t="s">
        <v>3687</v>
      </c>
      <c r="F574" s="6" t="s">
        <v>3714</v>
      </c>
      <c r="G574" t="str">
        <f t="shared" si="8"/>
        <v>A011280</v>
      </c>
    </row>
    <row r="575" spans="1:7" x14ac:dyDescent="0.3">
      <c r="A575" s="5" t="s">
        <v>1485</v>
      </c>
      <c r="B575" s="16" t="s">
        <v>4396</v>
      </c>
      <c r="C575" s="5">
        <v>12</v>
      </c>
      <c r="D575" s="6" t="s">
        <v>2202</v>
      </c>
      <c r="E575" s="6" t="s">
        <v>3679</v>
      </c>
      <c r="F575" s="6" t="s">
        <v>3706</v>
      </c>
      <c r="G575" t="str">
        <f t="shared" si="8"/>
        <v>A107590</v>
      </c>
    </row>
    <row r="576" spans="1:7" x14ac:dyDescent="0.3">
      <c r="A576" s="5" t="s">
        <v>1422</v>
      </c>
      <c r="B576" s="16" t="s">
        <v>4397</v>
      </c>
      <c r="C576" s="5">
        <v>12</v>
      </c>
      <c r="D576" s="6" t="s">
        <v>3768</v>
      </c>
      <c r="E576" s="6" t="s">
        <v>3678</v>
      </c>
      <c r="F576" s="6" t="s">
        <v>3705</v>
      </c>
      <c r="G576" t="str">
        <f t="shared" si="8"/>
        <v>A084870</v>
      </c>
    </row>
    <row r="577" spans="1:7" x14ac:dyDescent="0.3">
      <c r="A577" s="5" t="s">
        <v>180</v>
      </c>
      <c r="B577" s="16" t="s">
        <v>4398</v>
      </c>
      <c r="C577" s="5">
        <v>12</v>
      </c>
      <c r="D577" s="6" t="s">
        <v>2725</v>
      </c>
      <c r="E577" s="6" t="s">
        <v>3684</v>
      </c>
      <c r="F577" s="6" t="s">
        <v>3711</v>
      </c>
      <c r="G577" t="str">
        <f t="shared" si="8"/>
        <v>A136480</v>
      </c>
    </row>
    <row r="578" spans="1:7" x14ac:dyDescent="0.3">
      <c r="A578" s="5" t="s">
        <v>1419</v>
      </c>
      <c r="B578" s="16" t="s">
        <v>4399</v>
      </c>
      <c r="C578" s="5">
        <v>12</v>
      </c>
      <c r="D578" s="6" t="s">
        <v>2138</v>
      </c>
      <c r="E578" s="6" t="s">
        <v>3687</v>
      </c>
      <c r="F578" s="6" t="s">
        <v>3714</v>
      </c>
      <c r="G578" t="str">
        <f t="shared" si="8"/>
        <v>A002030</v>
      </c>
    </row>
    <row r="579" spans="1:7" x14ac:dyDescent="0.3">
      <c r="A579" s="5" t="s">
        <v>1461</v>
      </c>
      <c r="B579" s="16" t="s">
        <v>4400</v>
      </c>
      <c r="C579" s="5">
        <v>12</v>
      </c>
      <c r="D579" s="6" t="s">
        <v>2178</v>
      </c>
      <c r="E579" s="6" t="s">
        <v>3689</v>
      </c>
      <c r="F579" s="6" t="s">
        <v>3716</v>
      </c>
      <c r="G579" t="str">
        <f t="shared" si="8"/>
        <v>A000020</v>
      </c>
    </row>
    <row r="580" spans="1:7" x14ac:dyDescent="0.3">
      <c r="A580" s="5" t="s">
        <v>167</v>
      </c>
      <c r="B580" s="16" t="s">
        <v>4401</v>
      </c>
      <c r="C580" s="5">
        <v>12</v>
      </c>
      <c r="D580" s="6" t="s">
        <v>2726</v>
      </c>
      <c r="E580" s="6" t="s">
        <v>3689</v>
      </c>
      <c r="F580" s="6" t="s">
        <v>3716</v>
      </c>
      <c r="G580" t="str">
        <f t="shared" si="8"/>
        <v>A100700</v>
      </c>
    </row>
    <row r="581" spans="1:7" x14ac:dyDescent="0.3">
      <c r="A581" s="5" t="s">
        <v>272</v>
      </c>
      <c r="B581" s="16" t="s">
        <v>4402</v>
      </c>
      <c r="C581" s="5">
        <v>12</v>
      </c>
      <c r="D581" s="6" t="s">
        <v>2727</v>
      </c>
      <c r="E581" s="6" t="s">
        <v>3681</v>
      </c>
      <c r="F581" s="6" t="s">
        <v>3708</v>
      </c>
      <c r="G581" t="str">
        <f t="shared" si="8"/>
        <v>A086960</v>
      </c>
    </row>
    <row r="582" spans="1:7" x14ac:dyDescent="0.3">
      <c r="A582" s="5" t="s">
        <v>274</v>
      </c>
      <c r="B582" s="16" t="s">
        <v>4403</v>
      </c>
      <c r="C582" s="5">
        <v>12</v>
      </c>
      <c r="D582" s="6" t="s">
        <v>2728</v>
      </c>
      <c r="E582" s="6" t="s">
        <v>3688</v>
      </c>
      <c r="F582" s="6" t="s">
        <v>3715</v>
      </c>
      <c r="G582" t="str">
        <f t="shared" si="8"/>
        <v>A123100</v>
      </c>
    </row>
    <row r="583" spans="1:7" x14ac:dyDescent="0.3">
      <c r="A583" s="5" t="s">
        <v>1499</v>
      </c>
      <c r="B583" s="16" t="s">
        <v>4404</v>
      </c>
      <c r="C583" s="5">
        <v>12</v>
      </c>
      <c r="D583" s="6" t="s">
        <v>2216</v>
      </c>
      <c r="E583" s="6" t="s">
        <v>3675</v>
      </c>
      <c r="F583" s="6" t="s">
        <v>3702</v>
      </c>
      <c r="G583" t="str">
        <f t="shared" si="8"/>
        <v>A000040</v>
      </c>
    </row>
    <row r="584" spans="1:7" x14ac:dyDescent="0.3">
      <c r="A584" s="5" t="s">
        <v>1460</v>
      </c>
      <c r="B584" s="16" t="s">
        <v>4405</v>
      </c>
      <c r="C584" s="5">
        <v>12</v>
      </c>
      <c r="D584" s="6" t="s">
        <v>2177</v>
      </c>
      <c r="E584" s="6" t="s">
        <v>3676</v>
      </c>
      <c r="F584" s="6" t="s">
        <v>3703</v>
      </c>
      <c r="G584" t="str">
        <f t="shared" si="8"/>
        <v>A015360</v>
      </c>
    </row>
    <row r="585" spans="1:7" x14ac:dyDescent="0.3">
      <c r="A585" s="5" t="s">
        <v>1490</v>
      </c>
      <c r="B585" s="16" t="s">
        <v>4406</v>
      </c>
      <c r="C585" s="5">
        <v>12</v>
      </c>
      <c r="D585" s="6" t="s">
        <v>2207</v>
      </c>
      <c r="E585" s="6" t="s">
        <v>3675</v>
      </c>
      <c r="F585" s="6" t="s">
        <v>3702</v>
      </c>
      <c r="G585" t="str">
        <f t="shared" si="8"/>
        <v>A010690</v>
      </c>
    </row>
    <row r="586" spans="1:7" x14ac:dyDescent="0.3">
      <c r="A586" s="5" t="s">
        <v>1439</v>
      </c>
      <c r="B586" s="16" t="s">
        <v>4407</v>
      </c>
      <c r="C586" s="5">
        <v>12</v>
      </c>
      <c r="D586" s="6" t="s">
        <v>2156</v>
      </c>
      <c r="E586" s="6" t="s">
        <v>3699</v>
      </c>
      <c r="F586" s="6" t="s">
        <v>3726</v>
      </c>
      <c r="G586" t="str">
        <f t="shared" si="8"/>
        <v>A000490</v>
      </c>
    </row>
    <row r="587" spans="1:7" x14ac:dyDescent="0.3">
      <c r="A587" s="5" t="s">
        <v>280</v>
      </c>
      <c r="B587" s="16" t="s">
        <v>4408</v>
      </c>
      <c r="C587" s="5">
        <v>12</v>
      </c>
      <c r="D587" s="6" t="s">
        <v>2729</v>
      </c>
      <c r="E587" s="6" t="s">
        <v>3675</v>
      </c>
      <c r="F587" s="6" t="s">
        <v>3702</v>
      </c>
      <c r="G587" t="str">
        <f t="shared" si="8"/>
        <v>A072470</v>
      </c>
    </row>
    <row r="588" spans="1:7" x14ac:dyDescent="0.3">
      <c r="A588" s="5" t="s">
        <v>1429</v>
      </c>
      <c r="B588" s="16" t="s">
        <v>4409</v>
      </c>
      <c r="C588" s="5">
        <v>12</v>
      </c>
      <c r="D588" s="6" t="s">
        <v>2147</v>
      </c>
      <c r="E588" s="6" t="s">
        <v>3684</v>
      </c>
      <c r="F588" s="6" t="s">
        <v>3711</v>
      </c>
      <c r="G588" t="str">
        <f t="shared" si="8"/>
        <v>A136490</v>
      </c>
    </row>
    <row r="589" spans="1:7" x14ac:dyDescent="0.3">
      <c r="A589" s="5" t="s">
        <v>227</v>
      </c>
      <c r="B589" s="16" t="s">
        <v>4410</v>
      </c>
      <c r="C589" s="5">
        <v>12</v>
      </c>
      <c r="D589" s="6" t="s">
        <v>2730</v>
      </c>
      <c r="E589" s="6" t="s">
        <v>3689</v>
      </c>
      <c r="F589" s="6" t="s">
        <v>3716</v>
      </c>
      <c r="G589" t="str">
        <f t="shared" si="8"/>
        <v>A071200</v>
      </c>
    </row>
    <row r="590" spans="1:7" x14ac:dyDescent="0.3">
      <c r="A590" s="5" t="s">
        <v>284</v>
      </c>
      <c r="B590" s="16" t="s">
        <v>4411</v>
      </c>
      <c r="C590" s="5">
        <v>12</v>
      </c>
      <c r="D590" s="6" t="s">
        <v>2731</v>
      </c>
      <c r="E590" s="6" t="s">
        <v>3674</v>
      </c>
      <c r="F590" s="6" t="s">
        <v>3701</v>
      </c>
      <c r="G590" t="str">
        <f t="shared" si="8"/>
        <v>A074600</v>
      </c>
    </row>
    <row r="591" spans="1:7" x14ac:dyDescent="0.3">
      <c r="A591" s="5" t="s">
        <v>1394</v>
      </c>
      <c r="B591" s="16" t="s">
        <v>4412</v>
      </c>
      <c r="C591" s="5">
        <v>12</v>
      </c>
      <c r="D591" s="6" t="s">
        <v>2116</v>
      </c>
      <c r="E591" s="6" t="s">
        <v>3695</v>
      </c>
      <c r="F591" s="6" t="s">
        <v>3722</v>
      </c>
      <c r="G591" t="str">
        <f t="shared" ref="G591:G654" si="9">A591</f>
        <v>A004980</v>
      </c>
    </row>
    <row r="592" spans="1:7" x14ac:dyDescent="0.3">
      <c r="A592" s="5" t="s">
        <v>128</v>
      </c>
      <c r="B592" s="16" t="s">
        <v>4413</v>
      </c>
      <c r="C592" s="5">
        <v>12</v>
      </c>
      <c r="D592" s="6" t="s">
        <v>2732</v>
      </c>
      <c r="E592" s="6" t="s">
        <v>3689</v>
      </c>
      <c r="F592" s="6" t="s">
        <v>3716</v>
      </c>
      <c r="G592" t="str">
        <f t="shared" si="9"/>
        <v>A054670</v>
      </c>
    </row>
    <row r="593" spans="1:7" x14ac:dyDescent="0.3">
      <c r="A593" s="5" t="s">
        <v>1551</v>
      </c>
      <c r="B593" s="16" t="s">
        <v>4414</v>
      </c>
      <c r="C593" s="5">
        <v>12</v>
      </c>
      <c r="D593" s="6" t="s">
        <v>2267</v>
      </c>
      <c r="E593" s="6" t="s">
        <v>3699</v>
      </c>
      <c r="F593" s="6" t="s">
        <v>3726</v>
      </c>
      <c r="G593" t="str">
        <f t="shared" si="9"/>
        <v>A100840</v>
      </c>
    </row>
    <row r="594" spans="1:7" x14ac:dyDescent="0.3">
      <c r="A594" s="5" t="s">
        <v>259</v>
      </c>
      <c r="B594" s="16" t="s">
        <v>4415</v>
      </c>
      <c r="C594" s="5">
        <v>12</v>
      </c>
      <c r="D594" s="6" t="s">
        <v>2733</v>
      </c>
      <c r="E594" s="6" t="s">
        <v>3689</v>
      </c>
      <c r="F594" s="6" t="s">
        <v>3716</v>
      </c>
      <c r="G594" t="str">
        <f t="shared" si="9"/>
        <v>A200780</v>
      </c>
    </row>
    <row r="595" spans="1:7" x14ac:dyDescent="0.3">
      <c r="A595" s="5" t="s">
        <v>1443</v>
      </c>
      <c r="B595" s="16" t="s">
        <v>4416</v>
      </c>
      <c r="C595" s="5">
        <v>12</v>
      </c>
      <c r="D595" s="6" t="s">
        <v>2160</v>
      </c>
      <c r="E595" s="6" t="s">
        <v>3682</v>
      </c>
      <c r="F595" s="6" t="s">
        <v>3709</v>
      </c>
      <c r="G595" t="str">
        <f t="shared" si="9"/>
        <v>A006220</v>
      </c>
    </row>
    <row r="596" spans="1:7" x14ac:dyDescent="0.3">
      <c r="A596" s="5" t="s">
        <v>188</v>
      </c>
      <c r="B596" s="16" t="s">
        <v>4417</v>
      </c>
      <c r="C596" s="5">
        <v>12</v>
      </c>
      <c r="D596" s="6" t="s">
        <v>2734</v>
      </c>
      <c r="E596" s="6" t="s">
        <v>3695</v>
      </c>
      <c r="F596" s="6" t="s">
        <v>3722</v>
      </c>
      <c r="G596" t="str">
        <f t="shared" si="9"/>
        <v>A171120</v>
      </c>
    </row>
    <row r="597" spans="1:7" x14ac:dyDescent="0.3">
      <c r="A597" s="5" t="s">
        <v>189</v>
      </c>
      <c r="B597" s="16" t="s">
        <v>4418</v>
      </c>
      <c r="C597" s="5">
        <v>12</v>
      </c>
      <c r="D597" s="6" t="s">
        <v>2735</v>
      </c>
      <c r="E597" s="6" t="s">
        <v>3689</v>
      </c>
      <c r="F597" s="6" t="s">
        <v>3716</v>
      </c>
      <c r="G597" t="str">
        <f t="shared" si="9"/>
        <v>A026260</v>
      </c>
    </row>
    <row r="598" spans="1:7" x14ac:dyDescent="0.3">
      <c r="A598" s="5" t="s">
        <v>1459</v>
      </c>
      <c r="B598" s="16" t="s">
        <v>4419</v>
      </c>
      <c r="C598" s="5">
        <v>6</v>
      </c>
      <c r="D598" s="6" t="s">
        <v>2176</v>
      </c>
      <c r="E598" s="6" t="s">
        <v>3675</v>
      </c>
      <c r="F598" s="6" t="s">
        <v>3702</v>
      </c>
      <c r="G598" t="str">
        <f t="shared" si="9"/>
        <v>A021820</v>
      </c>
    </row>
    <row r="599" spans="1:7" x14ac:dyDescent="0.3">
      <c r="A599" s="5" t="s">
        <v>287</v>
      </c>
      <c r="B599" s="16" t="s">
        <v>4420</v>
      </c>
      <c r="C599" s="5">
        <v>12</v>
      </c>
      <c r="D599" s="6" t="s">
        <v>2736</v>
      </c>
      <c r="E599" s="6" t="s">
        <v>3684</v>
      </c>
      <c r="F599" s="6" t="s">
        <v>3711</v>
      </c>
      <c r="G599" t="str">
        <f t="shared" si="9"/>
        <v>A007390</v>
      </c>
    </row>
    <row r="600" spans="1:7" x14ac:dyDescent="0.3">
      <c r="A600" s="5" t="s">
        <v>1463</v>
      </c>
      <c r="B600" s="16" t="s">
        <v>4421</v>
      </c>
      <c r="C600" s="5">
        <v>12</v>
      </c>
      <c r="D600" s="6" t="s">
        <v>2180</v>
      </c>
      <c r="E600" s="6" t="s">
        <v>3679</v>
      </c>
      <c r="F600" s="6" t="s">
        <v>3706</v>
      </c>
      <c r="G600" t="str">
        <f t="shared" si="9"/>
        <v>A100250</v>
      </c>
    </row>
    <row r="601" spans="1:7" x14ac:dyDescent="0.3">
      <c r="A601" s="5" t="s">
        <v>198</v>
      </c>
      <c r="B601" s="16" t="s">
        <v>4422</v>
      </c>
      <c r="C601" s="5">
        <v>12</v>
      </c>
      <c r="D601" s="6" t="s">
        <v>2737</v>
      </c>
      <c r="E601" s="6" t="s">
        <v>3695</v>
      </c>
      <c r="F601" s="6" t="s">
        <v>3722</v>
      </c>
      <c r="G601" t="str">
        <f t="shared" si="9"/>
        <v>A900180</v>
      </c>
    </row>
    <row r="602" spans="1:7" x14ac:dyDescent="0.3">
      <c r="A602" s="5" t="s">
        <v>2738</v>
      </c>
      <c r="B602" s="16" t="s">
        <v>4423</v>
      </c>
      <c r="C602" s="5">
        <v>12</v>
      </c>
      <c r="D602" s="6" t="s">
        <v>2739</v>
      </c>
      <c r="E602" s="6" t="s">
        <v>3678</v>
      </c>
      <c r="F602" s="6" t="s">
        <v>3705</v>
      </c>
      <c r="G602" t="str">
        <f t="shared" si="9"/>
        <v>A225650</v>
      </c>
    </row>
    <row r="603" spans="1:7" x14ac:dyDescent="0.3">
      <c r="A603" s="5" t="s">
        <v>201</v>
      </c>
      <c r="B603" s="16" t="s">
        <v>4424</v>
      </c>
      <c r="C603" s="5">
        <v>12</v>
      </c>
      <c r="D603" s="6" t="s">
        <v>2740</v>
      </c>
      <c r="E603" s="6" t="s">
        <v>3689</v>
      </c>
      <c r="F603" s="6" t="s">
        <v>3716</v>
      </c>
      <c r="G603" t="str">
        <f t="shared" si="9"/>
        <v>A196170</v>
      </c>
    </row>
    <row r="604" spans="1:7" x14ac:dyDescent="0.3">
      <c r="A604" s="5" t="s">
        <v>1456</v>
      </c>
      <c r="B604" s="16" t="s">
        <v>4425</v>
      </c>
      <c r="C604" s="5">
        <v>12</v>
      </c>
      <c r="D604" s="6" t="s">
        <v>2173</v>
      </c>
      <c r="E604" s="6" t="s">
        <v>3689</v>
      </c>
      <c r="F604" s="6" t="s">
        <v>3716</v>
      </c>
      <c r="G604" t="str">
        <f t="shared" si="9"/>
        <v>A002250</v>
      </c>
    </row>
    <row r="605" spans="1:7" x14ac:dyDescent="0.3">
      <c r="A605" s="5" t="s">
        <v>192</v>
      </c>
      <c r="B605" s="16" t="s">
        <v>4426</v>
      </c>
      <c r="C605" s="5">
        <v>12</v>
      </c>
      <c r="D605" s="6" t="s">
        <v>2741</v>
      </c>
      <c r="E605" s="6" t="s">
        <v>3695</v>
      </c>
      <c r="F605" s="6" t="s">
        <v>3722</v>
      </c>
      <c r="G605" t="str">
        <f t="shared" si="9"/>
        <v>A036190</v>
      </c>
    </row>
    <row r="606" spans="1:7" x14ac:dyDescent="0.3">
      <c r="A606" s="5" t="s">
        <v>1495</v>
      </c>
      <c r="B606" s="16" t="s">
        <v>4427</v>
      </c>
      <c r="C606" s="5">
        <v>12</v>
      </c>
      <c r="D606" s="6" t="s">
        <v>2212</v>
      </c>
      <c r="E606" s="6" t="s">
        <v>3675</v>
      </c>
      <c r="F606" s="6" t="s">
        <v>3702</v>
      </c>
      <c r="G606" t="str">
        <f t="shared" si="9"/>
        <v>A033530</v>
      </c>
    </row>
    <row r="607" spans="1:7" x14ac:dyDescent="0.3">
      <c r="A607" s="5" t="s">
        <v>1451</v>
      </c>
      <c r="B607" s="16" t="s">
        <v>4428</v>
      </c>
      <c r="C607" s="5">
        <v>12</v>
      </c>
      <c r="D607" s="6" t="s">
        <v>2168</v>
      </c>
      <c r="E607" s="6" t="s">
        <v>3685</v>
      </c>
      <c r="F607" s="6" t="s">
        <v>3712</v>
      </c>
      <c r="G607" t="str">
        <f t="shared" si="9"/>
        <v>A084010</v>
      </c>
    </row>
    <row r="608" spans="1:7" x14ac:dyDescent="0.3">
      <c r="A608" s="5" t="s">
        <v>1469</v>
      </c>
      <c r="B608" s="16" t="s">
        <v>4429</v>
      </c>
      <c r="C608" s="5">
        <v>12</v>
      </c>
      <c r="D608" s="6" t="s">
        <v>2186</v>
      </c>
      <c r="E608" s="6" t="s">
        <v>3679</v>
      </c>
      <c r="F608" s="6" t="s">
        <v>3706</v>
      </c>
      <c r="G608" t="str">
        <f t="shared" si="9"/>
        <v>A138490</v>
      </c>
    </row>
    <row r="609" spans="1:7" x14ac:dyDescent="0.3">
      <c r="A609" s="5" t="s">
        <v>267</v>
      </c>
      <c r="B609" s="16" t="s">
        <v>4430</v>
      </c>
      <c r="C609" s="5">
        <v>12</v>
      </c>
      <c r="D609" s="6" t="s">
        <v>2742</v>
      </c>
      <c r="E609" s="6" t="s">
        <v>3681</v>
      </c>
      <c r="F609" s="6" t="s">
        <v>3708</v>
      </c>
      <c r="G609" t="str">
        <f t="shared" si="9"/>
        <v>A033130</v>
      </c>
    </row>
    <row r="610" spans="1:7" x14ac:dyDescent="0.3">
      <c r="A610" s="5" t="s">
        <v>1366</v>
      </c>
      <c r="B610" s="16" t="s">
        <v>4431</v>
      </c>
      <c r="C610" s="5">
        <v>12</v>
      </c>
      <c r="D610" s="6" t="s">
        <v>2088</v>
      </c>
      <c r="E610" s="6" t="s">
        <v>3695</v>
      </c>
      <c r="F610" s="6" t="s">
        <v>3722</v>
      </c>
      <c r="G610" t="str">
        <f t="shared" si="9"/>
        <v>A011090</v>
      </c>
    </row>
    <row r="611" spans="1:7" x14ac:dyDescent="0.3">
      <c r="A611" s="5" t="s">
        <v>1500</v>
      </c>
      <c r="B611" s="16" t="s">
        <v>4432</v>
      </c>
      <c r="C611" s="5">
        <v>12</v>
      </c>
      <c r="D611" s="6" t="s">
        <v>2217</v>
      </c>
      <c r="E611" s="6" t="s">
        <v>3696</v>
      </c>
      <c r="F611" s="6" t="s">
        <v>3723</v>
      </c>
      <c r="G611" t="str">
        <f t="shared" si="9"/>
        <v>A004130</v>
      </c>
    </row>
    <row r="612" spans="1:7" x14ac:dyDescent="0.3">
      <c r="A612" s="5" t="s">
        <v>176</v>
      </c>
      <c r="B612" s="16" t="s">
        <v>4433</v>
      </c>
      <c r="C612" s="5">
        <v>12</v>
      </c>
      <c r="D612" s="6" t="s">
        <v>2743</v>
      </c>
      <c r="E612" s="6" t="s">
        <v>3688</v>
      </c>
      <c r="F612" s="6" t="s">
        <v>3715</v>
      </c>
      <c r="G612" t="str">
        <f t="shared" si="9"/>
        <v>A038060</v>
      </c>
    </row>
    <row r="613" spans="1:7" x14ac:dyDescent="0.3">
      <c r="A613" s="5" t="s">
        <v>1494</v>
      </c>
      <c r="B613" s="16" t="s">
        <v>4434</v>
      </c>
      <c r="C613" s="5">
        <v>12</v>
      </c>
      <c r="D613" s="6" t="s">
        <v>2211</v>
      </c>
      <c r="E613" s="6" t="s">
        <v>3699</v>
      </c>
      <c r="F613" s="6" t="s">
        <v>3726</v>
      </c>
      <c r="G613" t="str">
        <f t="shared" si="9"/>
        <v>A009440</v>
      </c>
    </row>
    <row r="614" spans="1:7" x14ac:dyDescent="0.3">
      <c r="A614" s="5" t="s">
        <v>2744</v>
      </c>
      <c r="B614" s="16" t="s">
        <v>4435</v>
      </c>
      <c r="C614" s="5">
        <v>12</v>
      </c>
      <c r="D614" s="6" t="s">
        <v>2745</v>
      </c>
      <c r="E614" s="6" t="s">
        <v>3681</v>
      </c>
      <c r="F614" s="6" t="s">
        <v>3708</v>
      </c>
      <c r="G614" t="str">
        <f t="shared" si="9"/>
        <v>A205500</v>
      </c>
    </row>
    <row r="615" spans="1:7" x14ac:dyDescent="0.3">
      <c r="A615" s="5" t="s">
        <v>1488</v>
      </c>
      <c r="B615" s="16" t="s">
        <v>4436</v>
      </c>
      <c r="C615" s="5">
        <v>12</v>
      </c>
      <c r="D615" s="6" t="s">
        <v>2205</v>
      </c>
      <c r="E615" s="6" t="s">
        <v>3693</v>
      </c>
      <c r="F615" s="6" t="s">
        <v>3720</v>
      </c>
      <c r="G615" t="str">
        <f t="shared" si="9"/>
        <v>A044450</v>
      </c>
    </row>
    <row r="616" spans="1:7" x14ac:dyDescent="0.3">
      <c r="A616" s="5" t="s">
        <v>288</v>
      </c>
      <c r="B616" s="16" t="s">
        <v>4437</v>
      </c>
      <c r="C616" s="5">
        <v>12</v>
      </c>
      <c r="D616" s="6" t="s">
        <v>2746</v>
      </c>
      <c r="E616" s="6" t="s">
        <v>3679</v>
      </c>
      <c r="F616" s="6" t="s">
        <v>3706</v>
      </c>
      <c r="G616" t="str">
        <f t="shared" si="9"/>
        <v>A061460</v>
      </c>
    </row>
    <row r="617" spans="1:7" x14ac:dyDescent="0.3">
      <c r="A617" s="5" t="s">
        <v>410</v>
      </c>
      <c r="B617" s="16" t="s">
        <v>4438</v>
      </c>
      <c r="C617" s="5">
        <v>12</v>
      </c>
      <c r="D617" s="6" t="s">
        <v>2747</v>
      </c>
      <c r="E617" s="6" t="s">
        <v>3679</v>
      </c>
      <c r="F617" s="6" t="s">
        <v>3706</v>
      </c>
      <c r="G617" t="str">
        <f t="shared" si="9"/>
        <v>A086520</v>
      </c>
    </row>
    <row r="618" spans="1:7" x14ac:dyDescent="0.3">
      <c r="A618" s="5" t="s">
        <v>171</v>
      </c>
      <c r="B618" s="16" t="s">
        <v>4439</v>
      </c>
      <c r="C618" s="5">
        <v>12</v>
      </c>
      <c r="D618" s="6" t="s">
        <v>2748</v>
      </c>
      <c r="E618" s="6" t="s">
        <v>3696</v>
      </c>
      <c r="F618" s="6" t="s">
        <v>3723</v>
      </c>
      <c r="G618" t="str">
        <f t="shared" si="9"/>
        <v>A041520</v>
      </c>
    </row>
    <row r="619" spans="1:7" x14ac:dyDescent="0.3">
      <c r="A619" s="5" t="s">
        <v>1452</v>
      </c>
      <c r="B619" s="16" t="s">
        <v>4440</v>
      </c>
      <c r="C619" s="5">
        <v>12</v>
      </c>
      <c r="D619" s="6" t="s">
        <v>2169</v>
      </c>
      <c r="E619" s="6" t="s">
        <v>3693</v>
      </c>
      <c r="F619" s="6" t="s">
        <v>3720</v>
      </c>
      <c r="G619" t="str">
        <f t="shared" si="9"/>
        <v>A000700</v>
      </c>
    </row>
    <row r="620" spans="1:7" x14ac:dyDescent="0.3">
      <c r="A620" s="5" t="s">
        <v>394</v>
      </c>
      <c r="B620" s="16" t="s">
        <v>4441</v>
      </c>
      <c r="C620" s="5">
        <v>12</v>
      </c>
      <c r="D620" s="6" t="s">
        <v>2749</v>
      </c>
      <c r="E620" s="6" t="s">
        <v>3696</v>
      </c>
      <c r="F620" s="6" t="s">
        <v>3723</v>
      </c>
      <c r="G620" t="str">
        <f t="shared" si="9"/>
        <v>A041590</v>
      </c>
    </row>
    <row r="621" spans="1:7" x14ac:dyDescent="0.3">
      <c r="A621" s="5" t="s">
        <v>261</v>
      </c>
      <c r="B621" s="16" t="s">
        <v>4442</v>
      </c>
      <c r="C621" s="5">
        <v>12</v>
      </c>
      <c r="D621" s="6" t="s">
        <v>2750</v>
      </c>
      <c r="E621" s="6" t="s">
        <v>3685</v>
      </c>
      <c r="F621" s="6" t="s">
        <v>3712</v>
      </c>
      <c r="G621" t="str">
        <f t="shared" si="9"/>
        <v>A005160</v>
      </c>
    </row>
    <row r="622" spans="1:7" x14ac:dyDescent="0.3">
      <c r="A622" s="5" t="s">
        <v>225</v>
      </c>
      <c r="B622" s="16" t="s">
        <v>4443</v>
      </c>
      <c r="C622" s="5">
        <v>12</v>
      </c>
      <c r="D622" s="6" t="s">
        <v>2751</v>
      </c>
      <c r="E622" s="6" t="s">
        <v>3693</v>
      </c>
      <c r="F622" s="6" t="s">
        <v>3720</v>
      </c>
      <c r="G622" t="str">
        <f t="shared" si="9"/>
        <v>A038390</v>
      </c>
    </row>
    <row r="623" spans="1:7" x14ac:dyDescent="0.3">
      <c r="A623" s="5" t="s">
        <v>221</v>
      </c>
      <c r="B623" s="16" t="s">
        <v>4444</v>
      </c>
      <c r="C623" s="5">
        <v>12</v>
      </c>
      <c r="D623" s="6" t="s">
        <v>2752</v>
      </c>
      <c r="E623" s="6" t="s">
        <v>3689</v>
      </c>
      <c r="F623" s="6" t="s">
        <v>3716</v>
      </c>
      <c r="G623" t="str">
        <f t="shared" si="9"/>
        <v>A140410</v>
      </c>
    </row>
    <row r="624" spans="1:7" x14ac:dyDescent="0.3">
      <c r="A624" s="5" t="s">
        <v>1462</v>
      </c>
      <c r="B624" s="16" t="s">
        <v>4445</v>
      </c>
      <c r="C624" s="5">
        <v>6</v>
      </c>
      <c r="D624" s="6" t="s">
        <v>2179</v>
      </c>
      <c r="E624" s="6" t="s">
        <v>3678</v>
      </c>
      <c r="F624" s="6" t="s">
        <v>3705</v>
      </c>
      <c r="G624" t="str">
        <f t="shared" si="9"/>
        <v>A005390</v>
      </c>
    </row>
    <row r="625" spans="1:7" x14ac:dyDescent="0.3">
      <c r="A625" s="5" t="s">
        <v>126</v>
      </c>
      <c r="B625" s="16" t="s">
        <v>4446</v>
      </c>
      <c r="C625" s="5">
        <v>12</v>
      </c>
      <c r="D625" s="6" t="s">
        <v>2753</v>
      </c>
      <c r="E625" s="6" t="s">
        <v>3695</v>
      </c>
      <c r="F625" s="6" t="s">
        <v>3722</v>
      </c>
      <c r="G625" t="str">
        <f t="shared" si="9"/>
        <v>A018310</v>
      </c>
    </row>
    <row r="626" spans="1:7" x14ac:dyDescent="0.3">
      <c r="A626" s="5" t="s">
        <v>1481</v>
      </c>
      <c r="B626" s="16" t="s">
        <v>4447</v>
      </c>
      <c r="C626" s="5">
        <v>12</v>
      </c>
      <c r="D626" s="6" t="s">
        <v>2198</v>
      </c>
      <c r="E626" s="6" t="s">
        <v>3684</v>
      </c>
      <c r="F626" s="6" t="s">
        <v>3711</v>
      </c>
      <c r="G626" t="str">
        <f t="shared" si="9"/>
        <v>A003230</v>
      </c>
    </row>
    <row r="627" spans="1:7" x14ac:dyDescent="0.3">
      <c r="A627" s="5" t="s">
        <v>184</v>
      </c>
      <c r="B627" s="16" t="s">
        <v>4448</v>
      </c>
      <c r="C627" s="5">
        <v>12</v>
      </c>
      <c r="D627" s="6" t="s">
        <v>2754</v>
      </c>
      <c r="E627" s="6" t="s">
        <v>3696</v>
      </c>
      <c r="F627" s="6" t="s">
        <v>3723</v>
      </c>
      <c r="G627" t="str">
        <f t="shared" si="9"/>
        <v>A015710</v>
      </c>
    </row>
    <row r="628" spans="1:7" x14ac:dyDescent="0.3">
      <c r="A628" s="5" t="s">
        <v>1449</v>
      </c>
      <c r="B628" s="16" t="s">
        <v>4449</v>
      </c>
      <c r="C628" s="5">
        <v>12</v>
      </c>
      <c r="D628" s="6" t="s">
        <v>2166</v>
      </c>
      <c r="E628" s="6" t="s">
        <v>3674</v>
      </c>
      <c r="F628" s="6" t="s">
        <v>3701</v>
      </c>
      <c r="G628" t="str">
        <f t="shared" si="9"/>
        <v>A003160</v>
      </c>
    </row>
    <row r="629" spans="1:7" x14ac:dyDescent="0.3">
      <c r="A629" s="5" t="s">
        <v>299</v>
      </c>
      <c r="B629" s="16" t="s">
        <v>4450</v>
      </c>
      <c r="C629" s="5">
        <v>12</v>
      </c>
      <c r="D629" s="6" t="s">
        <v>2755</v>
      </c>
      <c r="E629" s="6" t="s">
        <v>3696</v>
      </c>
      <c r="F629" s="6" t="s">
        <v>3723</v>
      </c>
      <c r="G629" t="str">
        <f t="shared" si="9"/>
        <v>A052710</v>
      </c>
    </row>
    <row r="630" spans="1:7" x14ac:dyDescent="0.3">
      <c r="A630" s="5" t="s">
        <v>265</v>
      </c>
      <c r="B630" s="16" t="s">
        <v>4451</v>
      </c>
      <c r="C630" s="5">
        <v>12</v>
      </c>
      <c r="D630" s="6" t="s">
        <v>2756</v>
      </c>
      <c r="E630" s="6" t="s">
        <v>3679</v>
      </c>
      <c r="F630" s="6" t="s">
        <v>3706</v>
      </c>
      <c r="G630" t="str">
        <f t="shared" si="9"/>
        <v>A104480</v>
      </c>
    </row>
    <row r="631" spans="1:7" x14ac:dyDescent="0.3">
      <c r="A631" s="5" t="s">
        <v>251</v>
      </c>
      <c r="B631" s="16" t="s">
        <v>4452</v>
      </c>
      <c r="C631" s="5">
        <v>12</v>
      </c>
      <c r="D631" s="6" t="s">
        <v>2757</v>
      </c>
      <c r="E631" s="6" t="s">
        <v>3698</v>
      </c>
      <c r="F631" s="6" t="s">
        <v>3725</v>
      </c>
      <c r="G631" t="str">
        <f t="shared" si="9"/>
        <v>A048550</v>
      </c>
    </row>
    <row r="632" spans="1:7" x14ac:dyDescent="0.3">
      <c r="A632" s="5" t="s">
        <v>1474</v>
      </c>
      <c r="B632" s="16" t="s">
        <v>4453</v>
      </c>
      <c r="C632" s="5">
        <v>12</v>
      </c>
      <c r="D632" s="6" t="s">
        <v>2191</v>
      </c>
      <c r="E632" s="6" t="s">
        <v>3689</v>
      </c>
      <c r="F632" s="6" t="s">
        <v>3716</v>
      </c>
      <c r="G632" t="str">
        <f t="shared" si="9"/>
        <v>A019170</v>
      </c>
    </row>
    <row r="633" spans="1:7" x14ac:dyDescent="0.3">
      <c r="A633" s="5" t="s">
        <v>1496</v>
      </c>
      <c r="B633" s="16" t="s">
        <v>4454</v>
      </c>
      <c r="C633" s="5">
        <v>3</v>
      </c>
      <c r="D633" s="6" t="s">
        <v>2213</v>
      </c>
      <c r="E633" s="6" t="s">
        <v>3675</v>
      </c>
      <c r="F633" s="6" t="s">
        <v>3702</v>
      </c>
      <c r="G633" t="str">
        <f t="shared" si="9"/>
        <v>A002630</v>
      </c>
    </row>
    <row r="634" spans="1:7" x14ac:dyDescent="0.3">
      <c r="A634" s="5" t="s">
        <v>405</v>
      </c>
      <c r="B634" s="16" t="s">
        <v>4455</v>
      </c>
      <c r="C634" s="5">
        <v>12</v>
      </c>
      <c r="D634" s="6" t="s">
        <v>2758</v>
      </c>
      <c r="E634" s="6" t="s">
        <v>3674</v>
      </c>
      <c r="F634" s="6" t="s">
        <v>3701</v>
      </c>
      <c r="G634" t="str">
        <f t="shared" si="9"/>
        <v>A036200</v>
      </c>
    </row>
    <row r="635" spans="1:7" x14ac:dyDescent="0.3">
      <c r="A635" s="5" t="s">
        <v>1637</v>
      </c>
      <c r="B635" s="16" t="s">
        <v>4456</v>
      </c>
      <c r="C635" s="5">
        <v>12</v>
      </c>
      <c r="D635" s="6" t="s">
        <v>2349</v>
      </c>
      <c r="E635" s="6" t="s">
        <v>3677</v>
      </c>
      <c r="F635" s="6" t="s">
        <v>3704</v>
      </c>
      <c r="G635" t="str">
        <f t="shared" si="9"/>
        <v>A005870</v>
      </c>
    </row>
    <row r="636" spans="1:7" x14ac:dyDescent="0.3">
      <c r="A636" s="5" t="s">
        <v>162</v>
      </c>
      <c r="B636" s="16" t="s">
        <v>4457</v>
      </c>
      <c r="C636" s="5">
        <v>12</v>
      </c>
      <c r="D636" s="6" t="s">
        <v>2759</v>
      </c>
      <c r="E636" s="6" t="s">
        <v>3678</v>
      </c>
      <c r="F636" s="6" t="s">
        <v>3705</v>
      </c>
      <c r="G636" t="str">
        <f t="shared" si="9"/>
        <v>A044340</v>
      </c>
    </row>
    <row r="637" spans="1:7" x14ac:dyDescent="0.3">
      <c r="A637" s="5" t="s">
        <v>377</v>
      </c>
      <c r="B637" s="16" t="s">
        <v>4458</v>
      </c>
      <c r="C637" s="5">
        <v>12</v>
      </c>
      <c r="D637" s="6" t="s">
        <v>2760</v>
      </c>
      <c r="E637" s="6" t="s">
        <v>3699</v>
      </c>
      <c r="F637" s="6" t="s">
        <v>3726</v>
      </c>
      <c r="G637" t="str">
        <f t="shared" si="9"/>
        <v>A006910</v>
      </c>
    </row>
    <row r="638" spans="1:7" x14ac:dyDescent="0.3">
      <c r="A638" s="5" t="s">
        <v>1487</v>
      </c>
      <c r="B638" s="16" t="s">
        <v>4459</v>
      </c>
      <c r="C638" s="5">
        <v>12</v>
      </c>
      <c r="D638" s="6" t="s">
        <v>2204</v>
      </c>
      <c r="E638" s="6" t="s">
        <v>3675</v>
      </c>
      <c r="F638" s="6" t="s">
        <v>3702</v>
      </c>
      <c r="G638" t="str">
        <f t="shared" si="9"/>
        <v>A002880</v>
      </c>
    </row>
    <row r="639" spans="1:7" x14ac:dyDescent="0.3">
      <c r="A639" s="5" t="s">
        <v>292</v>
      </c>
      <c r="B639" s="16" t="s">
        <v>4460</v>
      </c>
      <c r="C639" s="5">
        <v>12</v>
      </c>
      <c r="D639" s="6" t="s">
        <v>2761</v>
      </c>
      <c r="E639" s="6" t="s">
        <v>3696</v>
      </c>
      <c r="F639" s="6" t="s">
        <v>3723</v>
      </c>
      <c r="G639" t="str">
        <f t="shared" si="9"/>
        <v>A143160</v>
      </c>
    </row>
    <row r="640" spans="1:7" x14ac:dyDescent="0.3">
      <c r="A640" s="5" t="s">
        <v>140</v>
      </c>
      <c r="B640" s="16" t="s">
        <v>4461</v>
      </c>
      <c r="C640" s="5">
        <v>12</v>
      </c>
      <c r="D640" s="6" t="s">
        <v>2762</v>
      </c>
      <c r="E640" s="6" t="s">
        <v>3698</v>
      </c>
      <c r="F640" s="6" t="s">
        <v>3725</v>
      </c>
      <c r="G640" t="str">
        <f t="shared" si="9"/>
        <v>A060240</v>
      </c>
    </row>
    <row r="641" spans="1:7" x14ac:dyDescent="0.3">
      <c r="A641" s="5" t="s">
        <v>649</v>
      </c>
      <c r="B641" s="16" t="s">
        <v>4462</v>
      </c>
      <c r="C641" s="5">
        <v>12</v>
      </c>
      <c r="D641" s="6" t="s">
        <v>2763</v>
      </c>
      <c r="E641" s="6" t="s">
        <v>3674</v>
      </c>
      <c r="F641" s="6" t="s">
        <v>3701</v>
      </c>
      <c r="G641" t="str">
        <f t="shared" si="9"/>
        <v>A064520</v>
      </c>
    </row>
    <row r="642" spans="1:7" x14ac:dyDescent="0.3">
      <c r="A642" s="5" t="s">
        <v>263</v>
      </c>
      <c r="B642" s="16" t="s">
        <v>4463</v>
      </c>
      <c r="C642" s="5">
        <v>12</v>
      </c>
      <c r="D642" s="6" t="s">
        <v>2764</v>
      </c>
      <c r="E642" s="6" t="s">
        <v>3678</v>
      </c>
      <c r="F642" s="6" t="s">
        <v>3705</v>
      </c>
      <c r="G642" t="str">
        <f t="shared" si="9"/>
        <v>A008290</v>
      </c>
    </row>
    <row r="643" spans="1:7" x14ac:dyDescent="0.3">
      <c r="A643" s="5" t="s">
        <v>210</v>
      </c>
      <c r="B643" s="16" t="s">
        <v>4464</v>
      </c>
      <c r="C643" s="5">
        <v>12</v>
      </c>
      <c r="D643" s="6" t="s">
        <v>2765</v>
      </c>
      <c r="E643" s="6" t="s">
        <v>3689</v>
      </c>
      <c r="F643" s="6" t="s">
        <v>3716</v>
      </c>
      <c r="G643" t="str">
        <f t="shared" si="9"/>
        <v>A000250</v>
      </c>
    </row>
    <row r="644" spans="1:7" x14ac:dyDescent="0.3">
      <c r="A644" s="5" t="s">
        <v>1478</v>
      </c>
      <c r="B644" s="16" t="s">
        <v>4465</v>
      </c>
      <c r="C644" s="5">
        <v>3</v>
      </c>
      <c r="D644" s="6" t="s">
        <v>2195</v>
      </c>
      <c r="E644" s="6" t="s">
        <v>3699</v>
      </c>
      <c r="F644" s="6" t="s">
        <v>3726</v>
      </c>
      <c r="G644" t="str">
        <f t="shared" si="9"/>
        <v>A092440</v>
      </c>
    </row>
    <row r="645" spans="1:7" x14ac:dyDescent="0.3">
      <c r="A645" s="5" t="s">
        <v>1344</v>
      </c>
      <c r="B645" s="16" t="s">
        <v>4466</v>
      </c>
      <c r="C645" s="5">
        <v>12</v>
      </c>
      <c r="D645" s="6" t="s">
        <v>2066</v>
      </c>
      <c r="E645" s="6" t="s">
        <v>3695</v>
      </c>
      <c r="F645" s="6" t="s">
        <v>3722</v>
      </c>
      <c r="G645" t="str">
        <f t="shared" si="9"/>
        <v>A014280</v>
      </c>
    </row>
    <row r="646" spans="1:7" x14ac:dyDescent="0.3">
      <c r="A646" s="5" t="s">
        <v>298</v>
      </c>
      <c r="B646" s="16" t="s">
        <v>4467</v>
      </c>
      <c r="C646" s="5">
        <v>12</v>
      </c>
      <c r="D646" s="6" t="s">
        <v>2766</v>
      </c>
      <c r="E646" s="6" t="s">
        <v>3677</v>
      </c>
      <c r="F646" s="6" t="s">
        <v>3704</v>
      </c>
      <c r="G646" t="str">
        <f t="shared" si="9"/>
        <v>A060150</v>
      </c>
    </row>
    <row r="647" spans="1:7" x14ac:dyDescent="0.3">
      <c r="A647" s="5" t="s">
        <v>1483</v>
      </c>
      <c r="B647" s="16" t="s">
        <v>4468</v>
      </c>
      <c r="C647" s="5">
        <v>12</v>
      </c>
      <c r="D647" s="6" t="s">
        <v>2200</v>
      </c>
      <c r="E647" s="6" t="s">
        <v>3687</v>
      </c>
      <c r="F647" s="6" t="s">
        <v>3714</v>
      </c>
      <c r="G647" t="str">
        <f t="shared" si="9"/>
        <v>A000180</v>
      </c>
    </row>
    <row r="648" spans="1:7" x14ac:dyDescent="0.3">
      <c r="A648" s="5" t="s">
        <v>1497</v>
      </c>
      <c r="B648" s="16" t="s">
        <v>4469</v>
      </c>
      <c r="C648" s="5">
        <v>12</v>
      </c>
      <c r="D648" s="6" t="s">
        <v>2214</v>
      </c>
      <c r="E648" s="6" t="s">
        <v>3684</v>
      </c>
      <c r="F648" s="6" t="s">
        <v>3711</v>
      </c>
      <c r="G648" t="str">
        <f t="shared" si="9"/>
        <v>A000890</v>
      </c>
    </row>
    <row r="649" spans="1:7" x14ac:dyDescent="0.3">
      <c r="A649" s="5" t="s">
        <v>165</v>
      </c>
      <c r="B649" s="16" t="s">
        <v>4470</v>
      </c>
      <c r="C649" s="5">
        <v>12</v>
      </c>
      <c r="D649" s="6" t="s">
        <v>3672</v>
      </c>
      <c r="E649" s="6" t="s">
        <v>3689</v>
      </c>
      <c r="F649" s="6" t="s">
        <v>3716</v>
      </c>
      <c r="G649" t="str">
        <f t="shared" si="9"/>
        <v>A950130</v>
      </c>
    </row>
    <row r="650" spans="1:7" x14ac:dyDescent="0.3">
      <c r="A650" s="5" t="s">
        <v>1436</v>
      </c>
      <c r="B650" s="16" t="s">
        <v>4471</v>
      </c>
      <c r="C650" s="5">
        <v>12</v>
      </c>
      <c r="D650" s="6" t="s">
        <v>2153</v>
      </c>
      <c r="E650" s="6" t="s">
        <v>3686</v>
      </c>
      <c r="F650" s="6" t="s">
        <v>3713</v>
      </c>
      <c r="G650" t="str">
        <f t="shared" si="9"/>
        <v>A091090</v>
      </c>
    </row>
    <row r="651" spans="1:7" x14ac:dyDescent="0.3">
      <c r="A651" s="5" t="s">
        <v>154</v>
      </c>
      <c r="B651" s="16" t="s">
        <v>4472</v>
      </c>
      <c r="C651" s="5">
        <v>12</v>
      </c>
      <c r="D651" s="6" t="s">
        <v>2767</v>
      </c>
      <c r="E651" s="6" t="s">
        <v>3682</v>
      </c>
      <c r="F651" s="6" t="s">
        <v>3709</v>
      </c>
      <c r="G651" t="str">
        <f t="shared" si="9"/>
        <v>A034810</v>
      </c>
    </row>
    <row r="652" spans="1:7" x14ac:dyDescent="0.3">
      <c r="A652" s="5" t="s">
        <v>1454</v>
      </c>
      <c r="B652" s="16" t="s">
        <v>4473</v>
      </c>
      <c r="C652" s="5">
        <v>12</v>
      </c>
      <c r="D652" s="6" t="s">
        <v>2171</v>
      </c>
      <c r="E652" s="6" t="s">
        <v>3696</v>
      </c>
      <c r="F652" s="6" t="s">
        <v>3723</v>
      </c>
      <c r="G652" t="str">
        <f t="shared" si="9"/>
        <v>A007660</v>
      </c>
    </row>
    <row r="653" spans="1:7" x14ac:dyDescent="0.3">
      <c r="A653" s="5" t="s">
        <v>678</v>
      </c>
      <c r="B653" s="16" t="s">
        <v>4474</v>
      </c>
      <c r="C653" s="5">
        <v>12</v>
      </c>
      <c r="D653" s="6" t="s">
        <v>3769</v>
      </c>
      <c r="E653" s="6" t="s">
        <v>3695</v>
      </c>
      <c r="F653" s="6" t="s">
        <v>3722</v>
      </c>
      <c r="G653" t="str">
        <f t="shared" si="9"/>
        <v>A068150</v>
      </c>
    </row>
    <row r="654" spans="1:7" x14ac:dyDescent="0.3">
      <c r="A654" s="5" t="s">
        <v>1468</v>
      </c>
      <c r="B654" s="16" t="s">
        <v>4475</v>
      </c>
      <c r="C654" s="5">
        <v>12</v>
      </c>
      <c r="D654" s="6" t="s">
        <v>2185</v>
      </c>
      <c r="E654" s="6" t="s">
        <v>3699</v>
      </c>
      <c r="F654" s="6" t="s">
        <v>3726</v>
      </c>
      <c r="G654" t="str">
        <f t="shared" si="9"/>
        <v>A103590</v>
      </c>
    </row>
    <row r="655" spans="1:7" x14ac:dyDescent="0.3">
      <c r="A655" s="5" t="s">
        <v>239</v>
      </c>
      <c r="B655" s="16" t="s">
        <v>4476</v>
      </c>
      <c r="C655" s="5">
        <v>12</v>
      </c>
      <c r="D655" s="6" t="s">
        <v>2768</v>
      </c>
      <c r="E655" s="6" t="s">
        <v>3692</v>
      </c>
      <c r="F655" s="6" t="s">
        <v>3719</v>
      </c>
      <c r="G655" t="str">
        <f t="shared" ref="G655:G718" si="10">A655</f>
        <v>A069920</v>
      </c>
    </row>
    <row r="656" spans="1:7" x14ac:dyDescent="0.3">
      <c r="A656" s="5" t="s">
        <v>2769</v>
      </c>
      <c r="B656" s="16" t="s">
        <v>4477</v>
      </c>
      <c r="C656" s="5">
        <v>12</v>
      </c>
      <c r="D656" s="6" t="s">
        <v>2770</v>
      </c>
      <c r="E656" s="6" t="s">
        <v>3677</v>
      </c>
      <c r="F656" s="6" t="s">
        <v>3704</v>
      </c>
      <c r="G656" t="str">
        <f t="shared" si="10"/>
        <v>A214430</v>
      </c>
    </row>
    <row r="657" spans="1:7" x14ac:dyDescent="0.3">
      <c r="A657" s="5" t="s">
        <v>1383</v>
      </c>
      <c r="B657" s="16" t="s">
        <v>4478</v>
      </c>
      <c r="C657" s="5">
        <v>12</v>
      </c>
      <c r="D657" s="6" t="s">
        <v>2105</v>
      </c>
      <c r="E657" s="6" t="s">
        <v>3695</v>
      </c>
      <c r="F657" s="6" t="s">
        <v>3722</v>
      </c>
      <c r="G657" t="str">
        <f t="shared" si="10"/>
        <v>A005750</v>
      </c>
    </row>
    <row r="658" spans="1:7" x14ac:dyDescent="0.3">
      <c r="A658" s="5" t="s">
        <v>216</v>
      </c>
      <c r="B658" s="16" t="s">
        <v>4479</v>
      </c>
      <c r="C658" s="5">
        <v>12</v>
      </c>
      <c r="D658" s="6" t="s">
        <v>2771</v>
      </c>
      <c r="E658" s="6" t="s">
        <v>3681</v>
      </c>
      <c r="F658" s="6" t="s">
        <v>3708</v>
      </c>
      <c r="G658" t="str">
        <f t="shared" si="10"/>
        <v>A064260</v>
      </c>
    </row>
    <row r="659" spans="1:7" x14ac:dyDescent="0.3">
      <c r="A659" s="5" t="s">
        <v>2772</v>
      </c>
      <c r="B659" s="16" t="s">
        <v>4480</v>
      </c>
      <c r="C659" s="5">
        <v>12</v>
      </c>
      <c r="D659" s="6" t="s">
        <v>2773</v>
      </c>
      <c r="E659" s="6" t="s">
        <v>3681</v>
      </c>
      <c r="F659" s="6" t="s">
        <v>3708</v>
      </c>
      <c r="G659" t="str">
        <f t="shared" si="10"/>
        <v>A214180</v>
      </c>
    </row>
    <row r="660" spans="1:7" x14ac:dyDescent="0.3">
      <c r="A660" s="5" t="s">
        <v>278</v>
      </c>
      <c r="B660" s="16" t="s">
        <v>4481</v>
      </c>
      <c r="C660" s="5">
        <v>12</v>
      </c>
      <c r="D660" s="6" t="s">
        <v>2774</v>
      </c>
      <c r="E660" s="6" t="s">
        <v>3696</v>
      </c>
      <c r="F660" s="6" t="s">
        <v>3723</v>
      </c>
      <c r="G660" t="str">
        <f t="shared" si="10"/>
        <v>A049070</v>
      </c>
    </row>
    <row r="661" spans="1:7" x14ac:dyDescent="0.3">
      <c r="A661" s="5" t="s">
        <v>275</v>
      </c>
      <c r="B661" s="16" t="s">
        <v>4482</v>
      </c>
      <c r="C661" s="5">
        <v>12</v>
      </c>
      <c r="D661" s="6" t="s">
        <v>2775</v>
      </c>
      <c r="E661" s="6" t="s">
        <v>3696</v>
      </c>
      <c r="F661" s="6" t="s">
        <v>3723</v>
      </c>
      <c r="G661" t="str">
        <f t="shared" si="10"/>
        <v>A052330</v>
      </c>
    </row>
    <row r="662" spans="1:7" x14ac:dyDescent="0.3">
      <c r="A662" s="5" t="s">
        <v>1441</v>
      </c>
      <c r="B662" s="16" t="s">
        <v>4483</v>
      </c>
      <c r="C662" s="5">
        <v>12</v>
      </c>
      <c r="D662" s="6" t="s">
        <v>2158</v>
      </c>
      <c r="E662" s="6" t="s">
        <v>3695</v>
      </c>
      <c r="F662" s="6" t="s">
        <v>3722</v>
      </c>
      <c r="G662" t="str">
        <f t="shared" si="10"/>
        <v>A004910</v>
      </c>
    </row>
    <row r="663" spans="1:7" x14ac:dyDescent="0.3">
      <c r="A663" s="5" t="s">
        <v>153</v>
      </c>
      <c r="B663" s="16" t="s">
        <v>4484</v>
      </c>
      <c r="C663" s="5">
        <v>12</v>
      </c>
      <c r="D663" s="6" t="s">
        <v>2776</v>
      </c>
      <c r="E663" s="6" t="s">
        <v>3681</v>
      </c>
      <c r="F663" s="6" t="s">
        <v>3708</v>
      </c>
      <c r="G663" t="str">
        <f t="shared" si="10"/>
        <v>A066270</v>
      </c>
    </row>
    <row r="664" spans="1:7" x14ac:dyDescent="0.3">
      <c r="A664" s="5" t="s">
        <v>266</v>
      </c>
      <c r="B664" s="16" t="s">
        <v>4485</v>
      </c>
      <c r="C664" s="5">
        <v>12</v>
      </c>
      <c r="D664" s="6" t="s">
        <v>2777</v>
      </c>
      <c r="E664" s="6" t="s">
        <v>3690</v>
      </c>
      <c r="F664" s="6" t="s">
        <v>3717</v>
      </c>
      <c r="G664" t="str">
        <f t="shared" si="10"/>
        <v>A064240</v>
      </c>
    </row>
    <row r="665" spans="1:7" x14ac:dyDescent="0.3">
      <c r="A665" s="5" t="s">
        <v>533</v>
      </c>
      <c r="B665" s="16" t="s">
        <v>4486</v>
      </c>
      <c r="C665" s="5">
        <v>12</v>
      </c>
      <c r="D665" s="6" t="s">
        <v>2778</v>
      </c>
      <c r="E665" s="6" t="s">
        <v>3681</v>
      </c>
      <c r="F665" s="6" t="s">
        <v>3708</v>
      </c>
      <c r="G665" t="str">
        <f t="shared" si="10"/>
        <v>A041460</v>
      </c>
    </row>
    <row r="666" spans="1:7" x14ac:dyDescent="0.3">
      <c r="A666" s="5" t="s">
        <v>215</v>
      </c>
      <c r="B666" s="16" t="s">
        <v>4487</v>
      </c>
      <c r="C666" s="5">
        <v>12</v>
      </c>
      <c r="D666" s="6" t="s">
        <v>2779</v>
      </c>
      <c r="E666" s="6" t="s">
        <v>3684</v>
      </c>
      <c r="F666" s="6" t="s">
        <v>3711</v>
      </c>
      <c r="G666" t="str">
        <f t="shared" si="10"/>
        <v>A004650</v>
      </c>
    </row>
    <row r="667" spans="1:7" x14ac:dyDescent="0.3">
      <c r="A667" s="5" t="s">
        <v>1537</v>
      </c>
      <c r="B667" s="16" t="s">
        <v>4488</v>
      </c>
      <c r="C667" s="5">
        <v>12</v>
      </c>
      <c r="D667" s="6" t="s">
        <v>2253</v>
      </c>
      <c r="E667" s="6" t="s">
        <v>3699</v>
      </c>
      <c r="F667" s="6" t="s">
        <v>3726</v>
      </c>
      <c r="G667" t="str">
        <f t="shared" si="10"/>
        <v>A004380</v>
      </c>
    </row>
    <row r="668" spans="1:7" x14ac:dyDescent="0.3">
      <c r="A668" s="5" t="s">
        <v>240</v>
      </c>
      <c r="B668" s="16" t="s">
        <v>4489</v>
      </c>
      <c r="C668" s="5">
        <v>12</v>
      </c>
      <c r="D668" s="6" t="s">
        <v>2780</v>
      </c>
      <c r="E668" s="6" t="s">
        <v>3678</v>
      </c>
      <c r="F668" s="6" t="s">
        <v>3705</v>
      </c>
      <c r="G668" t="str">
        <f t="shared" si="10"/>
        <v>A123330</v>
      </c>
    </row>
    <row r="669" spans="1:7" x14ac:dyDescent="0.3">
      <c r="A669" s="5" t="s">
        <v>311</v>
      </c>
      <c r="B669" s="16" t="s">
        <v>4490</v>
      </c>
      <c r="C669" s="5">
        <v>12</v>
      </c>
      <c r="D669" s="6" t="s">
        <v>2781</v>
      </c>
      <c r="E669" s="6" t="s">
        <v>3695</v>
      </c>
      <c r="F669" s="6" t="s">
        <v>3722</v>
      </c>
      <c r="G669" t="str">
        <f t="shared" si="10"/>
        <v>A045100</v>
      </c>
    </row>
    <row r="670" spans="1:7" x14ac:dyDescent="0.3">
      <c r="A670" s="5" t="s">
        <v>1473</v>
      </c>
      <c r="B670" s="16" t="s">
        <v>4491</v>
      </c>
      <c r="C670" s="5">
        <v>12</v>
      </c>
      <c r="D670" s="6" t="s">
        <v>2190</v>
      </c>
      <c r="E670" s="6" t="s">
        <v>3695</v>
      </c>
      <c r="F670" s="6" t="s">
        <v>3722</v>
      </c>
      <c r="G670" t="str">
        <f t="shared" si="10"/>
        <v>A004960</v>
      </c>
    </row>
    <row r="671" spans="1:7" x14ac:dyDescent="0.3">
      <c r="A671" s="5" t="s">
        <v>1523</v>
      </c>
      <c r="B671" s="16" t="s">
        <v>4492</v>
      </c>
      <c r="C671" s="5">
        <v>12</v>
      </c>
      <c r="D671" s="6" t="s">
        <v>2239</v>
      </c>
      <c r="E671" s="6" t="s">
        <v>3685</v>
      </c>
      <c r="F671" s="6" t="s">
        <v>3712</v>
      </c>
      <c r="G671" t="str">
        <f t="shared" si="10"/>
        <v>A012160</v>
      </c>
    </row>
    <row r="672" spans="1:7" x14ac:dyDescent="0.3">
      <c r="A672" s="5" t="s">
        <v>308</v>
      </c>
      <c r="B672" s="16" t="s">
        <v>4493</v>
      </c>
      <c r="C672" s="5">
        <v>12</v>
      </c>
      <c r="D672" s="6" t="s">
        <v>2782</v>
      </c>
      <c r="E672" s="6" t="s">
        <v>3696</v>
      </c>
      <c r="F672" s="6" t="s">
        <v>3723</v>
      </c>
      <c r="G672" t="str">
        <f t="shared" si="10"/>
        <v>A095270</v>
      </c>
    </row>
    <row r="673" spans="1:7" x14ac:dyDescent="0.3">
      <c r="A673" s="5" t="s">
        <v>205</v>
      </c>
      <c r="B673" s="16" t="s">
        <v>4494</v>
      </c>
      <c r="C673" s="5">
        <v>12</v>
      </c>
      <c r="D673" s="6" t="s">
        <v>2783</v>
      </c>
      <c r="E673" s="6" t="s">
        <v>3674</v>
      </c>
      <c r="F673" s="6" t="s">
        <v>3701</v>
      </c>
      <c r="G673" t="str">
        <f t="shared" si="10"/>
        <v>A031980</v>
      </c>
    </row>
    <row r="674" spans="1:7" x14ac:dyDescent="0.3">
      <c r="A674" s="5" t="s">
        <v>1583</v>
      </c>
      <c r="B674" s="16" t="s">
        <v>4495</v>
      </c>
      <c r="C674" s="5">
        <v>12</v>
      </c>
      <c r="D674" s="6" t="s">
        <v>2297</v>
      </c>
      <c r="E674" s="6" t="s">
        <v>3675</v>
      </c>
      <c r="F674" s="6" t="s">
        <v>3702</v>
      </c>
      <c r="G674" t="str">
        <f t="shared" si="10"/>
        <v>A092200</v>
      </c>
    </row>
    <row r="675" spans="1:7" x14ac:dyDescent="0.3">
      <c r="A675" s="5" t="s">
        <v>493</v>
      </c>
      <c r="B675" s="16" t="s">
        <v>4496</v>
      </c>
      <c r="C675" s="5">
        <v>12</v>
      </c>
      <c r="D675" s="6" t="s">
        <v>3654</v>
      </c>
      <c r="E675" s="6"/>
      <c r="F675" s="6"/>
      <c r="G675" t="str">
        <f t="shared" si="10"/>
        <v>A037340</v>
      </c>
    </row>
    <row r="676" spans="1:7" x14ac:dyDescent="0.3">
      <c r="A676" s="5" t="s">
        <v>256</v>
      </c>
      <c r="B676" s="16" t="s">
        <v>4497</v>
      </c>
      <c r="C676" s="5">
        <v>12</v>
      </c>
      <c r="D676" s="6" t="s">
        <v>2784</v>
      </c>
      <c r="E676" s="6" t="s">
        <v>3689</v>
      </c>
      <c r="F676" s="6" t="s">
        <v>3716</v>
      </c>
      <c r="G676" t="str">
        <f t="shared" si="10"/>
        <v>A066700</v>
      </c>
    </row>
    <row r="677" spans="1:7" x14ac:dyDescent="0.3">
      <c r="A677" s="5" t="s">
        <v>1501</v>
      </c>
      <c r="B677" s="16" t="s">
        <v>4498</v>
      </c>
      <c r="C677" s="5">
        <v>12</v>
      </c>
      <c r="D677" s="6" t="s">
        <v>2218</v>
      </c>
      <c r="E677" s="6" t="s">
        <v>3679</v>
      </c>
      <c r="F677" s="6" t="s">
        <v>3706</v>
      </c>
      <c r="G677" t="str">
        <f t="shared" si="10"/>
        <v>A161000</v>
      </c>
    </row>
    <row r="678" spans="1:7" x14ac:dyDescent="0.3">
      <c r="A678" s="5" t="s">
        <v>491</v>
      </c>
      <c r="B678" s="16" t="s">
        <v>4499</v>
      </c>
      <c r="C678" s="5">
        <v>12</v>
      </c>
      <c r="D678" s="6" t="s">
        <v>2785</v>
      </c>
      <c r="E678" s="6" t="s">
        <v>3698</v>
      </c>
      <c r="F678" s="6" t="s">
        <v>3725</v>
      </c>
      <c r="G678" t="str">
        <f t="shared" si="10"/>
        <v>A047820</v>
      </c>
    </row>
    <row r="679" spans="1:7" x14ac:dyDescent="0.3">
      <c r="A679" s="5" t="s">
        <v>1519</v>
      </c>
      <c r="B679" s="16" t="s">
        <v>4500</v>
      </c>
      <c r="C679" s="5">
        <v>12</v>
      </c>
      <c r="D679" s="6" t="s">
        <v>2236</v>
      </c>
      <c r="E679" s="6" t="s">
        <v>3697</v>
      </c>
      <c r="F679" s="6" t="s">
        <v>3724</v>
      </c>
      <c r="G679" t="str">
        <f t="shared" si="10"/>
        <v>A001270</v>
      </c>
    </row>
    <row r="680" spans="1:7" x14ac:dyDescent="0.3">
      <c r="A680" s="5" t="s">
        <v>1547</v>
      </c>
      <c r="B680" s="16" t="s">
        <v>4501</v>
      </c>
      <c r="C680" s="5">
        <v>12</v>
      </c>
      <c r="D680" s="6" t="s">
        <v>2263</v>
      </c>
      <c r="E680" s="6" t="s">
        <v>3687</v>
      </c>
      <c r="F680" s="6" t="s">
        <v>3714</v>
      </c>
      <c r="G680" t="str">
        <f t="shared" si="10"/>
        <v>A018470</v>
      </c>
    </row>
    <row r="681" spans="1:7" x14ac:dyDescent="0.3">
      <c r="A681" s="5" t="s">
        <v>453</v>
      </c>
      <c r="B681" s="16" t="s">
        <v>4502</v>
      </c>
      <c r="C681" s="5">
        <v>12</v>
      </c>
      <c r="D681" s="6" t="s">
        <v>3770</v>
      </c>
      <c r="E681" s="6" t="s">
        <v>3676</v>
      </c>
      <c r="F681" s="6" t="s">
        <v>3703</v>
      </c>
      <c r="G681" t="str">
        <f t="shared" si="10"/>
        <v>A038870</v>
      </c>
    </row>
    <row r="682" spans="1:7" x14ac:dyDescent="0.3">
      <c r="A682" s="5" t="s">
        <v>241</v>
      </c>
      <c r="B682" s="16" t="s">
        <v>4503</v>
      </c>
      <c r="C682" s="5">
        <v>12</v>
      </c>
      <c r="D682" s="6" t="s">
        <v>2786</v>
      </c>
      <c r="E682" s="6" t="s">
        <v>3698</v>
      </c>
      <c r="F682" s="6" t="s">
        <v>3725</v>
      </c>
      <c r="G682" t="str">
        <f t="shared" si="10"/>
        <v>A043610</v>
      </c>
    </row>
    <row r="683" spans="1:7" x14ac:dyDescent="0.3">
      <c r="A683" s="5" t="s">
        <v>1458</v>
      </c>
      <c r="B683" s="16" t="s">
        <v>4504</v>
      </c>
      <c r="C683" s="5">
        <v>12</v>
      </c>
      <c r="D683" s="6" t="s">
        <v>2175</v>
      </c>
      <c r="E683" s="6" t="s">
        <v>3684</v>
      </c>
      <c r="F683" s="6" t="s">
        <v>3711</v>
      </c>
      <c r="G683" t="str">
        <f t="shared" si="10"/>
        <v>A001790</v>
      </c>
    </row>
    <row r="684" spans="1:7" x14ac:dyDescent="0.3">
      <c r="A684" s="5" t="s">
        <v>301</v>
      </c>
      <c r="B684" s="16" t="s">
        <v>4505</v>
      </c>
      <c r="C684" s="5">
        <v>12</v>
      </c>
      <c r="D684" s="6" t="s">
        <v>2787</v>
      </c>
      <c r="E684" s="6" t="s">
        <v>3692</v>
      </c>
      <c r="F684" s="6" t="s">
        <v>3719</v>
      </c>
      <c r="G684" t="str">
        <f t="shared" si="10"/>
        <v>A060280</v>
      </c>
    </row>
    <row r="685" spans="1:7" x14ac:dyDescent="0.3">
      <c r="A685" s="5" t="s">
        <v>232</v>
      </c>
      <c r="B685" s="16" t="s">
        <v>4506</v>
      </c>
      <c r="C685" s="5">
        <v>9</v>
      </c>
      <c r="D685" s="6" t="s">
        <v>2788</v>
      </c>
      <c r="E685" s="6" t="s">
        <v>3689</v>
      </c>
      <c r="F685" s="6" t="s">
        <v>3716</v>
      </c>
      <c r="G685" t="str">
        <f t="shared" si="10"/>
        <v>A042520</v>
      </c>
    </row>
    <row r="686" spans="1:7" x14ac:dyDescent="0.3">
      <c r="A686" s="5" t="s">
        <v>245</v>
      </c>
      <c r="B686" s="16" t="s">
        <v>4507</v>
      </c>
      <c r="C686" s="5">
        <v>12</v>
      </c>
      <c r="D686" s="6" t="s">
        <v>2789</v>
      </c>
      <c r="E686" s="6" t="s">
        <v>3698</v>
      </c>
      <c r="F686" s="6" t="s">
        <v>3725</v>
      </c>
      <c r="G686" t="str">
        <f t="shared" si="10"/>
        <v>A104200</v>
      </c>
    </row>
    <row r="687" spans="1:7" x14ac:dyDescent="0.3">
      <c r="A687" s="5" t="s">
        <v>1479</v>
      </c>
      <c r="B687" s="16" t="s">
        <v>4508</v>
      </c>
      <c r="C687" s="5">
        <v>12</v>
      </c>
      <c r="D687" s="6" t="s">
        <v>2196</v>
      </c>
      <c r="E687" s="6" t="s">
        <v>3694</v>
      </c>
      <c r="F687" s="6" t="s">
        <v>3721</v>
      </c>
      <c r="G687" t="str">
        <f t="shared" si="10"/>
        <v>A003480</v>
      </c>
    </row>
    <row r="688" spans="1:7" x14ac:dyDescent="0.3">
      <c r="A688" s="5" t="s">
        <v>207</v>
      </c>
      <c r="B688" s="16" t="s">
        <v>4509</v>
      </c>
      <c r="C688" s="5">
        <v>12</v>
      </c>
      <c r="D688" s="6" t="s">
        <v>2790</v>
      </c>
      <c r="E688" s="6" t="s">
        <v>3695</v>
      </c>
      <c r="F688" s="6" t="s">
        <v>3722</v>
      </c>
      <c r="G688" t="str">
        <f t="shared" si="10"/>
        <v>A011370</v>
      </c>
    </row>
    <row r="689" spans="1:7" x14ac:dyDescent="0.3">
      <c r="A689" s="5" t="s">
        <v>1545</v>
      </c>
      <c r="B689" s="16" t="s">
        <v>4510</v>
      </c>
      <c r="C689" s="5">
        <v>12</v>
      </c>
      <c r="D689" s="6" t="s">
        <v>2261</v>
      </c>
      <c r="E689" s="6" t="s">
        <v>3697</v>
      </c>
      <c r="F689" s="6" t="s">
        <v>3724</v>
      </c>
      <c r="G689" t="str">
        <f t="shared" si="10"/>
        <v>A003460</v>
      </c>
    </row>
    <row r="690" spans="1:7" x14ac:dyDescent="0.3">
      <c r="A690" s="5" t="s">
        <v>1571</v>
      </c>
      <c r="B690" s="16" t="s">
        <v>4511</v>
      </c>
      <c r="C690" s="5">
        <v>12</v>
      </c>
      <c r="D690" s="6" t="s">
        <v>2285</v>
      </c>
      <c r="E690" s="6" t="s">
        <v>3699</v>
      </c>
      <c r="F690" s="6" t="s">
        <v>3726</v>
      </c>
      <c r="G690" t="str">
        <f t="shared" si="10"/>
        <v>A013570</v>
      </c>
    </row>
    <row r="691" spans="1:7" x14ac:dyDescent="0.3">
      <c r="A691" s="5" t="s">
        <v>1447</v>
      </c>
      <c r="B691" s="16" t="s">
        <v>4512</v>
      </c>
      <c r="C691" s="5">
        <v>12</v>
      </c>
      <c r="D691" s="6" t="s">
        <v>2164</v>
      </c>
      <c r="E691" s="6" t="s">
        <v>3679</v>
      </c>
      <c r="F691" s="6" t="s">
        <v>3706</v>
      </c>
      <c r="G691" t="str">
        <f t="shared" si="10"/>
        <v>A001390</v>
      </c>
    </row>
    <row r="692" spans="1:7" x14ac:dyDescent="0.3">
      <c r="A692" s="5" t="s">
        <v>291</v>
      </c>
      <c r="B692" s="16" t="s">
        <v>4513</v>
      </c>
      <c r="C692" s="5">
        <v>12</v>
      </c>
      <c r="D692" s="6" t="s">
        <v>2791</v>
      </c>
      <c r="E692" s="6" t="s">
        <v>3689</v>
      </c>
      <c r="F692" s="6" t="s">
        <v>3716</v>
      </c>
      <c r="G692" t="str">
        <f t="shared" si="10"/>
        <v>A141080</v>
      </c>
    </row>
    <row r="693" spans="1:7" x14ac:dyDescent="0.3">
      <c r="A693" s="5" t="s">
        <v>698</v>
      </c>
      <c r="B693" s="16" t="s">
        <v>4514</v>
      </c>
      <c r="C693" s="5">
        <v>12</v>
      </c>
      <c r="D693" s="6" t="s">
        <v>2792</v>
      </c>
      <c r="E693" s="6" t="s">
        <v>3698</v>
      </c>
      <c r="F693" s="6" t="s">
        <v>3725</v>
      </c>
      <c r="G693" t="str">
        <f t="shared" si="10"/>
        <v>A066790</v>
      </c>
    </row>
    <row r="694" spans="1:7" x14ac:dyDescent="0.3">
      <c r="A694" s="5" t="s">
        <v>507</v>
      </c>
      <c r="B694" s="16" t="s">
        <v>4515</v>
      </c>
      <c r="C694" s="5">
        <v>12</v>
      </c>
      <c r="D694" s="6" t="s">
        <v>2793</v>
      </c>
      <c r="E694" s="6" t="s">
        <v>3681</v>
      </c>
      <c r="F694" s="6" t="s">
        <v>3708</v>
      </c>
      <c r="G694" t="str">
        <f t="shared" si="10"/>
        <v>A035620</v>
      </c>
    </row>
    <row r="695" spans="1:7" x14ac:dyDescent="0.3">
      <c r="A695" s="5" t="s">
        <v>2794</v>
      </c>
      <c r="B695" s="16" t="s">
        <v>4516</v>
      </c>
      <c r="C695" s="5">
        <v>12</v>
      </c>
      <c r="D695" s="6" t="s">
        <v>2795</v>
      </c>
      <c r="E695" s="6" t="s">
        <v>3689</v>
      </c>
      <c r="F695" s="6" t="s">
        <v>3716</v>
      </c>
      <c r="G695" t="str">
        <f t="shared" si="10"/>
        <v>A203690</v>
      </c>
    </row>
    <row r="696" spans="1:7" x14ac:dyDescent="0.3">
      <c r="A696" s="5" t="s">
        <v>1486</v>
      </c>
      <c r="B696" s="16" t="s">
        <v>4517</v>
      </c>
      <c r="C696" s="5">
        <v>12</v>
      </c>
      <c r="D696" s="6" t="s">
        <v>2203</v>
      </c>
      <c r="E696" s="6" t="s">
        <v>3676</v>
      </c>
      <c r="F696" s="6" t="s">
        <v>3703</v>
      </c>
      <c r="G696" t="str">
        <f t="shared" si="10"/>
        <v>A117580</v>
      </c>
    </row>
    <row r="697" spans="1:7" x14ac:dyDescent="0.3">
      <c r="A697" s="5" t="s">
        <v>1414</v>
      </c>
      <c r="B697" s="16" t="s">
        <v>4518</v>
      </c>
      <c r="C697" s="5">
        <v>12</v>
      </c>
      <c r="D697" s="6" t="s">
        <v>3771</v>
      </c>
      <c r="E697" s="6" t="s">
        <v>3684</v>
      </c>
      <c r="F697" s="6" t="s">
        <v>3711</v>
      </c>
      <c r="G697" t="str">
        <f t="shared" si="10"/>
        <v>A007540</v>
      </c>
    </row>
    <row r="698" spans="1:7" x14ac:dyDescent="0.3">
      <c r="A698" s="5" t="s">
        <v>1536</v>
      </c>
      <c r="B698" s="16" t="s">
        <v>4519</v>
      </c>
      <c r="C698" s="5">
        <v>12</v>
      </c>
      <c r="D698" s="6" t="s">
        <v>2252</v>
      </c>
      <c r="E698" s="6" t="s">
        <v>3684</v>
      </c>
      <c r="F698" s="6" t="s">
        <v>3711</v>
      </c>
      <c r="G698" t="str">
        <f t="shared" si="10"/>
        <v>A004540</v>
      </c>
    </row>
    <row r="699" spans="1:7" x14ac:dyDescent="0.3">
      <c r="A699" s="5" t="s">
        <v>141</v>
      </c>
      <c r="B699" s="16" t="s">
        <v>4520</v>
      </c>
      <c r="C699" s="5">
        <v>12</v>
      </c>
      <c r="D699" s="6" t="s">
        <v>2796</v>
      </c>
      <c r="E699" s="6" t="s">
        <v>3681</v>
      </c>
      <c r="F699" s="6" t="s">
        <v>3708</v>
      </c>
      <c r="G699" t="str">
        <f t="shared" si="10"/>
        <v>A053980</v>
      </c>
    </row>
    <row r="700" spans="1:7" x14ac:dyDescent="0.3">
      <c r="A700" s="5" t="s">
        <v>354</v>
      </c>
      <c r="B700" s="16" t="s">
        <v>4521</v>
      </c>
      <c r="C700" s="5">
        <v>12</v>
      </c>
      <c r="D700" s="6" t="s">
        <v>2797</v>
      </c>
      <c r="E700" s="6" t="s">
        <v>3681</v>
      </c>
      <c r="F700" s="6" t="s">
        <v>3708</v>
      </c>
      <c r="G700" t="str">
        <f t="shared" si="10"/>
        <v>A192250</v>
      </c>
    </row>
    <row r="701" spans="1:7" x14ac:dyDescent="0.3">
      <c r="A701" s="5" t="s">
        <v>1475</v>
      </c>
      <c r="B701" s="16" t="s">
        <v>4522</v>
      </c>
      <c r="C701" s="5">
        <v>12</v>
      </c>
      <c r="D701" s="6" t="s">
        <v>2192</v>
      </c>
      <c r="E701" s="6" t="s">
        <v>3678</v>
      </c>
      <c r="F701" s="6" t="s">
        <v>3705</v>
      </c>
      <c r="G701" t="str">
        <f t="shared" si="10"/>
        <v>A123690</v>
      </c>
    </row>
    <row r="702" spans="1:7" x14ac:dyDescent="0.3">
      <c r="A702" s="5" t="s">
        <v>1457</v>
      </c>
      <c r="B702" s="16" t="s">
        <v>4523</v>
      </c>
      <c r="C702" s="5">
        <v>12</v>
      </c>
      <c r="D702" s="6" t="s">
        <v>2174</v>
      </c>
      <c r="E702" s="6" t="s">
        <v>3695</v>
      </c>
      <c r="F702" s="6" t="s">
        <v>3722</v>
      </c>
      <c r="G702" t="str">
        <f t="shared" si="10"/>
        <v>A034300</v>
      </c>
    </row>
    <row r="703" spans="1:7" x14ac:dyDescent="0.3">
      <c r="A703" s="5" t="s">
        <v>203</v>
      </c>
      <c r="B703" s="16" t="s">
        <v>4524</v>
      </c>
      <c r="C703" s="5">
        <v>12</v>
      </c>
      <c r="D703" s="6" t="s">
        <v>2798</v>
      </c>
      <c r="E703" s="6" t="s">
        <v>3696</v>
      </c>
      <c r="F703" s="6" t="s">
        <v>3723</v>
      </c>
      <c r="G703" t="str">
        <f t="shared" si="10"/>
        <v>A187220</v>
      </c>
    </row>
    <row r="704" spans="1:7" x14ac:dyDescent="0.3">
      <c r="A704" s="5" t="s">
        <v>269</v>
      </c>
      <c r="B704" s="16" t="s">
        <v>4525</v>
      </c>
      <c r="C704" s="5">
        <v>12</v>
      </c>
      <c r="D704" s="6" t="s">
        <v>2799</v>
      </c>
      <c r="E704" s="6" t="s">
        <v>3696</v>
      </c>
      <c r="F704" s="6" t="s">
        <v>3723</v>
      </c>
      <c r="G704" t="str">
        <f t="shared" si="10"/>
        <v>A048410</v>
      </c>
    </row>
    <row r="705" spans="1:7" x14ac:dyDescent="0.3">
      <c r="A705" s="5" t="s">
        <v>244</v>
      </c>
      <c r="B705" s="16" t="s">
        <v>4526</v>
      </c>
      <c r="C705" s="5">
        <v>12</v>
      </c>
      <c r="D705" s="6" t="s">
        <v>2800</v>
      </c>
      <c r="E705" s="6" t="s">
        <v>3689</v>
      </c>
      <c r="F705" s="6" t="s">
        <v>3716</v>
      </c>
      <c r="G705" t="str">
        <f t="shared" si="10"/>
        <v>A131030</v>
      </c>
    </row>
    <row r="706" spans="1:7" x14ac:dyDescent="0.3">
      <c r="A706" s="5" t="s">
        <v>1713</v>
      </c>
      <c r="B706" s="16" t="s">
        <v>4527</v>
      </c>
      <c r="C706" s="5">
        <v>12</v>
      </c>
      <c r="D706" s="6" t="s">
        <v>2420</v>
      </c>
      <c r="E706" s="6" t="s">
        <v>3696</v>
      </c>
      <c r="F706" s="6" t="s">
        <v>3723</v>
      </c>
      <c r="G706" t="str">
        <f t="shared" si="10"/>
        <v>A004770</v>
      </c>
    </row>
    <row r="707" spans="1:7" x14ac:dyDescent="0.3">
      <c r="A707" s="5" t="s">
        <v>121</v>
      </c>
      <c r="B707" s="16" t="s">
        <v>4528</v>
      </c>
      <c r="C707" s="5">
        <v>12</v>
      </c>
      <c r="D707" s="6" t="s">
        <v>2801</v>
      </c>
      <c r="E707" s="6" t="s">
        <v>3698</v>
      </c>
      <c r="F707" s="6" t="s">
        <v>3725</v>
      </c>
      <c r="G707" t="str">
        <f t="shared" si="10"/>
        <v>A072870</v>
      </c>
    </row>
    <row r="708" spans="1:7" x14ac:dyDescent="0.3">
      <c r="A708" s="5" t="s">
        <v>452</v>
      </c>
      <c r="B708" s="16" t="s">
        <v>4529</v>
      </c>
      <c r="C708" s="5">
        <v>12</v>
      </c>
      <c r="D708" s="6" t="s">
        <v>2802</v>
      </c>
      <c r="E708" s="6" t="s">
        <v>3689</v>
      </c>
      <c r="F708" s="6" t="s">
        <v>3716</v>
      </c>
      <c r="G708" t="str">
        <f t="shared" si="10"/>
        <v>A058820</v>
      </c>
    </row>
    <row r="709" spans="1:7" x14ac:dyDescent="0.3">
      <c r="A709" s="5" t="s">
        <v>1531</v>
      </c>
      <c r="B709" s="16" t="s">
        <v>4530</v>
      </c>
      <c r="C709" s="5">
        <v>12</v>
      </c>
      <c r="D709" s="6" t="s">
        <v>2247</v>
      </c>
      <c r="E709" s="6" t="s">
        <v>3695</v>
      </c>
      <c r="F709" s="6" t="s">
        <v>3722</v>
      </c>
      <c r="G709" t="str">
        <f t="shared" si="10"/>
        <v>A006390</v>
      </c>
    </row>
    <row r="710" spans="1:7" x14ac:dyDescent="0.3">
      <c r="A710" s="5" t="s">
        <v>1544</v>
      </c>
      <c r="B710" s="16" t="s">
        <v>4531</v>
      </c>
      <c r="C710" s="5">
        <v>12</v>
      </c>
      <c r="D710" s="6" t="s">
        <v>2260</v>
      </c>
      <c r="E710" s="6" t="s">
        <v>3677</v>
      </c>
      <c r="F710" s="6" t="s">
        <v>3704</v>
      </c>
      <c r="G710" t="str">
        <f t="shared" si="10"/>
        <v>A016880</v>
      </c>
    </row>
    <row r="711" spans="1:7" x14ac:dyDescent="0.3">
      <c r="A711" s="5" t="s">
        <v>217</v>
      </c>
      <c r="B711" s="16" t="s">
        <v>4532</v>
      </c>
      <c r="C711" s="5">
        <v>12</v>
      </c>
      <c r="D711" s="6" t="s">
        <v>2803</v>
      </c>
      <c r="E711" s="6" t="s">
        <v>3695</v>
      </c>
      <c r="F711" s="6" t="s">
        <v>3722</v>
      </c>
      <c r="G711" t="str">
        <f t="shared" si="10"/>
        <v>A035890</v>
      </c>
    </row>
    <row r="712" spans="1:7" x14ac:dyDescent="0.3">
      <c r="A712" s="5" t="s">
        <v>1512</v>
      </c>
      <c r="B712" s="16" t="s">
        <v>4533</v>
      </c>
      <c r="C712" s="5">
        <v>12</v>
      </c>
      <c r="D712" s="6" t="s">
        <v>2229</v>
      </c>
      <c r="E712" s="6" t="s">
        <v>3687</v>
      </c>
      <c r="F712" s="6" t="s">
        <v>3714</v>
      </c>
      <c r="G712" t="str">
        <f t="shared" si="10"/>
        <v>A015890</v>
      </c>
    </row>
    <row r="713" spans="1:7" x14ac:dyDescent="0.3">
      <c r="A713" s="5" t="s">
        <v>316</v>
      </c>
      <c r="B713" s="16" t="s">
        <v>4534</v>
      </c>
      <c r="C713" s="5">
        <v>12</v>
      </c>
      <c r="D713" s="6" t="s">
        <v>2804</v>
      </c>
      <c r="E713" s="6" t="s">
        <v>3689</v>
      </c>
      <c r="F713" s="6" t="s">
        <v>3716</v>
      </c>
      <c r="G713" t="str">
        <f t="shared" si="10"/>
        <v>A039860</v>
      </c>
    </row>
    <row r="714" spans="1:7" x14ac:dyDescent="0.3">
      <c r="A714" s="5" t="s">
        <v>1682</v>
      </c>
      <c r="B714" s="16" t="s">
        <v>4535</v>
      </c>
      <c r="C714" s="5">
        <v>12</v>
      </c>
      <c r="D714" s="6" t="s">
        <v>2394</v>
      </c>
      <c r="E714" s="6" t="s">
        <v>3692</v>
      </c>
      <c r="F714" s="6" t="s">
        <v>3719</v>
      </c>
      <c r="G714" t="str">
        <f t="shared" si="10"/>
        <v>A005110</v>
      </c>
    </row>
    <row r="715" spans="1:7" x14ac:dyDescent="0.3">
      <c r="A715" s="5" t="s">
        <v>169</v>
      </c>
      <c r="B715" s="16" t="s">
        <v>4536</v>
      </c>
      <c r="C715" s="5">
        <v>12</v>
      </c>
      <c r="D715" s="6" t="s">
        <v>3772</v>
      </c>
      <c r="E715" s="6" t="s">
        <v>3678</v>
      </c>
      <c r="F715" s="6" t="s">
        <v>3705</v>
      </c>
      <c r="G715" t="str">
        <f t="shared" si="10"/>
        <v>A026040</v>
      </c>
    </row>
    <row r="716" spans="1:7" x14ac:dyDescent="0.3">
      <c r="A716" s="5" t="s">
        <v>1477</v>
      </c>
      <c r="B716" s="16" t="s">
        <v>4537</v>
      </c>
      <c r="C716" s="5">
        <v>12</v>
      </c>
      <c r="D716" s="6" t="s">
        <v>2194</v>
      </c>
      <c r="E716" s="6" t="s">
        <v>3676</v>
      </c>
      <c r="F716" s="6" t="s">
        <v>3703</v>
      </c>
      <c r="G716" t="str">
        <f t="shared" si="10"/>
        <v>A016710</v>
      </c>
    </row>
    <row r="717" spans="1:7" x14ac:dyDescent="0.3">
      <c r="A717" s="5" t="s">
        <v>1524</v>
      </c>
      <c r="B717" s="16" t="s">
        <v>4538</v>
      </c>
      <c r="C717" s="5">
        <v>12</v>
      </c>
      <c r="D717" s="6" t="s">
        <v>2240</v>
      </c>
      <c r="E717" s="6" t="s">
        <v>3678</v>
      </c>
      <c r="F717" s="6" t="s">
        <v>3705</v>
      </c>
      <c r="G717" t="str">
        <f t="shared" si="10"/>
        <v>A011000</v>
      </c>
    </row>
    <row r="718" spans="1:7" x14ac:dyDescent="0.3">
      <c r="A718" s="5" t="s">
        <v>328</v>
      </c>
      <c r="B718" s="16" t="s">
        <v>4539</v>
      </c>
      <c r="C718" s="5">
        <v>12</v>
      </c>
      <c r="D718" s="6" t="s">
        <v>2805</v>
      </c>
      <c r="E718" s="6" t="s">
        <v>3696</v>
      </c>
      <c r="F718" s="6" t="s">
        <v>3723</v>
      </c>
      <c r="G718" t="str">
        <f t="shared" si="10"/>
        <v>A065680</v>
      </c>
    </row>
    <row r="719" spans="1:7" x14ac:dyDescent="0.3">
      <c r="A719" s="5" t="s">
        <v>236</v>
      </c>
      <c r="B719" s="16" t="s">
        <v>4540</v>
      </c>
      <c r="C719" s="5">
        <v>12</v>
      </c>
      <c r="D719" s="6" t="s">
        <v>2806</v>
      </c>
      <c r="E719" s="6" t="s">
        <v>3690</v>
      </c>
      <c r="F719" s="6" t="s">
        <v>3717</v>
      </c>
      <c r="G719" t="str">
        <f t="shared" ref="G719:G782" si="11">A719</f>
        <v>A060570</v>
      </c>
    </row>
    <row r="720" spans="1:7" x14ac:dyDescent="0.3">
      <c r="A720" s="5" t="s">
        <v>2807</v>
      </c>
      <c r="B720" s="16" t="s">
        <v>4541</v>
      </c>
      <c r="C720" s="5">
        <v>12</v>
      </c>
      <c r="D720" s="6" t="s">
        <v>2808</v>
      </c>
      <c r="E720" s="6" t="s">
        <v>3696</v>
      </c>
      <c r="F720" s="6" t="s">
        <v>3723</v>
      </c>
      <c r="G720" t="str">
        <f t="shared" si="11"/>
        <v>A190510</v>
      </c>
    </row>
    <row r="721" spans="1:7" x14ac:dyDescent="0.3">
      <c r="A721" s="5" t="s">
        <v>2809</v>
      </c>
      <c r="B721" s="16" t="s">
        <v>4542</v>
      </c>
      <c r="C721" s="5">
        <v>12</v>
      </c>
      <c r="D721" s="6" t="s">
        <v>2810</v>
      </c>
      <c r="E721" s="6" t="s">
        <v>3689</v>
      </c>
      <c r="F721" s="6" t="s">
        <v>3716</v>
      </c>
      <c r="G721" t="str">
        <f t="shared" si="11"/>
        <v>A056090</v>
      </c>
    </row>
    <row r="722" spans="1:7" x14ac:dyDescent="0.3">
      <c r="A722" s="5" t="s">
        <v>1472</v>
      </c>
      <c r="B722" s="16" t="s">
        <v>4543</v>
      </c>
      <c r="C722" s="5">
        <v>12</v>
      </c>
      <c r="D722" s="6" t="s">
        <v>2189</v>
      </c>
      <c r="E722" s="6" t="s">
        <v>3697</v>
      </c>
      <c r="F722" s="6" t="s">
        <v>3724</v>
      </c>
      <c r="G722" t="str">
        <f t="shared" si="11"/>
        <v>A016610</v>
      </c>
    </row>
    <row r="723" spans="1:7" x14ac:dyDescent="0.3">
      <c r="A723" s="5" t="s">
        <v>1504</v>
      </c>
      <c r="B723" s="16" t="s">
        <v>4544</v>
      </c>
      <c r="C723" s="5">
        <v>12</v>
      </c>
      <c r="D723" s="6" t="s">
        <v>2221</v>
      </c>
      <c r="E723" s="6" t="s">
        <v>3678</v>
      </c>
      <c r="F723" s="6" t="s">
        <v>3705</v>
      </c>
      <c r="G723" t="str">
        <f t="shared" si="11"/>
        <v>A069640</v>
      </c>
    </row>
    <row r="724" spans="1:7" x14ac:dyDescent="0.3">
      <c r="A724" s="5" t="s">
        <v>1446</v>
      </c>
      <c r="B724" s="16" t="s">
        <v>4545</v>
      </c>
      <c r="C724" s="5">
        <v>12</v>
      </c>
      <c r="D724" s="6" t="s">
        <v>2163</v>
      </c>
      <c r="E724" s="6" t="s">
        <v>3677</v>
      </c>
      <c r="F724" s="6" t="s">
        <v>3704</v>
      </c>
      <c r="G724" t="str">
        <f t="shared" si="11"/>
        <v>A058860</v>
      </c>
    </row>
    <row r="725" spans="1:7" x14ac:dyDescent="0.3">
      <c r="A725" s="5" t="s">
        <v>146</v>
      </c>
      <c r="B725" s="16" t="s">
        <v>4546</v>
      </c>
      <c r="C725" s="5">
        <v>12</v>
      </c>
      <c r="D725" s="6" t="s">
        <v>2811</v>
      </c>
      <c r="E725" s="6" t="s">
        <v>3689</v>
      </c>
      <c r="F725" s="6" t="s">
        <v>3716</v>
      </c>
      <c r="G725" t="str">
        <f t="shared" si="11"/>
        <v>A149980</v>
      </c>
    </row>
    <row r="726" spans="1:7" x14ac:dyDescent="0.3">
      <c r="A726" s="5" t="s">
        <v>1507</v>
      </c>
      <c r="B726" s="16" t="s">
        <v>4547</v>
      </c>
      <c r="C726" s="5">
        <v>12</v>
      </c>
      <c r="D726" s="6" t="s">
        <v>2224</v>
      </c>
      <c r="E726" s="6" t="s">
        <v>3687</v>
      </c>
      <c r="F726" s="6" t="s">
        <v>3714</v>
      </c>
      <c r="G726" t="str">
        <f t="shared" si="11"/>
        <v>A002300</v>
      </c>
    </row>
    <row r="727" spans="1:7" x14ac:dyDescent="0.3">
      <c r="A727" s="5" t="s">
        <v>1498</v>
      </c>
      <c r="B727" s="16" t="s">
        <v>4548</v>
      </c>
      <c r="C727" s="5">
        <v>12</v>
      </c>
      <c r="D727" s="6" t="s">
        <v>2215</v>
      </c>
      <c r="E727" s="6" t="s">
        <v>3699</v>
      </c>
      <c r="F727" s="6" t="s">
        <v>3726</v>
      </c>
      <c r="G727" t="str">
        <f t="shared" si="11"/>
        <v>A006340</v>
      </c>
    </row>
    <row r="728" spans="1:7" x14ac:dyDescent="0.3">
      <c r="A728" s="5" t="s">
        <v>415</v>
      </c>
      <c r="B728" s="16" t="s">
        <v>4549</v>
      </c>
      <c r="C728" s="5">
        <v>12</v>
      </c>
      <c r="D728" s="6" t="s">
        <v>2812</v>
      </c>
      <c r="E728" s="6" t="s">
        <v>3675</v>
      </c>
      <c r="F728" s="6" t="s">
        <v>3702</v>
      </c>
      <c r="G728" t="str">
        <f t="shared" si="11"/>
        <v>A126600</v>
      </c>
    </row>
    <row r="729" spans="1:7" x14ac:dyDescent="0.3">
      <c r="A729" s="5" t="s">
        <v>1455</v>
      </c>
      <c r="B729" s="16" t="s">
        <v>4550</v>
      </c>
      <c r="C729" s="5">
        <v>12</v>
      </c>
      <c r="D729" s="6" t="s">
        <v>2172</v>
      </c>
      <c r="E729" s="6" t="s">
        <v>3690</v>
      </c>
      <c r="F729" s="6" t="s">
        <v>3717</v>
      </c>
      <c r="G729" t="str">
        <f t="shared" si="11"/>
        <v>A026890</v>
      </c>
    </row>
    <row r="730" spans="1:7" x14ac:dyDescent="0.3">
      <c r="A730" s="5" t="s">
        <v>193</v>
      </c>
      <c r="B730" s="16" t="s">
        <v>4551</v>
      </c>
      <c r="C730" s="5">
        <v>12</v>
      </c>
      <c r="D730" s="6" t="s">
        <v>2813</v>
      </c>
      <c r="E730" s="6" t="s">
        <v>3696</v>
      </c>
      <c r="F730" s="6" t="s">
        <v>3723</v>
      </c>
      <c r="G730" t="str">
        <f t="shared" si="11"/>
        <v>A051370</v>
      </c>
    </row>
    <row r="731" spans="1:7" x14ac:dyDescent="0.3">
      <c r="A731" s="5" t="s">
        <v>1435</v>
      </c>
      <c r="B731" s="16" t="s">
        <v>4552</v>
      </c>
      <c r="C731" s="5">
        <v>12</v>
      </c>
      <c r="D731" s="6" t="s">
        <v>3673</v>
      </c>
      <c r="E731" s="6" t="s">
        <v>3698</v>
      </c>
      <c r="F731" s="6" t="s">
        <v>3725</v>
      </c>
      <c r="G731" t="str">
        <f t="shared" si="11"/>
        <v>A037270</v>
      </c>
    </row>
    <row r="732" spans="1:7" x14ac:dyDescent="0.3">
      <c r="A732" s="5" t="s">
        <v>317</v>
      </c>
      <c r="B732" s="16" t="s">
        <v>4553</v>
      </c>
      <c r="C732" s="5">
        <v>12</v>
      </c>
      <c r="D732" s="6" t="s">
        <v>2814</v>
      </c>
      <c r="E732" s="6" t="s">
        <v>3696</v>
      </c>
      <c r="F732" s="6" t="s">
        <v>3723</v>
      </c>
      <c r="G732" t="str">
        <f t="shared" si="11"/>
        <v>A054800</v>
      </c>
    </row>
    <row r="733" spans="1:7" x14ac:dyDescent="0.3">
      <c r="A733" s="5" t="s">
        <v>596</v>
      </c>
      <c r="B733" s="16" t="s">
        <v>4554</v>
      </c>
      <c r="C733" s="5">
        <v>12</v>
      </c>
      <c r="D733" s="6" t="s">
        <v>2815</v>
      </c>
      <c r="E733" s="6" t="s">
        <v>3682</v>
      </c>
      <c r="F733" s="6" t="s">
        <v>3709</v>
      </c>
      <c r="G733" t="str">
        <f t="shared" si="11"/>
        <v>A063570</v>
      </c>
    </row>
    <row r="734" spans="1:7" x14ac:dyDescent="0.3">
      <c r="A734" s="5" t="s">
        <v>1508</v>
      </c>
      <c r="B734" s="16" t="s">
        <v>4555</v>
      </c>
      <c r="C734" s="5">
        <v>12</v>
      </c>
      <c r="D734" s="6" t="s">
        <v>2225</v>
      </c>
      <c r="E734" s="6" t="s">
        <v>3699</v>
      </c>
      <c r="F734" s="6" t="s">
        <v>3726</v>
      </c>
      <c r="G734" t="str">
        <f t="shared" si="11"/>
        <v>A009160</v>
      </c>
    </row>
    <row r="735" spans="1:7" x14ac:dyDescent="0.3">
      <c r="A735" s="5" t="s">
        <v>228</v>
      </c>
      <c r="B735" s="16" t="s">
        <v>4556</v>
      </c>
      <c r="C735" s="5">
        <v>12</v>
      </c>
      <c r="D735" s="6" t="s">
        <v>2816</v>
      </c>
      <c r="E735" s="6" t="s">
        <v>3674</v>
      </c>
      <c r="F735" s="6" t="s">
        <v>3701</v>
      </c>
      <c r="G735" t="str">
        <f t="shared" si="11"/>
        <v>A092070</v>
      </c>
    </row>
    <row r="736" spans="1:7" x14ac:dyDescent="0.3">
      <c r="A736" s="5" t="s">
        <v>341</v>
      </c>
      <c r="B736" s="16" t="s">
        <v>4557</v>
      </c>
      <c r="C736" s="5">
        <v>12</v>
      </c>
      <c r="D736" s="6" t="s">
        <v>2817</v>
      </c>
      <c r="E736" s="6" t="s">
        <v>3696</v>
      </c>
      <c r="F736" s="6" t="s">
        <v>3723</v>
      </c>
      <c r="G736" t="str">
        <f t="shared" si="11"/>
        <v>A053450</v>
      </c>
    </row>
    <row r="737" spans="1:7" x14ac:dyDescent="0.3">
      <c r="A737" s="5" t="s">
        <v>1418</v>
      </c>
      <c r="B737" s="16" t="s">
        <v>4558</v>
      </c>
      <c r="C737" s="5">
        <v>12</v>
      </c>
      <c r="D737" s="6" t="s">
        <v>2137</v>
      </c>
      <c r="E737" s="6" t="s">
        <v>3681</v>
      </c>
      <c r="F737" s="6" t="s">
        <v>3708</v>
      </c>
      <c r="G737" t="str">
        <f t="shared" si="11"/>
        <v>A035510</v>
      </c>
    </row>
    <row r="738" spans="1:7" x14ac:dyDescent="0.3">
      <c r="A738" s="5" t="s">
        <v>323</v>
      </c>
      <c r="B738" s="16" t="s">
        <v>4559</v>
      </c>
      <c r="C738" s="5">
        <v>12</v>
      </c>
      <c r="D738" s="6" t="s">
        <v>2818</v>
      </c>
      <c r="E738" s="6" t="s">
        <v>3692</v>
      </c>
      <c r="F738" s="6" t="s">
        <v>3719</v>
      </c>
      <c r="G738" t="str">
        <f t="shared" si="11"/>
        <v>A053280</v>
      </c>
    </row>
    <row r="739" spans="1:7" x14ac:dyDescent="0.3">
      <c r="A739" s="5" t="s">
        <v>416</v>
      </c>
      <c r="B739" s="16" t="s">
        <v>4560</v>
      </c>
      <c r="C739" s="5">
        <v>12</v>
      </c>
      <c r="D739" s="6" t="s">
        <v>2819</v>
      </c>
      <c r="E739" s="6" t="s">
        <v>3699</v>
      </c>
      <c r="F739" s="6" t="s">
        <v>3726</v>
      </c>
      <c r="G739" t="str">
        <f t="shared" si="11"/>
        <v>A041440</v>
      </c>
    </row>
    <row r="740" spans="1:7" x14ac:dyDescent="0.3">
      <c r="A740" s="5" t="s">
        <v>386</v>
      </c>
      <c r="B740" s="16" t="s">
        <v>4561</v>
      </c>
      <c r="C740" s="5">
        <v>12</v>
      </c>
      <c r="D740" s="6" t="s">
        <v>2820</v>
      </c>
      <c r="E740" s="6" t="s">
        <v>3678</v>
      </c>
      <c r="F740" s="6" t="s">
        <v>3705</v>
      </c>
      <c r="G740" t="str">
        <f t="shared" si="11"/>
        <v>A039790</v>
      </c>
    </row>
    <row r="741" spans="1:7" x14ac:dyDescent="0.3">
      <c r="A741" s="5" t="s">
        <v>1428</v>
      </c>
      <c r="B741" s="16" t="s">
        <v>4562</v>
      </c>
      <c r="C741" s="5">
        <v>12</v>
      </c>
      <c r="D741" s="6" t="s">
        <v>2146</v>
      </c>
      <c r="E741" s="6" t="s">
        <v>3695</v>
      </c>
      <c r="F741" s="6" t="s">
        <v>3722</v>
      </c>
      <c r="G741" t="str">
        <f t="shared" si="11"/>
        <v>A002460</v>
      </c>
    </row>
    <row r="742" spans="1:7" x14ac:dyDescent="0.3">
      <c r="A742" s="5" t="s">
        <v>373</v>
      </c>
      <c r="B742" s="16" t="s">
        <v>4563</v>
      </c>
      <c r="C742" s="5">
        <v>12</v>
      </c>
      <c r="D742" s="6" t="s">
        <v>2821</v>
      </c>
      <c r="E742" s="6" t="s">
        <v>3696</v>
      </c>
      <c r="F742" s="6" t="s">
        <v>3723</v>
      </c>
      <c r="G742" t="str">
        <f t="shared" si="11"/>
        <v>A031330</v>
      </c>
    </row>
    <row r="743" spans="1:7" x14ac:dyDescent="0.3">
      <c r="A743" s="5" t="s">
        <v>194</v>
      </c>
      <c r="B743" s="16" t="s">
        <v>4564</v>
      </c>
      <c r="C743" s="5">
        <v>12</v>
      </c>
      <c r="D743" s="6" t="s">
        <v>2822</v>
      </c>
      <c r="E743" s="6" t="s">
        <v>3674</v>
      </c>
      <c r="F743" s="6" t="s">
        <v>3701</v>
      </c>
      <c r="G743" t="str">
        <f t="shared" si="11"/>
        <v>A086390</v>
      </c>
    </row>
    <row r="744" spans="1:7" x14ac:dyDescent="0.3">
      <c r="A744" s="5" t="s">
        <v>1506</v>
      </c>
      <c r="B744" s="16" t="s">
        <v>4565</v>
      </c>
      <c r="C744" s="5">
        <v>12</v>
      </c>
      <c r="D744" s="6" t="s">
        <v>2223</v>
      </c>
      <c r="E744" s="6" t="s">
        <v>3679</v>
      </c>
      <c r="F744" s="6" t="s">
        <v>3706</v>
      </c>
      <c r="G744" t="str">
        <f t="shared" si="11"/>
        <v>A002360</v>
      </c>
    </row>
    <row r="745" spans="1:7" x14ac:dyDescent="0.3">
      <c r="A745" s="5" t="s">
        <v>214</v>
      </c>
      <c r="B745" s="16" t="s">
        <v>4566</v>
      </c>
      <c r="C745" s="5">
        <v>12</v>
      </c>
      <c r="D745" s="6" t="s">
        <v>2823</v>
      </c>
      <c r="E745" s="6" t="s">
        <v>3681</v>
      </c>
      <c r="F745" s="6" t="s">
        <v>3708</v>
      </c>
      <c r="G745" t="str">
        <f t="shared" si="11"/>
        <v>A047560</v>
      </c>
    </row>
    <row r="746" spans="1:7" x14ac:dyDescent="0.3">
      <c r="A746" s="5" t="s">
        <v>1573</v>
      </c>
      <c r="B746" s="16" t="s">
        <v>4567</v>
      </c>
      <c r="C746" s="5">
        <v>12</v>
      </c>
      <c r="D746" s="6" t="s">
        <v>2287</v>
      </c>
      <c r="E746" s="6" t="s">
        <v>3676</v>
      </c>
      <c r="F746" s="6" t="s">
        <v>3703</v>
      </c>
      <c r="G746" t="str">
        <f t="shared" si="11"/>
        <v>A130660</v>
      </c>
    </row>
    <row r="747" spans="1:7" x14ac:dyDescent="0.3">
      <c r="A747" s="5" t="s">
        <v>1548</v>
      </c>
      <c r="B747" s="16" t="s">
        <v>4568</v>
      </c>
      <c r="C747" s="5">
        <v>12</v>
      </c>
      <c r="D747" s="6" t="s">
        <v>2264</v>
      </c>
      <c r="E747" s="6" t="s">
        <v>3679</v>
      </c>
      <c r="F747" s="6" t="s">
        <v>3706</v>
      </c>
      <c r="G747" t="str">
        <f t="shared" si="11"/>
        <v>A002840</v>
      </c>
    </row>
    <row r="748" spans="1:7" x14ac:dyDescent="0.3">
      <c r="A748" s="5" t="s">
        <v>1529</v>
      </c>
      <c r="B748" s="16" t="s">
        <v>4569</v>
      </c>
      <c r="C748" s="5">
        <v>12</v>
      </c>
      <c r="D748" s="6" t="s">
        <v>2245</v>
      </c>
      <c r="E748" s="6" t="s">
        <v>3678</v>
      </c>
      <c r="F748" s="6" t="s">
        <v>3705</v>
      </c>
      <c r="G748" t="str">
        <f t="shared" si="11"/>
        <v>A007980</v>
      </c>
    </row>
    <row r="749" spans="1:7" x14ac:dyDescent="0.3">
      <c r="A749" s="5" t="s">
        <v>1505</v>
      </c>
      <c r="B749" s="16" t="s">
        <v>4570</v>
      </c>
      <c r="C749" s="5">
        <v>12</v>
      </c>
      <c r="D749" s="6" t="s">
        <v>2222</v>
      </c>
      <c r="E749" s="6" t="s">
        <v>3677</v>
      </c>
      <c r="F749" s="6" t="s">
        <v>3704</v>
      </c>
      <c r="G749" t="str">
        <f t="shared" si="11"/>
        <v>A094280</v>
      </c>
    </row>
    <row r="750" spans="1:7" x14ac:dyDescent="0.3">
      <c r="A750" s="5" t="s">
        <v>1582</v>
      </c>
      <c r="B750" s="16" t="s">
        <v>4571</v>
      </c>
      <c r="C750" s="5">
        <v>12</v>
      </c>
      <c r="D750" s="6" t="s">
        <v>2296</v>
      </c>
      <c r="E750" s="6" t="s">
        <v>3675</v>
      </c>
      <c r="F750" s="6" t="s">
        <v>3702</v>
      </c>
      <c r="G750" t="str">
        <f t="shared" si="11"/>
        <v>A041650</v>
      </c>
    </row>
    <row r="751" spans="1:7" x14ac:dyDescent="0.3">
      <c r="A751" s="5" t="s">
        <v>277</v>
      </c>
      <c r="B751" s="16" t="s">
        <v>4572</v>
      </c>
      <c r="C751" s="5">
        <v>12</v>
      </c>
      <c r="D751" s="6" t="s">
        <v>2824</v>
      </c>
      <c r="E751" s="6" t="s">
        <v>3689</v>
      </c>
      <c r="F751" s="6" t="s">
        <v>3716</v>
      </c>
      <c r="G751" t="str">
        <f t="shared" si="11"/>
        <v>A065510</v>
      </c>
    </row>
    <row r="752" spans="1:7" x14ac:dyDescent="0.3">
      <c r="A752" s="5" t="s">
        <v>1539</v>
      </c>
      <c r="B752" s="16" t="s">
        <v>4573</v>
      </c>
      <c r="C752" s="5">
        <v>12</v>
      </c>
      <c r="D752" s="6" t="s">
        <v>2255</v>
      </c>
      <c r="E752" s="6" t="s">
        <v>3675</v>
      </c>
      <c r="F752" s="6" t="s">
        <v>3702</v>
      </c>
      <c r="G752" t="str">
        <f t="shared" si="11"/>
        <v>A075180</v>
      </c>
    </row>
    <row r="753" spans="1:7" x14ac:dyDescent="0.3">
      <c r="A753" s="5" t="s">
        <v>336</v>
      </c>
      <c r="B753" s="16" t="s">
        <v>4574</v>
      </c>
      <c r="C753" s="5">
        <v>12</v>
      </c>
      <c r="D753" s="6" t="s">
        <v>2825</v>
      </c>
      <c r="E753" s="6" t="s">
        <v>3674</v>
      </c>
      <c r="F753" s="6" t="s">
        <v>3701</v>
      </c>
      <c r="G753" t="str">
        <f t="shared" si="11"/>
        <v>A033160</v>
      </c>
    </row>
    <row r="754" spans="1:7" x14ac:dyDescent="0.3">
      <c r="A754" s="5" t="s">
        <v>1530</v>
      </c>
      <c r="B754" s="16" t="s">
        <v>4575</v>
      </c>
      <c r="C754" s="5">
        <v>12</v>
      </c>
      <c r="D754" s="6" t="s">
        <v>2246</v>
      </c>
      <c r="E754" s="6" t="s">
        <v>3685</v>
      </c>
      <c r="F754" s="6" t="s">
        <v>3712</v>
      </c>
      <c r="G754" t="str">
        <f t="shared" si="11"/>
        <v>A019440</v>
      </c>
    </row>
    <row r="755" spans="1:7" x14ac:dyDescent="0.3">
      <c r="A755" s="5" t="s">
        <v>1540</v>
      </c>
      <c r="B755" s="16" t="s">
        <v>4576</v>
      </c>
      <c r="C755" s="5">
        <v>12</v>
      </c>
      <c r="D755" s="6" t="s">
        <v>2256</v>
      </c>
      <c r="E755" s="6" t="s">
        <v>3699</v>
      </c>
      <c r="F755" s="6" t="s">
        <v>3726</v>
      </c>
      <c r="G755" t="str">
        <f t="shared" si="11"/>
        <v>A012200</v>
      </c>
    </row>
    <row r="756" spans="1:7" x14ac:dyDescent="0.3">
      <c r="A756" s="5" t="s">
        <v>360</v>
      </c>
      <c r="B756" s="16" t="s">
        <v>4577</v>
      </c>
      <c r="C756" s="5">
        <v>12</v>
      </c>
      <c r="D756" s="6" t="s">
        <v>2826</v>
      </c>
      <c r="E756" s="6" t="s">
        <v>3675</v>
      </c>
      <c r="F756" s="6" t="s">
        <v>3702</v>
      </c>
      <c r="G756" t="str">
        <f t="shared" si="11"/>
        <v>A900080</v>
      </c>
    </row>
    <row r="757" spans="1:7" x14ac:dyDescent="0.3">
      <c r="A757" s="5" t="s">
        <v>366</v>
      </c>
      <c r="B757" s="16" t="s">
        <v>4578</v>
      </c>
      <c r="C757" s="5">
        <v>12</v>
      </c>
      <c r="D757" s="6" t="s">
        <v>2827</v>
      </c>
      <c r="E757" s="6" t="s">
        <v>3689</v>
      </c>
      <c r="F757" s="6" t="s">
        <v>3716</v>
      </c>
      <c r="G757" t="str">
        <f t="shared" si="11"/>
        <v>A086890</v>
      </c>
    </row>
    <row r="758" spans="1:7" x14ac:dyDescent="0.3">
      <c r="A758" s="5" t="s">
        <v>293</v>
      </c>
      <c r="B758" s="16" t="s">
        <v>4579</v>
      </c>
      <c r="C758" s="5">
        <v>12</v>
      </c>
      <c r="D758" s="6" t="s">
        <v>2828</v>
      </c>
      <c r="E758" s="6" t="s">
        <v>3674</v>
      </c>
      <c r="F758" s="6" t="s">
        <v>3701</v>
      </c>
      <c r="G758" t="str">
        <f t="shared" si="11"/>
        <v>A089030</v>
      </c>
    </row>
    <row r="759" spans="1:7" x14ac:dyDescent="0.3">
      <c r="A759" s="5" t="s">
        <v>242</v>
      </c>
      <c r="B759" s="16" t="s">
        <v>4580</v>
      </c>
      <c r="C759" s="5">
        <v>12</v>
      </c>
      <c r="D759" s="6" t="s">
        <v>2829</v>
      </c>
      <c r="E759" s="6" t="s">
        <v>3699</v>
      </c>
      <c r="F759" s="6" t="s">
        <v>3726</v>
      </c>
      <c r="G759" t="str">
        <f t="shared" si="11"/>
        <v>A138070</v>
      </c>
    </row>
    <row r="760" spans="1:7" x14ac:dyDescent="0.3">
      <c r="A760" s="5" t="s">
        <v>1513</v>
      </c>
      <c r="B760" s="16" t="s">
        <v>4581</v>
      </c>
      <c r="C760" s="5">
        <v>12</v>
      </c>
      <c r="D760" s="6" t="s">
        <v>2230</v>
      </c>
      <c r="E760" s="6" t="s">
        <v>3694</v>
      </c>
      <c r="F760" s="6" t="s">
        <v>3721</v>
      </c>
      <c r="G760" t="str">
        <f t="shared" si="11"/>
        <v>A077970</v>
      </c>
    </row>
    <row r="761" spans="1:7" x14ac:dyDescent="0.3">
      <c r="A761" s="5" t="s">
        <v>252</v>
      </c>
      <c r="B761" s="16" t="s">
        <v>4582</v>
      </c>
      <c r="C761" s="5">
        <v>12</v>
      </c>
      <c r="D761" s="6" t="s">
        <v>2830</v>
      </c>
      <c r="E761" s="6" t="s">
        <v>3696</v>
      </c>
      <c r="F761" s="6" t="s">
        <v>3723</v>
      </c>
      <c r="G761" t="str">
        <f t="shared" si="11"/>
        <v>A088390</v>
      </c>
    </row>
    <row r="762" spans="1:7" x14ac:dyDescent="0.3">
      <c r="A762" s="5" t="s">
        <v>234</v>
      </c>
      <c r="B762" s="16" t="s">
        <v>4583</v>
      </c>
      <c r="C762" s="5">
        <v>12</v>
      </c>
      <c r="D762" s="6" t="s">
        <v>2831</v>
      </c>
      <c r="E762" s="6" t="s">
        <v>3695</v>
      </c>
      <c r="F762" s="6" t="s">
        <v>3722</v>
      </c>
      <c r="G762" t="str">
        <f t="shared" si="11"/>
        <v>A021320</v>
      </c>
    </row>
    <row r="763" spans="1:7" x14ac:dyDescent="0.3">
      <c r="A763" s="5" t="s">
        <v>1502</v>
      </c>
      <c r="B763" s="16" t="s">
        <v>4584</v>
      </c>
      <c r="C763" s="5">
        <v>12</v>
      </c>
      <c r="D763" s="6" t="s">
        <v>2219</v>
      </c>
      <c r="E763" s="6" t="s">
        <v>3687</v>
      </c>
      <c r="F763" s="6" t="s">
        <v>3714</v>
      </c>
      <c r="G763" t="str">
        <f t="shared" si="11"/>
        <v>A002310</v>
      </c>
    </row>
    <row r="764" spans="1:7" x14ac:dyDescent="0.3">
      <c r="A764" s="5" t="s">
        <v>464</v>
      </c>
      <c r="B764" s="16" t="s">
        <v>4585</v>
      </c>
      <c r="C764" s="5">
        <v>12</v>
      </c>
      <c r="D764" s="6" t="s">
        <v>2832</v>
      </c>
      <c r="E764" s="6" t="s">
        <v>3689</v>
      </c>
      <c r="F764" s="6" t="s">
        <v>3716</v>
      </c>
      <c r="G764" t="str">
        <f t="shared" si="11"/>
        <v>A065170</v>
      </c>
    </row>
    <row r="765" spans="1:7" x14ac:dyDescent="0.3">
      <c r="A765" s="5" t="s">
        <v>273</v>
      </c>
      <c r="B765" s="16" t="s">
        <v>4586</v>
      </c>
      <c r="C765" s="5">
        <v>12</v>
      </c>
      <c r="D765" s="6" t="s">
        <v>2833</v>
      </c>
      <c r="E765" s="6" t="s">
        <v>3688</v>
      </c>
      <c r="F765" s="6" t="s">
        <v>3715</v>
      </c>
      <c r="G765" t="str">
        <f t="shared" si="11"/>
        <v>A088130</v>
      </c>
    </row>
    <row r="766" spans="1:7" x14ac:dyDescent="0.3">
      <c r="A766" s="5" t="s">
        <v>1543</v>
      </c>
      <c r="B766" s="16" t="s">
        <v>4587</v>
      </c>
      <c r="C766" s="5">
        <v>12</v>
      </c>
      <c r="D766" s="6" t="s">
        <v>2259</v>
      </c>
      <c r="E766" s="6" t="s">
        <v>3679</v>
      </c>
      <c r="F766" s="6" t="s">
        <v>3706</v>
      </c>
      <c r="G766" t="str">
        <f t="shared" si="11"/>
        <v>A005950</v>
      </c>
    </row>
    <row r="767" spans="1:7" x14ac:dyDescent="0.3">
      <c r="A767" s="5" t="s">
        <v>170</v>
      </c>
      <c r="B767" s="16" t="s">
        <v>4588</v>
      </c>
      <c r="C767" s="5">
        <v>12</v>
      </c>
      <c r="D767" s="6" t="s">
        <v>2834</v>
      </c>
      <c r="E767" s="6" t="s">
        <v>3681</v>
      </c>
      <c r="F767" s="6" t="s">
        <v>3708</v>
      </c>
      <c r="G767" t="str">
        <f t="shared" si="11"/>
        <v>A047080</v>
      </c>
    </row>
    <row r="768" spans="1:7" x14ac:dyDescent="0.3">
      <c r="A768" s="5" t="s">
        <v>1535</v>
      </c>
      <c r="B768" s="16" t="s">
        <v>4589</v>
      </c>
      <c r="C768" s="5">
        <v>3</v>
      </c>
      <c r="D768" s="6" t="s">
        <v>2251</v>
      </c>
      <c r="E768" s="6" t="s">
        <v>3692</v>
      </c>
      <c r="F768" s="6" t="s">
        <v>3719</v>
      </c>
      <c r="G768" t="str">
        <f t="shared" si="11"/>
        <v>A006370</v>
      </c>
    </row>
    <row r="769" spans="1:7" x14ac:dyDescent="0.3">
      <c r="A769" s="5" t="s">
        <v>2835</v>
      </c>
      <c r="B769" s="16" t="s">
        <v>4590</v>
      </c>
      <c r="C769" s="5">
        <v>12</v>
      </c>
      <c r="D769" s="6" t="s">
        <v>2836</v>
      </c>
      <c r="E769" s="6" t="s">
        <v>3689</v>
      </c>
      <c r="F769" s="6" t="s">
        <v>3716</v>
      </c>
      <c r="G769" t="str">
        <f t="shared" si="11"/>
        <v>A187420</v>
      </c>
    </row>
    <row r="770" spans="1:7" x14ac:dyDescent="0.3">
      <c r="A770" s="5" t="s">
        <v>1432</v>
      </c>
      <c r="B770" s="16" t="s">
        <v>4591</v>
      </c>
      <c r="C770" s="5">
        <v>12</v>
      </c>
      <c r="D770" s="6" t="s">
        <v>2150</v>
      </c>
      <c r="E770" s="6" t="s">
        <v>3693</v>
      </c>
      <c r="F770" s="6" t="s">
        <v>3720</v>
      </c>
      <c r="G770" t="str">
        <f t="shared" si="11"/>
        <v>A003280</v>
      </c>
    </row>
    <row r="771" spans="1:7" x14ac:dyDescent="0.3">
      <c r="A771" s="5" t="s">
        <v>1642</v>
      </c>
      <c r="B771" s="16" t="s">
        <v>4592</v>
      </c>
      <c r="C771" s="5">
        <v>12</v>
      </c>
      <c r="D771" s="6" t="s">
        <v>2354</v>
      </c>
      <c r="E771" s="6" t="s">
        <v>3686</v>
      </c>
      <c r="F771" s="6" t="s">
        <v>3713</v>
      </c>
      <c r="G771" t="str">
        <f t="shared" si="11"/>
        <v>A011930</v>
      </c>
    </row>
    <row r="772" spans="1:7" x14ac:dyDescent="0.3">
      <c r="A772" s="5" t="s">
        <v>1480</v>
      </c>
      <c r="B772" s="16" t="s">
        <v>4593</v>
      </c>
      <c r="C772" s="5">
        <v>12</v>
      </c>
      <c r="D772" s="6" t="s">
        <v>2197</v>
      </c>
      <c r="E772" s="6" t="s">
        <v>3688</v>
      </c>
      <c r="F772" s="6" t="s">
        <v>3715</v>
      </c>
      <c r="G772" t="str">
        <f t="shared" si="11"/>
        <v>A020760</v>
      </c>
    </row>
    <row r="773" spans="1:7" x14ac:dyDescent="0.3">
      <c r="A773" s="5" t="s">
        <v>200</v>
      </c>
      <c r="B773" s="16" t="s">
        <v>4594</v>
      </c>
      <c r="C773" s="5">
        <v>12</v>
      </c>
      <c r="D773" s="6" t="s">
        <v>3773</v>
      </c>
      <c r="E773" s="6" t="s">
        <v>3696</v>
      </c>
      <c r="F773" s="6" t="s">
        <v>3723</v>
      </c>
      <c r="G773" t="str">
        <f t="shared" si="11"/>
        <v>A080420</v>
      </c>
    </row>
    <row r="774" spans="1:7" x14ac:dyDescent="0.3">
      <c r="A774" s="5" t="s">
        <v>489</v>
      </c>
      <c r="B774" s="16" t="s">
        <v>4595</v>
      </c>
      <c r="C774" s="5">
        <v>12</v>
      </c>
      <c r="D774" s="6" t="s">
        <v>2837</v>
      </c>
      <c r="E774" s="6" t="s">
        <v>3688</v>
      </c>
      <c r="F774" s="6" t="s">
        <v>3715</v>
      </c>
      <c r="G774" t="str">
        <f t="shared" si="11"/>
        <v>A078150</v>
      </c>
    </row>
    <row r="775" spans="1:7" x14ac:dyDescent="0.3">
      <c r="A775" s="5" t="s">
        <v>122</v>
      </c>
      <c r="B775" s="16" t="s">
        <v>4596</v>
      </c>
      <c r="C775" s="5">
        <v>12</v>
      </c>
      <c r="D775" s="6" t="s">
        <v>2838</v>
      </c>
      <c r="E775" s="6" t="s">
        <v>3678</v>
      </c>
      <c r="F775" s="6" t="s">
        <v>3705</v>
      </c>
      <c r="G775" t="str">
        <f t="shared" si="11"/>
        <v>A014470</v>
      </c>
    </row>
    <row r="776" spans="1:7" x14ac:dyDescent="0.3">
      <c r="A776" s="5" t="s">
        <v>250</v>
      </c>
      <c r="B776" s="16" t="s">
        <v>4597</v>
      </c>
      <c r="C776" s="5">
        <v>12</v>
      </c>
      <c r="D776" s="6" t="s">
        <v>2839</v>
      </c>
      <c r="E776" s="6" t="s">
        <v>3681</v>
      </c>
      <c r="F776" s="6" t="s">
        <v>3708</v>
      </c>
      <c r="G776" t="str">
        <f t="shared" si="11"/>
        <v>A094480</v>
      </c>
    </row>
    <row r="777" spans="1:7" x14ac:dyDescent="0.3">
      <c r="A777" s="5" t="s">
        <v>481</v>
      </c>
      <c r="B777" s="16" t="s">
        <v>4598</v>
      </c>
      <c r="C777" s="5">
        <v>6</v>
      </c>
      <c r="D777" s="6" t="s">
        <v>2840</v>
      </c>
      <c r="E777" s="6" t="s">
        <v>3690</v>
      </c>
      <c r="F777" s="6" t="s">
        <v>3717</v>
      </c>
      <c r="G777" t="str">
        <f t="shared" si="11"/>
        <v>A082920</v>
      </c>
    </row>
    <row r="778" spans="1:7" x14ac:dyDescent="0.3">
      <c r="A778" s="5" t="s">
        <v>327</v>
      </c>
      <c r="B778" s="16" t="s">
        <v>4599</v>
      </c>
      <c r="C778" s="5">
        <v>12</v>
      </c>
      <c r="D778" s="6" t="s">
        <v>2841</v>
      </c>
      <c r="E778" s="6" t="s">
        <v>3678</v>
      </c>
      <c r="F778" s="6" t="s">
        <v>3705</v>
      </c>
      <c r="G778" t="str">
        <f t="shared" si="11"/>
        <v>A039830</v>
      </c>
    </row>
    <row r="779" spans="1:7" x14ac:dyDescent="0.3">
      <c r="A779" s="5" t="s">
        <v>492</v>
      </c>
      <c r="B779" s="16" t="s">
        <v>4600</v>
      </c>
      <c r="C779" s="5">
        <v>12</v>
      </c>
      <c r="D779" s="6" t="s">
        <v>2842</v>
      </c>
      <c r="E779" s="6" t="s">
        <v>3689</v>
      </c>
      <c r="F779" s="6" t="s">
        <v>3716</v>
      </c>
      <c r="G779" t="str">
        <f t="shared" si="11"/>
        <v>A039200</v>
      </c>
    </row>
    <row r="780" spans="1:7" x14ac:dyDescent="0.3">
      <c r="A780" s="5" t="s">
        <v>566</v>
      </c>
      <c r="B780" s="16" t="s">
        <v>4601</v>
      </c>
      <c r="C780" s="5">
        <v>12</v>
      </c>
      <c r="D780" s="6" t="s">
        <v>2843</v>
      </c>
      <c r="E780" s="6" t="s">
        <v>3681</v>
      </c>
      <c r="F780" s="6" t="s">
        <v>3708</v>
      </c>
      <c r="G780" t="str">
        <f t="shared" si="11"/>
        <v>A040160</v>
      </c>
    </row>
    <row r="781" spans="1:7" x14ac:dyDescent="0.3">
      <c r="A781" s="5" t="s">
        <v>531</v>
      </c>
      <c r="B781" s="16" t="s">
        <v>4602</v>
      </c>
      <c r="C781" s="5">
        <v>12</v>
      </c>
      <c r="D781" s="6" t="s">
        <v>2844</v>
      </c>
      <c r="E781" s="6" t="s">
        <v>3679</v>
      </c>
      <c r="F781" s="6" t="s">
        <v>3706</v>
      </c>
      <c r="G781" t="str">
        <f t="shared" si="11"/>
        <v>A089980</v>
      </c>
    </row>
    <row r="782" spans="1:7" x14ac:dyDescent="0.3">
      <c r="A782" s="5" t="s">
        <v>357</v>
      </c>
      <c r="B782" s="16" t="s">
        <v>4603</v>
      </c>
      <c r="C782" s="5">
        <v>12</v>
      </c>
      <c r="D782" s="6" t="s">
        <v>2845</v>
      </c>
      <c r="E782" s="6" t="s">
        <v>3679</v>
      </c>
      <c r="F782" s="6" t="s">
        <v>3706</v>
      </c>
      <c r="G782" t="str">
        <f t="shared" si="11"/>
        <v>A017890</v>
      </c>
    </row>
    <row r="783" spans="1:7" x14ac:dyDescent="0.3">
      <c r="A783" s="5" t="s">
        <v>344</v>
      </c>
      <c r="B783" s="16" t="s">
        <v>4604</v>
      </c>
      <c r="C783" s="5">
        <v>12</v>
      </c>
      <c r="D783" s="6" t="s">
        <v>2846</v>
      </c>
      <c r="E783" s="6" t="s">
        <v>3674</v>
      </c>
      <c r="F783" s="6" t="s">
        <v>3701</v>
      </c>
      <c r="G783" t="str">
        <f t="shared" ref="G783:G846" si="12">A783</f>
        <v>A033170</v>
      </c>
    </row>
    <row r="784" spans="1:7" x14ac:dyDescent="0.3">
      <c r="A784" s="5" t="s">
        <v>889</v>
      </c>
      <c r="B784" s="16" t="s">
        <v>4605</v>
      </c>
      <c r="C784" s="5">
        <v>12</v>
      </c>
      <c r="D784" s="6" t="s">
        <v>2847</v>
      </c>
      <c r="E784" s="6" t="s">
        <v>3699</v>
      </c>
      <c r="F784" s="6" t="s">
        <v>3726</v>
      </c>
      <c r="G784" t="str">
        <f t="shared" si="12"/>
        <v>A051170</v>
      </c>
    </row>
    <row r="785" spans="1:7" x14ac:dyDescent="0.3">
      <c r="A785" s="5" t="s">
        <v>508</v>
      </c>
      <c r="B785" s="16" t="s">
        <v>4606</v>
      </c>
      <c r="C785" s="5">
        <v>12</v>
      </c>
      <c r="D785" s="6" t="s">
        <v>2848</v>
      </c>
      <c r="E785" s="6" t="s">
        <v>3678</v>
      </c>
      <c r="F785" s="6" t="s">
        <v>3705</v>
      </c>
      <c r="G785" t="str">
        <f t="shared" si="12"/>
        <v>A017680</v>
      </c>
    </row>
    <row r="786" spans="1:7" x14ac:dyDescent="0.3">
      <c r="A786" s="5" t="s">
        <v>399</v>
      </c>
      <c r="B786" s="16" t="s">
        <v>4607</v>
      </c>
      <c r="C786" s="5">
        <v>12</v>
      </c>
      <c r="D786" s="6" t="s">
        <v>2849</v>
      </c>
      <c r="E786" s="6" t="s">
        <v>3696</v>
      </c>
      <c r="F786" s="6" t="s">
        <v>3723</v>
      </c>
      <c r="G786" t="str">
        <f t="shared" si="12"/>
        <v>A093190</v>
      </c>
    </row>
    <row r="787" spans="1:7" x14ac:dyDescent="0.3">
      <c r="A787" s="5" t="s">
        <v>1553</v>
      </c>
      <c r="B787" s="16" t="s">
        <v>4608</v>
      </c>
      <c r="C787" s="5">
        <v>12</v>
      </c>
      <c r="D787" s="6" t="s">
        <v>2269</v>
      </c>
      <c r="E787" s="6" t="s">
        <v>3678</v>
      </c>
      <c r="F787" s="6" t="s">
        <v>3705</v>
      </c>
      <c r="G787" t="str">
        <f t="shared" si="12"/>
        <v>A014990</v>
      </c>
    </row>
    <row r="788" spans="1:7" x14ac:dyDescent="0.3">
      <c r="A788" s="5" t="s">
        <v>314</v>
      </c>
      <c r="B788" s="16" t="s">
        <v>4609</v>
      </c>
      <c r="C788" s="5">
        <v>12</v>
      </c>
      <c r="D788" s="6" t="s">
        <v>2850</v>
      </c>
      <c r="E788" s="6" t="s">
        <v>3674</v>
      </c>
      <c r="F788" s="6" t="s">
        <v>3701</v>
      </c>
      <c r="G788" t="str">
        <f t="shared" si="12"/>
        <v>A095610</v>
      </c>
    </row>
    <row r="789" spans="1:7" x14ac:dyDescent="0.3">
      <c r="A789" s="5" t="s">
        <v>258</v>
      </c>
      <c r="B789" s="16" t="s">
        <v>4610</v>
      </c>
      <c r="C789" s="5">
        <v>12</v>
      </c>
      <c r="D789" s="6" t="s">
        <v>2851</v>
      </c>
      <c r="E789" s="6" t="s">
        <v>3677</v>
      </c>
      <c r="F789" s="6" t="s">
        <v>3704</v>
      </c>
      <c r="G789" t="str">
        <f t="shared" si="12"/>
        <v>A032040</v>
      </c>
    </row>
    <row r="790" spans="1:7" x14ac:dyDescent="0.3">
      <c r="A790" s="5" t="s">
        <v>271</v>
      </c>
      <c r="B790" s="16" t="s">
        <v>4611</v>
      </c>
      <c r="C790" s="5">
        <v>12</v>
      </c>
      <c r="D790" s="6" t="s">
        <v>2852</v>
      </c>
      <c r="E790" s="6" t="s">
        <v>3698</v>
      </c>
      <c r="F790" s="6" t="s">
        <v>3725</v>
      </c>
      <c r="G790" t="str">
        <f t="shared" si="12"/>
        <v>A035900</v>
      </c>
    </row>
    <row r="791" spans="1:7" x14ac:dyDescent="0.3">
      <c r="A791" s="5" t="s">
        <v>391</v>
      </c>
      <c r="B791" s="16" t="s">
        <v>4612</v>
      </c>
      <c r="C791" s="5">
        <v>12</v>
      </c>
      <c r="D791" s="6" t="s">
        <v>2853</v>
      </c>
      <c r="E791" s="6" t="s">
        <v>3689</v>
      </c>
      <c r="F791" s="6" t="s">
        <v>3716</v>
      </c>
      <c r="G791" t="str">
        <f t="shared" si="12"/>
        <v>A035610</v>
      </c>
    </row>
    <row r="792" spans="1:7" x14ac:dyDescent="0.3">
      <c r="A792" s="5" t="s">
        <v>1559</v>
      </c>
      <c r="B792" s="16" t="s">
        <v>4613</v>
      </c>
      <c r="C792" s="5">
        <v>12</v>
      </c>
      <c r="D792" s="6" t="s">
        <v>2273</v>
      </c>
      <c r="E792" s="6" t="s">
        <v>3675</v>
      </c>
      <c r="F792" s="6" t="s">
        <v>3702</v>
      </c>
      <c r="G792" t="str">
        <f t="shared" si="12"/>
        <v>A023000</v>
      </c>
    </row>
    <row r="793" spans="1:7" x14ac:dyDescent="0.3">
      <c r="A793" s="5" t="s">
        <v>414</v>
      </c>
      <c r="B793" s="16" t="s">
        <v>4614</v>
      </c>
      <c r="C793" s="5">
        <v>12</v>
      </c>
      <c r="D793" s="6" t="s">
        <v>2854</v>
      </c>
      <c r="E793" s="6" t="s">
        <v>3674</v>
      </c>
      <c r="F793" s="6" t="s">
        <v>3701</v>
      </c>
      <c r="G793" t="str">
        <f t="shared" si="12"/>
        <v>A101490</v>
      </c>
    </row>
    <row r="794" spans="1:7" x14ac:dyDescent="0.3">
      <c r="A794" s="5" t="s">
        <v>1522</v>
      </c>
      <c r="B794" s="16" t="s">
        <v>4615</v>
      </c>
      <c r="C794" s="5">
        <v>12</v>
      </c>
      <c r="D794" s="6" t="s">
        <v>2238</v>
      </c>
      <c r="E794" s="6" t="s">
        <v>3684</v>
      </c>
      <c r="F794" s="6" t="s">
        <v>3711</v>
      </c>
      <c r="G794" t="str">
        <f t="shared" si="12"/>
        <v>A012690</v>
      </c>
    </row>
    <row r="795" spans="1:7" x14ac:dyDescent="0.3">
      <c r="A795" s="5" t="s">
        <v>262</v>
      </c>
      <c r="B795" s="16" t="s">
        <v>4616</v>
      </c>
      <c r="C795" s="5">
        <v>12</v>
      </c>
      <c r="D795" s="6" t="s">
        <v>2855</v>
      </c>
      <c r="E795" s="6" t="s">
        <v>3681</v>
      </c>
      <c r="F795" s="6" t="s">
        <v>3708</v>
      </c>
      <c r="G795" t="str">
        <f t="shared" si="12"/>
        <v>A038540</v>
      </c>
    </row>
    <row r="796" spans="1:7" x14ac:dyDescent="0.3">
      <c r="A796" s="5" t="s">
        <v>356</v>
      </c>
      <c r="B796" s="16" t="s">
        <v>4617</v>
      </c>
      <c r="C796" s="5">
        <v>12</v>
      </c>
      <c r="D796" s="6" t="s">
        <v>2856</v>
      </c>
      <c r="E796" s="6" t="s">
        <v>3699</v>
      </c>
      <c r="F796" s="6" t="s">
        <v>3726</v>
      </c>
      <c r="G796" t="str">
        <f t="shared" si="12"/>
        <v>A053590</v>
      </c>
    </row>
    <row r="797" spans="1:7" x14ac:dyDescent="0.3">
      <c r="A797" s="5" t="s">
        <v>1516</v>
      </c>
      <c r="B797" s="16" t="s">
        <v>4618</v>
      </c>
      <c r="C797" s="5">
        <v>12</v>
      </c>
      <c r="D797" s="6" t="s">
        <v>2233</v>
      </c>
      <c r="E797" s="6" t="s">
        <v>3678</v>
      </c>
      <c r="F797" s="6" t="s">
        <v>3705</v>
      </c>
      <c r="G797" t="str">
        <f t="shared" si="12"/>
        <v>A003350</v>
      </c>
    </row>
    <row r="798" spans="1:7" x14ac:dyDescent="0.3">
      <c r="A798" s="5" t="s">
        <v>1520</v>
      </c>
      <c r="B798" s="16" t="s">
        <v>4619</v>
      </c>
      <c r="C798" s="5">
        <v>12</v>
      </c>
      <c r="D798" s="6" t="s">
        <v>2237</v>
      </c>
      <c r="E798" s="6" t="s">
        <v>3679</v>
      </c>
      <c r="F798" s="6" t="s">
        <v>3706</v>
      </c>
      <c r="G798" t="str">
        <f t="shared" si="12"/>
        <v>A012610</v>
      </c>
    </row>
    <row r="799" spans="1:7" x14ac:dyDescent="0.3">
      <c r="A799" s="5" t="s">
        <v>1542</v>
      </c>
      <c r="B799" s="16" t="s">
        <v>4620</v>
      </c>
      <c r="C799" s="5">
        <v>12</v>
      </c>
      <c r="D799" s="6" t="s">
        <v>2258</v>
      </c>
      <c r="E799" s="6" t="s">
        <v>3676</v>
      </c>
      <c r="F799" s="6" t="s">
        <v>3703</v>
      </c>
      <c r="G799" t="str">
        <f t="shared" si="12"/>
        <v>A034590</v>
      </c>
    </row>
    <row r="800" spans="1:7" x14ac:dyDescent="0.3">
      <c r="A800" s="5" t="s">
        <v>428</v>
      </c>
      <c r="B800" s="16" t="s">
        <v>4621</v>
      </c>
      <c r="C800" s="5">
        <v>12</v>
      </c>
      <c r="D800" s="6" t="s">
        <v>2857</v>
      </c>
      <c r="E800" s="6" t="s">
        <v>3689</v>
      </c>
      <c r="F800" s="6" t="s">
        <v>3716</v>
      </c>
      <c r="G800" t="str">
        <f t="shared" si="12"/>
        <v>A064550</v>
      </c>
    </row>
    <row r="801" spans="1:7" x14ac:dyDescent="0.3">
      <c r="A801" s="5" t="s">
        <v>1448</v>
      </c>
      <c r="B801" s="16" t="s">
        <v>4622</v>
      </c>
      <c r="C801" s="5">
        <v>12</v>
      </c>
      <c r="D801" s="6" t="s">
        <v>2165</v>
      </c>
      <c r="E801" s="6" t="s">
        <v>3687</v>
      </c>
      <c r="F801" s="6" t="s">
        <v>3714</v>
      </c>
      <c r="G801" t="str">
        <f t="shared" si="12"/>
        <v>A002820</v>
      </c>
    </row>
    <row r="802" spans="1:7" x14ac:dyDescent="0.3">
      <c r="A802" s="5" t="s">
        <v>190</v>
      </c>
      <c r="B802" s="16" t="s">
        <v>4623</v>
      </c>
      <c r="C802" s="5">
        <v>12</v>
      </c>
      <c r="D802" s="6" t="s">
        <v>2858</v>
      </c>
      <c r="E802" s="6" t="s">
        <v>3688</v>
      </c>
      <c r="F802" s="6" t="s">
        <v>3715</v>
      </c>
      <c r="G802" t="str">
        <f t="shared" si="12"/>
        <v>A051360</v>
      </c>
    </row>
    <row r="803" spans="1:7" x14ac:dyDescent="0.3">
      <c r="A803" s="5" t="s">
        <v>1546</v>
      </c>
      <c r="B803" s="16" t="s">
        <v>4624</v>
      </c>
      <c r="C803" s="5">
        <v>12</v>
      </c>
      <c r="D803" s="6" t="s">
        <v>2262</v>
      </c>
      <c r="E803" s="6" t="s">
        <v>3687</v>
      </c>
      <c r="F803" s="6" t="s">
        <v>3714</v>
      </c>
      <c r="G803" t="str">
        <f t="shared" si="12"/>
        <v>A004560</v>
      </c>
    </row>
    <row r="804" spans="1:7" x14ac:dyDescent="0.3">
      <c r="A804" s="5" t="s">
        <v>1687</v>
      </c>
      <c r="B804" s="16" t="s">
        <v>4625</v>
      </c>
      <c r="C804" s="5">
        <v>12</v>
      </c>
      <c r="D804" s="6" t="s">
        <v>2398</v>
      </c>
      <c r="E804" s="6" t="s">
        <v>3681</v>
      </c>
      <c r="F804" s="6" t="s">
        <v>3708</v>
      </c>
      <c r="G804" t="str">
        <f t="shared" si="12"/>
        <v>A007120</v>
      </c>
    </row>
    <row r="805" spans="1:7" x14ac:dyDescent="0.3">
      <c r="A805" s="5" t="s">
        <v>1560</v>
      </c>
      <c r="B805" s="16" t="s">
        <v>4626</v>
      </c>
      <c r="C805" s="5">
        <v>12</v>
      </c>
      <c r="D805" s="6" t="s">
        <v>2274</v>
      </c>
      <c r="E805" s="6" t="s">
        <v>3695</v>
      </c>
      <c r="F805" s="6" t="s">
        <v>3722</v>
      </c>
      <c r="G805" t="str">
        <f t="shared" si="12"/>
        <v>A002150</v>
      </c>
    </row>
    <row r="806" spans="1:7" x14ac:dyDescent="0.3">
      <c r="A806" s="5" t="s">
        <v>1613</v>
      </c>
      <c r="B806" s="16" t="s">
        <v>4627</v>
      </c>
      <c r="C806" s="5">
        <v>12</v>
      </c>
      <c r="D806" s="6" t="s">
        <v>2326</v>
      </c>
      <c r="E806" s="6" t="s">
        <v>3678</v>
      </c>
      <c r="F806" s="6" t="s">
        <v>3705</v>
      </c>
      <c r="G806" t="str">
        <f t="shared" si="12"/>
        <v>A068290</v>
      </c>
    </row>
    <row r="807" spans="1:7" x14ac:dyDescent="0.3">
      <c r="A807" s="5" t="s">
        <v>379</v>
      </c>
      <c r="B807" s="16" t="s">
        <v>4628</v>
      </c>
      <c r="C807" s="5">
        <v>12</v>
      </c>
      <c r="D807" s="6" t="s">
        <v>2859</v>
      </c>
      <c r="E807" s="6" t="s">
        <v>3690</v>
      </c>
      <c r="F807" s="6" t="s">
        <v>3717</v>
      </c>
      <c r="G807" t="str">
        <f t="shared" si="12"/>
        <v>A078890</v>
      </c>
    </row>
    <row r="808" spans="1:7" x14ac:dyDescent="0.3">
      <c r="A808" s="5" t="s">
        <v>729</v>
      </c>
      <c r="B808" s="16" t="s">
        <v>4629</v>
      </c>
      <c r="C808" s="5">
        <v>12</v>
      </c>
      <c r="D808" s="6" t="s">
        <v>3774</v>
      </c>
      <c r="E808" s="6" t="s">
        <v>3675</v>
      </c>
      <c r="F808" s="6" t="s">
        <v>3702</v>
      </c>
      <c r="G808" t="str">
        <f t="shared" si="12"/>
        <v>A161570</v>
      </c>
    </row>
    <row r="809" spans="1:7" x14ac:dyDescent="0.3">
      <c r="A809" s="5" t="s">
        <v>305</v>
      </c>
      <c r="B809" s="16" t="s">
        <v>4630</v>
      </c>
      <c r="C809" s="5">
        <v>12</v>
      </c>
      <c r="D809" s="6" t="s">
        <v>2860</v>
      </c>
      <c r="E809" s="6" t="s">
        <v>3698</v>
      </c>
      <c r="F809" s="6" t="s">
        <v>3725</v>
      </c>
      <c r="G809" t="str">
        <f t="shared" si="12"/>
        <v>A053110</v>
      </c>
    </row>
    <row r="810" spans="1:7" x14ac:dyDescent="0.3">
      <c r="A810" s="5" t="s">
        <v>1511</v>
      </c>
      <c r="B810" s="16" t="s">
        <v>4631</v>
      </c>
      <c r="C810" s="5">
        <v>12</v>
      </c>
      <c r="D810" s="6" t="s">
        <v>2228</v>
      </c>
      <c r="E810" s="6" t="s">
        <v>3699</v>
      </c>
      <c r="F810" s="6" t="s">
        <v>3726</v>
      </c>
      <c r="G810" t="str">
        <f t="shared" si="12"/>
        <v>A163560</v>
      </c>
    </row>
    <row r="811" spans="1:7" x14ac:dyDescent="0.3">
      <c r="A811" s="5" t="s">
        <v>1605</v>
      </c>
      <c r="B811" s="16" t="s">
        <v>4632</v>
      </c>
      <c r="C811" s="5">
        <v>12</v>
      </c>
      <c r="D811" s="6" t="s">
        <v>2319</v>
      </c>
      <c r="E811" s="6" t="s">
        <v>3679</v>
      </c>
      <c r="F811" s="6" t="s">
        <v>3706</v>
      </c>
      <c r="G811" t="str">
        <f t="shared" si="12"/>
        <v>A005190</v>
      </c>
    </row>
    <row r="812" spans="1:7" x14ac:dyDescent="0.3">
      <c r="A812" s="5" t="s">
        <v>1397</v>
      </c>
      <c r="B812" s="16" t="s">
        <v>4633</v>
      </c>
      <c r="C812" s="5">
        <v>12</v>
      </c>
      <c r="D812" s="6" t="s">
        <v>2119</v>
      </c>
      <c r="E812" s="6" t="s">
        <v>3678</v>
      </c>
      <c r="F812" s="6" t="s">
        <v>3705</v>
      </c>
      <c r="G812" t="str">
        <f t="shared" si="12"/>
        <v>A002170</v>
      </c>
    </row>
    <row r="813" spans="1:7" x14ac:dyDescent="0.3">
      <c r="A813" s="5" t="s">
        <v>429</v>
      </c>
      <c r="B813" s="16" t="s">
        <v>4634</v>
      </c>
      <c r="C813" s="5">
        <v>12</v>
      </c>
      <c r="D813" s="6" t="s">
        <v>2861</v>
      </c>
      <c r="E813" s="6" t="s">
        <v>3681</v>
      </c>
      <c r="F813" s="6" t="s">
        <v>3708</v>
      </c>
      <c r="G813" t="str">
        <f t="shared" si="12"/>
        <v>A053350</v>
      </c>
    </row>
    <row r="814" spans="1:7" x14ac:dyDescent="0.3">
      <c r="A814" s="5" t="s">
        <v>2862</v>
      </c>
      <c r="B814" s="16" t="s">
        <v>4635</v>
      </c>
      <c r="C814" s="5">
        <v>12</v>
      </c>
      <c r="D814" s="6" t="s">
        <v>2863</v>
      </c>
      <c r="E814" s="6" t="s">
        <v>3698</v>
      </c>
      <c r="F814" s="6" t="s">
        <v>3725</v>
      </c>
      <c r="G814" t="str">
        <f t="shared" si="12"/>
        <v>A215200</v>
      </c>
    </row>
    <row r="815" spans="1:7" x14ac:dyDescent="0.3">
      <c r="A815" s="5" t="s">
        <v>307</v>
      </c>
      <c r="B815" s="16" t="s">
        <v>4636</v>
      </c>
      <c r="C815" s="5">
        <v>12</v>
      </c>
      <c r="D815" s="6" t="s">
        <v>2864</v>
      </c>
      <c r="E815" s="6" t="s">
        <v>3696</v>
      </c>
      <c r="F815" s="6" t="s">
        <v>3723</v>
      </c>
      <c r="G815" t="str">
        <f t="shared" si="12"/>
        <v>A049520</v>
      </c>
    </row>
    <row r="816" spans="1:7" x14ac:dyDescent="0.3">
      <c r="A816" s="5" t="s">
        <v>1558</v>
      </c>
      <c r="B816" s="16" t="s">
        <v>4637</v>
      </c>
      <c r="C816" s="5">
        <v>12</v>
      </c>
      <c r="D816" s="6" t="s">
        <v>2272</v>
      </c>
      <c r="E816" s="6" t="s">
        <v>3681</v>
      </c>
      <c r="F816" s="6" t="s">
        <v>3708</v>
      </c>
      <c r="G816" t="str">
        <f t="shared" si="12"/>
        <v>A078000</v>
      </c>
    </row>
    <row r="817" spans="1:7" x14ac:dyDescent="0.3">
      <c r="A817" s="5" t="s">
        <v>332</v>
      </c>
      <c r="B817" s="16" t="s">
        <v>4638</v>
      </c>
      <c r="C817" s="5">
        <v>12</v>
      </c>
      <c r="D817" s="6" t="s">
        <v>2865</v>
      </c>
      <c r="E817" s="6" t="s">
        <v>3675</v>
      </c>
      <c r="F817" s="6" t="s">
        <v>3702</v>
      </c>
      <c r="G817" t="str">
        <f t="shared" si="12"/>
        <v>A122350</v>
      </c>
    </row>
    <row r="818" spans="1:7" x14ac:dyDescent="0.3">
      <c r="A818" s="5" t="s">
        <v>352</v>
      </c>
      <c r="B818" s="16" t="s">
        <v>4639</v>
      </c>
      <c r="C818" s="5">
        <v>12</v>
      </c>
      <c r="D818" s="6" t="s">
        <v>2866</v>
      </c>
      <c r="E818" s="6" t="s">
        <v>3688</v>
      </c>
      <c r="F818" s="6" t="s">
        <v>3715</v>
      </c>
      <c r="G818" t="str">
        <f t="shared" si="12"/>
        <v>A123860</v>
      </c>
    </row>
    <row r="819" spans="1:7" x14ac:dyDescent="0.3">
      <c r="A819" s="5" t="s">
        <v>264</v>
      </c>
      <c r="B819" s="16" t="s">
        <v>4640</v>
      </c>
      <c r="C819" s="5">
        <v>12</v>
      </c>
      <c r="D819" s="6" t="s">
        <v>2867</v>
      </c>
      <c r="E819" s="6" t="s">
        <v>3681</v>
      </c>
      <c r="F819" s="6" t="s">
        <v>3708</v>
      </c>
      <c r="G819" t="str">
        <f t="shared" si="12"/>
        <v>A194510</v>
      </c>
    </row>
    <row r="820" spans="1:7" x14ac:dyDescent="0.3">
      <c r="A820" s="5" t="s">
        <v>909</v>
      </c>
      <c r="B820" s="16" t="s">
        <v>4641</v>
      </c>
      <c r="C820" s="5">
        <v>12</v>
      </c>
      <c r="D820" s="6" t="s">
        <v>2868</v>
      </c>
      <c r="E820" s="6" t="s">
        <v>3696</v>
      </c>
      <c r="F820" s="6" t="s">
        <v>3723</v>
      </c>
      <c r="G820" t="str">
        <f t="shared" si="12"/>
        <v>A121800</v>
      </c>
    </row>
    <row r="821" spans="1:7" x14ac:dyDescent="0.3">
      <c r="A821" s="5" t="s">
        <v>346</v>
      </c>
      <c r="B821" s="16" t="s">
        <v>4642</v>
      </c>
      <c r="C821" s="5">
        <v>12</v>
      </c>
      <c r="D821" s="6" t="s">
        <v>2869</v>
      </c>
      <c r="E821" s="6" t="s">
        <v>3695</v>
      </c>
      <c r="F821" s="6" t="s">
        <v>3722</v>
      </c>
      <c r="G821" t="str">
        <f t="shared" si="12"/>
        <v>A066620</v>
      </c>
    </row>
    <row r="822" spans="1:7" x14ac:dyDescent="0.3">
      <c r="A822" s="5" t="s">
        <v>2870</v>
      </c>
      <c r="B822" s="16" t="s">
        <v>4643</v>
      </c>
      <c r="C822" s="5">
        <v>12</v>
      </c>
      <c r="D822" s="6" t="s">
        <v>2871</v>
      </c>
      <c r="E822" s="6" t="s">
        <v>3696</v>
      </c>
      <c r="F822" s="6" t="s">
        <v>3723</v>
      </c>
      <c r="G822" t="str">
        <f t="shared" si="12"/>
        <v>A222800</v>
      </c>
    </row>
    <row r="823" spans="1:7" x14ac:dyDescent="0.3">
      <c r="A823" s="5" t="s">
        <v>420</v>
      </c>
      <c r="B823" s="16" t="s">
        <v>4644</v>
      </c>
      <c r="C823" s="5">
        <v>12</v>
      </c>
      <c r="D823" s="6" t="s">
        <v>2872</v>
      </c>
      <c r="E823" s="6" t="s">
        <v>3690</v>
      </c>
      <c r="F823" s="6" t="s">
        <v>3717</v>
      </c>
      <c r="G823" t="str">
        <f t="shared" si="12"/>
        <v>A047310</v>
      </c>
    </row>
    <row r="824" spans="1:7" x14ac:dyDescent="0.3">
      <c r="A824" s="5" t="s">
        <v>488</v>
      </c>
      <c r="B824" s="16" t="s">
        <v>4645</v>
      </c>
      <c r="C824" s="5">
        <v>12</v>
      </c>
      <c r="D824" s="6" t="s">
        <v>2873</v>
      </c>
      <c r="E824" s="6" t="s">
        <v>3696</v>
      </c>
      <c r="F824" s="6" t="s">
        <v>3723</v>
      </c>
      <c r="G824" t="str">
        <f t="shared" si="12"/>
        <v>A058530</v>
      </c>
    </row>
    <row r="825" spans="1:7" x14ac:dyDescent="0.3">
      <c r="A825" s="5" t="s">
        <v>1610</v>
      </c>
      <c r="B825" s="16" t="s">
        <v>4646</v>
      </c>
      <c r="C825" s="5">
        <v>12</v>
      </c>
      <c r="D825" s="6" t="s">
        <v>3775</v>
      </c>
      <c r="E825" s="6"/>
      <c r="F825" s="6"/>
      <c r="G825" t="str">
        <f t="shared" si="12"/>
        <v>A019300</v>
      </c>
    </row>
    <row r="826" spans="1:7" x14ac:dyDescent="0.3">
      <c r="A826" s="5" t="s">
        <v>1564</v>
      </c>
      <c r="B826" s="16" t="s">
        <v>4647</v>
      </c>
      <c r="C826" s="5">
        <v>12</v>
      </c>
      <c r="D826" s="6" t="s">
        <v>2278</v>
      </c>
      <c r="E826" s="6" t="s">
        <v>3699</v>
      </c>
      <c r="F826" s="6" t="s">
        <v>3726</v>
      </c>
      <c r="G826" t="str">
        <f t="shared" si="12"/>
        <v>A017550</v>
      </c>
    </row>
    <row r="827" spans="1:7" x14ac:dyDescent="0.3">
      <c r="A827" s="5" t="s">
        <v>1557</v>
      </c>
      <c r="B827" s="16" t="s">
        <v>4648</v>
      </c>
      <c r="C827" s="5">
        <v>12</v>
      </c>
      <c r="D827" s="6" t="s">
        <v>2517</v>
      </c>
      <c r="E827" s="6" t="s">
        <v>3698</v>
      </c>
      <c r="F827" s="6" t="s">
        <v>3725</v>
      </c>
      <c r="G827" t="str">
        <f t="shared" si="12"/>
        <v>A035000</v>
      </c>
    </row>
    <row r="828" spans="1:7" x14ac:dyDescent="0.3">
      <c r="A828" s="5" t="s">
        <v>536</v>
      </c>
      <c r="B828" s="16" t="s">
        <v>4649</v>
      </c>
      <c r="C828" s="5">
        <v>12</v>
      </c>
      <c r="D828" s="6" t="s">
        <v>2874</v>
      </c>
      <c r="E828" s="6" t="s">
        <v>3682</v>
      </c>
      <c r="F828" s="6" t="s">
        <v>3709</v>
      </c>
      <c r="G828" t="str">
        <f t="shared" si="12"/>
        <v>A023760</v>
      </c>
    </row>
    <row r="829" spans="1:7" x14ac:dyDescent="0.3">
      <c r="A829" s="5" t="s">
        <v>825</v>
      </c>
      <c r="B829" s="16" t="s">
        <v>4650</v>
      </c>
      <c r="C829" s="5">
        <v>12</v>
      </c>
      <c r="D829" s="6" t="s">
        <v>2875</v>
      </c>
      <c r="E829" s="6" t="s">
        <v>3690</v>
      </c>
      <c r="F829" s="6" t="s">
        <v>3717</v>
      </c>
      <c r="G829" t="str">
        <f t="shared" si="12"/>
        <v>A131390</v>
      </c>
    </row>
    <row r="830" spans="1:7" x14ac:dyDescent="0.3">
      <c r="A830" s="5" t="s">
        <v>355</v>
      </c>
      <c r="B830" s="16" t="s">
        <v>4651</v>
      </c>
      <c r="C830" s="5">
        <v>12</v>
      </c>
      <c r="D830" s="6" t="s">
        <v>2876</v>
      </c>
      <c r="E830" s="6" t="s">
        <v>3689</v>
      </c>
      <c r="F830" s="6" t="s">
        <v>3716</v>
      </c>
      <c r="G830" t="str">
        <f t="shared" si="12"/>
        <v>A104540</v>
      </c>
    </row>
    <row r="831" spans="1:7" x14ac:dyDescent="0.3">
      <c r="A831" s="5" t="s">
        <v>1515</v>
      </c>
      <c r="B831" s="16" t="s">
        <v>4652</v>
      </c>
      <c r="C831" s="5">
        <v>12</v>
      </c>
      <c r="D831" s="6" t="s">
        <v>2232</v>
      </c>
      <c r="E831" s="6" t="s">
        <v>3679</v>
      </c>
      <c r="F831" s="6" t="s">
        <v>3706</v>
      </c>
      <c r="G831" t="str">
        <f t="shared" si="12"/>
        <v>A110570</v>
      </c>
    </row>
    <row r="832" spans="1:7" x14ac:dyDescent="0.3">
      <c r="A832" s="5" t="s">
        <v>312</v>
      </c>
      <c r="B832" s="16" t="s">
        <v>4653</v>
      </c>
      <c r="C832" s="5">
        <v>12</v>
      </c>
      <c r="D832" s="6" t="s">
        <v>2877</v>
      </c>
      <c r="E832" s="6" t="s">
        <v>3678</v>
      </c>
      <c r="F832" s="6" t="s">
        <v>3705</v>
      </c>
      <c r="G832" t="str">
        <f t="shared" si="12"/>
        <v>A094850</v>
      </c>
    </row>
    <row r="833" spans="1:7" x14ac:dyDescent="0.3">
      <c r="A833" s="5" t="s">
        <v>1526</v>
      </c>
      <c r="B833" s="16" t="s">
        <v>4654</v>
      </c>
      <c r="C833" s="5">
        <v>12</v>
      </c>
      <c r="D833" s="6" t="s">
        <v>2242</v>
      </c>
      <c r="E833" s="6" t="s">
        <v>3678</v>
      </c>
      <c r="F833" s="6" t="s">
        <v>3705</v>
      </c>
      <c r="G833" t="str">
        <f t="shared" si="12"/>
        <v>A001530</v>
      </c>
    </row>
    <row r="834" spans="1:7" x14ac:dyDescent="0.3">
      <c r="A834" s="5" t="s">
        <v>1517</v>
      </c>
      <c r="B834" s="16" t="s">
        <v>4655</v>
      </c>
      <c r="C834" s="5">
        <v>12</v>
      </c>
      <c r="D834" s="6" t="s">
        <v>2234</v>
      </c>
      <c r="E834" s="6" t="s">
        <v>3677</v>
      </c>
      <c r="F834" s="6" t="s">
        <v>3704</v>
      </c>
      <c r="G834" t="str">
        <f t="shared" si="12"/>
        <v>A058850</v>
      </c>
    </row>
    <row r="835" spans="1:7" x14ac:dyDescent="0.3">
      <c r="A835" s="5" t="s">
        <v>255</v>
      </c>
      <c r="B835" s="16" t="s">
        <v>4656</v>
      </c>
      <c r="C835" s="5">
        <v>12</v>
      </c>
      <c r="D835" s="6" t="s">
        <v>2878</v>
      </c>
      <c r="E835" s="6" t="s">
        <v>3674</v>
      </c>
      <c r="F835" s="6" t="s">
        <v>3701</v>
      </c>
      <c r="G835" t="str">
        <f t="shared" si="12"/>
        <v>A131290</v>
      </c>
    </row>
    <row r="836" spans="1:7" x14ac:dyDescent="0.3">
      <c r="A836" s="5" t="s">
        <v>1514</v>
      </c>
      <c r="B836" s="16" t="s">
        <v>4657</v>
      </c>
      <c r="C836" s="5">
        <v>12</v>
      </c>
      <c r="D836" s="6" t="s">
        <v>2231</v>
      </c>
      <c r="E836" s="6" t="s">
        <v>3685</v>
      </c>
      <c r="F836" s="6" t="s">
        <v>3712</v>
      </c>
      <c r="G836" t="str">
        <f t="shared" si="12"/>
        <v>A004890</v>
      </c>
    </row>
    <row r="837" spans="1:7" x14ac:dyDescent="0.3">
      <c r="A837" s="5" t="s">
        <v>1615</v>
      </c>
      <c r="B837" s="16" t="s">
        <v>4658</v>
      </c>
      <c r="C837" s="5">
        <v>12</v>
      </c>
      <c r="D837" s="6" t="s">
        <v>2328</v>
      </c>
      <c r="E837" s="6" t="s">
        <v>3684</v>
      </c>
      <c r="F837" s="6" t="s">
        <v>3711</v>
      </c>
      <c r="G837" t="str">
        <f t="shared" si="12"/>
        <v>A006980</v>
      </c>
    </row>
    <row r="838" spans="1:7" x14ac:dyDescent="0.3">
      <c r="A838" s="5" t="s">
        <v>2879</v>
      </c>
      <c r="B838" s="16" t="s">
        <v>4659</v>
      </c>
      <c r="C838" s="5">
        <v>12</v>
      </c>
      <c r="D838" s="6" t="s">
        <v>2880</v>
      </c>
      <c r="E838" s="6" t="s">
        <v>3689</v>
      </c>
      <c r="F838" s="6" t="s">
        <v>3716</v>
      </c>
      <c r="G838" t="str">
        <f t="shared" si="12"/>
        <v>A185490</v>
      </c>
    </row>
    <row r="839" spans="1:7" x14ac:dyDescent="0.3">
      <c r="A839" s="5" t="s">
        <v>365</v>
      </c>
      <c r="B839" s="16" t="s">
        <v>4660</v>
      </c>
      <c r="C839" s="5">
        <v>12</v>
      </c>
      <c r="D839" s="6" t="s">
        <v>2881</v>
      </c>
      <c r="E839" s="6" t="s">
        <v>3681</v>
      </c>
      <c r="F839" s="6" t="s">
        <v>3708</v>
      </c>
      <c r="G839" t="str">
        <f t="shared" si="12"/>
        <v>A052770</v>
      </c>
    </row>
    <row r="840" spans="1:7" x14ac:dyDescent="0.3">
      <c r="A840" s="5" t="s">
        <v>300</v>
      </c>
      <c r="B840" s="16" t="s">
        <v>4661</v>
      </c>
      <c r="C840" s="5">
        <v>12</v>
      </c>
      <c r="D840" s="6" t="s">
        <v>2882</v>
      </c>
      <c r="E840" s="6" t="s">
        <v>3699</v>
      </c>
      <c r="F840" s="6" t="s">
        <v>3726</v>
      </c>
      <c r="G840" t="str">
        <f t="shared" si="12"/>
        <v>A036560</v>
      </c>
    </row>
    <row r="841" spans="1:7" x14ac:dyDescent="0.3">
      <c r="A841" s="5" t="s">
        <v>1552</v>
      </c>
      <c r="B841" s="16" t="s">
        <v>4662</v>
      </c>
      <c r="C841" s="5">
        <v>12</v>
      </c>
      <c r="D841" s="6" t="s">
        <v>2268</v>
      </c>
      <c r="E841" s="6" t="s">
        <v>3693</v>
      </c>
      <c r="F841" s="6" t="s">
        <v>3720</v>
      </c>
      <c r="G841" t="str">
        <f t="shared" si="12"/>
        <v>A014130</v>
      </c>
    </row>
    <row r="842" spans="1:7" x14ac:dyDescent="0.3">
      <c r="A842" s="5" t="s">
        <v>1470</v>
      </c>
      <c r="B842" s="16" t="s">
        <v>4663</v>
      </c>
      <c r="C842" s="5">
        <v>12</v>
      </c>
      <c r="D842" s="6" t="s">
        <v>2187</v>
      </c>
      <c r="E842" s="6" t="s">
        <v>3697</v>
      </c>
      <c r="F842" s="6" t="s">
        <v>3724</v>
      </c>
      <c r="G842" t="str">
        <f t="shared" si="12"/>
        <v>A030210</v>
      </c>
    </row>
    <row r="843" spans="1:7" x14ac:dyDescent="0.3">
      <c r="A843" s="5" t="s">
        <v>257</v>
      </c>
      <c r="B843" s="16" t="s">
        <v>4664</v>
      </c>
      <c r="C843" s="5">
        <v>12</v>
      </c>
      <c r="D843" s="6" t="s">
        <v>2883</v>
      </c>
      <c r="E843" s="6" t="s">
        <v>3699</v>
      </c>
      <c r="F843" s="6" t="s">
        <v>3726</v>
      </c>
      <c r="G843" t="str">
        <f t="shared" si="12"/>
        <v>A195990</v>
      </c>
    </row>
    <row r="844" spans="1:7" x14ac:dyDescent="0.3">
      <c r="A844" s="5" t="s">
        <v>1595</v>
      </c>
      <c r="B844" s="16" t="s">
        <v>4665</v>
      </c>
      <c r="C844" s="5">
        <v>12</v>
      </c>
      <c r="D844" s="6" t="s">
        <v>2309</v>
      </c>
      <c r="E844" s="6" t="s">
        <v>3686</v>
      </c>
      <c r="F844" s="6" t="s">
        <v>3713</v>
      </c>
      <c r="G844" t="str">
        <f t="shared" si="12"/>
        <v>A003650</v>
      </c>
    </row>
    <row r="845" spans="1:7" x14ac:dyDescent="0.3">
      <c r="A845" s="5" t="s">
        <v>296</v>
      </c>
      <c r="B845" s="16" t="s">
        <v>4666</v>
      </c>
      <c r="C845" s="5">
        <v>12</v>
      </c>
      <c r="D845" s="6" t="s">
        <v>2884</v>
      </c>
      <c r="E845" s="6" t="s">
        <v>3674</v>
      </c>
      <c r="F845" s="6" t="s">
        <v>3701</v>
      </c>
      <c r="G845" t="str">
        <f t="shared" si="12"/>
        <v>A079370</v>
      </c>
    </row>
    <row r="846" spans="1:7" x14ac:dyDescent="0.3">
      <c r="A846" s="5" t="s">
        <v>406</v>
      </c>
      <c r="B846" s="16" t="s">
        <v>4667</v>
      </c>
      <c r="C846" s="5">
        <v>12</v>
      </c>
      <c r="D846" s="6" t="s">
        <v>2885</v>
      </c>
      <c r="E846" s="6" t="s">
        <v>3689</v>
      </c>
      <c r="F846" s="6" t="s">
        <v>3716</v>
      </c>
      <c r="G846" t="str">
        <f t="shared" si="12"/>
        <v>A032620</v>
      </c>
    </row>
    <row r="847" spans="1:7" x14ac:dyDescent="0.3">
      <c r="A847" s="5" t="s">
        <v>313</v>
      </c>
      <c r="B847" s="16" t="s">
        <v>4668</v>
      </c>
      <c r="C847" s="5">
        <v>12</v>
      </c>
      <c r="D847" s="6" t="s">
        <v>2886</v>
      </c>
      <c r="E847" s="6" t="s">
        <v>3678</v>
      </c>
      <c r="F847" s="6" t="s">
        <v>3705</v>
      </c>
      <c r="G847" t="str">
        <f t="shared" ref="G847:G910" si="13">A847</f>
        <v>A056080</v>
      </c>
    </row>
    <row r="848" spans="1:7" x14ac:dyDescent="0.3">
      <c r="A848" s="5" t="s">
        <v>1563</v>
      </c>
      <c r="B848" s="16" t="s">
        <v>4669</v>
      </c>
      <c r="C848" s="5">
        <v>12</v>
      </c>
      <c r="D848" s="6" t="s">
        <v>2277</v>
      </c>
      <c r="E848" s="6" t="s">
        <v>3678</v>
      </c>
      <c r="F848" s="6" t="s">
        <v>3705</v>
      </c>
      <c r="G848" t="str">
        <f t="shared" si="13"/>
        <v>A005800</v>
      </c>
    </row>
    <row r="849" spans="1:7" x14ac:dyDescent="0.3">
      <c r="A849" s="5" t="s">
        <v>364</v>
      </c>
      <c r="B849" s="16" t="s">
        <v>4670</v>
      </c>
      <c r="C849" s="5">
        <v>12</v>
      </c>
      <c r="D849" s="6" t="s">
        <v>2887</v>
      </c>
      <c r="E849" s="6" t="s">
        <v>3689</v>
      </c>
      <c r="F849" s="6" t="s">
        <v>3716</v>
      </c>
      <c r="G849" t="str">
        <f t="shared" si="13"/>
        <v>A023910</v>
      </c>
    </row>
    <row r="850" spans="1:7" x14ac:dyDescent="0.3">
      <c r="A850" s="5" t="s">
        <v>1593</v>
      </c>
      <c r="B850" s="16" t="s">
        <v>4671</v>
      </c>
      <c r="C850" s="5">
        <v>12</v>
      </c>
      <c r="D850" s="6" t="s">
        <v>2307</v>
      </c>
      <c r="E850" s="6" t="s">
        <v>3678</v>
      </c>
      <c r="F850" s="6" t="s">
        <v>3705</v>
      </c>
      <c r="G850" t="str">
        <f t="shared" si="13"/>
        <v>A016090</v>
      </c>
    </row>
    <row r="851" spans="1:7" x14ac:dyDescent="0.3">
      <c r="A851" s="5" t="s">
        <v>2888</v>
      </c>
      <c r="B851" s="16" t="s">
        <v>4672</v>
      </c>
      <c r="C851" s="5">
        <v>12</v>
      </c>
      <c r="D851" s="6" t="s">
        <v>2889</v>
      </c>
      <c r="E851" s="6" t="s">
        <v>3674</v>
      </c>
      <c r="F851" s="6" t="s">
        <v>3701</v>
      </c>
      <c r="G851" t="str">
        <f t="shared" si="13"/>
        <v>A087600</v>
      </c>
    </row>
    <row r="852" spans="1:7" x14ac:dyDescent="0.3">
      <c r="A852" s="5" t="s">
        <v>1586</v>
      </c>
      <c r="B852" s="16" t="s">
        <v>4673</v>
      </c>
      <c r="C852" s="5">
        <v>12</v>
      </c>
      <c r="D852" s="6" t="s">
        <v>2300</v>
      </c>
      <c r="E852" s="6" t="s">
        <v>3695</v>
      </c>
      <c r="F852" s="6" t="s">
        <v>3722</v>
      </c>
      <c r="G852" t="str">
        <f t="shared" si="13"/>
        <v>A008350</v>
      </c>
    </row>
    <row r="853" spans="1:7" x14ac:dyDescent="0.3">
      <c r="A853" s="5" t="s">
        <v>295</v>
      </c>
      <c r="B853" s="16" t="s">
        <v>4674</v>
      </c>
      <c r="C853" s="5">
        <v>12</v>
      </c>
      <c r="D853" s="6" t="s">
        <v>2890</v>
      </c>
      <c r="E853" s="6" t="s">
        <v>3681</v>
      </c>
      <c r="F853" s="6" t="s">
        <v>3708</v>
      </c>
      <c r="G853" t="str">
        <f t="shared" si="13"/>
        <v>A042420</v>
      </c>
    </row>
    <row r="854" spans="1:7" x14ac:dyDescent="0.3">
      <c r="A854" s="5" t="s">
        <v>562</v>
      </c>
      <c r="B854" s="16" t="s">
        <v>4675</v>
      </c>
      <c r="C854" s="5">
        <v>12</v>
      </c>
      <c r="D854" s="6" t="s">
        <v>2891</v>
      </c>
      <c r="E854" s="6" t="s">
        <v>3690</v>
      </c>
      <c r="F854" s="6" t="s">
        <v>3717</v>
      </c>
      <c r="G854" t="str">
        <f t="shared" si="13"/>
        <v>A002230</v>
      </c>
    </row>
    <row r="855" spans="1:7" x14ac:dyDescent="0.3">
      <c r="A855" s="5" t="s">
        <v>434</v>
      </c>
      <c r="B855" s="16" t="s">
        <v>4676</v>
      </c>
      <c r="C855" s="5">
        <v>12</v>
      </c>
      <c r="D855" s="6" t="s">
        <v>2892</v>
      </c>
      <c r="E855" s="6" t="s">
        <v>3675</v>
      </c>
      <c r="F855" s="6" t="s">
        <v>3702</v>
      </c>
      <c r="G855" t="str">
        <f t="shared" si="13"/>
        <v>A038880</v>
      </c>
    </row>
    <row r="856" spans="1:7" x14ac:dyDescent="0.3">
      <c r="A856" s="5" t="s">
        <v>243</v>
      </c>
      <c r="B856" s="16" t="s">
        <v>4677</v>
      </c>
      <c r="C856" s="5">
        <v>12</v>
      </c>
      <c r="D856" s="6" t="s">
        <v>2893</v>
      </c>
      <c r="E856" s="6" t="s">
        <v>3689</v>
      </c>
      <c r="F856" s="6" t="s">
        <v>3716</v>
      </c>
      <c r="G856" t="str">
        <f t="shared" si="13"/>
        <v>A041920</v>
      </c>
    </row>
    <row r="857" spans="1:7" x14ac:dyDescent="0.3">
      <c r="A857" s="5" t="s">
        <v>315</v>
      </c>
      <c r="B857" s="16" t="s">
        <v>4678</v>
      </c>
      <c r="C857" s="5">
        <v>12</v>
      </c>
      <c r="D857" s="6" t="s">
        <v>2894</v>
      </c>
      <c r="E857" s="6" t="s">
        <v>3688</v>
      </c>
      <c r="F857" s="6" t="s">
        <v>3715</v>
      </c>
      <c r="G857" t="str">
        <f t="shared" si="13"/>
        <v>A095500</v>
      </c>
    </row>
    <row r="858" spans="1:7" x14ac:dyDescent="0.3">
      <c r="A858" s="5" t="s">
        <v>1528</v>
      </c>
      <c r="B858" s="16" t="s">
        <v>4679</v>
      </c>
      <c r="C858" s="5">
        <v>12</v>
      </c>
      <c r="D858" s="6" t="s">
        <v>2244</v>
      </c>
      <c r="E858" s="6" t="s">
        <v>3679</v>
      </c>
      <c r="F858" s="6" t="s">
        <v>3706</v>
      </c>
      <c r="G858" t="str">
        <f t="shared" si="13"/>
        <v>A003830</v>
      </c>
    </row>
    <row r="859" spans="1:7" x14ac:dyDescent="0.3">
      <c r="A859" s="5" t="s">
        <v>433</v>
      </c>
      <c r="B859" s="16" t="s">
        <v>4680</v>
      </c>
      <c r="C859" s="5">
        <v>12</v>
      </c>
      <c r="D859" s="6" t="s">
        <v>2895</v>
      </c>
      <c r="E859" s="6" t="s">
        <v>3690</v>
      </c>
      <c r="F859" s="6" t="s">
        <v>3717</v>
      </c>
      <c r="G859" t="str">
        <f t="shared" si="13"/>
        <v>A066970</v>
      </c>
    </row>
    <row r="860" spans="1:7" x14ac:dyDescent="0.3">
      <c r="A860" s="5" t="s">
        <v>330</v>
      </c>
      <c r="B860" s="16" t="s">
        <v>4681</v>
      </c>
      <c r="C860" s="5">
        <v>12</v>
      </c>
      <c r="D860" s="6" t="s">
        <v>2896</v>
      </c>
      <c r="E860" s="6" t="s">
        <v>3693</v>
      </c>
      <c r="F860" s="6" t="s">
        <v>3720</v>
      </c>
      <c r="G860" t="str">
        <f t="shared" si="13"/>
        <v>A003100</v>
      </c>
    </row>
    <row r="861" spans="1:7" x14ac:dyDescent="0.3">
      <c r="A861" s="5" t="s">
        <v>229</v>
      </c>
      <c r="B861" s="16" t="s">
        <v>4682</v>
      </c>
      <c r="C861" s="5">
        <v>12</v>
      </c>
      <c r="D861" s="6" t="s">
        <v>2897</v>
      </c>
      <c r="E861" s="6" t="s">
        <v>3692</v>
      </c>
      <c r="F861" s="6" t="s">
        <v>3719</v>
      </c>
      <c r="G861" t="str">
        <f t="shared" si="13"/>
        <v>A141020</v>
      </c>
    </row>
    <row r="862" spans="1:7" x14ac:dyDescent="0.3">
      <c r="A862" s="5" t="s">
        <v>320</v>
      </c>
      <c r="B862" s="16" t="s">
        <v>4683</v>
      </c>
      <c r="C862" s="5">
        <v>12</v>
      </c>
      <c r="D862" s="6" t="s">
        <v>2898</v>
      </c>
      <c r="E862" s="6" t="s">
        <v>3696</v>
      </c>
      <c r="F862" s="6" t="s">
        <v>3723</v>
      </c>
      <c r="G862" t="str">
        <f t="shared" si="13"/>
        <v>A037950</v>
      </c>
    </row>
    <row r="863" spans="1:7" x14ac:dyDescent="0.3">
      <c r="A863" s="5" t="s">
        <v>231</v>
      </c>
      <c r="B863" s="16" t="s">
        <v>4684</v>
      </c>
      <c r="C863" s="5">
        <v>12</v>
      </c>
      <c r="D863" s="6" t="s">
        <v>2899</v>
      </c>
      <c r="E863" s="6" t="s">
        <v>3689</v>
      </c>
      <c r="F863" s="6" t="s">
        <v>3716</v>
      </c>
      <c r="G863" t="str">
        <f t="shared" si="13"/>
        <v>A142280</v>
      </c>
    </row>
    <row r="864" spans="1:7" x14ac:dyDescent="0.3">
      <c r="A864" s="5" t="s">
        <v>1580</v>
      </c>
      <c r="B864" s="16" t="s">
        <v>4685</v>
      </c>
      <c r="C864" s="5">
        <v>12</v>
      </c>
      <c r="D864" s="6" t="s">
        <v>2294</v>
      </c>
      <c r="E864" s="6" t="s">
        <v>3696</v>
      </c>
      <c r="F864" s="6" t="s">
        <v>3723</v>
      </c>
      <c r="G864" t="str">
        <f t="shared" si="13"/>
        <v>A017900</v>
      </c>
    </row>
    <row r="865" spans="1:7" x14ac:dyDescent="0.3">
      <c r="A865" s="5" t="s">
        <v>1574</v>
      </c>
      <c r="B865" s="16" t="s">
        <v>4686</v>
      </c>
      <c r="C865" s="5">
        <v>12</v>
      </c>
      <c r="D865" s="6" t="s">
        <v>2288</v>
      </c>
      <c r="E865" s="6" t="s">
        <v>3699</v>
      </c>
      <c r="F865" s="6" t="s">
        <v>3726</v>
      </c>
      <c r="G865" t="str">
        <f t="shared" si="13"/>
        <v>A105840</v>
      </c>
    </row>
    <row r="866" spans="1:7" x14ac:dyDescent="0.3">
      <c r="A866" s="5" t="s">
        <v>593</v>
      </c>
      <c r="B866" s="16" t="s">
        <v>4687</v>
      </c>
      <c r="C866" s="5">
        <v>12</v>
      </c>
      <c r="D866" s="6" t="s">
        <v>2900</v>
      </c>
      <c r="E866" s="6" t="s">
        <v>3675</v>
      </c>
      <c r="F866" s="6" t="s">
        <v>3702</v>
      </c>
      <c r="G866" t="str">
        <f t="shared" si="13"/>
        <v>A046070</v>
      </c>
    </row>
    <row r="867" spans="1:7" x14ac:dyDescent="0.3">
      <c r="A867" s="5" t="s">
        <v>270</v>
      </c>
      <c r="B867" s="16" t="s">
        <v>4688</v>
      </c>
      <c r="C867" s="5">
        <v>12</v>
      </c>
      <c r="D867" s="6" t="s">
        <v>2901</v>
      </c>
      <c r="E867" s="6" t="s">
        <v>3674</v>
      </c>
      <c r="F867" s="6" t="s">
        <v>3701</v>
      </c>
      <c r="G867" t="str">
        <f t="shared" si="13"/>
        <v>A033640</v>
      </c>
    </row>
    <row r="868" spans="1:7" x14ac:dyDescent="0.3">
      <c r="A868" s="5" t="s">
        <v>514</v>
      </c>
      <c r="B868" s="16" t="s">
        <v>4689</v>
      </c>
      <c r="C868" s="5">
        <v>12</v>
      </c>
      <c r="D868" s="6" t="s">
        <v>2902</v>
      </c>
      <c r="E868" s="6" t="s">
        <v>3688</v>
      </c>
      <c r="F868" s="6" t="s">
        <v>3715</v>
      </c>
      <c r="G868" t="str">
        <f t="shared" si="13"/>
        <v>A068790</v>
      </c>
    </row>
    <row r="869" spans="1:7" x14ac:dyDescent="0.3">
      <c r="A869" s="5" t="s">
        <v>370</v>
      </c>
      <c r="B869" s="16" t="s">
        <v>4690</v>
      </c>
      <c r="C869" s="5">
        <v>12</v>
      </c>
      <c r="D869" s="6" t="s">
        <v>2903</v>
      </c>
      <c r="E869" s="6" t="s">
        <v>3698</v>
      </c>
      <c r="F869" s="6" t="s">
        <v>3725</v>
      </c>
      <c r="G869" t="str">
        <f t="shared" si="13"/>
        <v>A122450</v>
      </c>
    </row>
    <row r="870" spans="1:7" x14ac:dyDescent="0.3">
      <c r="A870" s="5" t="s">
        <v>1555</v>
      </c>
      <c r="B870" s="16" t="s">
        <v>4691</v>
      </c>
      <c r="C870" s="5">
        <v>12</v>
      </c>
      <c r="D870" s="6" t="s">
        <v>2270</v>
      </c>
      <c r="E870" s="6" t="s">
        <v>3695</v>
      </c>
      <c r="F870" s="6" t="s">
        <v>3722</v>
      </c>
      <c r="G870" t="str">
        <f t="shared" si="13"/>
        <v>A014790</v>
      </c>
    </row>
    <row r="871" spans="1:7" x14ac:dyDescent="0.3">
      <c r="A871" s="5" t="s">
        <v>704</v>
      </c>
      <c r="B871" s="16" t="s">
        <v>4692</v>
      </c>
      <c r="C871" s="5">
        <v>12</v>
      </c>
      <c r="D871" s="6" t="s">
        <v>2904</v>
      </c>
      <c r="E871" s="6" t="s">
        <v>3699</v>
      </c>
      <c r="F871" s="6" t="s">
        <v>3726</v>
      </c>
      <c r="G871" t="str">
        <f t="shared" si="13"/>
        <v>A900070</v>
      </c>
    </row>
    <row r="872" spans="1:7" x14ac:dyDescent="0.3">
      <c r="A872" s="5" t="s">
        <v>1534</v>
      </c>
      <c r="B872" s="16" t="s">
        <v>4693</v>
      </c>
      <c r="C872" s="5">
        <v>12</v>
      </c>
      <c r="D872" s="6" t="s">
        <v>2250</v>
      </c>
      <c r="E872" s="6" t="s">
        <v>3699</v>
      </c>
      <c r="F872" s="6" t="s">
        <v>3726</v>
      </c>
      <c r="G872" t="str">
        <f t="shared" si="13"/>
        <v>A071970</v>
      </c>
    </row>
    <row r="873" spans="1:7" x14ac:dyDescent="0.3">
      <c r="A873" s="5" t="s">
        <v>286</v>
      </c>
      <c r="B873" s="16" t="s">
        <v>4694</v>
      </c>
      <c r="C873" s="5">
        <v>12</v>
      </c>
      <c r="D873" s="6" t="s">
        <v>2905</v>
      </c>
      <c r="E873" s="6" t="s">
        <v>3696</v>
      </c>
      <c r="F873" s="6" t="s">
        <v>3723</v>
      </c>
      <c r="G873" t="str">
        <f t="shared" si="13"/>
        <v>A126700</v>
      </c>
    </row>
    <row r="874" spans="1:7" x14ac:dyDescent="0.3">
      <c r="A874" s="5" t="s">
        <v>248</v>
      </c>
      <c r="B874" s="16" t="s">
        <v>4695</v>
      </c>
      <c r="C874" s="5">
        <v>12</v>
      </c>
      <c r="D874" s="6" t="s">
        <v>2906</v>
      </c>
      <c r="E874" s="6" t="s">
        <v>3678</v>
      </c>
      <c r="F874" s="6" t="s">
        <v>3705</v>
      </c>
      <c r="G874" t="str">
        <f t="shared" si="13"/>
        <v>A159580</v>
      </c>
    </row>
    <row r="875" spans="1:7" x14ac:dyDescent="0.3">
      <c r="A875" s="5" t="s">
        <v>331</v>
      </c>
      <c r="B875" s="16" t="s">
        <v>4696</v>
      </c>
      <c r="C875" s="5">
        <v>12</v>
      </c>
      <c r="D875" s="6" t="s">
        <v>2907</v>
      </c>
      <c r="E875" s="6" t="s">
        <v>3677</v>
      </c>
      <c r="F875" s="6" t="s">
        <v>3704</v>
      </c>
      <c r="G875" t="str">
        <f t="shared" si="13"/>
        <v>A029960</v>
      </c>
    </row>
    <row r="876" spans="1:7" x14ac:dyDescent="0.3">
      <c r="A876" s="5" t="s">
        <v>1492</v>
      </c>
      <c r="B876" s="16" t="s">
        <v>4697</v>
      </c>
      <c r="C876" s="5">
        <v>12</v>
      </c>
      <c r="D876" s="6" t="s">
        <v>2209</v>
      </c>
      <c r="E876" s="6" t="s">
        <v>3684</v>
      </c>
      <c r="F876" s="6" t="s">
        <v>3711</v>
      </c>
      <c r="G876" t="str">
        <f t="shared" si="13"/>
        <v>A006090</v>
      </c>
    </row>
    <row r="877" spans="1:7" x14ac:dyDescent="0.3">
      <c r="A877" s="5" t="s">
        <v>407</v>
      </c>
      <c r="B877" s="16" t="s">
        <v>4698</v>
      </c>
      <c r="C877" s="5">
        <v>12</v>
      </c>
      <c r="D877" s="6" t="s">
        <v>2908</v>
      </c>
      <c r="E877" s="6" t="s">
        <v>3698</v>
      </c>
      <c r="F877" s="6" t="s">
        <v>3725</v>
      </c>
      <c r="G877" t="str">
        <f t="shared" si="13"/>
        <v>A040300</v>
      </c>
    </row>
    <row r="878" spans="1:7" x14ac:dyDescent="0.3">
      <c r="A878" s="5" t="s">
        <v>1609</v>
      </c>
      <c r="B878" s="16" t="s">
        <v>4699</v>
      </c>
      <c r="C878" s="5">
        <v>12</v>
      </c>
      <c r="D878" s="6" t="s">
        <v>2323</v>
      </c>
      <c r="E878" s="6" t="s">
        <v>3679</v>
      </c>
      <c r="F878" s="6" t="s">
        <v>3706</v>
      </c>
      <c r="G878" t="str">
        <f t="shared" si="13"/>
        <v>A103130</v>
      </c>
    </row>
    <row r="879" spans="1:7" x14ac:dyDescent="0.3">
      <c r="A879" s="5" t="s">
        <v>1482</v>
      </c>
      <c r="B879" s="16" t="s">
        <v>4700</v>
      </c>
      <c r="C879" s="5">
        <v>12</v>
      </c>
      <c r="D879" s="6" t="s">
        <v>2199</v>
      </c>
      <c r="E879" s="6" t="s">
        <v>3678</v>
      </c>
      <c r="F879" s="6" t="s">
        <v>3705</v>
      </c>
      <c r="G879" t="str">
        <f t="shared" si="13"/>
        <v>A004830</v>
      </c>
    </row>
    <row r="880" spans="1:7" x14ac:dyDescent="0.3">
      <c r="A880" s="5" t="s">
        <v>343</v>
      </c>
      <c r="B880" s="16" t="s">
        <v>4701</v>
      </c>
      <c r="C880" s="5">
        <v>6</v>
      </c>
      <c r="D880" s="6" t="s">
        <v>2909</v>
      </c>
      <c r="E880" s="6" t="s">
        <v>3678</v>
      </c>
      <c r="F880" s="6" t="s">
        <v>3705</v>
      </c>
      <c r="G880" t="str">
        <f t="shared" si="13"/>
        <v>A030960</v>
      </c>
    </row>
    <row r="881" spans="1:7" x14ac:dyDescent="0.3">
      <c r="A881" s="5" t="s">
        <v>220</v>
      </c>
      <c r="B881" s="16" t="s">
        <v>4702</v>
      </c>
      <c r="C881" s="5">
        <v>12</v>
      </c>
      <c r="D881" s="6" t="s">
        <v>2910</v>
      </c>
      <c r="E881" s="6" t="s">
        <v>3674</v>
      </c>
      <c r="F881" s="6" t="s">
        <v>3701</v>
      </c>
      <c r="G881" t="str">
        <f t="shared" si="13"/>
        <v>A067310</v>
      </c>
    </row>
    <row r="882" spans="1:7" x14ac:dyDescent="0.3">
      <c r="A882" s="5" t="s">
        <v>1541</v>
      </c>
      <c r="B882" s="16" t="s">
        <v>4703</v>
      </c>
      <c r="C882" s="5">
        <v>12</v>
      </c>
      <c r="D882" s="6" t="s">
        <v>2257</v>
      </c>
      <c r="E882" s="6" t="s">
        <v>3677</v>
      </c>
      <c r="F882" s="6" t="s">
        <v>3704</v>
      </c>
      <c r="G882" t="str">
        <f t="shared" si="13"/>
        <v>A001250</v>
      </c>
    </row>
    <row r="883" spans="1:7" x14ac:dyDescent="0.3">
      <c r="A883" s="5" t="s">
        <v>238</v>
      </c>
      <c r="B883" s="16" t="s">
        <v>4704</v>
      </c>
      <c r="C883" s="5">
        <v>12</v>
      </c>
      <c r="D883" s="6" t="s">
        <v>2911</v>
      </c>
      <c r="E883" s="6" t="s">
        <v>3694</v>
      </c>
      <c r="F883" s="6" t="s">
        <v>3721</v>
      </c>
      <c r="G883" t="str">
        <f t="shared" si="13"/>
        <v>A033500</v>
      </c>
    </row>
    <row r="884" spans="1:7" x14ac:dyDescent="0.3">
      <c r="A884" s="5" t="s">
        <v>512</v>
      </c>
      <c r="B884" s="16" t="s">
        <v>4705</v>
      </c>
      <c r="C884" s="5">
        <v>12</v>
      </c>
      <c r="D884" s="6" t="s">
        <v>2912</v>
      </c>
      <c r="E884" s="6" t="s">
        <v>3678</v>
      </c>
      <c r="F884" s="6" t="s">
        <v>3705</v>
      </c>
      <c r="G884" t="str">
        <f t="shared" si="13"/>
        <v>A066910</v>
      </c>
    </row>
    <row r="885" spans="1:7" x14ac:dyDescent="0.3">
      <c r="A885" s="5" t="s">
        <v>376</v>
      </c>
      <c r="B885" s="16" t="s">
        <v>4706</v>
      </c>
      <c r="C885" s="5">
        <v>12</v>
      </c>
      <c r="D885" s="6" t="s">
        <v>2913</v>
      </c>
      <c r="E885" s="6" t="s">
        <v>3696</v>
      </c>
      <c r="F885" s="6" t="s">
        <v>3723</v>
      </c>
      <c r="G885" t="str">
        <f t="shared" si="13"/>
        <v>A039560</v>
      </c>
    </row>
    <row r="886" spans="1:7" x14ac:dyDescent="0.3">
      <c r="A886" s="5" t="s">
        <v>351</v>
      </c>
      <c r="B886" s="16" t="s">
        <v>4707</v>
      </c>
      <c r="C886" s="5">
        <v>12</v>
      </c>
      <c r="D886" s="6" t="s">
        <v>2914</v>
      </c>
      <c r="E886" s="6" t="s">
        <v>3696</v>
      </c>
      <c r="F886" s="6" t="s">
        <v>3723</v>
      </c>
      <c r="G886" t="str">
        <f t="shared" si="13"/>
        <v>A050890</v>
      </c>
    </row>
    <row r="887" spans="1:7" x14ac:dyDescent="0.3">
      <c r="A887" s="5" t="s">
        <v>2915</v>
      </c>
      <c r="B887" s="16" t="s">
        <v>4708</v>
      </c>
      <c r="C887" s="5">
        <v>12</v>
      </c>
      <c r="D887" s="6" t="s">
        <v>2916</v>
      </c>
      <c r="E887" s="6" t="s">
        <v>3694</v>
      </c>
      <c r="F887" s="6" t="s">
        <v>3721</v>
      </c>
      <c r="G887" t="str">
        <f t="shared" si="13"/>
        <v>A075580</v>
      </c>
    </row>
    <row r="888" spans="1:7" x14ac:dyDescent="0.3">
      <c r="A888" s="5" t="s">
        <v>1503</v>
      </c>
      <c r="B888" s="16" t="s">
        <v>4709</v>
      </c>
      <c r="C888" s="5">
        <v>12</v>
      </c>
      <c r="D888" s="6" t="s">
        <v>2220</v>
      </c>
      <c r="E888" s="6" t="s">
        <v>3687</v>
      </c>
      <c r="F888" s="6" t="s">
        <v>3714</v>
      </c>
      <c r="G888" t="str">
        <f t="shared" si="13"/>
        <v>A009200</v>
      </c>
    </row>
    <row r="889" spans="1:7" x14ac:dyDescent="0.3">
      <c r="A889" s="5" t="s">
        <v>318</v>
      </c>
      <c r="B889" s="16" t="s">
        <v>4710</v>
      </c>
      <c r="C889" s="5">
        <v>6</v>
      </c>
      <c r="D889" s="6" t="s">
        <v>2917</v>
      </c>
      <c r="E889" s="6" t="s">
        <v>3679</v>
      </c>
      <c r="F889" s="6" t="s">
        <v>3706</v>
      </c>
      <c r="G889" t="str">
        <f t="shared" si="13"/>
        <v>A097870</v>
      </c>
    </row>
    <row r="890" spans="1:7" x14ac:dyDescent="0.3">
      <c r="A890" s="5" t="s">
        <v>1549</v>
      </c>
      <c r="B890" s="16" t="s">
        <v>4711</v>
      </c>
      <c r="C890" s="5">
        <v>12</v>
      </c>
      <c r="D890" s="6" t="s">
        <v>2265</v>
      </c>
      <c r="E890" s="6" t="s">
        <v>3684</v>
      </c>
      <c r="F890" s="6" t="s">
        <v>3711</v>
      </c>
      <c r="G890" t="str">
        <f t="shared" si="13"/>
        <v>A079660</v>
      </c>
    </row>
    <row r="891" spans="1:7" x14ac:dyDescent="0.3">
      <c r="A891" s="5" t="s">
        <v>303</v>
      </c>
      <c r="B891" s="16" t="s">
        <v>4712</v>
      </c>
      <c r="C891" s="5">
        <v>12</v>
      </c>
      <c r="D891" s="6" t="s">
        <v>2918</v>
      </c>
      <c r="E891" s="6" t="s">
        <v>3677</v>
      </c>
      <c r="F891" s="6" t="s">
        <v>3704</v>
      </c>
      <c r="G891" t="str">
        <f t="shared" si="13"/>
        <v>A020710</v>
      </c>
    </row>
    <row r="892" spans="1:7" x14ac:dyDescent="0.3">
      <c r="A892" s="5" t="s">
        <v>411</v>
      </c>
      <c r="B892" s="16" t="s">
        <v>4713</v>
      </c>
      <c r="C892" s="5">
        <v>12</v>
      </c>
      <c r="D892" s="6" t="s">
        <v>2919</v>
      </c>
      <c r="E892" s="6" t="s">
        <v>3689</v>
      </c>
      <c r="F892" s="6" t="s">
        <v>3716</v>
      </c>
      <c r="G892" t="str">
        <f t="shared" si="13"/>
        <v>A034940</v>
      </c>
    </row>
    <row r="893" spans="1:7" x14ac:dyDescent="0.3">
      <c r="A893" s="5" t="s">
        <v>348</v>
      </c>
      <c r="B893" s="16" t="s">
        <v>4714</v>
      </c>
      <c r="C893" s="5">
        <v>12</v>
      </c>
      <c r="D893" s="6" t="s">
        <v>2920</v>
      </c>
      <c r="E893" s="6" t="s">
        <v>3681</v>
      </c>
      <c r="F893" s="6" t="s">
        <v>3708</v>
      </c>
      <c r="G893" t="str">
        <f t="shared" si="13"/>
        <v>A131370</v>
      </c>
    </row>
    <row r="894" spans="1:7" x14ac:dyDescent="0.3">
      <c r="A894" s="5" t="s">
        <v>367</v>
      </c>
      <c r="B894" s="16" t="s">
        <v>4715</v>
      </c>
      <c r="C894" s="5">
        <v>12</v>
      </c>
      <c r="D894" s="6" t="s">
        <v>2921</v>
      </c>
      <c r="E894" s="6" t="s">
        <v>3678</v>
      </c>
      <c r="F894" s="6" t="s">
        <v>3705</v>
      </c>
      <c r="G894" t="str">
        <f t="shared" si="13"/>
        <v>A039980</v>
      </c>
    </row>
    <row r="895" spans="1:7" x14ac:dyDescent="0.3">
      <c r="A895" s="5" t="s">
        <v>395</v>
      </c>
      <c r="B895" s="16" t="s">
        <v>4716</v>
      </c>
      <c r="C895" s="5">
        <v>12</v>
      </c>
      <c r="D895" s="6" t="s">
        <v>2922</v>
      </c>
      <c r="E895" s="6" t="s">
        <v>3681</v>
      </c>
      <c r="F895" s="6" t="s">
        <v>3708</v>
      </c>
      <c r="G895" t="str">
        <f t="shared" si="13"/>
        <v>A092130</v>
      </c>
    </row>
    <row r="896" spans="1:7" x14ac:dyDescent="0.3">
      <c r="A896" s="5" t="s">
        <v>1567</v>
      </c>
      <c r="B896" s="16" t="s">
        <v>4717</v>
      </c>
      <c r="C896" s="5">
        <v>12</v>
      </c>
      <c r="D896" s="6" t="s">
        <v>2281</v>
      </c>
      <c r="E896" s="6" t="s">
        <v>3699</v>
      </c>
      <c r="F896" s="6" t="s">
        <v>3726</v>
      </c>
      <c r="G896" t="str">
        <f t="shared" si="13"/>
        <v>A000850</v>
      </c>
    </row>
    <row r="897" spans="1:7" x14ac:dyDescent="0.3">
      <c r="A897" s="5" t="s">
        <v>557</v>
      </c>
      <c r="B897" s="16" t="s">
        <v>4718</v>
      </c>
      <c r="C897" s="5">
        <v>12</v>
      </c>
      <c r="D897" s="6" t="s">
        <v>3776</v>
      </c>
      <c r="E897" s="6" t="s">
        <v>3696</v>
      </c>
      <c r="F897" s="6" t="s">
        <v>3723</v>
      </c>
      <c r="G897" t="str">
        <f t="shared" si="13"/>
        <v>A196450</v>
      </c>
    </row>
    <row r="898" spans="1:7" x14ac:dyDescent="0.3">
      <c r="A898" s="5" t="s">
        <v>1527</v>
      </c>
      <c r="B898" s="16" t="s">
        <v>4719</v>
      </c>
      <c r="C898" s="5">
        <v>12</v>
      </c>
      <c r="D898" s="6" t="s">
        <v>2243</v>
      </c>
      <c r="E898" s="6" t="s">
        <v>3693</v>
      </c>
      <c r="F898" s="6" t="s">
        <v>3720</v>
      </c>
      <c r="G898" t="str">
        <f t="shared" si="13"/>
        <v>A004870</v>
      </c>
    </row>
    <row r="899" spans="1:7" x14ac:dyDescent="0.3">
      <c r="A899" s="5" t="s">
        <v>610</v>
      </c>
      <c r="B899" s="16" t="s">
        <v>4720</v>
      </c>
      <c r="C899" s="5">
        <v>12</v>
      </c>
      <c r="D899" s="6" t="s">
        <v>2923</v>
      </c>
      <c r="E899" s="6" t="s">
        <v>3699</v>
      </c>
      <c r="F899" s="6" t="s">
        <v>3726</v>
      </c>
      <c r="G899" t="str">
        <f t="shared" si="13"/>
        <v>A099660</v>
      </c>
    </row>
    <row r="900" spans="1:7" x14ac:dyDescent="0.3">
      <c r="A900" s="5" t="s">
        <v>1565</v>
      </c>
      <c r="B900" s="16" t="s">
        <v>4721</v>
      </c>
      <c r="C900" s="5">
        <v>12</v>
      </c>
      <c r="D900" s="6" t="s">
        <v>2279</v>
      </c>
      <c r="E900" s="6" t="s">
        <v>3695</v>
      </c>
      <c r="F900" s="6" t="s">
        <v>3722</v>
      </c>
      <c r="G900" t="str">
        <f t="shared" si="13"/>
        <v>A025750</v>
      </c>
    </row>
    <row r="901" spans="1:7" x14ac:dyDescent="0.3">
      <c r="A901" s="5" t="s">
        <v>1038</v>
      </c>
      <c r="B901" s="16" t="s">
        <v>4722</v>
      </c>
      <c r="C901" s="5">
        <v>12</v>
      </c>
      <c r="D901" s="6" t="s">
        <v>3777</v>
      </c>
      <c r="E901" s="6" t="s">
        <v>3677</v>
      </c>
      <c r="F901" s="6" t="s">
        <v>3704</v>
      </c>
      <c r="G901" t="str">
        <f t="shared" si="13"/>
        <v>A066430</v>
      </c>
    </row>
    <row r="902" spans="1:7" x14ac:dyDescent="0.3">
      <c r="A902" s="5" t="s">
        <v>368</v>
      </c>
      <c r="B902" s="16" t="s">
        <v>4723</v>
      </c>
      <c r="C902" s="5">
        <v>12</v>
      </c>
      <c r="D902" s="6" t="s">
        <v>2924</v>
      </c>
      <c r="E902" s="6" t="s">
        <v>3675</v>
      </c>
      <c r="F902" s="6" t="s">
        <v>3702</v>
      </c>
      <c r="G902" t="str">
        <f t="shared" si="13"/>
        <v>A040610</v>
      </c>
    </row>
    <row r="903" spans="1:7" x14ac:dyDescent="0.3">
      <c r="A903" s="5" t="s">
        <v>1656</v>
      </c>
      <c r="B903" s="16" t="s">
        <v>4724</v>
      </c>
      <c r="C903" s="5">
        <v>12</v>
      </c>
      <c r="D903" s="6" t="s">
        <v>2368</v>
      </c>
      <c r="E903" s="6" t="s">
        <v>3690</v>
      </c>
      <c r="F903" s="6" t="s">
        <v>3717</v>
      </c>
      <c r="G903" t="str">
        <f t="shared" si="13"/>
        <v>A008700</v>
      </c>
    </row>
    <row r="904" spans="1:7" x14ac:dyDescent="0.3">
      <c r="A904" s="5" t="s">
        <v>1584</v>
      </c>
      <c r="B904" s="16" t="s">
        <v>4725</v>
      </c>
      <c r="C904" s="5">
        <v>12</v>
      </c>
      <c r="D904" s="6" t="s">
        <v>2298</v>
      </c>
      <c r="E904" s="6" t="s">
        <v>3689</v>
      </c>
      <c r="F904" s="6" t="s">
        <v>3716</v>
      </c>
      <c r="G904" t="str">
        <f t="shared" si="13"/>
        <v>A063160</v>
      </c>
    </row>
    <row r="905" spans="1:7" x14ac:dyDescent="0.3">
      <c r="A905" s="5" t="s">
        <v>1510</v>
      </c>
      <c r="B905" s="16" t="s">
        <v>4726</v>
      </c>
      <c r="C905" s="5">
        <v>12</v>
      </c>
      <c r="D905" s="6" t="s">
        <v>2227</v>
      </c>
      <c r="E905" s="6" t="s">
        <v>3692</v>
      </c>
      <c r="F905" s="6" t="s">
        <v>3719</v>
      </c>
      <c r="G905" t="str">
        <f t="shared" si="13"/>
        <v>A015540</v>
      </c>
    </row>
    <row r="906" spans="1:7" x14ac:dyDescent="0.3">
      <c r="A906" s="5" t="s">
        <v>666</v>
      </c>
      <c r="B906" s="16" t="s">
        <v>4727</v>
      </c>
      <c r="C906" s="5">
        <v>12</v>
      </c>
      <c r="D906" s="6" t="s">
        <v>2925</v>
      </c>
      <c r="E906" s="6" t="s">
        <v>3681</v>
      </c>
      <c r="F906" s="6" t="s">
        <v>3708</v>
      </c>
      <c r="G906" t="str">
        <f t="shared" si="13"/>
        <v>A050540</v>
      </c>
    </row>
    <row r="907" spans="1:7" x14ac:dyDescent="0.3">
      <c r="A907" s="5" t="s">
        <v>443</v>
      </c>
      <c r="B907" s="16" t="s">
        <v>4728</v>
      </c>
      <c r="C907" s="5">
        <v>12</v>
      </c>
      <c r="D907" s="6" t="s">
        <v>3778</v>
      </c>
      <c r="E907" s="6" t="s">
        <v>3695</v>
      </c>
      <c r="F907" s="6" t="s">
        <v>3722</v>
      </c>
      <c r="G907" t="str">
        <f t="shared" si="13"/>
        <v>A022220</v>
      </c>
    </row>
    <row r="908" spans="1:7" x14ac:dyDescent="0.3">
      <c r="A908" s="5" t="s">
        <v>1578</v>
      </c>
      <c r="B908" s="16" t="s">
        <v>4729</v>
      </c>
      <c r="C908" s="5">
        <v>12</v>
      </c>
      <c r="D908" s="6" t="s">
        <v>2292</v>
      </c>
      <c r="E908" s="6" t="s">
        <v>3679</v>
      </c>
      <c r="F908" s="6" t="s">
        <v>3706</v>
      </c>
      <c r="G908" t="str">
        <f t="shared" si="13"/>
        <v>A003080</v>
      </c>
    </row>
    <row r="909" spans="1:7" x14ac:dyDescent="0.3">
      <c r="A909" s="5" t="s">
        <v>571</v>
      </c>
      <c r="B909" s="16" t="s">
        <v>4730</v>
      </c>
      <c r="C909" s="5">
        <v>12</v>
      </c>
      <c r="D909" s="6" t="s">
        <v>2926</v>
      </c>
      <c r="E909" s="6" t="s">
        <v>3696</v>
      </c>
      <c r="F909" s="6" t="s">
        <v>3723</v>
      </c>
      <c r="G909" t="str">
        <f t="shared" si="13"/>
        <v>A038460</v>
      </c>
    </row>
    <row r="910" spans="1:7" x14ac:dyDescent="0.3">
      <c r="A910" s="5" t="s">
        <v>1601</v>
      </c>
      <c r="B910" s="16" t="s">
        <v>4731</v>
      </c>
      <c r="C910" s="5">
        <v>12</v>
      </c>
      <c r="D910" s="6" t="s">
        <v>2315</v>
      </c>
      <c r="E910" s="6" t="s">
        <v>3687</v>
      </c>
      <c r="F910" s="6" t="s">
        <v>3714</v>
      </c>
      <c r="G910" t="str">
        <f t="shared" si="13"/>
        <v>A014160</v>
      </c>
    </row>
    <row r="911" spans="1:7" x14ac:dyDescent="0.3">
      <c r="A911" s="5" t="s">
        <v>294</v>
      </c>
      <c r="B911" s="16" t="s">
        <v>4732</v>
      </c>
      <c r="C911" s="5">
        <v>12</v>
      </c>
      <c r="D911" s="6" t="s">
        <v>2927</v>
      </c>
      <c r="E911" s="6" t="s">
        <v>3689</v>
      </c>
      <c r="F911" s="6" t="s">
        <v>3716</v>
      </c>
      <c r="G911" t="str">
        <f t="shared" ref="G911:G974" si="14">A911</f>
        <v>A049180</v>
      </c>
    </row>
    <row r="912" spans="1:7" x14ac:dyDescent="0.3">
      <c r="A912" s="5" t="s">
        <v>495</v>
      </c>
      <c r="B912" s="16" t="s">
        <v>4733</v>
      </c>
      <c r="C912" s="5">
        <v>12</v>
      </c>
      <c r="D912" s="6" t="s">
        <v>2928</v>
      </c>
      <c r="E912" s="6" t="s">
        <v>3681</v>
      </c>
      <c r="F912" s="6" t="s">
        <v>3708</v>
      </c>
      <c r="G912" t="str">
        <f t="shared" si="14"/>
        <v>A069410</v>
      </c>
    </row>
    <row r="913" spans="1:7" x14ac:dyDescent="0.3">
      <c r="A913" s="5" t="s">
        <v>417</v>
      </c>
      <c r="B913" s="16" t="s">
        <v>4734</v>
      </c>
      <c r="C913" s="5">
        <v>12</v>
      </c>
      <c r="D913" s="6" t="s">
        <v>2929</v>
      </c>
      <c r="E913" s="6" t="s">
        <v>3681</v>
      </c>
      <c r="F913" s="6" t="s">
        <v>3708</v>
      </c>
      <c r="G913" t="str">
        <f t="shared" si="14"/>
        <v>A040350</v>
      </c>
    </row>
    <row r="914" spans="1:7" x14ac:dyDescent="0.3">
      <c r="A914" s="5" t="s">
        <v>1518</v>
      </c>
      <c r="B914" s="16" t="s">
        <v>4735</v>
      </c>
      <c r="C914" s="5">
        <v>12</v>
      </c>
      <c r="D914" s="6" t="s">
        <v>2235</v>
      </c>
      <c r="E914" s="6" t="s">
        <v>3684</v>
      </c>
      <c r="F914" s="6" t="s">
        <v>3711</v>
      </c>
      <c r="G914" t="str">
        <f t="shared" si="14"/>
        <v>A011150</v>
      </c>
    </row>
    <row r="915" spans="1:7" x14ac:dyDescent="0.3">
      <c r="A915" s="5" t="s">
        <v>1621</v>
      </c>
      <c r="B915" s="16" t="s">
        <v>4736</v>
      </c>
      <c r="C915" s="5">
        <v>12</v>
      </c>
      <c r="D915" s="6" t="s">
        <v>2334</v>
      </c>
      <c r="E915" s="6" t="s">
        <v>3678</v>
      </c>
      <c r="F915" s="6" t="s">
        <v>3705</v>
      </c>
      <c r="G915" t="str">
        <f t="shared" si="14"/>
        <v>A008600</v>
      </c>
    </row>
    <row r="916" spans="1:7" x14ac:dyDescent="0.3">
      <c r="A916" s="5" t="s">
        <v>325</v>
      </c>
      <c r="B916" s="16" t="s">
        <v>4737</v>
      </c>
      <c r="C916" s="5">
        <v>12</v>
      </c>
      <c r="D916" s="6" t="s">
        <v>2930</v>
      </c>
      <c r="E916" s="6" t="s">
        <v>3675</v>
      </c>
      <c r="F916" s="6" t="s">
        <v>3702</v>
      </c>
      <c r="G916" t="str">
        <f t="shared" si="14"/>
        <v>A005710</v>
      </c>
    </row>
    <row r="917" spans="1:7" x14ac:dyDescent="0.3">
      <c r="A917" s="5" t="s">
        <v>392</v>
      </c>
      <c r="B917" s="16" t="s">
        <v>4738</v>
      </c>
      <c r="C917" s="5">
        <v>12</v>
      </c>
      <c r="D917" s="6" t="s">
        <v>2931</v>
      </c>
      <c r="E917" s="6" t="s">
        <v>3695</v>
      </c>
      <c r="F917" s="6" t="s">
        <v>3722</v>
      </c>
      <c r="G917" t="str">
        <f t="shared" si="14"/>
        <v>A060370</v>
      </c>
    </row>
    <row r="918" spans="1:7" x14ac:dyDescent="0.3">
      <c r="A918" s="5" t="s">
        <v>380</v>
      </c>
      <c r="B918" s="16" t="s">
        <v>4739</v>
      </c>
      <c r="C918" s="5">
        <v>12</v>
      </c>
      <c r="D918" s="6" t="s">
        <v>2932</v>
      </c>
      <c r="E918" s="6" t="s">
        <v>3687</v>
      </c>
      <c r="F918" s="6" t="s">
        <v>3714</v>
      </c>
      <c r="G918" t="str">
        <f t="shared" si="14"/>
        <v>A023600</v>
      </c>
    </row>
    <row r="919" spans="1:7" x14ac:dyDescent="0.3">
      <c r="A919" s="5" t="s">
        <v>520</v>
      </c>
      <c r="B919" s="16" t="s">
        <v>4740</v>
      </c>
      <c r="C919" s="5">
        <v>12</v>
      </c>
      <c r="D919" s="6" t="s">
        <v>2933</v>
      </c>
      <c r="E919" s="6" t="s">
        <v>3698</v>
      </c>
      <c r="F919" s="6" t="s">
        <v>3725</v>
      </c>
      <c r="G919" t="str">
        <f t="shared" si="14"/>
        <v>A099830</v>
      </c>
    </row>
    <row r="920" spans="1:7" x14ac:dyDescent="0.3">
      <c r="A920" s="5" t="s">
        <v>1561</v>
      </c>
      <c r="B920" s="16" t="s">
        <v>4741</v>
      </c>
      <c r="C920" s="5">
        <v>12</v>
      </c>
      <c r="D920" s="6" t="s">
        <v>2275</v>
      </c>
      <c r="E920" s="6" t="s">
        <v>3695</v>
      </c>
      <c r="F920" s="6" t="s">
        <v>3722</v>
      </c>
      <c r="G920" t="str">
        <f t="shared" si="14"/>
        <v>A053690</v>
      </c>
    </row>
    <row r="921" spans="1:7" x14ac:dyDescent="0.3">
      <c r="A921" s="5" t="s">
        <v>247</v>
      </c>
      <c r="B921" s="16" t="s">
        <v>4742</v>
      </c>
      <c r="C921" s="5">
        <v>12</v>
      </c>
      <c r="D921" s="6" t="s">
        <v>2934</v>
      </c>
      <c r="E921" s="6" t="s">
        <v>3676</v>
      </c>
      <c r="F921" s="6" t="s">
        <v>3703</v>
      </c>
      <c r="G921" t="str">
        <f t="shared" si="14"/>
        <v>A151860</v>
      </c>
    </row>
    <row r="922" spans="1:7" x14ac:dyDescent="0.3">
      <c r="A922" s="5" t="s">
        <v>1493</v>
      </c>
      <c r="B922" s="16" t="s">
        <v>4743</v>
      </c>
      <c r="C922" s="5">
        <v>12</v>
      </c>
      <c r="D922" s="6" t="s">
        <v>2210</v>
      </c>
      <c r="E922" s="6" t="s">
        <v>3687</v>
      </c>
      <c r="F922" s="6" t="s">
        <v>3714</v>
      </c>
      <c r="G922" t="str">
        <f t="shared" si="14"/>
        <v>A024090</v>
      </c>
    </row>
    <row r="923" spans="1:7" x14ac:dyDescent="0.3">
      <c r="A923" s="5" t="s">
        <v>496</v>
      </c>
      <c r="B923" s="16" t="s">
        <v>4744</v>
      </c>
      <c r="C923" s="5">
        <v>12</v>
      </c>
      <c r="D923" s="6" t="s">
        <v>2935</v>
      </c>
      <c r="E923" s="6" t="s">
        <v>3689</v>
      </c>
      <c r="F923" s="6" t="s">
        <v>3716</v>
      </c>
      <c r="G923" t="str">
        <f t="shared" si="14"/>
        <v>A032850</v>
      </c>
    </row>
    <row r="924" spans="1:7" x14ac:dyDescent="0.3">
      <c r="A924" s="5" t="s">
        <v>1538</v>
      </c>
      <c r="B924" s="16" t="s">
        <v>4745</v>
      </c>
      <c r="C924" s="5">
        <v>12</v>
      </c>
      <c r="D924" s="6" t="s">
        <v>2254</v>
      </c>
      <c r="E924" s="6" t="s">
        <v>3678</v>
      </c>
      <c r="F924" s="6" t="s">
        <v>3705</v>
      </c>
      <c r="G924" t="str">
        <f t="shared" si="14"/>
        <v>A024890</v>
      </c>
    </row>
    <row r="925" spans="1:7" x14ac:dyDescent="0.3">
      <c r="A925" s="5" t="s">
        <v>289</v>
      </c>
      <c r="B925" s="16" t="s">
        <v>4746</v>
      </c>
      <c r="C925" s="5">
        <v>12</v>
      </c>
      <c r="D925" s="6" t="s">
        <v>2936</v>
      </c>
      <c r="E925" s="6" t="s">
        <v>3675</v>
      </c>
      <c r="F925" s="6" t="s">
        <v>3702</v>
      </c>
      <c r="G925" t="str">
        <f t="shared" si="14"/>
        <v>A123410</v>
      </c>
    </row>
    <row r="926" spans="1:7" x14ac:dyDescent="0.3">
      <c r="A926" s="5" t="s">
        <v>329</v>
      </c>
      <c r="B926" s="16" t="s">
        <v>4747</v>
      </c>
      <c r="C926" s="5">
        <v>12</v>
      </c>
      <c r="D926" s="6" t="s">
        <v>2937</v>
      </c>
      <c r="E926" s="6" t="s">
        <v>3689</v>
      </c>
      <c r="F926" s="6" t="s">
        <v>3716</v>
      </c>
      <c r="G926" t="str">
        <f t="shared" si="14"/>
        <v>A046210</v>
      </c>
    </row>
    <row r="927" spans="1:7" x14ac:dyDescent="0.3">
      <c r="A927" s="5" t="s">
        <v>1466</v>
      </c>
      <c r="B927" s="16" t="s">
        <v>4748</v>
      </c>
      <c r="C927" s="5">
        <v>12</v>
      </c>
      <c r="D927" s="6" t="s">
        <v>2183</v>
      </c>
      <c r="E927" s="6" t="s">
        <v>3695</v>
      </c>
      <c r="F927" s="6" t="s">
        <v>3722</v>
      </c>
      <c r="G927" t="str">
        <f t="shared" si="14"/>
        <v>A008250</v>
      </c>
    </row>
    <row r="928" spans="1:7" x14ac:dyDescent="0.3">
      <c r="A928" s="5" t="s">
        <v>385</v>
      </c>
      <c r="B928" s="16" t="s">
        <v>4749</v>
      </c>
      <c r="C928" s="5">
        <v>12</v>
      </c>
      <c r="D928" s="6" t="s">
        <v>2938</v>
      </c>
      <c r="E928" s="6" t="s">
        <v>3696</v>
      </c>
      <c r="F928" s="6" t="s">
        <v>3723</v>
      </c>
      <c r="G928" t="str">
        <f t="shared" si="14"/>
        <v>A038680</v>
      </c>
    </row>
    <row r="929" spans="1:7" x14ac:dyDescent="0.3">
      <c r="A929" s="5" t="s">
        <v>1640</v>
      </c>
      <c r="B929" s="16" t="s">
        <v>4750</v>
      </c>
      <c r="C929" s="5">
        <v>12</v>
      </c>
      <c r="D929" s="6" t="s">
        <v>2352</v>
      </c>
      <c r="E929" s="6" t="s">
        <v>3687</v>
      </c>
      <c r="F929" s="6" t="s">
        <v>3714</v>
      </c>
      <c r="G929" t="str">
        <f t="shared" si="14"/>
        <v>A047400</v>
      </c>
    </row>
    <row r="930" spans="1:7" x14ac:dyDescent="0.3">
      <c r="A930" s="5" t="s">
        <v>456</v>
      </c>
      <c r="B930" s="16" t="s">
        <v>4751</v>
      </c>
      <c r="C930" s="5">
        <v>12</v>
      </c>
      <c r="D930" s="6" t="s">
        <v>2939</v>
      </c>
      <c r="E930" s="6" t="s">
        <v>3696</v>
      </c>
      <c r="F930" s="6" t="s">
        <v>3723</v>
      </c>
      <c r="G930" t="str">
        <f t="shared" si="14"/>
        <v>A045970</v>
      </c>
    </row>
    <row r="931" spans="1:7" x14ac:dyDescent="0.3">
      <c r="A931" s="5" t="s">
        <v>358</v>
      </c>
      <c r="B931" s="16" t="s">
        <v>4752</v>
      </c>
      <c r="C931" s="5">
        <v>12</v>
      </c>
      <c r="D931" s="6" t="s">
        <v>2940</v>
      </c>
      <c r="E931" s="6" t="s">
        <v>3675</v>
      </c>
      <c r="F931" s="6" t="s">
        <v>3702</v>
      </c>
      <c r="G931" t="str">
        <f t="shared" si="14"/>
        <v>A019540</v>
      </c>
    </row>
    <row r="932" spans="1:7" x14ac:dyDescent="0.3">
      <c r="A932" s="5" t="s">
        <v>387</v>
      </c>
      <c r="B932" s="16" t="s">
        <v>4753</v>
      </c>
      <c r="C932" s="5">
        <v>12</v>
      </c>
      <c r="D932" s="6" t="s">
        <v>2941</v>
      </c>
      <c r="E932" s="6" t="s">
        <v>3694</v>
      </c>
      <c r="F932" s="6" t="s">
        <v>3721</v>
      </c>
      <c r="G932" t="str">
        <f t="shared" si="14"/>
        <v>A108380</v>
      </c>
    </row>
    <row r="933" spans="1:7" x14ac:dyDescent="0.3">
      <c r="A933" s="5" t="s">
        <v>993</v>
      </c>
      <c r="B933" s="16" t="s">
        <v>4754</v>
      </c>
      <c r="C933" s="5">
        <v>12</v>
      </c>
      <c r="D933" s="6" t="s">
        <v>2942</v>
      </c>
      <c r="E933" s="6" t="s">
        <v>3698</v>
      </c>
      <c r="F933" s="6" t="s">
        <v>3725</v>
      </c>
      <c r="G933" t="str">
        <f t="shared" si="14"/>
        <v>A035290</v>
      </c>
    </row>
    <row r="934" spans="1:7" x14ac:dyDescent="0.3">
      <c r="A934" s="5" t="s">
        <v>412</v>
      </c>
      <c r="B934" s="16" t="s">
        <v>4755</v>
      </c>
      <c r="C934" s="5">
        <v>12</v>
      </c>
      <c r="D934" s="6" t="s">
        <v>2943</v>
      </c>
      <c r="E934" s="6" t="s">
        <v>3696</v>
      </c>
      <c r="F934" s="6" t="s">
        <v>3723</v>
      </c>
      <c r="G934" t="str">
        <f t="shared" si="14"/>
        <v>A069510</v>
      </c>
    </row>
    <row r="935" spans="1:7" x14ac:dyDescent="0.3">
      <c r="A935" s="5" t="s">
        <v>2944</v>
      </c>
      <c r="B935" s="16" t="s">
        <v>4756</v>
      </c>
      <c r="C935" s="5">
        <v>12</v>
      </c>
      <c r="D935" s="6" t="s">
        <v>2945</v>
      </c>
      <c r="E935" s="6" t="s">
        <v>3681</v>
      </c>
      <c r="F935" s="6" t="s">
        <v>3708</v>
      </c>
      <c r="G935" t="str">
        <f t="shared" si="14"/>
        <v>A205100</v>
      </c>
    </row>
    <row r="936" spans="1:7" x14ac:dyDescent="0.3">
      <c r="A936" s="5" t="s">
        <v>281</v>
      </c>
      <c r="B936" s="16" t="s">
        <v>4757</v>
      </c>
      <c r="C936" s="5">
        <v>12</v>
      </c>
      <c r="D936" s="6" t="s">
        <v>2946</v>
      </c>
      <c r="E936" s="6" t="s">
        <v>3693</v>
      </c>
      <c r="F936" s="6" t="s">
        <v>3720</v>
      </c>
      <c r="G936" t="str">
        <f t="shared" si="14"/>
        <v>A036000</v>
      </c>
    </row>
    <row r="937" spans="1:7" x14ac:dyDescent="0.3">
      <c r="A937" s="5" t="s">
        <v>598</v>
      </c>
      <c r="B937" s="16" t="s">
        <v>4758</v>
      </c>
      <c r="C937" s="5">
        <v>12</v>
      </c>
      <c r="D937" s="6" t="s">
        <v>2947</v>
      </c>
      <c r="E937" s="6" t="s">
        <v>3681</v>
      </c>
      <c r="F937" s="6" t="s">
        <v>3708</v>
      </c>
      <c r="G937" t="str">
        <f t="shared" si="14"/>
        <v>A026180</v>
      </c>
    </row>
    <row r="938" spans="1:7" x14ac:dyDescent="0.3">
      <c r="A938" s="5" t="s">
        <v>362</v>
      </c>
      <c r="B938" s="16" t="s">
        <v>4759</v>
      </c>
      <c r="C938" s="5">
        <v>12</v>
      </c>
      <c r="D938" s="6" t="s">
        <v>2948</v>
      </c>
      <c r="E938" s="6" t="s">
        <v>3684</v>
      </c>
      <c r="F938" s="6" t="s">
        <v>3711</v>
      </c>
      <c r="G938" t="str">
        <f t="shared" si="14"/>
        <v>A043650</v>
      </c>
    </row>
    <row r="939" spans="1:7" x14ac:dyDescent="0.3">
      <c r="A939" s="5" t="s">
        <v>446</v>
      </c>
      <c r="B939" s="16" t="s">
        <v>4760</v>
      </c>
      <c r="C939" s="5">
        <v>12</v>
      </c>
      <c r="D939" s="6" t="s">
        <v>2949</v>
      </c>
      <c r="E939" s="6" t="s">
        <v>3681</v>
      </c>
      <c r="F939" s="6" t="s">
        <v>3708</v>
      </c>
      <c r="G939" t="str">
        <f t="shared" si="14"/>
        <v>A136540</v>
      </c>
    </row>
    <row r="940" spans="1:7" x14ac:dyDescent="0.3">
      <c r="A940" s="5" t="s">
        <v>423</v>
      </c>
      <c r="B940" s="16" t="s">
        <v>4761</v>
      </c>
      <c r="C940" s="5">
        <v>12</v>
      </c>
      <c r="D940" s="6" t="s">
        <v>2950</v>
      </c>
      <c r="E940" s="6" t="s">
        <v>3677</v>
      </c>
      <c r="F940" s="6" t="s">
        <v>3704</v>
      </c>
      <c r="G940" t="str">
        <f t="shared" si="14"/>
        <v>A090850</v>
      </c>
    </row>
    <row r="941" spans="1:7" x14ac:dyDescent="0.3">
      <c r="A941" s="5" t="s">
        <v>421</v>
      </c>
      <c r="B941" s="16" t="s">
        <v>4762</v>
      </c>
      <c r="C941" s="5">
        <v>12</v>
      </c>
      <c r="D941" s="6" t="s">
        <v>2951</v>
      </c>
      <c r="E941" s="6" t="s">
        <v>3689</v>
      </c>
      <c r="F941" s="6" t="s">
        <v>3716</v>
      </c>
      <c r="G941" t="str">
        <f t="shared" si="14"/>
        <v>A072020</v>
      </c>
    </row>
    <row r="942" spans="1:7" x14ac:dyDescent="0.3">
      <c r="A942" s="5" t="s">
        <v>282</v>
      </c>
      <c r="B942" s="16" t="s">
        <v>4763</v>
      </c>
      <c r="C942" s="5">
        <v>12</v>
      </c>
      <c r="D942" s="6" t="s">
        <v>2952</v>
      </c>
      <c r="E942" s="6" t="s">
        <v>3696</v>
      </c>
      <c r="F942" s="6" t="s">
        <v>3723</v>
      </c>
      <c r="G942" t="str">
        <f t="shared" si="14"/>
        <v>A032500</v>
      </c>
    </row>
    <row r="943" spans="1:7" x14ac:dyDescent="0.3">
      <c r="A943" s="5" t="s">
        <v>226</v>
      </c>
      <c r="B943" s="16" t="s">
        <v>4764</v>
      </c>
      <c r="C943" s="5">
        <v>12</v>
      </c>
      <c r="D943" s="6" t="s">
        <v>2953</v>
      </c>
      <c r="E943" s="6" t="s">
        <v>3681</v>
      </c>
      <c r="F943" s="6" t="s">
        <v>3708</v>
      </c>
      <c r="G943" t="str">
        <f t="shared" si="14"/>
        <v>A101730</v>
      </c>
    </row>
    <row r="944" spans="1:7" x14ac:dyDescent="0.3">
      <c r="A944" s="5" t="s">
        <v>324</v>
      </c>
      <c r="B944" s="16" t="s">
        <v>4765</v>
      </c>
      <c r="C944" s="5">
        <v>12</v>
      </c>
      <c r="D944" s="6" t="s">
        <v>2954</v>
      </c>
      <c r="E944" s="6" t="s">
        <v>3679</v>
      </c>
      <c r="F944" s="6" t="s">
        <v>3706</v>
      </c>
      <c r="G944" t="str">
        <f t="shared" si="14"/>
        <v>A036670</v>
      </c>
    </row>
    <row r="945" spans="1:7" x14ac:dyDescent="0.3">
      <c r="A945" s="5" t="s">
        <v>1602</v>
      </c>
      <c r="B945" s="16" t="s">
        <v>4766</v>
      </c>
      <c r="C945" s="5">
        <v>12</v>
      </c>
      <c r="D945" s="6" t="s">
        <v>2316</v>
      </c>
      <c r="E945" s="6" t="s">
        <v>3679</v>
      </c>
      <c r="F945" s="6" t="s">
        <v>3706</v>
      </c>
      <c r="G945" t="str">
        <f t="shared" si="14"/>
        <v>A002100</v>
      </c>
    </row>
    <row r="946" spans="1:7" x14ac:dyDescent="0.3">
      <c r="A946" s="5" t="s">
        <v>1747</v>
      </c>
      <c r="B946" s="16" t="s">
        <v>4767</v>
      </c>
      <c r="C946" s="5">
        <v>12</v>
      </c>
      <c r="D946" s="6" t="s">
        <v>2454</v>
      </c>
      <c r="E946" s="6" t="s">
        <v>3690</v>
      </c>
      <c r="F946" s="6" t="s">
        <v>3717</v>
      </c>
      <c r="G946" t="str">
        <f t="shared" si="14"/>
        <v>A001820</v>
      </c>
    </row>
    <row r="947" spans="1:7" x14ac:dyDescent="0.3">
      <c r="A947" s="5" t="s">
        <v>477</v>
      </c>
      <c r="B947" s="16" t="s">
        <v>4768</v>
      </c>
      <c r="C947" s="5">
        <v>12</v>
      </c>
      <c r="D947" s="6" t="s">
        <v>2955</v>
      </c>
      <c r="E947" s="6" t="s">
        <v>3690</v>
      </c>
      <c r="F947" s="6" t="s">
        <v>3717</v>
      </c>
      <c r="G947" t="str">
        <f t="shared" si="14"/>
        <v>A079960</v>
      </c>
    </row>
    <row r="948" spans="1:7" x14ac:dyDescent="0.3">
      <c r="A948" s="5" t="s">
        <v>2956</v>
      </c>
      <c r="B948" s="16" t="s">
        <v>4769</v>
      </c>
      <c r="C948" s="5">
        <v>12</v>
      </c>
      <c r="D948" s="6" t="s">
        <v>2957</v>
      </c>
      <c r="E948" s="6" t="s">
        <v>3689</v>
      </c>
      <c r="F948" s="6" t="s">
        <v>3716</v>
      </c>
      <c r="G948" t="str">
        <f t="shared" si="14"/>
        <v>A217730</v>
      </c>
    </row>
    <row r="949" spans="1:7" x14ac:dyDescent="0.3">
      <c r="A949" s="5" t="s">
        <v>1568</v>
      </c>
      <c r="B949" s="16" t="s">
        <v>4770</v>
      </c>
      <c r="C949" s="5">
        <v>9</v>
      </c>
      <c r="D949" s="6" t="s">
        <v>2282</v>
      </c>
      <c r="E949" s="6" t="s">
        <v>3678</v>
      </c>
      <c r="F949" s="6" t="s">
        <v>3705</v>
      </c>
      <c r="G949" t="str">
        <f t="shared" si="14"/>
        <v>A003610</v>
      </c>
    </row>
    <row r="950" spans="1:7" x14ac:dyDescent="0.3">
      <c r="A950" s="5" t="s">
        <v>528</v>
      </c>
      <c r="B950" s="16" t="s">
        <v>4771</v>
      </c>
      <c r="C950" s="5">
        <v>12</v>
      </c>
      <c r="D950" s="6" t="s">
        <v>2958</v>
      </c>
      <c r="E950" s="6" t="s">
        <v>3681</v>
      </c>
      <c r="F950" s="6" t="s">
        <v>3708</v>
      </c>
      <c r="G950" t="str">
        <f t="shared" si="14"/>
        <v>A016670</v>
      </c>
    </row>
    <row r="951" spans="1:7" x14ac:dyDescent="0.3">
      <c r="A951" s="5" t="s">
        <v>342</v>
      </c>
      <c r="B951" s="16" t="s">
        <v>4772</v>
      </c>
      <c r="C951" s="5">
        <v>12</v>
      </c>
      <c r="D951" s="6" t="s">
        <v>2959</v>
      </c>
      <c r="E951" s="6" t="s">
        <v>3689</v>
      </c>
      <c r="F951" s="6" t="s">
        <v>3716</v>
      </c>
      <c r="G951" t="str">
        <f t="shared" si="14"/>
        <v>A084650</v>
      </c>
    </row>
    <row r="952" spans="1:7" x14ac:dyDescent="0.3">
      <c r="A952" s="5" t="s">
        <v>400</v>
      </c>
      <c r="B952" s="16" t="s">
        <v>4773</v>
      </c>
      <c r="C952" s="5">
        <v>12</v>
      </c>
      <c r="D952" s="6" t="s">
        <v>2960</v>
      </c>
      <c r="E952" s="6" t="s">
        <v>3699</v>
      </c>
      <c r="F952" s="6" t="s">
        <v>3726</v>
      </c>
      <c r="G952" t="str">
        <f t="shared" si="14"/>
        <v>A036890</v>
      </c>
    </row>
    <row r="953" spans="1:7" x14ac:dyDescent="0.3">
      <c r="A953" s="5" t="s">
        <v>401</v>
      </c>
      <c r="B953" s="16" t="s">
        <v>4774</v>
      </c>
      <c r="C953" s="5">
        <v>12</v>
      </c>
      <c r="D953" s="6" t="s">
        <v>2961</v>
      </c>
      <c r="E953" s="6" t="s">
        <v>3688</v>
      </c>
      <c r="F953" s="6" t="s">
        <v>3715</v>
      </c>
      <c r="G953" t="str">
        <f t="shared" si="14"/>
        <v>A040910</v>
      </c>
    </row>
    <row r="954" spans="1:7" x14ac:dyDescent="0.3">
      <c r="A954" s="5" t="s">
        <v>1611</v>
      </c>
      <c r="B954" s="16" t="s">
        <v>4775</v>
      </c>
      <c r="C954" s="5">
        <v>12</v>
      </c>
      <c r="D954" s="6" t="s">
        <v>2324</v>
      </c>
      <c r="E954" s="6" t="s">
        <v>3686</v>
      </c>
      <c r="F954" s="6" t="s">
        <v>3713</v>
      </c>
      <c r="G954" t="str">
        <f t="shared" si="14"/>
        <v>A014530</v>
      </c>
    </row>
    <row r="955" spans="1:7" x14ac:dyDescent="0.3">
      <c r="A955" s="5" t="s">
        <v>567</v>
      </c>
      <c r="B955" s="16" t="s">
        <v>4776</v>
      </c>
      <c r="C955" s="5">
        <v>12</v>
      </c>
      <c r="D955" s="6" t="s">
        <v>2962</v>
      </c>
      <c r="E955" s="6" t="s">
        <v>3690</v>
      </c>
      <c r="F955" s="6" t="s">
        <v>3717</v>
      </c>
      <c r="G955" t="str">
        <f t="shared" si="14"/>
        <v>A084730</v>
      </c>
    </row>
    <row r="956" spans="1:7" x14ac:dyDescent="0.3">
      <c r="A956" s="5" t="s">
        <v>1562</v>
      </c>
      <c r="B956" s="16" t="s">
        <v>4777</v>
      </c>
      <c r="C956" s="5">
        <v>12</v>
      </c>
      <c r="D956" s="6" t="s">
        <v>2276</v>
      </c>
      <c r="E956" s="6" t="s">
        <v>3685</v>
      </c>
      <c r="F956" s="6" t="s">
        <v>3712</v>
      </c>
      <c r="G956" t="str">
        <f t="shared" si="14"/>
        <v>A005010</v>
      </c>
    </row>
    <row r="957" spans="1:7" x14ac:dyDescent="0.3">
      <c r="A957" s="5" t="s">
        <v>268</v>
      </c>
      <c r="B957" s="16" t="s">
        <v>4778</v>
      </c>
      <c r="C957" s="5">
        <v>12</v>
      </c>
      <c r="D957" s="6" t="s">
        <v>2963</v>
      </c>
      <c r="E957" s="6" t="s">
        <v>3696</v>
      </c>
      <c r="F957" s="6" t="s">
        <v>3723</v>
      </c>
      <c r="G957" t="str">
        <f t="shared" si="14"/>
        <v>A091120</v>
      </c>
    </row>
    <row r="958" spans="1:7" x14ac:dyDescent="0.3">
      <c r="A958" s="5" t="s">
        <v>290</v>
      </c>
      <c r="B958" s="16" t="s">
        <v>4779</v>
      </c>
      <c r="C958" s="5">
        <v>12</v>
      </c>
      <c r="D958" s="6" t="s">
        <v>2964</v>
      </c>
      <c r="E958" s="6" t="s">
        <v>3687</v>
      </c>
      <c r="F958" s="6" t="s">
        <v>3714</v>
      </c>
      <c r="G958" t="str">
        <f t="shared" si="14"/>
        <v>A900090</v>
      </c>
    </row>
    <row r="959" spans="1:7" x14ac:dyDescent="0.3">
      <c r="A959" s="5" t="s">
        <v>1556</v>
      </c>
      <c r="B959" s="16" t="s">
        <v>4780</v>
      </c>
      <c r="C959" s="5">
        <v>12</v>
      </c>
      <c r="D959" s="6" t="s">
        <v>2271</v>
      </c>
      <c r="E959" s="6" t="s">
        <v>3675</v>
      </c>
      <c r="F959" s="6" t="s">
        <v>3702</v>
      </c>
      <c r="G959" t="str">
        <f t="shared" si="14"/>
        <v>A145210</v>
      </c>
    </row>
    <row r="960" spans="1:7" x14ac:dyDescent="0.3">
      <c r="A960" s="5" t="s">
        <v>487</v>
      </c>
      <c r="B960" s="16" t="s">
        <v>4781</v>
      </c>
      <c r="C960" s="5">
        <v>12</v>
      </c>
      <c r="D960" s="6" t="s">
        <v>2965</v>
      </c>
      <c r="E960" s="6" t="s">
        <v>3674</v>
      </c>
      <c r="F960" s="6" t="s">
        <v>3701</v>
      </c>
      <c r="G960" t="str">
        <f t="shared" si="14"/>
        <v>A083310</v>
      </c>
    </row>
    <row r="961" spans="1:7" x14ac:dyDescent="0.3">
      <c r="A961" s="5" t="s">
        <v>334</v>
      </c>
      <c r="B961" s="16" t="s">
        <v>4782</v>
      </c>
      <c r="C961" s="5">
        <v>12</v>
      </c>
      <c r="D961" s="6" t="s">
        <v>2966</v>
      </c>
      <c r="E961" s="6" t="s">
        <v>3689</v>
      </c>
      <c r="F961" s="6" t="s">
        <v>3716</v>
      </c>
      <c r="G961" t="str">
        <f t="shared" si="14"/>
        <v>A012790</v>
      </c>
    </row>
    <row r="962" spans="1:7" x14ac:dyDescent="0.3">
      <c r="A962" s="5" t="s">
        <v>2967</v>
      </c>
      <c r="B962" s="16" t="s">
        <v>4783</v>
      </c>
      <c r="C962" s="5">
        <v>12</v>
      </c>
      <c r="D962" s="6" t="s">
        <v>2968</v>
      </c>
      <c r="E962" s="6" t="s">
        <v>3688</v>
      </c>
      <c r="F962" s="6" t="s">
        <v>3715</v>
      </c>
      <c r="G962" t="str">
        <f t="shared" si="14"/>
        <v>A160600</v>
      </c>
    </row>
    <row r="963" spans="1:7" x14ac:dyDescent="0.3">
      <c r="A963" s="5" t="s">
        <v>1620</v>
      </c>
      <c r="B963" s="16" t="s">
        <v>4784</v>
      </c>
      <c r="C963" s="5">
        <v>12</v>
      </c>
      <c r="D963" s="6" t="s">
        <v>2333</v>
      </c>
      <c r="E963" s="6" t="s">
        <v>3687</v>
      </c>
      <c r="F963" s="6" t="s">
        <v>3714</v>
      </c>
      <c r="G963" t="str">
        <f t="shared" si="14"/>
        <v>A058430</v>
      </c>
    </row>
    <row r="964" spans="1:7" x14ac:dyDescent="0.3">
      <c r="A964" s="5" t="s">
        <v>480</v>
      </c>
      <c r="B964" s="16" t="s">
        <v>4785</v>
      </c>
      <c r="C964" s="5">
        <v>12</v>
      </c>
      <c r="D964" s="6" t="s">
        <v>2969</v>
      </c>
      <c r="E964" s="6" t="s">
        <v>3679</v>
      </c>
      <c r="F964" s="6" t="s">
        <v>3706</v>
      </c>
      <c r="G964" t="str">
        <f t="shared" si="14"/>
        <v>A065940</v>
      </c>
    </row>
    <row r="965" spans="1:7" x14ac:dyDescent="0.3">
      <c r="A965" s="5" t="s">
        <v>584</v>
      </c>
      <c r="B965" s="16" t="s">
        <v>4786</v>
      </c>
      <c r="C965" s="5">
        <v>12</v>
      </c>
      <c r="D965" s="6" t="s">
        <v>2970</v>
      </c>
      <c r="E965" s="6" t="s">
        <v>3681</v>
      </c>
      <c r="F965" s="6" t="s">
        <v>3708</v>
      </c>
      <c r="G965" t="str">
        <f t="shared" si="14"/>
        <v>A065560</v>
      </c>
    </row>
    <row r="966" spans="1:7" x14ac:dyDescent="0.3">
      <c r="A966" s="5" t="s">
        <v>1606</v>
      </c>
      <c r="B966" s="16" t="s">
        <v>4787</v>
      </c>
      <c r="C966" s="5">
        <v>12</v>
      </c>
      <c r="D966" s="6" t="s">
        <v>2320</v>
      </c>
      <c r="E966" s="6" t="s">
        <v>3678</v>
      </c>
      <c r="F966" s="6" t="s">
        <v>3705</v>
      </c>
      <c r="G966" t="str">
        <f t="shared" si="14"/>
        <v>A009270</v>
      </c>
    </row>
    <row r="967" spans="1:7" x14ac:dyDescent="0.3">
      <c r="A967" s="5" t="s">
        <v>461</v>
      </c>
      <c r="B967" s="16" t="s">
        <v>4788</v>
      </c>
      <c r="C967" s="5">
        <v>12</v>
      </c>
      <c r="D967" s="6" t="s">
        <v>2971</v>
      </c>
      <c r="E967" s="6" t="s">
        <v>3696</v>
      </c>
      <c r="F967" s="6" t="s">
        <v>3723</v>
      </c>
      <c r="G967" t="str">
        <f t="shared" si="14"/>
        <v>A088800</v>
      </c>
    </row>
    <row r="968" spans="1:7" x14ac:dyDescent="0.3">
      <c r="A968" s="5" t="s">
        <v>359</v>
      </c>
      <c r="B968" s="16" t="s">
        <v>4789</v>
      </c>
      <c r="C968" s="5">
        <v>12</v>
      </c>
      <c r="D968" s="6" t="s">
        <v>2972</v>
      </c>
      <c r="E968" s="6" t="s">
        <v>3690</v>
      </c>
      <c r="F968" s="6" t="s">
        <v>3717</v>
      </c>
      <c r="G968" t="str">
        <f t="shared" si="14"/>
        <v>A028080</v>
      </c>
    </row>
    <row r="969" spans="1:7" x14ac:dyDescent="0.3">
      <c r="A969" s="5" t="s">
        <v>369</v>
      </c>
      <c r="B969" s="16" t="s">
        <v>4790</v>
      </c>
      <c r="C969" s="5">
        <v>12</v>
      </c>
      <c r="D969" s="6" t="s">
        <v>2973</v>
      </c>
      <c r="E969" s="6" t="s">
        <v>3688</v>
      </c>
      <c r="F969" s="6" t="s">
        <v>3715</v>
      </c>
      <c r="G969" t="str">
        <f t="shared" si="14"/>
        <v>A066980</v>
      </c>
    </row>
    <row r="970" spans="1:7" x14ac:dyDescent="0.3">
      <c r="A970" s="5" t="s">
        <v>285</v>
      </c>
      <c r="B970" s="16" t="s">
        <v>4791</v>
      </c>
      <c r="C970" s="5">
        <v>12</v>
      </c>
      <c r="D970" s="6" t="s">
        <v>2974</v>
      </c>
      <c r="E970" s="6" t="s">
        <v>3692</v>
      </c>
      <c r="F970" s="6" t="s">
        <v>3719</v>
      </c>
      <c r="G970" t="str">
        <f t="shared" si="14"/>
        <v>A007720</v>
      </c>
    </row>
    <row r="971" spans="1:7" x14ac:dyDescent="0.3">
      <c r="A971" s="5" t="s">
        <v>1594</v>
      </c>
      <c r="B971" s="16" t="s">
        <v>4792</v>
      </c>
      <c r="C971" s="5">
        <v>12</v>
      </c>
      <c r="D971" s="6" t="s">
        <v>2308</v>
      </c>
      <c r="E971" s="6" t="s">
        <v>3675</v>
      </c>
      <c r="F971" s="6" t="s">
        <v>3702</v>
      </c>
      <c r="G971" t="str">
        <f t="shared" si="14"/>
        <v>A002920</v>
      </c>
    </row>
    <row r="972" spans="1:7" x14ac:dyDescent="0.3">
      <c r="A972" s="5" t="s">
        <v>384</v>
      </c>
      <c r="B972" s="16" t="s">
        <v>4793</v>
      </c>
      <c r="C972" s="5">
        <v>12</v>
      </c>
      <c r="D972" s="6" t="s">
        <v>2975</v>
      </c>
      <c r="E972" s="6" t="s">
        <v>3682</v>
      </c>
      <c r="F972" s="6" t="s">
        <v>3709</v>
      </c>
      <c r="G972" t="str">
        <f t="shared" si="14"/>
        <v>A021080</v>
      </c>
    </row>
    <row r="973" spans="1:7" x14ac:dyDescent="0.3">
      <c r="A973" s="5" t="s">
        <v>1585</v>
      </c>
      <c r="B973" s="16" t="s">
        <v>4794</v>
      </c>
      <c r="C973" s="5">
        <v>12</v>
      </c>
      <c r="D973" s="6" t="s">
        <v>2299</v>
      </c>
      <c r="E973" s="6" t="s">
        <v>3689</v>
      </c>
      <c r="F973" s="6" t="s">
        <v>3716</v>
      </c>
      <c r="G973" t="str">
        <f t="shared" si="14"/>
        <v>A002210</v>
      </c>
    </row>
    <row r="974" spans="1:7" x14ac:dyDescent="0.3">
      <c r="A974" s="5" t="s">
        <v>283</v>
      </c>
      <c r="B974" s="16" t="s">
        <v>4795</v>
      </c>
      <c r="C974" s="5">
        <v>12</v>
      </c>
      <c r="D974" s="6" t="s">
        <v>2976</v>
      </c>
      <c r="E974" s="6" t="s">
        <v>3688</v>
      </c>
      <c r="F974" s="6" t="s">
        <v>3715</v>
      </c>
      <c r="G974" t="str">
        <f t="shared" si="14"/>
        <v>A149950</v>
      </c>
    </row>
    <row r="975" spans="1:7" x14ac:dyDescent="0.3">
      <c r="A975" s="5" t="s">
        <v>735</v>
      </c>
      <c r="B975" s="16" t="s">
        <v>4796</v>
      </c>
      <c r="C975" s="5">
        <v>12</v>
      </c>
      <c r="D975" s="6" t="s">
        <v>2977</v>
      </c>
      <c r="E975" s="6" t="s">
        <v>3689</v>
      </c>
      <c r="F975" s="6" t="s">
        <v>3716</v>
      </c>
      <c r="G975" t="str">
        <f t="shared" ref="G975:G1038" si="15">A975</f>
        <v>A068330</v>
      </c>
    </row>
    <row r="976" spans="1:7" x14ac:dyDescent="0.3">
      <c r="A976" s="5" t="s">
        <v>1570</v>
      </c>
      <c r="B976" s="16" t="s">
        <v>4797</v>
      </c>
      <c r="C976" s="5">
        <v>12</v>
      </c>
      <c r="D976" s="6" t="s">
        <v>2284</v>
      </c>
      <c r="E976" s="6" t="s">
        <v>3684</v>
      </c>
      <c r="F976" s="6" t="s">
        <v>3711</v>
      </c>
      <c r="G976" t="str">
        <f t="shared" si="15"/>
        <v>A003960</v>
      </c>
    </row>
    <row r="977" spans="1:7" x14ac:dyDescent="0.3">
      <c r="A977" s="5" t="s">
        <v>470</v>
      </c>
      <c r="B977" s="16" t="s">
        <v>4798</v>
      </c>
      <c r="C977" s="5">
        <v>12</v>
      </c>
      <c r="D977" s="6" t="s">
        <v>2978</v>
      </c>
      <c r="E977" s="6" t="s">
        <v>3698</v>
      </c>
      <c r="F977" s="6" t="s">
        <v>3725</v>
      </c>
      <c r="G977" t="str">
        <f t="shared" si="15"/>
        <v>A040420</v>
      </c>
    </row>
    <row r="978" spans="1:7" x14ac:dyDescent="0.3">
      <c r="A978" s="5" t="s">
        <v>1650</v>
      </c>
      <c r="B978" s="16" t="s">
        <v>4799</v>
      </c>
      <c r="C978" s="5">
        <v>12</v>
      </c>
      <c r="D978" s="6" t="s">
        <v>2362</v>
      </c>
      <c r="E978" s="6" t="s">
        <v>3685</v>
      </c>
      <c r="F978" s="6" t="s">
        <v>3712</v>
      </c>
      <c r="G978" t="str">
        <f t="shared" si="15"/>
        <v>A008970</v>
      </c>
    </row>
    <row r="979" spans="1:7" x14ac:dyDescent="0.3">
      <c r="A979" s="5" t="s">
        <v>436</v>
      </c>
      <c r="B979" s="16" t="s">
        <v>4800</v>
      </c>
      <c r="C979" s="5">
        <v>12</v>
      </c>
      <c r="D979" s="6" t="s">
        <v>3779</v>
      </c>
      <c r="E979" s="6" t="s">
        <v>3699</v>
      </c>
      <c r="F979" s="6" t="s">
        <v>3726</v>
      </c>
      <c r="G979" t="str">
        <f t="shared" si="15"/>
        <v>A007820</v>
      </c>
    </row>
    <row r="980" spans="1:7" x14ac:dyDescent="0.3">
      <c r="A980" s="5" t="s">
        <v>237</v>
      </c>
      <c r="B980" s="16" t="s">
        <v>4801</v>
      </c>
      <c r="C980" s="5">
        <v>12</v>
      </c>
      <c r="D980" s="6" t="s">
        <v>2979</v>
      </c>
      <c r="E980" s="6" t="s">
        <v>3681</v>
      </c>
      <c r="F980" s="6" t="s">
        <v>3708</v>
      </c>
      <c r="G980" t="str">
        <f t="shared" si="15"/>
        <v>A085810</v>
      </c>
    </row>
    <row r="981" spans="1:7" x14ac:dyDescent="0.3">
      <c r="A981" s="5" t="s">
        <v>1616</v>
      </c>
      <c r="B981" s="16" t="s">
        <v>4802</v>
      </c>
      <c r="C981" s="5">
        <v>12</v>
      </c>
      <c r="D981" s="6" t="s">
        <v>2329</v>
      </c>
      <c r="E981" s="6" t="s">
        <v>3674</v>
      </c>
      <c r="F981" s="6" t="s">
        <v>3701</v>
      </c>
      <c r="G981" t="str">
        <f t="shared" si="15"/>
        <v>A077500</v>
      </c>
    </row>
    <row r="982" spans="1:7" x14ac:dyDescent="0.3">
      <c r="A982" s="5" t="s">
        <v>1569</v>
      </c>
      <c r="B982" s="16" t="s">
        <v>4803</v>
      </c>
      <c r="C982" s="5">
        <v>12</v>
      </c>
      <c r="D982" s="6" t="s">
        <v>2283</v>
      </c>
      <c r="E982" s="6" t="s">
        <v>3687</v>
      </c>
      <c r="F982" s="6" t="s">
        <v>3714</v>
      </c>
      <c r="G982" t="str">
        <f t="shared" si="15"/>
        <v>A001020</v>
      </c>
    </row>
    <row r="983" spans="1:7" x14ac:dyDescent="0.3">
      <c r="A983" s="5" t="s">
        <v>1532</v>
      </c>
      <c r="B983" s="16" t="s">
        <v>4804</v>
      </c>
      <c r="C983" s="5">
        <v>12</v>
      </c>
      <c r="D983" s="6" t="s">
        <v>2248</v>
      </c>
      <c r="E983" s="6" t="s">
        <v>3684</v>
      </c>
      <c r="F983" s="6" t="s">
        <v>3711</v>
      </c>
      <c r="G983" t="str">
        <f t="shared" si="15"/>
        <v>A014710</v>
      </c>
    </row>
    <row r="984" spans="1:7" x14ac:dyDescent="0.3">
      <c r="A984" s="5" t="s">
        <v>623</v>
      </c>
      <c r="B984" s="16" t="s">
        <v>4805</v>
      </c>
      <c r="C984" s="5">
        <v>12</v>
      </c>
      <c r="D984" s="6" t="s">
        <v>2980</v>
      </c>
      <c r="E984" s="6" t="s">
        <v>3696</v>
      </c>
      <c r="F984" s="6" t="s">
        <v>3723</v>
      </c>
      <c r="G984" t="str">
        <f t="shared" si="15"/>
        <v>A057540</v>
      </c>
    </row>
    <row r="985" spans="1:7" x14ac:dyDescent="0.3">
      <c r="A985" s="5" t="s">
        <v>587</v>
      </c>
      <c r="B985" s="16" t="s">
        <v>4806</v>
      </c>
      <c r="C985" s="5">
        <v>12</v>
      </c>
      <c r="D985" s="6" t="s">
        <v>2981</v>
      </c>
      <c r="E985" s="6" t="s">
        <v>3696</v>
      </c>
      <c r="F985" s="6" t="s">
        <v>3723</v>
      </c>
      <c r="G985" t="str">
        <f t="shared" si="15"/>
        <v>A089850</v>
      </c>
    </row>
    <row r="986" spans="1:7" x14ac:dyDescent="0.3">
      <c r="A986" s="5" t="s">
        <v>1634</v>
      </c>
      <c r="B986" s="16" t="s">
        <v>4807</v>
      </c>
      <c r="C986" s="5">
        <v>12</v>
      </c>
      <c r="D986" s="6" t="s">
        <v>2346</v>
      </c>
      <c r="E986" s="6" t="s">
        <v>3686</v>
      </c>
      <c r="F986" s="6" t="s">
        <v>3713</v>
      </c>
      <c r="G986" t="str">
        <f t="shared" si="15"/>
        <v>A006490</v>
      </c>
    </row>
    <row r="987" spans="1:7" x14ac:dyDescent="0.3">
      <c r="A987" s="5" t="s">
        <v>1521</v>
      </c>
      <c r="B987" s="16" t="s">
        <v>4808</v>
      </c>
      <c r="C987" s="5">
        <v>12</v>
      </c>
      <c r="D987" s="6" t="s">
        <v>3780</v>
      </c>
      <c r="E987" s="6" t="s">
        <v>3684</v>
      </c>
      <c r="F987" s="6" t="s">
        <v>3711</v>
      </c>
      <c r="G987" t="str">
        <f t="shared" si="15"/>
        <v>A008040</v>
      </c>
    </row>
    <row r="988" spans="1:7" x14ac:dyDescent="0.3">
      <c r="A988" s="5" t="s">
        <v>1575</v>
      </c>
      <c r="B988" s="16" t="s">
        <v>4809</v>
      </c>
      <c r="C988" s="5">
        <v>12</v>
      </c>
      <c r="D988" s="6" t="s">
        <v>2289</v>
      </c>
      <c r="E988" s="6" t="s">
        <v>3684</v>
      </c>
      <c r="F988" s="6" t="s">
        <v>3711</v>
      </c>
      <c r="G988" t="str">
        <f t="shared" si="15"/>
        <v>A006880</v>
      </c>
    </row>
    <row r="989" spans="1:7" x14ac:dyDescent="0.3">
      <c r="A989" s="5" t="s">
        <v>347</v>
      </c>
      <c r="B989" s="16" t="s">
        <v>4810</v>
      </c>
      <c r="C989" s="5">
        <v>12</v>
      </c>
      <c r="D989" s="6" t="s">
        <v>2982</v>
      </c>
      <c r="E989" s="6" t="s">
        <v>3696</v>
      </c>
      <c r="F989" s="6" t="s">
        <v>3723</v>
      </c>
      <c r="G989" t="str">
        <f t="shared" si="15"/>
        <v>A151910</v>
      </c>
    </row>
    <row r="990" spans="1:7" x14ac:dyDescent="0.3">
      <c r="A990" s="5" t="s">
        <v>544</v>
      </c>
      <c r="B990" s="16" t="s">
        <v>4811</v>
      </c>
      <c r="C990" s="5">
        <v>12</v>
      </c>
      <c r="D990" s="6" t="s">
        <v>2983</v>
      </c>
      <c r="E990" s="6" t="s">
        <v>3674</v>
      </c>
      <c r="F990" s="6" t="s">
        <v>3701</v>
      </c>
      <c r="G990" t="str">
        <f t="shared" si="15"/>
        <v>A054450</v>
      </c>
    </row>
    <row r="991" spans="1:7" x14ac:dyDescent="0.3">
      <c r="A991" s="5" t="s">
        <v>438</v>
      </c>
      <c r="B991" s="16" t="s">
        <v>4812</v>
      </c>
      <c r="C991" s="5">
        <v>12</v>
      </c>
      <c r="D991" s="6" t="s">
        <v>2984</v>
      </c>
      <c r="E991" s="6" t="s">
        <v>3689</v>
      </c>
      <c r="F991" s="6" t="s">
        <v>3716</v>
      </c>
      <c r="G991" t="str">
        <f t="shared" si="15"/>
        <v>A018680</v>
      </c>
    </row>
    <row r="992" spans="1:7" x14ac:dyDescent="0.3">
      <c r="A992" s="5" t="s">
        <v>1591</v>
      </c>
      <c r="B992" s="16" t="s">
        <v>4813</v>
      </c>
      <c r="C992" s="5">
        <v>12</v>
      </c>
      <c r="D992" s="6" t="s">
        <v>2305</v>
      </c>
      <c r="E992" s="6" t="s">
        <v>3698</v>
      </c>
      <c r="F992" s="6" t="s">
        <v>3725</v>
      </c>
      <c r="G992" t="str">
        <f t="shared" si="15"/>
        <v>A100220</v>
      </c>
    </row>
    <row r="993" spans="1:7" x14ac:dyDescent="0.3">
      <c r="A993" s="5" t="s">
        <v>997</v>
      </c>
      <c r="B993" s="16" t="s">
        <v>4814</v>
      </c>
      <c r="C993" s="5">
        <v>12</v>
      </c>
      <c r="D993" s="6" t="s">
        <v>3781</v>
      </c>
      <c r="E993" s="6" t="s">
        <v>3696</v>
      </c>
      <c r="F993" s="6" t="s">
        <v>3723</v>
      </c>
      <c r="G993" t="str">
        <f t="shared" si="15"/>
        <v>A051980</v>
      </c>
    </row>
    <row r="994" spans="1:7" x14ac:dyDescent="0.3">
      <c r="A994" s="5" t="s">
        <v>430</v>
      </c>
      <c r="B994" s="16" t="s">
        <v>4815</v>
      </c>
      <c r="C994" s="5">
        <v>12</v>
      </c>
      <c r="D994" s="6" t="s">
        <v>2985</v>
      </c>
      <c r="E994" s="6" t="s">
        <v>3698</v>
      </c>
      <c r="F994" s="6" t="s">
        <v>3725</v>
      </c>
      <c r="G994" t="str">
        <f t="shared" si="15"/>
        <v>A052220</v>
      </c>
    </row>
    <row r="995" spans="1:7" x14ac:dyDescent="0.3">
      <c r="A995" s="5" t="s">
        <v>1576</v>
      </c>
      <c r="B995" s="16" t="s">
        <v>4816</v>
      </c>
      <c r="C995" s="5">
        <v>12</v>
      </c>
      <c r="D995" s="6" t="s">
        <v>2290</v>
      </c>
      <c r="E995" s="6" t="s">
        <v>3693</v>
      </c>
      <c r="F995" s="6" t="s">
        <v>3720</v>
      </c>
      <c r="G995" t="str">
        <f t="shared" si="15"/>
        <v>A000650</v>
      </c>
    </row>
    <row r="996" spans="1:7" x14ac:dyDescent="0.3">
      <c r="A996" s="5" t="s">
        <v>779</v>
      </c>
      <c r="B996" s="16" t="s">
        <v>4817</v>
      </c>
      <c r="C996" s="5">
        <v>12</v>
      </c>
      <c r="D996" s="6" t="s">
        <v>2986</v>
      </c>
      <c r="E996" s="6" t="s">
        <v>3689</v>
      </c>
      <c r="F996" s="6" t="s">
        <v>3716</v>
      </c>
      <c r="G996" t="str">
        <f t="shared" si="15"/>
        <v>A043100</v>
      </c>
    </row>
    <row r="997" spans="1:7" x14ac:dyDescent="0.3">
      <c r="A997" s="5" t="s">
        <v>560</v>
      </c>
      <c r="B997" s="16" t="s">
        <v>4818</v>
      </c>
      <c r="C997" s="5">
        <v>12</v>
      </c>
      <c r="D997" s="6" t="s">
        <v>2987</v>
      </c>
      <c r="E997" s="6" t="s">
        <v>3696</v>
      </c>
      <c r="F997" s="6" t="s">
        <v>3723</v>
      </c>
      <c r="G997" t="str">
        <f t="shared" si="15"/>
        <v>A061040</v>
      </c>
    </row>
    <row r="998" spans="1:7" x14ac:dyDescent="0.3">
      <c r="A998" s="5" t="s">
        <v>1587</v>
      </c>
      <c r="B998" s="16" t="s">
        <v>4819</v>
      </c>
      <c r="C998" s="5">
        <v>12</v>
      </c>
      <c r="D998" s="6" t="s">
        <v>2301</v>
      </c>
      <c r="E998" s="6" t="s">
        <v>3678</v>
      </c>
      <c r="F998" s="6" t="s">
        <v>3705</v>
      </c>
      <c r="G998" t="str">
        <f t="shared" si="15"/>
        <v>A035150</v>
      </c>
    </row>
    <row r="999" spans="1:7" x14ac:dyDescent="0.3">
      <c r="A999" s="5" t="s">
        <v>1626</v>
      </c>
      <c r="B999" s="16" t="s">
        <v>4820</v>
      </c>
      <c r="C999" s="5">
        <v>12</v>
      </c>
      <c r="D999" s="6" t="s">
        <v>3782</v>
      </c>
      <c r="E999" s="6" t="s">
        <v>3675</v>
      </c>
      <c r="F999" s="6" t="s">
        <v>3702</v>
      </c>
      <c r="G999" t="str">
        <f t="shared" si="15"/>
        <v>A000300</v>
      </c>
    </row>
    <row r="1000" spans="1:7" x14ac:dyDescent="0.3">
      <c r="A1000" s="5" t="s">
        <v>885</v>
      </c>
      <c r="B1000" s="16" t="s">
        <v>4821</v>
      </c>
      <c r="C1000" s="5">
        <v>3</v>
      </c>
      <c r="D1000" s="6" t="s">
        <v>3655</v>
      </c>
      <c r="E1000" s="6" t="s">
        <v>3682</v>
      </c>
      <c r="F1000" s="6" t="s">
        <v>3709</v>
      </c>
      <c r="G1000" t="str">
        <f t="shared" si="15"/>
        <v>A019660</v>
      </c>
    </row>
    <row r="1001" spans="1:7" x14ac:dyDescent="0.3">
      <c r="A1001" s="5" t="s">
        <v>321</v>
      </c>
      <c r="B1001" s="16" t="s">
        <v>4822</v>
      </c>
      <c r="C1001" s="5">
        <v>12</v>
      </c>
      <c r="D1001" s="6" t="s">
        <v>2988</v>
      </c>
      <c r="E1001" s="6" t="s">
        <v>3689</v>
      </c>
      <c r="F1001" s="6" t="s">
        <v>3716</v>
      </c>
      <c r="G1001" t="str">
        <f t="shared" si="15"/>
        <v>A078140</v>
      </c>
    </row>
    <row r="1002" spans="1:7" x14ac:dyDescent="0.3">
      <c r="A1002" s="5" t="s">
        <v>1702</v>
      </c>
      <c r="B1002" s="16" t="s">
        <v>4823</v>
      </c>
      <c r="C1002" s="5">
        <v>12</v>
      </c>
      <c r="D1002" s="6" t="s">
        <v>2412</v>
      </c>
      <c r="E1002" s="6" t="s">
        <v>3685</v>
      </c>
      <c r="F1002" s="6" t="s">
        <v>3712</v>
      </c>
      <c r="G1002" t="str">
        <f t="shared" si="15"/>
        <v>A016380</v>
      </c>
    </row>
    <row r="1003" spans="1:7" x14ac:dyDescent="0.3">
      <c r="A1003" s="5" t="s">
        <v>479</v>
      </c>
      <c r="B1003" s="16" t="s">
        <v>4824</v>
      </c>
      <c r="C1003" s="5">
        <v>12</v>
      </c>
      <c r="D1003" s="6" t="s">
        <v>2989</v>
      </c>
      <c r="E1003" s="6" t="s">
        <v>3674</v>
      </c>
      <c r="F1003" s="6" t="s">
        <v>3701</v>
      </c>
      <c r="G1003" t="str">
        <f t="shared" si="15"/>
        <v>A080220</v>
      </c>
    </row>
    <row r="1004" spans="1:7" x14ac:dyDescent="0.3">
      <c r="A1004" s="5" t="s">
        <v>1707</v>
      </c>
      <c r="B1004" s="16" t="s">
        <v>4825</v>
      </c>
      <c r="C1004" s="5">
        <v>12</v>
      </c>
      <c r="D1004" s="6" t="s">
        <v>3783</v>
      </c>
      <c r="E1004" s="6" t="s">
        <v>3675</v>
      </c>
      <c r="F1004" s="6" t="s">
        <v>3702</v>
      </c>
      <c r="G1004" t="str">
        <f t="shared" si="15"/>
        <v>A001380</v>
      </c>
    </row>
    <row r="1005" spans="1:7" x14ac:dyDescent="0.3">
      <c r="A1005" s="5" t="s">
        <v>474</v>
      </c>
      <c r="B1005" s="16" t="s">
        <v>4826</v>
      </c>
      <c r="C1005" s="5">
        <v>12</v>
      </c>
      <c r="D1005" s="6" t="s">
        <v>2990</v>
      </c>
      <c r="E1005" s="6" t="s">
        <v>3698</v>
      </c>
      <c r="F1005" s="6" t="s">
        <v>3725</v>
      </c>
      <c r="G1005" t="str">
        <f t="shared" si="15"/>
        <v>A010470</v>
      </c>
    </row>
    <row r="1006" spans="1:7" x14ac:dyDescent="0.3">
      <c r="A1006" s="5" t="s">
        <v>1624</v>
      </c>
      <c r="B1006" s="16" t="s">
        <v>4827</v>
      </c>
      <c r="C1006" s="5">
        <v>12</v>
      </c>
      <c r="D1006" s="6" t="s">
        <v>2337</v>
      </c>
      <c r="E1006" s="6" t="s">
        <v>3675</v>
      </c>
      <c r="F1006" s="6" t="s">
        <v>3702</v>
      </c>
      <c r="G1006" t="str">
        <f t="shared" si="15"/>
        <v>A123700</v>
      </c>
    </row>
    <row r="1007" spans="1:7" x14ac:dyDescent="0.3">
      <c r="A1007" s="5" t="s">
        <v>322</v>
      </c>
      <c r="B1007" s="16" t="s">
        <v>4828</v>
      </c>
      <c r="C1007" s="5">
        <v>12</v>
      </c>
      <c r="D1007" s="6" t="s">
        <v>2991</v>
      </c>
      <c r="E1007" s="6" t="s">
        <v>3675</v>
      </c>
      <c r="F1007" s="6" t="s">
        <v>3702</v>
      </c>
      <c r="G1007" t="str">
        <f t="shared" si="15"/>
        <v>A024910</v>
      </c>
    </row>
    <row r="1008" spans="1:7" x14ac:dyDescent="0.3">
      <c r="A1008" s="5" t="s">
        <v>1035</v>
      </c>
      <c r="B1008" s="16" t="s">
        <v>4829</v>
      </c>
      <c r="C1008" s="5">
        <v>12</v>
      </c>
      <c r="D1008" s="6" t="s">
        <v>2992</v>
      </c>
      <c r="E1008" s="6"/>
      <c r="F1008" s="6"/>
      <c r="G1008" t="str">
        <f t="shared" si="15"/>
        <v>A074150</v>
      </c>
    </row>
    <row r="1009" spans="1:7" x14ac:dyDescent="0.3">
      <c r="A1009" s="5" t="s">
        <v>462</v>
      </c>
      <c r="B1009" s="16" t="s">
        <v>4830</v>
      </c>
      <c r="C1009" s="5">
        <v>12</v>
      </c>
      <c r="D1009" s="6" t="s">
        <v>2993</v>
      </c>
      <c r="E1009" s="6" t="s">
        <v>3684</v>
      </c>
      <c r="F1009" s="6" t="s">
        <v>3711</v>
      </c>
      <c r="G1009" t="str">
        <f t="shared" si="15"/>
        <v>A027710</v>
      </c>
    </row>
    <row r="1010" spans="1:7" x14ac:dyDescent="0.3">
      <c r="A1010" s="5" t="s">
        <v>1598</v>
      </c>
      <c r="B1010" s="16" t="s">
        <v>4831</v>
      </c>
      <c r="C1010" s="5">
        <v>12</v>
      </c>
      <c r="D1010" s="6" t="s">
        <v>2312</v>
      </c>
      <c r="E1010" s="6" t="s">
        <v>3679</v>
      </c>
      <c r="F1010" s="6" t="s">
        <v>3706</v>
      </c>
      <c r="G1010" t="str">
        <f t="shared" si="15"/>
        <v>A006380</v>
      </c>
    </row>
    <row r="1011" spans="1:7" x14ac:dyDescent="0.3">
      <c r="A1011" s="5" t="s">
        <v>692</v>
      </c>
      <c r="B1011" s="16" t="s">
        <v>4832</v>
      </c>
      <c r="C1011" s="5">
        <v>12</v>
      </c>
      <c r="D1011" s="6" t="s">
        <v>2994</v>
      </c>
      <c r="E1011" s="6" t="s">
        <v>3692</v>
      </c>
      <c r="F1011" s="6" t="s">
        <v>3719</v>
      </c>
      <c r="G1011" t="str">
        <f t="shared" si="15"/>
        <v>A111820</v>
      </c>
    </row>
    <row r="1012" spans="1:7" x14ac:dyDescent="0.3">
      <c r="A1012" s="5" t="s">
        <v>1572</v>
      </c>
      <c r="B1012" s="16" t="s">
        <v>4833</v>
      </c>
      <c r="C1012" s="5">
        <v>12</v>
      </c>
      <c r="D1012" s="6" t="s">
        <v>2286</v>
      </c>
      <c r="E1012" s="6" t="s">
        <v>3693</v>
      </c>
      <c r="F1012" s="6" t="s">
        <v>3720</v>
      </c>
      <c r="G1012" t="str">
        <f t="shared" si="15"/>
        <v>A129260</v>
      </c>
    </row>
    <row r="1013" spans="1:7" x14ac:dyDescent="0.3">
      <c r="A1013" s="5" t="s">
        <v>381</v>
      </c>
      <c r="B1013" s="16" t="s">
        <v>4834</v>
      </c>
      <c r="C1013" s="5">
        <v>12</v>
      </c>
      <c r="D1013" s="6" t="s">
        <v>2995</v>
      </c>
      <c r="E1013" s="6" t="s">
        <v>3687</v>
      </c>
      <c r="F1013" s="6" t="s">
        <v>3714</v>
      </c>
      <c r="G1013" t="str">
        <f t="shared" si="15"/>
        <v>A004780</v>
      </c>
    </row>
    <row r="1014" spans="1:7" x14ac:dyDescent="0.3">
      <c r="A1014" s="5" t="s">
        <v>564</v>
      </c>
      <c r="B1014" s="16" t="s">
        <v>4835</v>
      </c>
      <c r="C1014" s="5">
        <v>12</v>
      </c>
      <c r="D1014" s="6" t="s">
        <v>2996</v>
      </c>
      <c r="E1014" s="6" t="s">
        <v>3685</v>
      </c>
      <c r="F1014" s="6" t="s">
        <v>3712</v>
      </c>
      <c r="G1014" t="str">
        <f t="shared" si="15"/>
        <v>A025550</v>
      </c>
    </row>
    <row r="1015" spans="1:7" x14ac:dyDescent="0.3">
      <c r="A1015" s="5" t="s">
        <v>1603</v>
      </c>
      <c r="B1015" s="16" t="s">
        <v>4836</v>
      </c>
      <c r="C1015" s="5">
        <v>12</v>
      </c>
      <c r="D1015" s="6" t="s">
        <v>2317</v>
      </c>
      <c r="E1015" s="6" t="s">
        <v>3679</v>
      </c>
      <c r="F1015" s="6" t="s">
        <v>3706</v>
      </c>
      <c r="G1015" t="str">
        <f t="shared" si="15"/>
        <v>A134380</v>
      </c>
    </row>
    <row r="1016" spans="1:7" x14ac:dyDescent="0.3">
      <c r="A1016" s="5" t="s">
        <v>473</v>
      </c>
      <c r="B1016" s="16" t="s">
        <v>4837</v>
      </c>
      <c r="C1016" s="5">
        <v>12</v>
      </c>
      <c r="D1016" s="6" t="s">
        <v>2997</v>
      </c>
      <c r="E1016" s="6" t="s">
        <v>3690</v>
      </c>
      <c r="F1016" s="6" t="s">
        <v>3717</v>
      </c>
      <c r="G1016" t="str">
        <f t="shared" si="15"/>
        <v>A042110</v>
      </c>
    </row>
    <row r="1017" spans="1:7" x14ac:dyDescent="0.3">
      <c r="A1017" s="5" t="s">
        <v>494</v>
      </c>
      <c r="B1017" s="16" t="s">
        <v>4838</v>
      </c>
      <c r="C1017" s="5">
        <v>12</v>
      </c>
      <c r="D1017" s="6" t="s">
        <v>2998</v>
      </c>
      <c r="E1017" s="6" t="s">
        <v>3675</v>
      </c>
      <c r="F1017" s="6" t="s">
        <v>3702</v>
      </c>
      <c r="G1017" t="str">
        <f t="shared" si="15"/>
        <v>A048430</v>
      </c>
    </row>
    <row r="1018" spans="1:7" x14ac:dyDescent="0.3">
      <c r="A1018" s="5" t="s">
        <v>297</v>
      </c>
      <c r="B1018" s="16" t="s">
        <v>4839</v>
      </c>
      <c r="C1018" s="5">
        <v>12</v>
      </c>
      <c r="D1018" s="6" t="s">
        <v>2999</v>
      </c>
      <c r="E1018" s="6" t="s">
        <v>3696</v>
      </c>
      <c r="F1018" s="6" t="s">
        <v>3723</v>
      </c>
      <c r="G1018" t="str">
        <f t="shared" si="15"/>
        <v>A101330</v>
      </c>
    </row>
    <row r="1019" spans="1:7" x14ac:dyDescent="0.3">
      <c r="A1019" s="5" t="s">
        <v>1667</v>
      </c>
      <c r="B1019" s="16" t="s">
        <v>4840</v>
      </c>
      <c r="C1019" s="5">
        <v>12</v>
      </c>
      <c r="D1019" s="6" t="s">
        <v>2379</v>
      </c>
      <c r="E1019" s="6" t="s">
        <v>3687</v>
      </c>
      <c r="F1019" s="6" t="s">
        <v>3714</v>
      </c>
      <c r="G1019" t="str">
        <f t="shared" si="15"/>
        <v>A012800</v>
      </c>
    </row>
    <row r="1020" spans="1:7" x14ac:dyDescent="0.3">
      <c r="A1020" s="5" t="s">
        <v>389</v>
      </c>
      <c r="B1020" s="16" t="s">
        <v>4841</v>
      </c>
      <c r="C1020" s="5">
        <v>12</v>
      </c>
      <c r="D1020" s="6" t="s">
        <v>3000</v>
      </c>
      <c r="E1020" s="6" t="s">
        <v>3687</v>
      </c>
      <c r="F1020" s="6" t="s">
        <v>3714</v>
      </c>
      <c r="G1020" t="str">
        <f t="shared" si="15"/>
        <v>A009520</v>
      </c>
    </row>
    <row r="1021" spans="1:7" x14ac:dyDescent="0.3">
      <c r="A1021" s="5" t="s">
        <v>643</v>
      </c>
      <c r="B1021" s="16" t="s">
        <v>4842</v>
      </c>
      <c r="C1021" s="5">
        <v>12</v>
      </c>
      <c r="D1021" s="6" t="s">
        <v>3001</v>
      </c>
      <c r="E1021" s="6" t="s">
        <v>3696</v>
      </c>
      <c r="F1021" s="6" t="s">
        <v>3723</v>
      </c>
      <c r="G1021" t="str">
        <f t="shared" si="15"/>
        <v>A081580</v>
      </c>
    </row>
    <row r="1022" spans="1:7" x14ac:dyDescent="0.3">
      <c r="A1022" s="5" t="s">
        <v>442</v>
      </c>
      <c r="B1022" s="16" t="s">
        <v>4843</v>
      </c>
      <c r="C1022" s="5">
        <v>12</v>
      </c>
      <c r="D1022" s="6" t="s">
        <v>3002</v>
      </c>
      <c r="E1022" s="6" t="s">
        <v>3681</v>
      </c>
      <c r="F1022" s="6" t="s">
        <v>3708</v>
      </c>
      <c r="G1022" t="str">
        <f t="shared" si="15"/>
        <v>A045390</v>
      </c>
    </row>
    <row r="1023" spans="1:7" x14ac:dyDescent="0.3">
      <c r="A1023" s="5" t="s">
        <v>1617</v>
      </c>
      <c r="B1023" s="16" t="s">
        <v>4844</v>
      </c>
      <c r="C1023" s="5">
        <v>12</v>
      </c>
      <c r="D1023" s="6" t="s">
        <v>2330</v>
      </c>
      <c r="E1023" s="6" t="s">
        <v>3699</v>
      </c>
      <c r="F1023" s="6" t="s">
        <v>3726</v>
      </c>
      <c r="G1023" t="str">
        <f t="shared" si="15"/>
        <v>A017040</v>
      </c>
    </row>
    <row r="1024" spans="1:7" x14ac:dyDescent="0.3">
      <c r="A1024" s="5" t="s">
        <v>455</v>
      </c>
      <c r="B1024" s="16" t="s">
        <v>4845</v>
      </c>
      <c r="C1024" s="5">
        <v>12</v>
      </c>
      <c r="D1024" s="6" t="s">
        <v>3003</v>
      </c>
      <c r="E1024" s="6" t="s">
        <v>3674</v>
      </c>
      <c r="F1024" s="6" t="s">
        <v>3701</v>
      </c>
      <c r="G1024" t="str">
        <f t="shared" si="15"/>
        <v>A102120</v>
      </c>
    </row>
    <row r="1025" spans="1:7" x14ac:dyDescent="0.3">
      <c r="A1025" s="5" t="s">
        <v>374</v>
      </c>
      <c r="B1025" s="16" t="s">
        <v>4846</v>
      </c>
      <c r="C1025" s="5">
        <v>12</v>
      </c>
      <c r="D1025" s="6" t="s">
        <v>3004</v>
      </c>
      <c r="E1025" s="6" t="s">
        <v>3689</v>
      </c>
      <c r="F1025" s="6" t="s">
        <v>3716</v>
      </c>
      <c r="G1025" t="str">
        <f t="shared" si="15"/>
        <v>A043090</v>
      </c>
    </row>
    <row r="1026" spans="1:7" x14ac:dyDescent="0.3">
      <c r="A1026" s="5" t="s">
        <v>622</v>
      </c>
      <c r="B1026" s="16" t="s">
        <v>4847</v>
      </c>
      <c r="C1026" s="5">
        <v>12</v>
      </c>
      <c r="D1026" s="6" t="s">
        <v>3005</v>
      </c>
      <c r="E1026" s="6" t="s">
        <v>3675</v>
      </c>
      <c r="F1026" s="6" t="s">
        <v>3702</v>
      </c>
      <c r="G1026" t="str">
        <f t="shared" si="15"/>
        <v>A122690</v>
      </c>
    </row>
    <row r="1027" spans="1:7" x14ac:dyDescent="0.3">
      <c r="A1027" s="5" t="s">
        <v>1590</v>
      </c>
      <c r="B1027" s="16" t="s">
        <v>4848</v>
      </c>
      <c r="C1027" s="5">
        <v>11</v>
      </c>
      <c r="D1027" s="6" t="s">
        <v>2304</v>
      </c>
      <c r="E1027" s="6" t="s">
        <v>3689</v>
      </c>
      <c r="F1027" s="6" t="s">
        <v>3716</v>
      </c>
      <c r="G1027" t="str">
        <f t="shared" si="15"/>
        <v>A004310</v>
      </c>
    </row>
    <row r="1028" spans="1:7" x14ac:dyDescent="0.3">
      <c r="A1028" s="5" t="s">
        <v>1579</v>
      </c>
      <c r="B1028" s="16" t="s">
        <v>4849</v>
      </c>
      <c r="C1028" s="5">
        <v>12</v>
      </c>
      <c r="D1028" s="6" t="s">
        <v>2293</v>
      </c>
      <c r="E1028" s="6" t="s">
        <v>3677</v>
      </c>
      <c r="F1028" s="6" t="s">
        <v>3704</v>
      </c>
      <c r="G1028" t="str">
        <f t="shared" si="15"/>
        <v>A011810</v>
      </c>
    </row>
    <row r="1029" spans="1:7" x14ac:dyDescent="0.3">
      <c r="A1029" s="5" t="s">
        <v>897</v>
      </c>
      <c r="B1029" s="16" t="s">
        <v>4850</v>
      </c>
      <c r="C1029" s="5">
        <v>12</v>
      </c>
      <c r="D1029" s="6" t="s">
        <v>3006</v>
      </c>
      <c r="E1029" s="6" t="s">
        <v>3681</v>
      </c>
      <c r="F1029" s="6" t="s">
        <v>3708</v>
      </c>
      <c r="G1029" t="str">
        <f t="shared" si="15"/>
        <v>A064800</v>
      </c>
    </row>
    <row r="1030" spans="1:7" x14ac:dyDescent="0.3">
      <c r="A1030" s="5" t="s">
        <v>450</v>
      </c>
      <c r="B1030" s="16" t="s">
        <v>4851</v>
      </c>
      <c r="C1030" s="5">
        <v>12</v>
      </c>
      <c r="D1030" s="6" t="s">
        <v>3007</v>
      </c>
      <c r="E1030" s="6" t="s">
        <v>3696</v>
      </c>
      <c r="F1030" s="6" t="s">
        <v>3723</v>
      </c>
      <c r="G1030" t="str">
        <f t="shared" si="15"/>
        <v>A052290</v>
      </c>
    </row>
    <row r="1031" spans="1:7" x14ac:dyDescent="0.3">
      <c r="A1031" s="5" t="s">
        <v>1643</v>
      </c>
      <c r="B1031" s="16" t="s">
        <v>4852</v>
      </c>
      <c r="C1031" s="5">
        <v>12</v>
      </c>
      <c r="D1031" s="6" t="s">
        <v>2355</v>
      </c>
      <c r="E1031" s="6" t="s">
        <v>3678</v>
      </c>
      <c r="F1031" s="6" t="s">
        <v>3705</v>
      </c>
      <c r="G1031" t="str">
        <f t="shared" si="15"/>
        <v>A000950</v>
      </c>
    </row>
    <row r="1032" spans="1:7" x14ac:dyDescent="0.3">
      <c r="A1032" s="5" t="s">
        <v>501</v>
      </c>
      <c r="B1032" s="16" t="s">
        <v>4853</v>
      </c>
      <c r="C1032" s="5">
        <v>12</v>
      </c>
      <c r="D1032" s="6" t="s">
        <v>3008</v>
      </c>
      <c r="E1032" s="6" t="s">
        <v>3696</v>
      </c>
      <c r="F1032" s="6" t="s">
        <v>3723</v>
      </c>
      <c r="G1032" t="str">
        <f t="shared" si="15"/>
        <v>A054210</v>
      </c>
    </row>
    <row r="1033" spans="1:7" x14ac:dyDescent="0.3">
      <c r="A1033" s="5" t="s">
        <v>447</v>
      </c>
      <c r="B1033" s="16" t="s">
        <v>4854</v>
      </c>
      <c r="C1033" s="5">
        <v>12</v>
      </c>
      <c r="D1033" s="6" t="s">
        <v>3009</v>
      </c>
      <c r="E1033" s="6" t="s">
        <v>3689</v>
      </c>
      <c r="F1033" s="6" t="s">
        <v>3716</v>
      </c>
      <c r="G1033" t="str">
        <f t="shared" si="15"/>
        <v>A106190</v>
      </c>
    </row>
    <row r="1034" spans="1:7" x14ac:dyDescent="0.3">
      <c r="A1034" s="5" t="s">
        <v>454</v>
      </c>
      <c r="B1034" s="16" t="s">
        <v>4855</v>
      </c>
      <c r="C1034" s="5">
        <v>12</v>
      </c>
      <c r="D1034" s="6" t="s">
        <v>3010</v>
      </c>
      <c r="E1034" s="6" t="s">
        <v>3698</v>
      </c>
      <c r="F1034" s="6" t="s">
        <v>3725</v>
      </c>
      <c r="G1034" t="str">
        <f t="shared" si="15"/>
        <v>A058400</v>
      </c>
    </row>
    <row r="1035" spans="1:7" x14ac:dyDescent="0.3">
      <c r="A1035" s="5" t="s">
        <v>397</v>
      </c>
      <c r="B1035" s="16" t="s">
        <v>4856</v>
      </c>
      <c r="C1035" s="5">
        <v>12</v>
      </c>
      <c r="D1035" s="6" t="s">
        <v>3011</v>
      </c>
      <c r="E1035" s="6" t="s">
        <v>3699</v>
      </c>
      <c r="F1035" s="6" t="s">
        <v>3726</v>
      </c>
      <c r="G1035" t="str">
        <f t="shared" si="15"/>
        <v>A095190</v>
      </c>
    </row>
    <row r="1036" spans="1:7" x14ac:dyDescent="0.3">
      <c r="A1036" s="5" t="s">
        <v>1001</v>
      </c>
      <c r="B1036" s="16" t="s">
        <v>4857</v>
      </c>
      <c r="C1036" s="5">
        <v>12</v>
      </c>
      <c r="D1036" s="6" t="s">
        <v>3012</v>
      </c>
      <c r="E1036" s="6" t="s">
        <v>3696</v>
      </c>
      <c r="F1036" s="6" t="s">
        <v>3723</v>
      </c>
      <c r="G1036" t="str">
        <f t="shared" si="15"/>
        <v>A058450</v>
      </c>
    </row>
    <row r="1037" spans="1:7" x14ac:dyDescent="0.3">
      <c r="A1037" s="5" t="s">
        <v>449</v>
      </c>
      <c r="B1037" s="16" t="s">
        <v>4858</v>
      </c>
      <c r="C1037" s="5">
        <v>12</v>
      </c>
      <c r="D1037" s="6" t="s">
        <v>3013</v>
      </c>
      <c r="E1037" s="6" t="s">
        <v>3691</v>
      </c>
      <c r="F1037" s="6" t="s">
        <v>3718</v>
      </c>
      <c r="G1037" t="str">
        <f t="shared" si="15"/>
        <v>A035480</v>
      </c>
    </row>
    <row r="1038" spans="1:7" x14ac:dyDescent="0.3">
      <c r="A1038" s="5" t="s">
        <v>700</v>
      </c>
      <c r="B1038" s="16" t="s">
        <v>4859</v>
      </c>
      <c r="C1038" s="5">
        <v>12</v>
      </c>
      <c r="D1038" s="6" t="s">
        <v>3014</v>
      </c>
      <c r="E1038" s="6" t="s">
        <v>3688</v>
      </c>
      <c r="F1038" s="6" t="s">
        <v>3715</v>
      </c>
      <c r="G1038" t="str">
        <f t="shared" si="15"/>
        <v>A052420</v>
      </c>
    </row>
    <row r="1039" spans="1:7" x14ac:dyDescent="0.3">
      <c r="A1039" s="5" t="s">
        <v>697</v>
      </c>
      <c r="B1039" s="16" t="s">
        <v>4860</v>
      </c>
      <c r="C1039" s="5">
        <v>12</v>
      </c>
      <c r="D1039" s="6" t="s">
        <v>3015</v>
      </c>
      <c r="E1039" s="6" t="s">
        <v>3689</v>
      </c>
      <c r="F1039" s="6" t="s">
        <v>3716</v>
      </c>
      <c r="G1039" t="str">
        <f t="shared" ref="G1039:G1102" si="16">A1039</f>
        <v>A036180</v>
      </c>
    </row>
    <row r="1040" spans="1:7" x14ac:dyDescent="0.3">
      <c r="A1040" s="5" t="s">
        <v>1612</v>
      </c>
      <c r="B1040" s="16" t="s">
        <v>4861</v>
      </c>
      <c r="C1040" s="5">
        <v>12</v>
      </c>
      <c r="D1040" s="6" t="s">
        <v>2325</v>
      </c>
      <c r="E1040" s="6" t="s">
        <v>3697</v>
      </c>
      <c r="F1040" s="6" t="s">
        <v>3724</v>
      </c>
      <c r="G1040" t="str">
        <f t="shared" si="16"/>
        <v>A001750</v>
      </c>
    </row>
    <row r="1041" spans="1:7" x14ac:dyDescent="0.3">
      <c r="A1041" s="5" t="s">
        <v>413</v>
      </c>
      <c r="B1041" s="16" t="s">
        <v>4862</v>
      </c>
      <c r="C1041" s="5">
        <v>12</v>
      </c>
      <c r="D1041" s="6" t="s">
        <v>3016</v>
      </c>
      <c r="E1041" s="6" t="s">
        <v>3684</v>
      </c>
      <c r="F1041" s="6" t="s">
        <v>3711</v>
      </c>
      <c r="G1041" t="str">
        <f t="shared" si="16"/>
        <v>A088910</v>
      </c>
    </row>
    <row r="1042" spans="1:7" x14ac:dyDescent="0.3">
      <c r="A1042" s="5" t="s">
        <v>718</v>
      </c>
      <c r="B1042" s="16" t="s">
        <v>4863</v>
      </c>
      <c r="C1042" s="5">
        <v>12</v>
      </c>
      <c r="D1042" s="6" t="s">
        <v>3017</v>
      </c>
      <c r="E1042" s="6" t="s">
        <v>3681</v>
      </c>
      <c r="F1042" s="6" t="s">
        <v>3708</v>
      </c>
      <c r="G1042" t="str">
        <f t="shared" si="16"/>
        <v>A042510</v>
      </c>
    </row>
    <row r="1043" spans="1:7" x14ac:dyDescent="0.3">
      <c r="A1043" s="5" t="s">
        <v>1034</v>
      </c>
      <c r="B1043" s="16" t="s">
        <v>4864</v>
      </c>
      <c r="C1043" s="5">
        <v>12</v>
      </c>
      <c r="D1043" s="6" t="s">
        <v>3018</v>
      </c>
      <c r="E1043" s="6" t="s">
        <v>3696</v>
      </c>
      <c r="F1043" s="6" t="s">
        <v>3723</v>
      </c>
      <c r="G1043" t="str">
        <f t="shared" si="16"/>
        <v>A109960</v>
      </c>
    </row>
    <row r="1044" spans="1:7" x14ac:dyDescent="0.3">
      <c r="A1044" s="5" t="s">
        <v>1592</v>
      </c>
      <c r="B1044" s="16" t="s">
        <v>4865</v>
      </c>
      <c r="C1044" s="5">
        <v>12</v>
      </c>
      <c r="D1044" s="6" t="s">
        <v>2306</v>
      </c>
      <c r="E1044" s="6" t="s">
        <v>3687</v>
      </c>
      <c r="F1044" s="6" t="s">
        <v>3714</v>
      </c>
      <c r="G1044" t="str">
        <f t="shared" si="16"/>
        <v>A016590</v>
      </c>
    </row>
    <row r="1045" spans="1:7" x14ac:dyDescent="0.3">
      <c r="A1045" s="5" t="s">
        <v>1636</v>
      </c>
      <c r="B1045" s="16" t="s">
        <v>4866</v>
      </c>
      <c r="C1045" s="5">
        <v>12</v>
      </c>
      <c r="D1045" s="6" t="s">
        <v>2348</v>
      </c>
      <c r="E1045" s="6" t="s">
        <v>3693</v>
      </c>
      <c r="F1045" s="6" t="s">
        <v>3720</v>
      </c>
      <c r="G1045" t="str">
        <f t="shared" si="16"/>
        <v>A084670</v>
      </c>
    </row>
    <row r="1046" spans="1:7" x14ac:dyDescent="0.3">
      <c r="A1046" s="5" t="s">
        <v>570</v>
      </c>
      <c r="B1046" s="16" t="s">
        <v>4867</v>
      </c>
      <c r="C1046" s="5">
        <v>12</v>
      </c>
      <c r="D1046" s="6" t="s">
        <v>3019</v>
      </c>
      <c r="E1046" s="6" t="s">
        <v>3681</v>
      </c>
      <c r="F1046" s="6" t="s">
        <v>3708</v>
      </c>
      <c r="G1046" t="str">
        <f t="shared" si="16"/>
        <v>A049470</v>
      </c>
    </row>
    <row r="1047" spans="1:7" x14ac:dyDescent="0.3">
      <c r="A1047" s="5" t="s">
        <v>396</v>
      </c>
      <c r="B1047" s="16" t="s">
        <v>4868</v>
      </c>
      <c r="C1047" s="5">
        <v>12</v>
      </c>
      <c r="D1047" s="6" t="s">
        <v>3020</v>
      </c>
      <c r="E1047" s="6" t="s">
        <v>3688</v>
      </c>
      <c r="F1047" s="6" t="s">
        <v>3715</v>
      </c>
      <c r="G1047" t="str">
        <f t="shared" si="16"/>
        <v>A082850</v>
      </c>
    </row>
    <row r="1048" spans="1:7" x14ac:dyDescent="0.3">
      <c r="A1048" s="5" t="s">
        <v>979</v>
      </c>
      <c r="B1048" s="16" t="s">
        <v>4869</v>
      </c>
      <c r="C1048" s="5">
        <v>12</v>
      </c>
      <c r="D1048" s="6" t="s">
        <v>3784</v>
      </c>
      <c r="E1048" s="6" t="s">
        <v>3696</v>
      </c>
      <c r="F1048" s="6" t="s">
        <v>3723</v>
      </c>
      <c r="G1048" t="str">
        <f t="shared" si="16"/>
        <v>A096690</v>
      </c>
    </row>
    <row r="1049" spans="1:7" x14ac:dyDescent="0.3">
      <c r="A1049" s="5" t="s">
        <v>1052</v>
      </c>
      <c r="B1049" s="16" t="s">
        <v>4870</v>
      </c>
      <c r="C1049" s="5">
        <v>12</v>
      </c>
      <c r="D1049" s="6" t="s">
        <v>3021</v>
      </c>
      <c r="E1049" s="6"/>
      <c r="F1049" s="6"/>
      <c r="G1049" t="str">
        <f t="shared" si="16"/>
        <v>A078780</v>
      </c>
    </row>
    <row r="1050" spans="1:7" x14ac:dyDescent="0.3">
      <c r="A1050" s="5" t="s">
        <v>588</v>
      </c>
      <c r="B1050" s="16" t="s">
        <v>4871</v>
      </c>
      <c r="C1050" s="5">
        <v>12</v>
      </c>
      <c r="D1050" s="6" t="s">
        <v>3022</v>
      </c>
      <c r="E1050" s="6" t="s">
        <v>3688</v>
      </c>
      <c r="F1050" s="6" t="s">
        <v>3715</v>
      </c>
      <c r="G1050" t="str">
        <f t="shared" si="16"/>
        <v>A036090</v>
      </c>
    </row>
    <row r="1051" spans="1:7" x14ac:dyDescent="0.3">
      <c r="A1051" s="5" t="s">
        <v>881</v>
      </c>
      <c r="B1051" s="16" t="s">
        <v>4872</v>
      </c>
      <c r="C1051" s="5">
        <v>12</v>
      </c>
      <c r="D1051" s="6" t="s">
        <v>3023</v>
      </c>
      <c r="E1051" s="6" t="s">
        <v>3688</v>
      </c>
      <c r="F1051" s="6" t="s">
        <v>3715</v>
      </c>
      <c r="G1051" t="str">
        <f t="shared" si="16"/>
        <v>A056730</v>
      </c>
    </row>
    <row r="1052" spans="1:7" x14ac:dyDescent="0.3">
      <c r="A1052" s="5" t="s">
        <v>1596</v>
      </c>
      <c r="B1052" s="16" t="s">
        <v>4873</v>
      </c>
      <c r="C1052" s="5">
        <v>12</v>
      </c>
      <c r="D1052" s="6" t="s">
        <v>2310</v>
      </c>
      <c r="E1052" s="6" t="s">
        <v>3684</v>
      </c>
      <c r="F1052" s="6" t="s">
        <v>3711</v>
      </c>
      <c r="G1052" t="str">
        <f t="shared" si="16"/>
        <v>A002600</v>
      </c>
    </row>
    <row r="1053" spans="1:7" x14ac:dyDescent="0.3">
      <c r="A1053" s="5" t="s">
        <v>3024</v>
      </c>
      <c r="B1053" s="16" t="s">
        <v>4874</v>
      </c>
      <c r="C1053" s="5">
        <v>12</v>
      </c>
      <c r="D1053" s="6" t="s">
        <v>3025</v>
      </c>
      <c r="E1053" s="6" t="s">
        <v>3689</v>
      </c>
      <c r="F1053" s="6" t="s">
        <v>3716</v>
      </c>
      <c r="G1053" t="str">
        <f t="shared" si="16"/>
        <v>A191420</v>
      </c>
    </row>
    <row r="1054" spans="1:7" x14ac:dyDescent="0.3">
      <c r="A1054" s="5" t="s">
        <v>382</v>
      </c>
      <c r="B1054" s="16" t="s">
        <v>4875</v>
      </c>
      <c r="C1054" s="5">
        <v>12</v>
      </c>
      <c r="D1054" s="6" t="s">
        <v>3026</v>
      </c>
      <c r="E1054" s="6" t="s">
        <v>3688</v>
      </c>
      <c r="F1054" s="6" t="s">
        <v>3715</v>
      </c>
      <c r="G1054" t="str">
        <f t="shared" si="16"/>
        <v>A106240</v>
      </c>
    </row>
    <row r="1055" spans="1:7" x14ac:dyDescent="0.3">
      <c r="A1055" s="5" t="s">
        <v>3027</v>
      </c>
      <c r="B1055" s="16" t="s">
        <v>4876</v>
      </c>
      <c r="C1055" s="5">
        <v>12</v>
      </c>
      <c r="D1055" s="6" t="s">
        <v>3028</v>
      </c>
      <c r="E1055" s="6" t="s">
        <v>3675</v>
      </c>
      <c r="F1055" s="6" t="s">
        <v>3702</v>
      </c>
      <c r="G1055" t="str">
        <f t="shared" si="16"/>
        <v>A214330</v>
      </c>
    </row>
    <row r="1056" spans="1:7" x14ac:dyDescent="0.3">
      <c r="A1056" s="5" t="s">
        <v>463</v>
      </c>
      <c r="B1056" s="16" t="s">
        <v>4877</v>
      </c>
      <c r="C1056" s="5">
        <v>12</v>
      </c>
      <c r="D1056" s="6" t="s">
        <v>3029</v>
      </c>
      <c r="E1056" s="6" t="s">
        <v>3689</v>
      </c>
      <c r="F1056" s="6" t="s">
        <v>3716</v>
      </c>
      <c r="G1056" t="str">
        <f t="shared" si="16"/>
        <v>A074430</v>
      </c>
    </row>
    <row r="1057" spans="1:7" x14ac:dyDescent="0.3">
      <c r="A1057" s="5" t="s">
        <v>1659</v>
      </c>
      <c r="B1057" s="16" t="s">
        <v>4878</v>
      </c>
      <c r="C1057" s="5">
        <v>12</v>
      </c>
      <c r="D1057" s="6" t="s">
        <v>2371</v>
      </c>
      <c r="E1057" s="6" t="s">
        <v>3695</v>
      </c>
      <c r="F1057" s="6" t="s">
        <v>3722</v>
      </c>
      <c r="G1057" t="str">
        <f t="shared" si="16"/>
        <v>A007110</v>
      </c>
    </row>
    <row r="1058" spans="1:7" x14ac:dyDescent="0.3">
      <c r="A1058" s="5" t="s">
        <v>490</v>
      </c>
      <c r="B1058" s="16" t="s">
        <v>4879</v>
      </c>
      <c r="C1058" s="5">
        <v>12</v>
      </c>
      <c r="D1058" s="6" t="s">
        <v>3030</v>
      </c>
      <c r="E1058" s="6" t="s">
        <v>3688</v>
      </c>
      <c r="F1058" s="6" t="s">
        <v>3715</v>
      </c>
      <c r="G1058" t="str">
        <f t="shared" si="16"/>
        <v>A159910</v>
      </c>
    </row>
    <row r="1059" spans="1:7" x14ac:dyDescent="0.3">
      <c r="A1059" s="5" t="s">
        <v>513</v>
      </c>
      <c r="B1059" s="16" t="s">
        <v>4880</v>
      </c>
      <c r="C1059" s="5">
        <v>12</v>
      </c>
      <c r="D1059" s="6" t="s">
        <v>3031</v>
      </c>
      <c r="E1059" s="6" t="s">
        <v>3682</v>
      </c>
      <c r="F1059" s="6" t="s">
        <v>3709</v>
      </c>
      <c r="G1059" t="str">
        <f t="shared" si="16"/>
        <v>A007330</v>
      </c>
    </row>
    <row r="1060" spans="1:7" x14ac:dyDescent="0.3">
      <c r="A1060" s="5" t="s">
        <v>903</v>
      </c>
      <c r="B1060" s="16" t="s">
        <v>4881</v>
      </c>
      <c r="C1060" s="5">
        <v>12</v>
      </c>
      <c r="D1060" s="6" t="s">
        <v>3032</v>
      </c>
      <c r="E1060" s="6" t="s">
        <v>3696</v>
      </c>
      <c r="F1060" s="6" t="s">
        <v>3723</v>
      </c>
      <c r="G1060" t="str">
        <f t="shared" si="16"/>
        <v>A043580</v>
      </c>
    </row>
    <row r="1061" spans="1:7" x14ac:dyDescent="0.3">
      <c r="A1061" s="5" t="s">
        <v>431</v>
      </c>
      <c r="B1061" s="16" t="s">
        <v>4882</v>
      </c>
      <c r="C1061" s="5">
        <v>12</v>
      </c>
      <c r="D1061" s="6" t="s">
        <v>3033</v>
      </c>
      <c r="E1061" s="6" t="s">
        <v>3682</v>
      </c>
      <c r="F1061" s="6" t="s">
        <v>3709</v>
      </c>
      <c r="G1061" t="str">
        <f t="shared" si="16"/>
        <v>A019550</v>
      </c>
    </row>
    <row r="1062" spans="1:7" x14ac:dyDescent="0.3">
      <c r="A1062" s="5" t="s">
        <v>458</v>
      </c>
      <c r="B1062" s="16" t="s">
        <v>4883</v>
      </c>
      <c r="C1062" s="5">
        <v>12</v>
      </c>
      <c r="D1062" s="6" t="s">
        <v>3034</v>
      </c>
      <c r="E1062" s="6" t="s">
        <v>3678</v>
      </c>
      <c r="F1062" s="6" t="s">
        <v>3705</v>
      </c>
      <c r="G1062" t="str">
        <f t="shared" si="16"/>
        <v>A065950</v>
      </c>
    </row>
    <row r="1063" spans="1:7" x14ac:dyDescent="0.3">
      <c r="A1063" s="5" t="s">
        <v>1604</v>
      </c>
      <c r="B1063" s="16" t="s">
        <v>4884</v>
      </c>
      <c r="C1063" s="5">
        <v>12</v>
      </c>
      <c r="D1063" s="6" t="s">
        <v>2318</v>
      </c>
      <c r="E1063" s="6" t="s">
        <v>3687</v>
      </c>
      <c r="F1063" s="6" t="s">
        <v>3714</v>
      </c>
      <c r="G1063" t="str">
        <f t="shared" si="16"/>
        <v>A109070</v>
      </c>
    </row>
    <row r="1064" spans="1:7" x14ac:dyDescent="0.3">
      <c r="A1064" s="5" t="s">
        <v>878</v>
      </c>
      <c r="B1064" s="16" t="s">
        <v>4885</v>
      </c>
      <c r="C1064" s="5">
        <v>12</v>
      </c>
      <c r="D1064" s="6" t="s">
        <v>3656</v>
      </c>
      <c r="E1064" s="6" t="s">
        <v>3686</v>
      </c>
      <c r="F1064" s="6" t="s">
        <v>3713</v>
      </c>
      <c r="G1064" t="str">
        <f t="shared" si="16"/>
        <v>A067630</v>
      </c>
    </row>
    <row r="1065" spans="1:7" x14ac:dyDescent="0.3">
      <c r="A1065" s="5" t="s">
        <v>542</v>
      </c>
      <c r="B1065" s="16" t="s">
        <v>4886</v>
      </c>
      <c r="C1065" s="5">
        <v>12</v>
      </c>
      <c r="D1065" s="6" t="s">
        <v>3035</v>
      </c>
      <c r="E1065" s="6" t="s">
        <v>3698</v>
      </c>
      <c r="F1065" s="6" t="s">
        <v>3725</v>
      </c>
      <c r="G1065" t="str">
        <f t="shared" si="16"/>
        <v>A048910</v>
      </c>
    </row>
    <row r="1066" spans="1:7" x14ac:dyDescent="0.3">
      <c r="A1066" s="5" t="s">
        <v>1597</v>
      </c>
      <c r="B1066" s="16" t="s">
        <v>4887</v>
      </c>
      <c r="C1066" s="5">
        <v>12</v>
      </c>
      <c r="D1066" s="6" t="s">
        <v>2311</v>
      </c>
      <c r="E1066" s="6" t="s">
        <v>3679</v>
      </c>
      <c r="F1066" s="6" t="s">
        <v>3706</v>
      </c>
      <c r="G1066" t="str">
        <f t="shared" si="16"/>
        <v>A014440</v>
      </c>
    </row>
    <row r="1067" spans="1:7" x14ac:dyDescent="0.3">
      <c r="A1067" s="5" t="s">
        <v>1633</v>
      </c>
      <c r="B1067" s="16" t="s">
        <v>4888</v>
      </c>
      <c r="C1067" s="5">
        <v>12</v>
      </c>
      <c r="D1067" s="6" t="s">
        <v>2345</v>
      </c>
      <c r="E1067" s="6" t="s">
        <v>3687</v>
      </c>
      <c r="F1067" s="6" t="s">
        <v>3714</v>
      </c>
      <c r="G1067" t="str">
        <f t="shared" si="16"/>
        <v>A004450</v>
      </c>
    </row>
    <row r="1068" spans="1:7" x14ac:dyDescent="0.3">
      <c r="A1068" s="5" t="s">
        <v>393</v>
      </c>
      <c r="B1068" s="16" t="s">
        <v>4889</v>
      </c>
      <c r="C1068" s="5">
        <v>12</v>
      </c>
      <c r="D1068" s="6" t="s">
        <v>3036</v>
      </c>
      <c r="E1068" s="6" t="s">
        <v>3696</v>
      </c>
      <c r="F1068" s="6" t="s">
        <v>3723</v>
      </c>
      <c r="G1068" t="str">
        <f t="shared" si="16"/>
        <v>A082210</v>
      </c>
    </row>
    <row r="1069" spans="1:7" x14ac:dyDescent="0.3">
      <c r="A1069" s="5" t="s">
        <v>426</v>
      </c>
      <c r="B1069" s="16" t="s">
        <v>4890</v>
      </c>
      <c r="C1069" s="5">
        <v>12</v>
      </c>
      <c r="D1069" s="6" t="s">
        <v>3037</v>
      </c>
      <c r="E1069" s="6" t="s">
        <v>3674</v>
      </c>
      <c r="F1069" s="6" t="s">
        <v>3701</v>
      </c>
      <c r="G1069" t="str">
        <f t="shared" si="16"/>
        <v>A080520</v>
      </c>
    </row>
    <row r="1070" spans="1:7" x14ac:dyDescent="0.3">
      <c r="A1070" s="5" t="s">
        <v>1608</v>
      </c>
      <c r="B1070" s="16" t="s">
        <v>4891</v>
      </c>
      <c r="C1070" s="5">
        <v>12</v>
      </c>
      <c r="D1070" s="6" t="s">
        <v>2322</v>
      </c>
      <c r="E1070" s="6" t="s">
        <v>3689</v>
      </c>
      <c r="F1070" s="6" t="s">
        <v>3716</v>
      </c>
      <c r="G1070" t="str">
        <f t="shared" si="16"/>
        <v>A004080</v>
      </c>
    </row>
    <row r="1071" spans="1:7" x14ac:dyDescent="0.3">
      <c r="A1071" s="5" t="s">
        <v>1623</v>
      </c>
      <c r="B1071" s="16" t="s">
        <v>4892</v>
      </c>
      <c r="C1071" s="5">
        <v>12</v>
      </c>
      <c r="D1071" s="6" t="s">
        <v>2336</v>
      </c>
      <c r="E1071" s="6" t="s">
        <v>3687</v>
      </c>
      <c r="F1071" s="6" t="s">
        <v>3714</v>
      </c>
      <c r="G1071" t="str">
        <f t="shared" si="16"/>
        <v>A081000</v>
      </c>
    </row>
    <row r="1072" spans="1:7" x14ac:dyDescent="0.3">
      <c r="A1072" s="5" t="s">
        <v>1039</v>
      </c>
      <c r="B1072" s="16" t="s">
        <v>4893</v>
      </c>
      <c r="C1072" s="5">
        <v>12</v>
      </c>
      <c r="D1072" s="6" t="s">
        <v>3649</v>
      </c>
      <c r="E1072" s="6" t="s">
        <v>3695</v>
      </c>
      <c r="F1072" s="6" t="s">
        <v>3722</v>
      </c>
      <c r="G1072" t="str">
        <f t="shared" si="16"/>
        <v>A083660</v>
      </c>
    </row>
    <row r="1073" spans="1:7" x14ac:dyDescent="0.3">
      <c r="A1073" s="5" t="s">
        <v>309</v>
      </c>
      <c r="B1073" s="16" t="s">
        <v>4894</v>
      </c>
      <c r="C1073" s="5">
        <v>12</v>
      </c>
      <c r="D1073" s="6" t="s">
        <v>3657</v>
      </c>
      <c r="E1073" s="6" t="s">
        <v>3675</v>
      </c>
      <c r="F1073" s="6" t="s">
        <v>3702</v>
      </c>
      <c r="G1073" t="str">
        <f t="shared" si="16"/>
        <v>A012860</v>
      </c>
    </row>
    <row r="1074" spans="1:7" x14ac:dyDescent="0.3">
      <c r="A1074" s="5" t="s">
        <v>505</v>
      </c>
      <c r="B1074" s="16" t="s">
        <v>4895</v>
      </c>
      <c r="C1074" s="5">
        <v>12</v>
      </c>
      <c r="D1074" s="6" t="s">
        <v>3038</v>
      </c>
      <c r="E1074" s="6" t="s">
        <v>3689</v>
      </c>
      <c r="F1074" s="6" t="s">
        <v>3716</v>
      </c>
      <c r="G1074" t="str">
        <f t="shared" si="16"/>
        <v>A009300</v>
      </c>
    </row>
    <row r="1075" spans="1:7" x14ac:dyDescent="0.3">
      <c r="A1075" s="5" t="s">
        <v>1614</v>
      </c>
      <c r="B1075" s="16" t="s">
        <v>4896</v>
      </c>
      <c r="C1075" s="5">
        <v>12</v>
      </c>
      <c r="D1075" s="6" t="s">
        <v>2327</v>
      </c>
      <c r="E1075" s="6" t="s">
        <v>3693</v>
      </c>
      <c r="F1075" s="6" t="s">
        <v>3720</v>
      </c>
      <c r="G1075" t="str">
        <f t="shared" si="16"/>
        <v>A005430</v>
      </c>
    </row>
    <row r="1076" spans="1:7" x14ac:dyDescent="0.3">
      <c r="A1076" s="5" t="s">
        <v>524</v>
      </c>
      <c r="B1076" s="16" t="s">
        <v>4897</v>
      </c>
      <c r="C1076" s="5">
        <v>12</v>
      </c>
      <c r="D1076" s="6" t="s">
        <v>3039</v>
      </c>
      <c r="E1076" s="6" t="s">
        <v>3684</v>
      </c>
      <c r="F1076" s="6" t="s">
        <v>3711</v>
      </c>
      <c r="G1076" t="str">
        <f t="shared" si="16"/>
        <v>A023900</v>
      </c>
    </row>
    <row r="1077" spans="1:7" x14ac:dyDescent="0.3">
      <c r="A1077" s="5" t="s">
        <v>483</v>
      </c>
      <c r="B1077" s="16" t="s">
        <v>4898</v>
      </c>
      <c r="C1077" s="5">
        <v>12</v>
      </c>
      <c r="D1077" s="6" t="s">
        <v>3040</v>
      </c>
      <c r="E1077" s="6" t="s">
        <v>3689</v>
      </c>
      <c r="F1077" s="6" t="s">
        <v>3716</v>
      </c>
      <c r="G1077" t="str">
        <f t="shared" si="16"/>
        <v>A061250</v>
      </c>
    </row>
    <row r="1078" spans="1:7" x14ac:dyDescent="0.3">
      <c r="A1078" s="5" t="s">
        <v>424</v>
      </c>
      <c r="B1078" s="16" t="s">
        <v>4899</v>
      </c>
      <c r="C1078" s="5">
        <v>12</v>
      </c>
      <c r="D1078" s="6" t="s">
        <v>3041</v>
      </c>
      <c r="E1078" s="6" t="s">
        <v>3699</v>
      </c>
      <c r="F1078" s="6" t="s">
        <v>3726</v>
      </c>
      <c r="G1078" t="str">
        <f t="shared" si="16"/>
        <v>A099440</v>
      </c>
    </row>
    <row r="1079" spans="1:7" x14ac:dyDescent="0.3">
      <c r="A1079" s="5" t="s">
        <v>440</v>
      </c>
      <c r="B1079" s="16" t="s">
        <v>4900</v>
      </c>
      <c r="C1079" s="5">
        <v>12</v>
      </c>
      <c r="D1079" s="6" t="s">
        <v>3042</v>
      </c>
      <c r="E1079" s="6" t="s">
        <v>3696</v>
      </c>
      <c r="F1079" s="6" t="s">
        <v>3723</v>
      </c>
      <c r="G1079" t="str">
        <f t="shared" si="16"/>
        <v>A066900</v>
      </c>
    </row>
    <row r="1080" spans="1:7" x14ac:dyDescent="0.3">
      <c r="A1080" s="5" t="s">
        <v>337</v>
      </c>
      <c r="B1080" s="16" t="s">
        <v>4901</v>
      </c>
      <c r="C1080" s="5">
        <v>12</v>
      </c>
      <c r="D1080" s="6" t="s">
        <v>3043</v>
      </c>
      <c r="E1080" s="6" t="s">
        <v>3688</v>
      </c>
      <c r="F1080" s="6" t="s">
        <v>3715</v>
      </c>
      <c r="G1080" t="str">
        <f t="shared" si="16"/>
        <v>A073110</v>
      </c>
    </row>
    <row r="1081" spans="1:7" x14ac:dyDescent="0.3">
      <c r="A1081" s="5" t="s">
        <v>3044</v>
      </c>
      <c r="B1081" s="16" t="s">
        <v>4902</v>
      </c>
      <c r="C1081" s="5">
        <v>12</v>
      </c>
      <c r="D1081" s="6" t="s">
        <v>3045</v>
      </c>
      <c r="E1081" s="6" t="s">
        <v>3690</v>
      </c>
      <c r="F1081" s="6" t="s">
        <v>3717</v>
      </c>
      <c r="G1081" t="str">
        <f t="shared" si="16"/>
        <v>A217820</v>
      </c>
    </row>
    <row r="1082" spans="1:7" x14ac:dyDescent="0.3">
      <c r="A1082" s="5" t="s">
        <v>1619</v>
      </c>
      <c r="B1082" s="16" t="s">
        <v>4903</v>
      </c>
      <c r="C1082" s="5">
        <v>12</v>
      </c>
      <c r="D1082" s="6" t="s">
        <v>2332</v>
      </c>
      <c r="E1082" s="6" t="s">
        <v>3693</v>
      </c>
      <c r="F1082" s="6" t="s">
        <v>3720</v>
      </c>
      <c r="G1082" t="str">
        <f t="shared" si="16"/>
        <v>A009070</v>
      </c>
    </row>
    <row r="1083" spans="1:7" x14ac:dyDescent="0.3">
      <c r="A1083" s="5" t="s">
        <v>471</v>
      </c>
      <c r="B1083" s="16" t="s">
        <v>4904</v>
      </c>
      <c r="C1083" s="5">
        <v>12</v>
      </c>
      <c r="D1083" s="6" t="s">
        <v>3046</v>
      </c>
      <c r="E1083" s="6" t="s">
        <v>3682</v>
      </c>
      <c r="F1083" s="6" t="s">
        <v>3709</v>
      </c>
      <c r="G1083" t="str">
        <f t="shared" si="16"/>
        <v>A027830</v>
      </c>
    </row>
    <row r="1084" spans="1:7" x14ac:dyDescent="0.3">
      <c r="A1084" s="5" t="s">
        <v>339</v>
      </c>
      <c r="B1084" s="16" t="s">
        <v>4905</v>
      </c>
      <c r="C1084" s="5">
        <v>12</v>
      </c>
      <c r="D1084" s="6" t="s">
        <v>3047</v>
      </c>
      <c r="E1084" s="6" t="s">
        <v>3692</v>
      </c>
      <c r="F1084" s="6" t="s">
        <v>3719</v>
      </c>
      <c r="G1084" t="str">
        <f t="shared" si="16"/>
        <v>A067990</v>
      </c>
    </row>
    <row r="1085" spans="1:7" x14ac:dyDescent="0.3">
      <c r="A1085" s="5" t="s">
        <v>1657</v>
      </c>
      <c r="B1085" s="16" t="s">
        <v>4906</v>
      </c>
      <c r="C1085" s="5">
        <v>12</v>
      </c>
      <c r="D1085" s="6" t="s">
        <v>2369</v>
      </c>
      <c r="E1085" s="6" t="s">
        <v>3684</v>
      </c>
      <c r="F1085" s="6" t="s">
        <v>3711</v>
      </c>
      <c r="G1085" t="str">
        <f t="shared" si="16"/>
        <v>A009770</v>
      </c>
    </row>
    <row r="1086" spans="1:7" x14ac:dyDescent="0.3">
      <c r="A1086" s="5" t="s">
        <v>651</v>
      </c>
      <c r="B1086" s="16" t="s">
        <v>4907</v>
      </c>
      <c r="C1086" s="5">
        <v>12</v>
      </c>
      <c r="D1086" s="6" t="s">
        <v>3048</v>
      </c>
      <c r="E1086" s="6" t="s">
        <v>3696</v>
      </c>
      <c r="F1086" s="6" t="s">
        <v>3723</v>
      </c>
      <c r="G1086" t="str">
        <f t="shared" si="16"/>
        <v>A052020</v>
      </c>
    </row>
    <row r="1087" spans="1:7" x14ac:dyDescent="0.3">
      <c r="A1087" s="5" t="s">
        <v>1654</v>
      </c>
      <c r="B1087" s="16" t="s">
        <v>4908</v>
      </c>
      <c r="C1087" s="5">
        <v>12</v>
      </c>
      <c r="D1087" s="6" t="s">
        <v>2366</v>
      </c>
      <c r="E1087" s="6" t="s">
        <v>3685</v>
      </c>
      <c r="F1087" s="6" t="s">
        <v>3712</v>
      </c>
      <c r="G1087" t="str">
        <f t="shared" si="16"/>
        <v>A000590</v>
      </c>
    </row>
    <row r="1088" spans="1:7" x14ac:dyDescent="0.3">
      <c r="A1088" s="5" t="s">
        <v>636</v>
      </c>
      <c r="B1088" s="16" t="s">
        <v>4909</v>
      </c>
      <c r="C1088" s="5">
        <v>12</v>
      </c>
      <c r="D1088" s="6" t="s">
        <v>3049</v>
      </c>
      <c r="E1088" s="6" t="s">
        <v>3699</v>
      </c>
      <c r="F1088" s="6" t="s">
        <v>3726</v>
      </c>
      <c r="G1088" t="str">
        <f t="shared" si="16"/>
        <v>A024810</v>
      </c>
    </row>
    <row r="1089" spans="1:7" x14ac:dyDescent="0.3">
      <c r="A1089" s="5" t="s">
        <v>335</v>
      </c>
      <c r="B1089" s="16" t="s">
        <v>4910</v>
      </c>
      <c r="C1089" s="5">
        <v>3</v>
      </c>
      <c r="D1089" s="6" t="s">
        <v>3050</v>
      </c>
      <c r="E1089" s="6" t="s">
        <v>3674</v>
      </c>
      <c r="F1089" s="6" t="s">
        <v>3701</v>
      </c>
      <c r="G1089" t="str">
        <f t="shared" si="16"/>
        <v>A060310</v>
      </c>
    </row>
    <row r="1090" spans="1:7" x14ac:dyDescent="0.3">
      <c r="A1090" s="5" t="s">
        <v>1627</v>
      </c>
      <c r="B1090" s="16" t="s">
        <v>4911</v>
      </c>
      <c r="C1090" s="5">
        <v>12</v>
      </c>
      <c r="D1090" s="6" t="s">
        <v>2339</v>
      </c>
      <c r="E1090" s="6" t="s">
        <v>3675</v>
      </c>
      <c r="F1090" s="6" t="s">
        <v>3702</v>
      </c>
      <c r="G1090" t="str">
        <f t="shared" si="16"/>
        <v>A013870</v>
      </c>
    </row>
    <row r="1091" spans="1:7" x14ac:dyDescent="0.3">
      <c r="A1091" s="5" t="s">
        <v>923</v>
      </c>
      <c r="B1091" s="16" t="s">
        <v>4912</v>
      </c>
      <c r="C1091" s="5">
        <v>12</v>
      </c>
      <c r="D1091" s="6" t="s">
        <v>3822</v>
      </c>
      <c r="E1091" s="6" t="s">
        <v>3686</v>
      </c>
      <c r="F1091" s="6" t="s">
        <v>3713</v>
      </c>
      <c r="G1091" t="str">
        <f t="shared" si="16"/>
        <v>A043220</v>
      </c>
    </row>
    <row r="1092" spans="1:7" x14ac:dyDescent="0.3">
      <c r="A1092" s="5" t="s">
        <v>1014</v>
      </c>
      <c r="B1092" s="16" t="s">
        <v>4913</v>
      </c>
      <c r="C1092" s="5">
        <v>12</v>
      </c>
      <c r="D1092" s="6" t="s">
        <v>3051</v>
      </c>
      <c r="E1092" s="6" t="s">
        <v>3696</v>
      </c>
      <c r="F1092" s="6" t="s">
        <v>3723</v>
      </c>
      <c r="G1092" t="str">
        <f t="shared" si="16"/>
        <v>A096040</v>
      </c>
    </row>
    <row r="1093" spans="1:7" x14ac:dyDescent="0.3">
      <c r="A1093" s="5" t="s">
        <v>1649</v>
      </c>
      <c r="B1093" s="16" t="s">
        <v>4914</v>
      </c>
      <c r="C1093" s="5">
        <v>12</v>
      </c>
      <c r="D1093" s="6" t="s">
        <v>2361</v>
      </c>
      <c r="E1093" s="6" t="s">
        <v>3695</v>
      </c>
      <c r="F1093" s="6" t="s">
        <v>3722</v>
      </c>
      <c r="G1093" t="str">
        <f t="shared" si="16"/>
        <v>A028100</v>
      </c>
    </row>
    <row r="1094" spans="1:7" x14ac:dyDescent="0.3">
      <c r="A1094" s="5" t="s">
        <v>363</v>
      </c>
      <c r="B1094" s="16" t="s">
        <v>4915</v>
      </c>
      <c r="C1094" s="5">
        <v>12</v>
      </c>
      <c r="D1094" s="6" t="s">
        <v>3052</v>
      </c>
      <c r="E1094" s="6" t="s">
        <v>3675</v>
      </c>
      <c r="F1094" s="6" t="s">
        <v>3702</v>
      </c>
      <c r="G1094" t="str">
        <f t="shared" si="16"/>
        <v>A067570</v>
      </c>
    </row>
    <row r="1095" spans="1:7" x14ac:dyDescent="0.3">
      <c r="A1095" s="5" t="s">
        <v>1692</v>
      </c>
      <c r="B1095" s="16" t="s">
        <v>4916</v>
      </c>
      <c r="C1095" s="5">
        <v>12</v>
      </c>
      <c r="D1095" s="6" t="s">
        <v>3053</v>
      </c>
      <c r="E1095" s="6" t="s">
        <v>3698</v>
      </c>
      <c r="F1095" s="6" t="s">
        <v>3725</v>
      </c>
      <c r="G1095" t="str">
        <f t="shared" si="16"/>
        <v>A011420</v>
      </c>
    </row>
    <row r="1096" spans="1:7" x14ac:dyDescent="0.3">
      <c r="A1096" s="5" t="s">
        <v>1622</v>
      </c>
      <c r="B1096" s="16" t="s">
        <v>4917</v>
      </c>
      <c r="C1096" s="5">
        <v>12</v>
      </c>
      <c r="D1096" s="6" t="s">
        <v>2335</v>
      </c>
      <c r="E1096" s="6" t="s">
        <v>3678</v>
      </c>
      <c r="F1096" s="6" t="s">
        <v>3705</v>
      </c>
      <c r="G1096" t="str">
        <f t="shared" si="16"/>
        <v>A002700</v>
      </c>
    </row>
    <row r="1097" spans="1:7" x14ac:dyDescent="0.3">
      <c r="A1097" s="5" t="s">
        <v>445</v>
      </c>
      <c r="B1097" s="16" t="s">
        <v>4918</v>
      </c>
      <c r="C1097" s="5">
        <v>12</v>
      </c>
      <c r="D1097" s="6" t="s">
        <v>3054</v>
      </c>
      <c r="E1097" s="6" t="s">
        <v>3675</v>
      </c>
      <c r="F1097" s="6" t="s">
        <v>3702</v>
      </c>
      <c r="G1097" t="str">
        <f t="shared" si="16"/>
        <v>A053700</v>
      </c>
    </row>
    <row r="1098" spans="1:7" x14ac:dyDescent="0.3">
      <c r="A1098" s="5" t="s">
        <v>537</v>
      </c>
      <c r="B1098" s="16" t="s">
        <v>4919</v>
      </c>
      <c r="C1098" s="5">
        <v>12</v>
      </c>
      <c r="D1098" s="6" t="s">
        <v>3055</v>
      </c>
      <c r="E1098" s="6" t="s">
        <v>3696</v>
      </c>
      <c r="F1098" s="6" t="s">
        <v>3723</v>
      </c>
      <c r="G1098" t="str">
        <f t="shared" si="16"/>
        <v>A050110</v>
      </c>
    </row>
    <row r="1099" spans="1:7" x14ac:dyDescent="0.3">
      <c r="A1099" s="5" t="s">
        <v>582</v>
      </c>
      <c r="B1099" s="16" t="s">
        <v>4920</v>
      </c>
      <c r="C1099" s="5">
        <v>12</v>
      </c>
      <c r="D1099" s="6" t="s">
        <v>3056</v>
      </c>
      <c r="E1099" s="6" t="s">
        <v>3685</v>
      </c>
      <c r="F1099" s="6" t="s">
        <v>3712</v>
      </c>
      <c r="G1099" t="str">
        <f t="shared" si="16"/>
        <v>A024800</v>
      </c>
    </row>
    <row r="1100" spans="1:7" x14ac:dyDescent="0.3">
      <c r="A1100" s="5" t="s">
        <v>1699</v>
      </c>
      <c r="B1100" s="16" t="s">
        <v>4921</v>
      </c>
      <c r="C1100" s="5">
        <v>12</v>
      </c>
      <c r="D1100" s="6" t="s">
        <v>2409</v>
      </c>
      <c r="E1100" s="6" t="s">
        <v>3695</v>
      </c>
      <c r="F1100" s="6" t="s">
        <v>3722</v>
      </c>
      <c r="G1100" t="str">
        <f t="shared" si="16"/>
        <v>A004200</v>
      </c>
    </row>
    <row r="1101" spans="1:7" x14ac:dyDescent="0.3">
      <c r="A1101" s="5" t="s">
        <v>549</v>
      </c>
      <c r="B1101" s="16" t="s">
        <v>4922</v>
      </c>
      <c r="C1101" s="5">
        <v>12</v>
      </c>
      <c r="D1101" s="6" t="s">
        <v>3057</v>
      </c>
      <c r="E1101" s="6" t="s">
        <v>3681</v>
      </c>
      <c r="F1101" s="6" t="s">
        <v>3708</v>
      </c>
      <c r="G1101" t="str">
        <f t="shared" si="16"/>
        <v>A079940</v>
      </c>
    </row>
    <row r="1102" spans="1:7" x14ac:dyDescent="0.3">
      <c r="A1102" s="5" t="s">
        <v>717</v>
      </c>
      <c r="B1102" s="16" t="s">
        <v>4923</v>
      </c>
      <c r="C1102" s="5">
        <v>12</v>
      </c>
      <c r="D1102" s="6" t="s">
        <v>3058</v>
      </c>
      <c r="E1102" s="6" t="s">
        <v>3696</v>
      </c>
      <c r="F1102" s="6" t="s">
        <v>3723</v>
      </c>
      <c r="G1102" t="str">
        <f t="shared" si="16"/>
        <v>A038530</v>
      </c>
    </row>
    <row r="1103" spans="1:7" x14ac:dyDescent="0.3">
      <c r="A1103" s="5" t="s">
        <v>1589</v>
      </c>
      <c r="B1103" s="16" t="s">
        <v>4924</v>
      </c>
      <c r="C1103" s="5">
        <v>12</v>
      </c>
      <c r="D1103" s="6" t="s">
        <v>2303</v>
      </c>
      <c r="E1103" s="6" t="s">
        <v>3681</v>
      </c>
      <c r="F1103" s="6" t="s">
        <v>3708</v>
      </c>
      <c r="G1103" t="str">
        <f t="shared" ref="G1103:G1166" si="17">A1103</f>
        <v>A012030</v>
      </c>
    </row>
    <row r="1104" spans="1:7" x14ac:dyDescent="0.3">
      <c r="A1104" s="5" t="s">
        <v>656</v>
      </c>
      <c r="B1104" s="16" t="s">
        <v>4925</v>
      </c>
      <c r="C1104" s="5">
        <v>12</v>
      </c>
      <c r="D1104" s="6" t="s">
        <v>3059</v>
      </c>
      <c r="E1104" s="6" t="s">
        <v>3681</v>
      </c>
      <c r="F1104" s="6" t="s">
        <v>3708</v>
      </c>
      <c r="G1104" t="str">
        <f t="shared" si="17"/>
        <v>A049480</v>
      </c>
    </row>
    <row r="1105" spans="1:7" x14ac:dyDescent="0.3">
      <c r="A1105" s="5" t="s">
        <v>1618</v>
      </c>
      <c r="B1105" s="16" t="s">
        <v>4926</v>
      </c>
      <c r="C1105" s="5">
        <v>12</v>
      </c>
      <c r="D1105" s="6" t="s">
        <v>2331</v>
      </c>
      <c r="E1105" s="6" t="s">
        <v>3679</v>
      </c>
      <c r="F1105" s="6" t="s">
        <v>3706</v>
      </c>
      <c r="G1105" t="str">
        <f t="shared" si="17"/>
        <v>A007590</v>
      </c>
    </row>
    <row r="1106" spans="1:7" x14ac:dyDescent="0.3">
      <c r="A1106" s="5" t="s">
        <v>388</v>
      </c>
      <c r="B1106" s="16" t="s">
        <v>4927</v>
      </c>
      <c r="C1106" s="5">
        <v>12</v>
      </c>
      <c r="D1106" s="6" t="s">
        <v>3060</v>
      </c>
      <c r="E1106" s="6" t="s">
        <v>3681</v>
      </c>
      <c r="F1106" s="6" t="s">
        <v>3708</v>
      </c>
      <c r="G1106" t="str">
        <f t="shared" si="17"/>
        <v>A058630</v>
      </c>
    </row>
    <row r="1107" spans="1:7" x14ac:dyDescent="0.3">
      <c r="A1107" s="5" t="s">
        <v>1662</v>
      </c>
      <c r="B1107" s="16" t="s">
        <v>4928</v>
      </c>
      <c r="C1107" s="5">
        <v>12</v>
      </c>
      <c r="D1107" s="6" t="s">
        <v>2374</v>
      </c>
      <c r="E1107" s="6" t="s">
        <v>3695</v>
      </c>
      <c r="F1107" s="6" t="s">
        <v>3722</v>
      </c>
      <c r="G1107" t="str">
        <f t="shared" si="17"/>
        <v>A010960</v>
      </c>
    </row>
    <row r="1108" spans="1:7" x14ac:dyDescent="0.3">
      <c r="A1108" s="5" t="s">
        <v>509</v>
      </c>
      <c r="B1108" s="16" t="s">
        <v>4929</v>
      </c>
      <c r="C1108" s="5">
        <v>12</v>
      </c>
      <c r="D1108" s="6" t="s">
        <v>3061</v>
      </c>
      <c r="E1108" s="6" t="s">
        <v>3689</v>
      </c>
      <c r="F1108" s="6" t="s">
        <v>3716</v>
      </c>
      <c r="G1108" t="str">
        <f t="shared" si="17"/>
        <v>A038070</v>
      </c>
    </row>
    <row r="1109" spans="1:7" x14ac:dyDescent="0.3">
      <c r="A1109" s="5" t="s">
        <v>498</v>
      </c>
      <c r="B1109" s="16" t="s">
        <v>4930</v>
      </c>
      <c r="C1109" s="5">
        <v>12</v>
      </c>
      <c r="D1109" s="6" t="s">
        <v>3062</v>
      </c>
      <c r="E1109" s="6" t="s">
        <v>3686</v>
      </c>
      <c r="F1109" s="6" t="s">
        <v>3713</v>
      </c>
      <c r="G1109" t="str">
        <f t="shared" si="17"/>
        <v>A095910</v>
      </c>
    </row>
    <row r="1110" spans="1:7" x14ac:dyDescent="0.3">
      <c r="A1110" s="5" t="s">
        <v>527</v>
      </c>
      <c r="B1110" s="16" t="s">
        <v>4931</v>
      </c>
      <c r="C1110" s="5">
        <v>12</v>
      </c>
      <c r="D1110" s="6" t="s">
        <v>3063</v>
      </c>
      <c r="E1110" s="6" t="s">
        <v>3674</v>
      </c>
      <c r="F1110" s="6" t="s">
        <v>3701</v>
      </c>
      <c r="G1110" t="str">
        <f t="shared" si="17"/>
        <v>A039440</v>
      </c>
    </row>
    <row r="1111" spans="1:7" x14ac:dyDescent="0.3">
      <c r="A1111" s="5" t="s">
        <v>1709</v>
      </c>
      <c r="B1111" s="16" t="s">
        <v>4932</v>
      </c>
      <c r="C1111" s="5">
        <v>3</v>
      </c>
      <c r="D1111" s="6" t="s">
        <v>2417</v>
      </c>
      <c r="E1111" s="6" t="s">
        <v>3675</v>
      </c>
      <c r="F1111" s="6" t="s">
        <v>3702</v>
      </c>
      <c r="G1111" t="str">
        <f t="shared" si="17"/>
        <v>A018500</v>
      </c>
    </row>
    <row r="1112" spans="1:7" x14ac:dyDescent="0.3">
      <c r="A1112" s="5" t="s">
        <v>1581</v>
      </c>
      <c r="B1112" s="16" t="s">
        <v>4933</v>
      </c>
      <c r="C1112" s="5">
        <v>12</v>
      </c>
      <c r="D1112" s="6" t="s">
        <v>2295</v>
      </c>
      <c r="E1112" s="6" t="s">
        <v>3679</v>
      </c>
      <c r="F1112" s="6" t="s">
        <v>3706</v>
      </c>
      <c r="G1112" t="str">
        <f t="shared" si="17"/>
        <v>A001340</v>
      </c>
    </row>
    <row r="1113" spans="1:7" x14ac:dyDescent="0.3">
      <c r="A1113" s="5" t="s">
        <v>319</v>
      </c>
      <c r="B1113" s="16" t="s">
        <v>4934</v>
      </c>
      <c r="C1113" s="5">
        <v>12</v>
      </c>
      <c r="D1113" s="6" t="s">
        <v>3064</v>
      </c>
      <c r="E1113" s="6" t="s">
        <v>3696</v>
      </c>
      <c r="F1113" s="6" t="s">
        <v>3723</v>
      </c>
      <c r="G1113" t="str">
        <f t="shared" si="17"/>
        <v>A049080</v>
      </c>
    </row>
    <row r="1114" spans="1:7" x14ac:dyDescent="0.3">
      <c r="A1114" s="5" t="s">
        <v>522</v>
      </c>
      <c r="B1114" s="16" t="s">
        <v>4935</v>
      </c>
      <c r="C1114" s="5">
        <v>12</v>
      </c>
      <c r="D1114" s="6" t="s">
        <v>3065</v>
      </c>
      <c r="E1114" s="6" t="s">
        <v>3696</v>
      </c>
      <c r="F1114" s="6" t="s">
        <v>3723</v>
      </c>
      <c r="G1114" t="str">
        <f t="shared" si="17"/>
        <v>A036690</v>
      </c>
    </row>
    <row r="1115" spans="1:7" x14ac:dyDescent="0.3">
      <c r="A1115" s="5" t="s">
        <v>1632</v>
      </c>
      <c r="B1115" s="16" t="s">
        <v>4936</v>
      </c>
      <c r="C1115" s="5">
        <v>12</v>
      </c>
      <c r="D1115" s="6" t="s">
        <v>2344</v>
      </c>
      <c r="E1115" s="6" t="s">
        <v>3699</v>
      </c>
      <c r="F1115" s="6" t="s">
        <v>3726</v>
      </c>
      <c r="G1115" t="str">
        <f t="shared" si="17"/>
        <v>A015230</v>
      </c>
    </row>
    <row r="1116" spans="1:7" x14ac:dyDescent="0.3">
      <c r="A1116" s="5" t="s">
        <v>475</v>
      </c>
      <c r="B1116" s="16" t="s">
        <v>4937</v>
      </c>
      <c r="C1116" s="5">
        <v>12</v>
      </c>
      <c r="D1116" s="6" t="s">
        <v>3066</v>
      </c>
      <c r="E1116" s="6" t="s">
        <v>3690</v>
      </c>
      <c r="F1116" s="6" t="s">
        <v>3717</v>
      </c>
      <c r="G1116" t="str">
        <f t="shared" si="17"/>
        <v>A058610</v>
      </c>
    </row>
    <row r="1117" spans="1:7" x14ac:dyDescent="0.3">
      <c r="A1117" s="5" t="s">
        <v>569</v>
      </c>
      <c r="B1117" s="16" t="s">
        <v>4938</v>
      </c>
      <c r="C1117" s="5">
        <v>12</v>
      </c>
      <c r="D1117" s="6" t="s">
        <v>3067</v>
      </c>
      <c r="E1117" s="6" t="s">
        <v>3688</v>
      </c>
      <c r="F1117" s="6" t="s">
        <v>3715</v>
      </c>
      <c r="G1117" t="str">
        <f t="shared" si="17"/>
        <v>A065130</v>
      </c>
    </row>
    <row r="1118" spans="1:7" x14ac:dyDescent="0.3">
      <c r="A1118" s="5" t="s">
        <v>1009</v>
      </c>
      <c r="B1118" s="16" t="s">
        <v>4939</v>
      </c>
      <c r="C1118" s="5">
        <v>12</v>
      </c>
      <c r="D1118" s="6" t="s">
        <v>3068</v>
      </c>
      <c r="E1118" s="6" t="s">
        <v>3692</v>
      </c>
      <c r="F1118" s="6" t="s">
        <v>3719</v>
      </c>
      <c r="G1118" t="str">
        <f t="shared" si="17"/>
        <v>A051780</v>
      </c>
    </row>
    <row r="1119" spans="1:7" x14ac:dyDescent="0.3">
      <c r="A1119" s="5" t="s">
        <v>616</v>
      </c>
      <c r="B1119" s="16" t="s">
        <v>4940</v>
      </c>
      <c r="C1119" s="5">
        <v>12</v>
      </c>
      <c r="D1119" s="6" t="s">
        <v>3069</v>
      </c>
      <c r="E1119" s="6" t="s">
        <v>3688</v>
      </c>
      <c r="F1119" s="6" t="s">
        <v>3715</v>
      </c>
      <c r="G1119" t="str">
        <f t="shared" si="17"/>
        <v>A137400</v>
      </c>
    </row>
    <row r="1120" spans="1:7" x14ac:dyDescent="0.3">
      <c r="A1120" s="5" t="s">
        <v>1641</v>
      </c>
      <c r="B1120" s="16" t="s">
        <v>4941</v>
      </c>
      <c r="C1120" s="5">
        <v>12</v>
      </c>
      <c r="D1120" s="6" t="s">
        <v>2353</v>
      </c>
      <c r="E1120" s="6" t="s">
        <v>3699</v>
      </c>
      <c r="F1120" s="6" t="s">
        <v>3726</v>
      </c>
      <c r="G1120" t="str">
        <f t="shared" si="17"/>
        <v>A000500</v>
      </c>
    </row>
    <row r="1121" spans="1:7" x14ac:dyDescent="0.3">
      <c r="A1121" s="5" t="s">
        <v>1679</v>
      </c>
      <c r="B1121" s="16" t="s">
        <v>4942</v>
      </c>
      <c r="C1121" s="5">
        <v>12</v>
      </c>
      <c r="D1121" s="6" t="s">
        <v>2391</v>
      </c>
      <c r="E1121" s="6" t="s">
        <v>3675</v>
      </c>
      <c r="F1121" s="6" t="s">
        <v>3702</v>
      </c>
      <c r="G1121" t="str">
        <f t="shared" si="17"/>
        <v>A025530</v>
      </c>
    </row>
    <row r="1122" spans="1:7" x14ac:dyDescent="0.3">
      <c r="A1122" s="5" t="s">
        <v>675</v>
      </c>
      <c r="B1122" s="16" t="s">
        <v>4943</v>
      </c>
      <c r="C1122" s="5">
        <v>12</v>
      </c>
      <c r="D1122" s="6" t="s">
        <v>3070</v>
      </c>
      <c r="E1122" s="6" t="s">
        <v>3686</v>
      </c>
      <c r="F1122" s="6" t="s">
        <v>3713</v>
      </c>
      <c r="G1122" t="str">
        <f t="shared" si="17"/>
        <v>A043200</v>
      </c>
    </row>
    <row r="1123" spans="1:7" x14ac:dyDescent="0.3">
      <c r="A1123" s="5" t="s">
        <v>1577</v>
      </c>
      <c r="B1123" s="16" t="s">
        <v>4944</v>
      </c>
      <c r="C1123" s="5">
        <v>12</v>
      </c>
      <c r="D1123" s="6" t="s">
        <v>2291</v>
      </c>
      <c r="E1123" s="6" t="s">
        <v>3688</v>
      </c>
      <c r="F1123" s="6" t="s">
        <v>3715</v>
      </c>
      <c r="G1123" t="str">
        <f t="shared" si="17"/>
        <v>A001210</v>
      </c>
    </row>
    <row r="1124" spans="1:7" x14ac:dyDescent="0.3">
      <c r="A1124" s="5" t="s">
        <v>402</v>
      </c>
      <c r="B1124" s="16" t="s">
        <v>4945</v>
      </c>
      <c r="C1124" s="5">
        <v>12</v>
      </c>
      <c r="D1124" s="6" t="s">
        <v>3071</v>
      </c>
      <c r="E1124" s="6" t="s">
        <v>3681</v>
      </c>
      <c r="F1124" s="6" t="s">
        <v>3708</v>
      </c>
      <c r="G1124" t="str">
        <f t="shared" si="17"/>
        <v>A041020</v>
      </c>
    </row>
    <row r="1125" spans="1:7" x14ac:dyDescent="0.3">
      <c r="A1125" s="5" t="s">
        <v>550</v>
      </c>
      <c r="B1125" s="16" t="s">
        <v>4946</v>
      </c>
      <c r="C1125" s="5">
        <v>12</v>
      </c>
      <c r="D1125" s="6" t="s">
        <v>3072</v>
      </c>
      <c r="E1125" s="6" t="s">
        <v>3696</v>
      </c>
      <c r="F1125" s="6" t="s">
        <v>3723</v>
      </c>
      <c r="G1125" t="str">
        <f t="shared" si="17"/>
        <v>A096630</v>
      </c>
    </row>
    <row r="1126" spans="1:7" x14ac:dyDescent="0.3">
      <c r="A1126" s="5" t="s">
        <v>349</v>
      </c>
      <c r="B1126" s="16" t="s">
        <v>4947</v>
      </c>
      <c r="C1126" s="5">
        <v>12</v>
      </c>
      <c r="D1126" s="6" t="s">
        <v>3073</v>
      </c>
      <c r="E1126" s="6" t="s">
        <v>3688</v>
      </c>
      <c r="F1126" s="6" t="s">
        <v>3715</v>
      </c>
      <c r="G1126" t="str">
        <f t="shared" si="17"/>
        <v>A059100</v>
      </c>
    </row>
    <row r="1127" spans="1:7" x14ac:dyDescent="0.3">
      <c r="A1127" s="5" t="s">
        <v>476</v>
      </c>
      <c r="B1127" s="16" t="s">
        <v>4948</v>
      </c>
      <c r="C1127" s="5">
        <v>12</v>
      </c>
      <c r="D1127" s="6" t="s">
        <v>3074</v>
      </c>
      <c r="E1127" s="6" t="s">
        <v>3696</v>
      </c>
      <c r="F1127" s="6" t="s">
        <v>3723</v>
      </c>
      <c r="G1127" t="str">
        <f t="shared" si="17"/>
        <v>A076610</v>
      </c>
    </row>
    <row r="1128" spans="1:7" x14ac:dyDescent="0.3">
      <c r="A1128" s="5" t="s">
        <v>1630</v>
      </c>
      <c r="B1128" s="16" t="s">
        <v>4949</v>
      </c>
      <c r="C1128" s="5">
        <v>12</v>
      </c>
      <c r="D1128" s="6" t="s">
        <v>2342</v>
      </c>
      <c r="E1128" s="6" t="s">
        <v>3686</v>
      </c>
      <c r="F1128" s="6" t="s">
        <v>3713</v>
      </c>
      <c r="G1128" t="str">
        <f t="shared" si="17"/>
        <v>A128820</v>
      </c>
    </row>
    <row r="1129" spans="1:7" x14ac:dyDescent="0.3">
      <c r="A1129" s="5" t="s">
        <v>469</v>
      </c>
      <c r="B1129" s="16" t="s">
        <v>4950</v>
      </c>
      <c r="C1129" s="5">
        <v>12</v>
      </c>
      <c r="D1129" s="6" t="s">
        <v>3075</v>
      </c>
      <c r="E1129" s="6" t="s">
        <v>3696</v>
      </c>
      <c r="F1129" s="6" t="s">
        <v>3723</v>
      </c>
      <c r="G1129" t="str">
        <f t="shared" si="17"/>
        <v>A096640</v>
      </c>
    </row>
    <row r="1130" spans="1:7" x14ac:dyDescent="0.3">
      <c r="A1130" s="5" t="s">
        <v>439</v>
      </c>
      <c r="B1130" s="16" t="s">
        <v>4951</v>
      </c>
      <c r="C1130" s="5">
        <v>12</v>
      </c>
      <c r="D1130" s="6" t="s">
        <v>3785</v>
      </c>
      <c r="E1130" s="6" t="s">
        <v>3688</v>
      </c>
      <c r="F1130" s="6" t="s">
        <v>3715</v>
      </c>
      <c r="G1130" t="str">
        <f t="shared" si="17"/>
        <v>A079950</v>
      </c>
    </row>
    <row r="1131" spans="1:7" x14ac:dyDescent="0.3">
      <c r="A1131" s="5" t="s">
        <v>403</v>
      </c>
      <c r="B1131" s="16" t="s">
        <v>4952</v>
      </c>
      <c r="C1131" s="5">
        <v>12</v>
      </c>
      <c r="D1131" s="6" t="s">
        <v>3076</v>
      </c>
      <c r="E1131" s="6" t="s">
        <v>3699</v>
      </c>
      <c r="F1131" s="6" t="s">
        <v>3726</v>
      </c>
      <c r="G1131" t="str">
        <f t="shared" si="17"/>
        <v>A018000</v>
      </c>
    </row>
    <row r="1132" spans="1:7" x14ac:dyDescent="0.3">
      <c r="A1132" s="5" t="s">
        <v>375</v>
      </c>
      <c r="B1132" s="16" t="s">
        <v>4953</v>
      </c>
      <c r="C1132" s="5">
        <v>12</v>
      </c>
      <c r="D1132" s="6" t="s">
        <v>3077</v>
      </c>
      <c r="E1132" s="6" t="s">
        <v>3696</v>
      </c>
      <c r="F1132" s="6" t="s">
        <v>3723</v>
      </c>
      <c r="G1132" t="str">
        <f t="shared" si="17"/>
        <v>A154040</v>
      </c>
    </row>
    <row r="1133" spans="1:7" x14ac:dyDescent="0.3">
      <c r="A1133" s="5" t="s">
        <v>685</v>
      </c>
      <c r="B1133" s="16" t="s">
        <v>4954</v>
      </c>
      <c r="C1133" s="5">
        <v>12</v>
      </c>
      <c r="D1133" s="6" t="s">
        <v>3078</v>
      </c>
      <c r="E1133" s="6" t="s">
        <v>3696</v>
      </c>
      <c r="F1133" s="6" t="s">
        <v>3723</v>
      </c>
      <c r="G1133" t="str">
        <f t="shared" si="17"/>
        <v>A033320</v>
      </c>
    </row>
    <row r="1134" spans="1:7" x14ac:dyDescent="0.3">
      <c r="A1134" s="5" t="s">
        <v>518</v>
      </c>
      <c r="B1134" s="16" t="s">
        <v>4955</v>
      </c>
      <c r="C1134" s="5">
        <v>12</v>
      </c>
      <c r="D1134" s="6" t="s">
        <v>3079</v>
      </c>
      <c r="E1134" s="6" t="s">
        <v>3687</v>
      </c>
      <c r="F1134" s="6" t="s">
        <v>3714</v>
      </c>
      <c r="G1134" t="str">
        <f t="shared" si="17"/>
        <v>A049830</v>
      </c>
    </row>
    <row r="1135" spans="1:7" x14ac:dyDescent="0.3">
      <c r="A1135" s="5" t="s">
        <v>586</v>
      </c>
      <c r="B1135" s="16" t="s">
        <v>4956</v>
      </c>
      <c r="C1135" s="5">
        <v>12</v>
      </c>
      <c r="D1135" s="6" t="s">
        <v>3080</v>
      </c>
      <c r="E1135" s="6" t="s">
        <v>3675</v>
      </c>
      <c r="F1135" s="6" t="s">
        <v>3702</v>
      </c>
      <c r="G1135" t="str">
        <f t="shared" si="17"/>
        <v>A170030</v>
      </c>
    </row>
    <row r="1136" spans="1:7" x14ac:dyDescent="0.3">
      <c r="A1136" s="5" t="s">
        <v>1628</v>
      </c>
      <c r="B1136" s="16" t="s">
        <v>4957</v>
      </c>
      <c r="C1136" s="5">
        <v>12</v>
      </c>
      <c r="D1136" s="6" t="s">
        <v>2340</v>
      </c>
      <c r="E1136" s="6" t="s">
        <v>3675</v>
      </c>
      <c r="F1136" s="6" t="s">
        <v>3702</v>
      </c>
      <c r="G1136" t="str">
        <f t="shared" si="17"/>
        <v>A010100</v>
      </c>
    </row>
    <row r="1137" spans="1:7" x14ac:dyDescent="0.3">
      <c r="A1137" s="5" t="s">
        <v>559</v>
      </c>
      <c r="B1137" s="16" t="s">
        <v>4958</v>
      </c>
      <c r="C1137" s="5">
        <v>12</v>
      </c>
      <c r="D1137" s="6" t="s">
        <v>3081</v>
      </c>
      <c r="E1137" s="6" t="s">
        <v>3696</v>
      </c>
      <c r="F1137" s="6" t="s">
        <v>3723</v>
      </c>
      <c r="G1137" t="str">
        <f t="shared" si="17"/>
        <v>A065350</v>
      </c>
    </row>
    <row r="1138" spans="1:7" x14ac:dyDescent="0.3">
      <c r="A1138" s="5" t="s">
        <v>398</v>
      </c>
      <c r="B1138" s="16" t="s">
        <v>4959</v>
      </c>
      <c r="C1138" s="5">
        <v>12</v>
      </c>
      <c r="D1138" s="6" t="s">
        <v>3082</v>
      </c>
      <c r="E1138" s="6"/>
      <c r="F1138" s="6"/>
      <c r="G1138" t="str">
        <f t="shared" si="17"/>
        <v>A036220</v>
      </c>
    </row>
    <row r="1139" spans="1:7" x14ac:dyDescent="0.3">
      <c r="A1139" s="5" t="s">
        <v>333</v>
      </c>
      <c r="B1139" s="16" t="s">
        <v>4960</v>
      </c>
      <c r="C1139" s="5">
        <v>12</v>
      </c>
      <c r="D1139" s="6" t="s">
        <v>3083</v>
      </c>
      <c r="E1139" s="6" t="s">
        <v>3688</v>
      </c>
      <c r="F1139" s="6" t="s">
        <v>3715</v>
      </c>
      <c r="G1139" t="str">
        <f t="shared" si="17"/>
        <v>A123260</v>
      </c>
    </row>
    <row r="1140" spans="1:7" x14ac:dyDescent="0.3">
      <c r="A1140" s="5" t="s">
        <v>164</v>
      </c>
      <c r="B1140" s="16" t="s">
        <v>4961</v>
      </c>
      <c r="C1140" s="5">
        <v>12</v>
      </c>
      <c r="D1140" s="6" t="s">
        <v>3084</v>
      </c>
      <c r="E1140" s="6" t="s">
        <v>3696</v>
      </c>
      <c r="F1140" s="6" t="s">
        <v>3723</v>
      </c>
      <c r="G1140" t="str">
        <f t="shared" si="17"/>
        <v>A036710</v>
      </c>
    </row>
    <row r="1141" spans="1:7" x14ac:dyDescent="0.3">
      <c r="A1141" s="5" t="s">
        <v>707</v>
      </c>
      <c r="B1141" s="16" t="s">
        <v>4962</v>
      </c>
      <c r="C1141" s="5">
        <v>12</v>
      </c>
      <c r="D1141" s="6" t="s">
        <v>3085</v>
      </c>
      <c r="E1141" s="6" t="s">
        <v>3696</v>
      </c>
      <c r="F1141" s="6" t="s">
        <v>3723</v>
      </c>
      <c r="G1141" t="str">
        <f t="shared" si="17"/>
        <v>A049630</v>
      </c>
    </row>
    <row r="1142" spans="1:7" x14ac:dyDescent="0.3">
      <c r="A1142" s="5" t="s">
        <v>383</v>
      </c>
      <c r="B1142" s="16" t="s">
        <v>4963</v>
      </c>
      <c r="C1142" s="5">
        <v>12</v>
      </c>
      <c r="D1142" s="6" t="s">
        <v>3086</v>
      </c>
      <c r="E1142" s="6" t="s">
        <v>3696</v>
      </c>
      <c r="F1142" s="6" t="s">
        <v>3723</v>
      </c>
      <c r="G1142" t="str">
        <f t="shared" si="17"/>
        <v>A090460</v>
      </c>
    </row>
    <row r="1143" spans="1:7" x14ac:dyDescent="0.3">
      <c r="A1143" s="5" t="s">
        <v>418</v>
      </c>
      <c r="B1143" s="16" t="s">
        <v>4964</v>
      </c>
      <c r="C1143" s="5">
        <v>12</v>
      </c>
      <c r="D1143" s="6" t="s">
        <v>3087</v>
      </c>
      <c r="E1143" s="6" t="s">
        <v>3688</v>
      </c>
      <c r="F1143" s="6" t="s">
        <v>3715</v>
      </c>
      <c r="G1143" t="str">
        <f t="shared" si="17"/>
        <v>A170920</v>
      </c>
    </row>
    <row r="1144" spans="1:7" x14ac:dyDescent="0.3">
      <c r="A1144" s="5" t="s">
        <v>1651</v>
      </c>
      <c r="B1144" s="16" t="s">
        <v>4965</v>
      </c>
      <c r="C1144" s="5">
        <v>12</v>
      </c>
      <c r="D1144" s="6" t="s">
        <v>2363</v>
      </c>
      <c r="E1144" s="6" t="s">
        <v>3695</v>
      </c>
      <c r="F1144" s="6" t="s">
        <v>3722</v>
      </c>
      <c r="G1144" t="str">
        <f t="shared" si="17"/>
        <v>A013580</v>
      </c>
    </row>
    <row r="1145" spans="1:7" x14ac:dyDescent="0.3">
      <c r="A1145" s="5" t="s">
        <v>276</v>
      </c>
      <c r="B1145" s="16" t="s">
        <v>4966</v>
      </c>
      <c r="C1145" s="5">
        <v>12</v>
      </c>
      <c r="D1145" s="6" t="s">
        <v>3088</v>
      </c>
      <c r="E1145" s="6" t="s">
        <v>3678</v>
      </c>
      <c r="F1145" s="6" t="s">
        <v>3705</v>
      </c>
      <c r="G1145" t="str">
        <f t="shared" si="17"/>
        <v>A138360</v>
      </c>
    </row>
    <row r="1146" spans="1:7" x14ac:dyDescent="0.3">
      <c r="A1146" s="5" t="s">
        <v>1700</v>
      </c>
      <c r="B1146" s="16" t="s">
        <v>4967</v>
      </c>
      <c r="C1146" s="5">
        <v>12</v>
      </c>
      <c r="D1146" s="6" t="s">
        <v>2410</v>
      </c>
      <c r="E1146" s="6" t="s">
        <v>3678</v>
      </c>
      <c r="F1146" s="6" t="s">
        <v>3705</v>
      </c>
      <c r="G1146" t="str">
        <f t="shared" si="17"/>
        <v>A005360</v>
      </c>
    </row>
    <row r="1147" spans="1:7" x14ac:dyDescent="0.3">
      <c r="A1147" s="5" t="s">
        <v>802</v>
      </c>
      <c r="B1147" s="16" t="s">
        <v>4968</v>
      </c>
      <c r="C1147" s="5">
        <v>12</v>
      </c>
      <c r="D1147" s="6" t="s">
        <v>3089</v>
      </c>
      <c r="E1147" s="6" t="s">
        <v>3681</v>
      </c>
      <c r="F1147" s="6" t="s">
        <v>3708</v>
      </c>
      <c r="G1147" t="str">
        <f t="shared" si="17"/>
        <v>A079970</v>
      </c>
    </row>
    <row r="1148" spans="1:7" x14ac:dyDescent="0.3">
      <c r="A1148" s="5" t="s">
        <v>721</v>
      </c>
      <c r="B1148" s="16" t="s">
        <v>4969</v>
      </c>
      <c r="C1148" s="5">
        <v>12</v>
      </c>
      <c r="D1148" s="6" t="s">
        <v>3090</v>
      </c>
      <c r="E1148" s="6" t="s">
        <v>3682</v>
      </c>
      <c r="F1148" s="6" t="s">
        <v>3709</v>
      </c>
      <c r="G1148" t="str">
        <f t="shared" si="17"/>
        <v>A130580</v>
      </c>
    </row>
    <row r="1149" spans="1:7" x14ac:dyDescent="0.3">
      <c r="A1149" s="5" t="s">
        <v>1638</v>
      </c>
      <c r="B1149" s="16" t="s">
        <v>4970</v>
      </c>
      <c r="C1149" s="5">
        <v>12</v>
      </c>
      <c r="D1149" s="6" t="s">
        <v>2350</v>
      </c>
      <c r="E1149" s="6" t="s">
        <v>3678</v>
      </c>
      <c r="F1149" s="6" t="s">
        <v>3705</v>
      </c>
      <c r="G1149" t="str">
        <f t="shared" si="17"/>
        <v>A144620</v>
      </c>
    </row>
    <row r="1150" spans="1:7" x14ac:dyDescent="0.3">
      <c r="A1150" s="5" t="s">
        <v>730</v>
      </c>
      <c r="B1150" s="16" t="s">
        <v>4971</v>
      </c>
      <c r="C1150" s="5">
        <v>12</v>
      </c>
      <c r="D1150" s="6" t="s">
        <v>3091</v>
      </c>
      <c r="E1150" s="6" t="s">
        <v>3699</v>
      </c>
      <c r="F1150" s="6" t="s">
        <v>3726</v>
      </c>
      <c r="G1150" t="str">
        <f t="shared" si="17"/>
        <v>A024840</v>
      </c>
    </row>
    <row r="1151" spans="1:7" x14ac:dyDescent="0.3">
      <c r="A1151" s="5" t="s">
        <v>663</v>
      </c>
      <c r="B1151" s="16" t="s">
        <v>4972</v>
      </c>
      <c r="C1151" s="5">
        <v>12</v>
      </c>
      <c r="D1151" s="6" t="s">
        <v>3092</v>
      </c>
      <c r="E1151" s="6" t="s">
        <v>3696</v>
      </c>
      <c r="F1151" s="6" t="s">
        <v>3723</v>
      </c>
      <c r="G1151" t="str">
        <f t="shared" si="17"/>
        <v>A131180</v>
      </c>
    </row>
    <row r="1152" spans="1:7" x14ac:dyDescent="0.3">
      <c r="A1152" s="5" t="s">
        <v>1629</v>
      </c>
      <c r="B1152" s="16" t="s">
        <v>4973</v>
      </c>
      <c r="C1152" s="5">
        <v>3</v>
      </c>
      <c r="D1152" s="6" t="s">
        <v>2341</v>
      </c>
      <c r="E1152" s="6" t="s">
        <v>3689</v>
      </c>
      <c r="F1152" s="6" t="s">
        <v>3716</v>
      </c>
      <c r="G1152" t="str">
        <f t="shared" si="17"/>
        <v>A000220</v>
      </c>
    </row>
    <row r="1153" spans="1:7" x14ac:dyDescent="0.3">
      <c r="A1153" s="5" t="s">
        <v>548</v>
      </c>
      <c r="B1153" s="16" t="s">
        <v>4974</v>
      </c>
      <c r="C1153" s="5">
        <v>12</v>
      </c>
      <c r="D1153" s="6" t="s">
        <v>3093</v>
      </c>
      <c r="E1153" s="6" t="s">
        <v>3688</v>
      </c>
      <c r="F1153" s="6" t="s">
        <v>3715</v>
      </c>
      <c r="G1153" t="str">
        <f t="shared" si="17"/>
        <v>A050090</v>
      </c>
    </row>
    <row r="1154" spans="1:7" x14ac:dyDescent="0.3">
      <c r="A1154" s="5" t="s">
        <v>503</v>
      </c>
      <c r="B1154" s="16" t="s">
        <v>4975</v>
      </c>
      <c r="C1154" s="5">
        <v>12</v>
      </c>
      <c r="D1154" s="6" t="s">
        <v>3094</v>
      </c>
      <c r="E1154" s="6" t="s">
        <v>3684</v>
      </c>
      <c r="F1154" s="6" t="s">
        <v>3711</v>
      </c>
      <c r="G1154" t="str">
        <f t="shared" si="17"/>
        <v>A053620</v>
      </c>
    </row>
    <row r="1155" spans="1:7" x14ac:dyDescent="0.3">
      <c r="A1155" s="5" t="s">
        <v>390</v>
      </c>
      <c r="B1155" s="16" t="s">
        <v>4976</v>
      </c>
      <c r="C1155" s="5">
        <v>12</v>
      </c>
      <c r="D1155" s="6" t="s">
        <v>3095</v>
      </c>
      <c r="E1155" s="6" t="s">
        <v>3688</v>
      </c>
      <c r="F1155" s="6" t="s">
        <v>3715</v>
      </c>
      <c r="G1155" t="str">
        <f t="shared" si="17"/>
        <v>A027580</v>
      </c>
    </row>
    <row r="1156" spans="1:7" x14ac:dyDescent="0.3">
      <c r="A1156" s="5" t="s">
        <v>1681</v>
      </c>
      <c r="B1156" s="16" t="s">
        <v>4977</v>
      </c>
      <c r="C1156" s="5">
        <v>12</v>
      </c>
      <c r="D1156" s="6" t="s">
        <v>2393</v>
      </c>
      <c r="E1156" s="6" t="s">
        <v>3675</v>
      </c>
      <c r="F1156" s="6" t="s">
        <v>3702</v>
      </c>
      <c r="G1156" t="str">
        <f t="shared" si="17"/>
        <v>A023800</v>
      </c>
    </row>
    <row r="1157" spans="1:7" x14ac:dyDescent="0.3">
      <c r="A1157" s="5" t="s">
        <v>1765</v>
      </c>
      <c r="B1157" s="16" t="s">
        <v>4978</v>
      </c>
      <c r="C1157" s="5">
        <v>12</v>
      </c>
      <c r="D1157" s="6" t="s">
        <v>2472</v>
      </c>
      <c r="E1157" s="6" t="s">
        <v>3684</v>
      </c>
      <c r="F1157" s="6" t="s">
        <v>3711</v>
      </c>
      <c r="G1157" t="str">
        <f t="shared" si="17"/>
        <v>A027740</v>
      </c>
    </row>
    <row r="1158" spans="1:7" x14ac:dyDescent="0.3">
      <c r="A1158" s="5" t="s">
        <v>844</v>
      </c>
      <c r="B1158" s="16" t="s">
        <v>4979</v>
      </c>
      <c r="C1158" s="5">
        <v>12</v>
      </c>
      <c r="D1158" s="6" t="s">
        <v>3096</v>
      </c>
      <c r="E1158" s="6" t="s">
        <v>3699</v>
      </c>
      <c r="F1158" s="6" t="s">
        <v>3726</v>
      </c>
      <c r="G1158" t="str">
        <f t="shared" si="17"/>
        <v>A090360</v>
      </c>
    </row>
    <row r="1159" spans="1:7" x14ac:dyDescent="0.3">
      <c r="A1159" s="5" t="s">
        <v>1695</v>
      </c>
      <c r="B1159" s="16" t="s">
        <v>4980</v>
      </c>
      <c r="C1159" s="5">
        <v>12</v>
      </c>
      <c r="D1159" s="6" t="s">
        <v>2405</v>
      </c>
      <c r="E1159" s="6" t="s">
        <v>3695</v>
      </c>
      <c r="F1159" s="6" t="s">
        <v>3722</v>
      </c>
      <c r="G1159" t="str">
        <f t="shared" si="17"/>
        <v>A071950</v>
      </c>
    </row>
    <row r="1160" spans="1:7" x14ac:dyDescent="0.3">
      <c r="A1160" s="5" t="s">
        <v>519</v>
      </c>
      <c r="B1160" s="16" t="s">
        <v>4981</v>
      </c>
      <c r="C1160" s="5">
        <v>12</v>
      </c>
      <c r="D1160" s="6" t="s">
        <v>3097</v>
      </c>
      <c r="E1160" s="6" t="s">
        <v>3688</v>
      </c>
      <c r="F1160" s="6" t="s">
        <v>3715</v>
      </c>
      <c r="G1160" t="str">
        <f t="shared" si="17"/>
        <v>A080000</v>
      </c>
    </row>
    <row r="1161" spans="1:7" x14ac:dyDescent="0.3">
      <c r="A1161" s="5" t="s">
        <v>486</v>
      </c>
      <c r="B1161" s="16" t="s">
        <v>4982</v>
      </c>
      <c r="C1161" s="5">
        <v>12</v>
      </c>
      <c r="D1161" s="6" t="s">
        <v>3098</v>
      </c>
      <c r="E1161" s="6" t="s">
        <v>3689</v>
      </c>
      <c r="F1161" s="6" t="s">
        <v>3716</v>
      </c>
      <c r="G1161" t="str">
        <f t="shared" si="17"/>
        <v>A059210</v>
      </c>
    </row>
    <row r="1162" spans="1:7" x14ac:dyDescent="0.3">
      <c r="A1162" s="5" t="s">
        <v>422</v>
      </c>
      <c r="B1162" s="16" t="s">
        <v>4983</v>
      </c>
      <c r="C1162" s="5">
        <v>12</v>
      </c>
      <c r="D1162" s="6" t="s">
        <v>3099</v>
      </c>
      <c r="E1162" s="6" t="s">
        <v>3692</v>
      </c>
      <c r="F1162" s="6" t="s">
        <v>3719</v>
      </c>
      <c r="G1162" t="str">
        <f t="shared" si="17"/>
        <v>A065650</v>
      </c>
    </row>
    <row r="1163" spans="1:7" x14ac:dyDescent="0.3">
      <c r="A1163" s="5" t="s">
        <v>1663</v>
      </c>
      <c r="B1163" s="16" t="s">
        <v>4984</v>
      </c>
      <c r="C1163" s="5">
        <v>12</v>
      </c>
      <c r="D1163" s="6" t="s">
        <v>2375</v>
      </c>
      <c r="E1163" s="6" t="s">
        <v>3675</v>
      </c>
      <c r="F1163" s="6" t="s">
        <v>3702</v>
      </c>
      <c r="G1163" t="str">
        <f t="shared" si="17"/>
        <v>A006660</v>
      </c>
    </row>
    <row r="1164" spans="1:7" x14ac:dyDescent="0.3">
      <c r="A1164" s="5" t="s">
        <v>589</v>
      </c>
      <c r="B1164" s="16" t="s">
        <v>4985</v>
      </c>
      <c r="C1164" s="5">
        <v>12</v>
      </c>
      <c r="D1164" s="6" t="s">
        <v>3100</v>
      </c>
      <c r="E1164" s="6" t="s">
        <v>3690</v>
      </c>
      <c r="F1164" s="6" t="s">
        <v>3717</v>
      </c>
      <c r="G1164" t="str">
        <f t="shared" si="17"/>
        <v>A111870</v>
      </c>
    </row>
    <row r="1165" spans="1:7" x14ac:dyDescent="0.3">
      <c r="A1165" s="5" t="s">
        <v>600</v>
      </c>
      <c r="B1165" s="16" t="s">
        <v>4986</v>
      </c>
      <c r="C1165" s="5">
        <v>12</v>
      </c>
      <c r="D1165" s="6" t="s">
        <v>3101</v>
      </c>
      <c r="E1165" s="6" t="s">
        <v>3696</v>
      </c>
      <c r="F1165" s="6" t="s">
        <v>3723</v>
      </c>
      <c r="G1165" t="str">
        <f t="shared" si="17"/>
        <v>A032960</v>
      </c>
    </row>
    <row r="1166" spans="1:7" x14ac:dyDescent="0.3">
      <c r="A1166" s="5" t="s">
        <v>630</v>
      </c>
      <c r="B1166" s="16" t="s">
        <v>4987</v>
      </c>
      <c r="C1166" s="5">
        <v>12</v>
      </c>
      <c r="D1166" s="6" t="s">
        <v>3102</v>
      </c>
      <c r="E1166" s="6" t="s">
        <v>3688</v>
      </c>
      <c r="F1166" s="6" t="s">
        <v>3715</v>
      </c>
      <c r="G1166" t="str">
        <f t="shared" si="17"/>
        <v>A049950</v>
      </c>
    </row>
    <row r="1167" spans="1:7" x14ac:dyDescent="0.3">
      <c r="A1167" s="5" t="s">
        <v>1646</v>
      </c>
      <c r="B1167" s="16" t="s">
        <v>4988</v>
      </c>
      <c r="C1167" s="5">
        <v>12</v>
      </c>
      <c r="D1167" s="6" t="s">
        <v>2358</v>
      </c>
      <c r="E1167" s="6" t="s">
        <v>3685</v>
      </c>
      <c r="F1167" s="6" t="s">
        <v>3712</v>
      </c>
      <c r="G1167" t="str">
        <f t="shared" ref="G1167:G1230" si="18">A1167</f>
        <v>A120030</v>
      </c>
    </row>
    <row r="1168" spans="1:7" x14ac:dyDescent="0.3">
      <c r="A1168" s="5" t="s">
        <v>870</v>
      </c>
      <c r="B1168" s="16" t="s">
        <v>4989</v>
      </c>
      <c r="C1168" s="5">
        <v>12</v>
      </c>
      <c r="D1168" s="6" t="s">
        <v>3103</v>
      </c>
      <c r="E1168" s="6" t="s">
        <v>3690</v>
      </c>
      <c r="F1168" s="6" t="s">
        <v>3717</v>
      </c>
      <c r="G1168" t="str">
        <f t="shared" si="18"/>
        <v>A032750</v>
      </c>
    </row>
    <row r="1169" spans="1:7" x14ac:dyDescent="0.3">
      <c r="A1169" s="5" t="s">
        <v>3104</v>
      </c>
      <c r="B1169" s="16" t="s">
        <v>4990</v>
      </c>
      <c r="C1169" s="5">
        <v>12</v>
      </c>
      <c r="D1169" s="6" t="s">
        <v>3105</v>
      </c>
      <c r="E1169" s="6" t="s">
        <v>3681</v>
      </c>
      <c r="F1169" s="6" t="s">
        <v>3708</v>
      </c>
      <c r="G1169" t="str">
        <f t="shared" si="18"/>
        <v>A184230</v>
      </c>
    </row>
    <row r="1170" spans="1:7" x14ac:dyDescent="0.3">
      <c r="A1170" s="5" t="s">
        <v>771</v>
      </c>
      <c r="B1170" s="16" t="s">
        <v>4991</v>
      </c>
      <c r="C1170" s="5">
        <v>12</v>
      </c>
      <c r="D1170" s="6" t="s">
        <v>3106</v>
      </c>
      <c r="E1170" s="6" t="s">
        <v>3696</v>
      </c>
      <c r="F1170" s="6" t="s">
        <v>3723</v>
      </c>
      <c r="G1170" t="str">
        <f t="shared" si="18"/>
        <v>A037460</v>
      </c>
    </row>
    <row r="1171" spans="1:7" x14ac:dyDescent="0.3">
      <c r="A1171" s="5" t="s">
        <v>781</v>
      </c>
      <c r="B1171" s="16" t="s">
        <v>4992</v>
      </c>
      <c r="C1171" s="5">
        <v>12</v>
      </c>
      <c r="D1171" s="6" t="s">
        <v>3107</v>
      </c>
      <c r="E1171" s="6" t="s">
        <v>3699</v>
      </c>
      <c r="F1171" s="6" t="s">
        <v>3726</v>
      </c>
      <c r="G1171" t="str">
        <f t="shared" si="18"/>
        <v>A051490</v>
      </c>
    </row>
    <row r="1172" spans="1:7" x14ac:dyDescent="0.3">
      <c r="A1172" s="5" t="s">
        <v>372</v>
      </c>
      <c r="B1172" s="16" t="s">
        <v>4993</v>
      </c>
      <c r="C1172" s="5">
        <v>12</v>
      </c>
      <c r="D1172" s="6" t="s">
        <v>3108</v>
      </c>
      <c r="E1172" s="6" t="s">
        <v>3677</v>
      </c>
      <c r="F1172" s="6" t="s">
        <v>3704</v>
      </c>
      <c r="G1172" t="str">
        <f t="shared" si="18"/>
        <v>A037370</v>
      </c>
    </row>
    <row r="1173" spans="1:7" x14ac:dyDescent="0.3">
      <c r="A1173" s="5" t="s">
        <v>1712</v>
      </c>
      <c r="B1173" s="16" t="s">
        <v>4994</v>
      </c>
      <c r="C1173" s="5">
        <v>12</v>
      </c>
      <c r="D1173" s="6" t="s">
        <v>3786</v>
      </c>
      <c r="E1173" s="6" t="s">
        <v>3693</v>
      </c>
      <c r="F1173" s="6" t="s">
        <v>3720</v>
      </c>
      <c r="G1173" t="str">
        <f t="shared" si="18"/>
        <v>A012170</v>
      </c>
    </row>
    <row r="1174" spans="1:7" x14ac:dyDescent="0.3">
      <c r="A1174" s="5" t="s">
        <v>3109</v>
      </c>
      <c r="B1174" s="16" t="s">
        <v>4995</v>
      </c>
      <c r="C1174" s="5">
        <v>12</v>
      </c>
      <c r="D1174" s="6" t="s">
        <v>3110</v>
      </c>
      <c r="E1174" s="6" t="s">
        <v>3675</v>
      </c>
      <c r="F1174" s="6" t="s">
        <v>3702</v>
      </c>
      <c r="G1174" t="str">
        <f t="shared" si="18"/>
        <v>A013310</v>
      </c>
    </row>
    <row r="1175" spans="1:7" x14ac:dyDescent="0.3">
      <c r="A1175" s="5" t="s">
        <v>605</v>
      </c>
      <c r="B1175" s="16" t="s">
        <v>4996</v>
      </c>
      <c r="C1175" s="5">
        <v>12</v>
      </c>
      <c r="D1175" s="6" t="s">
        <v>3111</v>
      </c>
      <c r="E1175" s="6" t="s">
        <v>3681</v>
      </c>
      <c r="F1175" s="6" t="s">
        <v>3708</v>
      </c>
      <c r="G1175" t="str">
        <f t="shared" si="18"/>
        <v>A042500</v>
      </c>
    </row>
    <row r="1176" spans="1:7" x14ac:dyDescent="0.3">
      <c r="A1176" s="5" t="s">
        <v>467</v>
      </c>
      <c r="B1176" s="16" t="s">
        <v>4997</v>
      </c>
      <c r="C1176" s="5">
        <v>12</v>
      </c>
      <c r="D1176" s="6" t="s">
        <v>3787</v>
      </c>
      <c r="E1176" s="6" t="s">
        <v>3681</v>
      </c>
      <c r="F1176" s="6" t="s">
        <v>3708</v>
      </c>
      <c r="G1176" t="str">
        <f t="shared" si="18"/>
        <v>A108860</v>
      </c>
    </row>
    <row r="1177" spans="1:7" x14ac:dyDescent="0.3">
      <c r="A1177" s="5" t="s">
        <v>457</v>
      </c>
      <c r="B1177" s="16" t="s">
        <v>4998</v>
      </c>
      <c r="C1177" s="5">
        <v>12</v>
      </c>
      <c r="D1177" s="6" t="s">
        <v>3112</v>
      </c>
      <c r="E1177" s="6" t="s">
        <v>3689</v>
      </c>
      <c r="F1177" s="6" t="s">
        <v>3716</v>
      </c>
      <c r="G1177" t="str">
        <f t="shared" si="18"/>
        <v>A150840</v>
      </c>
    </row>
    <row r="1178" spans="1:7" x14ac:dyDescent="0.3">
      <c r="A1178" s="5" t="s">
        <v>715</v>
      </c>
      <c r="B1178" s="16" t="s">
        <v>4999</v>
      </c>
      <c r="C1178" s="5">
        <v>12</v>
      </c>
      <c r="D1178" s="6" t="s">
        <v>3113</v>
      </c>
      <c r="E1178" s="6" t="s">
        <v>3688</v>
      </c>
      <c r="F1178" s="6" t="s">
        <v>3715</v>
      </c>
      <c r="G1178" t="str">
        <f t="shared" si="18"/>
        <v>A054090</v>
      </c>
    </row>
    <row r="1179" spans="1:7" x14ac:dyDescent="0.3">
      <c r="A1179" s="5" t="s">
        <v>801</v>
      </c>
      <c r="B1179" s="16" t="s">
        <v>5000</v>
      </c>
      <c r="C1179" s="5">
        <v>12</v>
      </c>
      <c r="D1179" s="6" t="s">
        <v>3114</v>
      </c>
      <c r="E1179" s="6" t="s">
        <v>3689</v>
      </c>
      <c r="F1179" s="6" t="s">
        <v>3716</v>
      </c>
      <c r="G1179" t="str">
        <f t="shared" si="18"/>
        <v>A032940</v>
      </c>
    </row>
    <row r="1180" spans="1:7" x14ac:dyDescent="0.3">
      <c r="A1180" s="5" t="s">
        <v>451</v>
      </c>
      <c r="B1180" s="16" t="s">
        <v>5001</v>
      </c>
      <c r="C1180" s="5">
        <v>12</v>
      </c>
      <c r="D1180" s="6" t="s">
        <v>3115</v>
      </c>
      <c r="E1180" s="6" t="s">
        <v>3675</v>
      </c>
      <c r="F1180" s="6" t="s">
        <v>3702</v>
      </c>
      <c r="G1180" t="str">
        <f t="shared" si="18"/>
        <v>A041930</v>
      </c>
    </row>
    <row r="1181" spans="1:7" x14ac:dyDescent="0.3">
      <c r="A1181" s="5" t="s">
        <v>611</v>
      </c>
      <c r="B1181" s="16" t="s">
        <v>5002</v>
      </c>
      <c r="C1181" s="5">
        <v>12</v>
      </c>
      <c r="D1181" s="6" t="s">
        <v>3116</v>
      </c>
      <c r="E1181" s="6" t="s">
        <v>3695</v>
      </c>
      <c r="F1181" s="6" t="s">
        <v>3722</v>
      </c>
      <c r="G1181" t="str">
        <f t="shared" si="18"/>
        <v>A046940</v>
      </c>
    </row>
    <row r="1182" spans="1:7" x14ac:dyDescent="0.3">
      <c r="A1182" s="5" t="s">
        <v>543</v>
      </c>
      <c r="B1182" s="16" t="s">
        <v>5003</v>
      </c>
      <c r="C1182" s="5">
        <v>12</v>
      </c>
      <c r="D1182" s="6" t="s">
        <v>3117</v>
      </c>
      <c r="E1182" s="6" t="s">
        <v>3681</v>
      </c>
      <c r="F1182" s="6" t="s">
        <v>3708</v>
      </c>
      <c r="G1182" t="str">
        <f t="shared" si="18"/>
        <v>A115310</v>
      </c>
    </row>
    <row r="1183" spans="1:7" x14ac:dyDescent="0.3">
      <c r="A1183" s="5" t="s">
        <v>875</v>
      </c>
      <c r="B1183" s="16" t="s">
        <v>5004</v>
      </c>
      <c r="C1183" s="5">
        <v>12</v>
      </c>
      <c r="D1183" s="6" t="s">
        <v>3118</v>
      </c>
      <c r="E1183" s="6" t="s">
        <v>3695</v>
      </c>
      <c r="F1183" s="6" t="s">
        <v>3722</v>
      </c>
      <c r="G1183" t="str">
        <f t="shared" si="18"/>
        <v>A006050</v>
      </c>
    </row>
    <row r="1184" spans="1:7" x14ac:dyDescent="0.3">
      <c r="A1184" s="5" t="s">
        <v>466</v>
      </c>
      <c r="B1184" s="16" t="s">
        <v>5005</v>
      </c>
      <c r="C1184" s="5">
        <v>12</v>
      </c>
      <c r="D1184" s="6" t="s">
        <v>3119</v>
      </c>
      <c r="E1184" s="6" t="s">
        <v>3675</v>
      </c>
      <c r="F1184" s="6" t="s">
        <v>3702</v>
      </c>
      <c r="G1184" t="str">
        <f t="shared" si="18"/>
        <v>A071850</v>
      </c>
    </row>
    <row r="1185" spans="1:7" x14ac:dyDescent="0.3">
      <c r="A1185" s="5" t="s">
        <v>409</v>
      </c>
      <c r="B1185" s="16" t="s">
        <v>5006</v>
      </c>
      <c r="C1185" s="5">
        <v>12</v>
      </c>
      <c r="D1185" s="6" t="s">
        <v>3120</v>
      </c>
      <c r="E1185" s="6" t="s">
        <v>3679</v>
      </c>
      <c r="F1185" s="6" t="s">
        <v>3706</v>
      </c>
      <c r="G1185" t="str">
        <f t="shared" si="18"/>
        <v>A014190</v>
      </c>
    </row>
    <row r="1186" spans="1:7" x14ac:dyDescent="0.3">
      <c r="A1186" s="5" t="s">
        <v>608</v>
      </c>
      <c r="B1186" s="16" t="s">
        <v>5007</v>
      </c>
      <c r="C1186" s="5">
        <v>12</v>
      </c>
      <c r="D1186" s="6" t="s">
        <v>3121</v>
      </c>
      <c r="E1186" s="6" t="s">
        <v>3688</v>
      </c>
      <c r="F1186" s="6" t="s">
        <v>3715</v>
      </c>
      <c r="G1186" t="str">
        <f t="shared" si="18"/>
        <v>A083930</v>
      </c>
    </row>
    <row r="1187" spans="1:7" x14ac:dyDescent="0.3">
      <c r="A1187" s="5" t="s">
        <v>555</v>
      </c>
      <c r="B1187" s="16" t="s">
        <v>5008</v>
      </c>
      <c r="C1187" s="5">
        <v>12</v>
      </c>
      <c r="D1187" s="6" t="s">
        <v>3122</v>
      </c>
      <c r="E1187" s="6" t="s">
        <v>3678</v>
      </c>
      <c r="F1187" s="6" t="s">
        <v>3705</v>
      </c>
      <c r="G1187" t="str">
        <f t="shared" si="18"/>
        <v>A900110</v>
      </c>
    </row>
    <row r="1188" spans="1:7" x14ac:dyDescent="0.3">
      <c r="A1188" s="5" t="s">
        <v>742</v>
      </c>
      <c r="B1188" s="16" t="s">
        <v>5009</v>
      </c>
      <c r="C1188" s="5">
        <v>12</v>
      </c>
      <c r="D1188" s="6" t="s">
        <v>3123</v>
      </c>
      <c r="E1188" s="6" t="s">
        <v>3681</v>
      </c>
      <c r="F1188" s="6" t="s">
        <v>3708</v>
      </c>
      <c r="G1188" t="str">
        <f t="shared" si="18"/>
        <v>A078860</v>
      </c>
    </row>
    <row r="1189" spans="1:7" x14ac:dyDescent="0.3">
      <c r="A1189" s="5" t="s">
        <v>671</v>
      </c>
      <c r="B1189" s="16" t="s">
        <v>5010</v>
      </c>
      <c r="C1189" s="5">
        <v>12</v>
      </c>
      <c r="D1189" s="6" t="s">
        <v>3124</v>
      </c>
      <c r="E1189" s="6" t="s">
        <v>3699</v>
      </c>
      <c r="F1189" s="6" t="s">
        <v>3726</v>
      </c>
      <c r="G1189" t="str">
        <f t="shared" si="18"/>
        <v>A123840</v>
      </c>
    </row>
    <row r="1190" spans="1:7" x14ac:dyDescent="0.3">
      <c r="A1190" s="5" t="s">
        <v>460</v>
      </c>
      <c r="B1190" s="16" t="s">
        <v>5011</v>
      </c>
      <c r="C1190" s="5">
        <v>12</v>
      </c>
      <c r="D1190" s="6" t="s">
        <v>3125</v>
      </c>
      <c r="E1190" s="6" t="s">
        <v>3696</v>
      </c>
      <c r="F1190" s="6" t="s">
        <v>3723</v>
      </c>
      <c r="G1190" t="str">
        <f t="shared" si="18"/>
        <v>A066670</v>
      </c>
    </row>
    <row r="1191" spans="1:7" x14ac:dyDescent="0.3">
      <c r="A1191" s="5" t="s">
        <v>1676</v>
      </c>
      <c r="B1191" s="16" t="s">
        <v>5012</v>
      </c>
      <c r="C1191" s="5">
        <v>12</v>
      </c>
      <c r="D1191" s="6" t="s">
        <v>2388</v>
      </c>
      <c r="E1191" s="6" t="s">
        <v>3699</v>
      </c>
      <c r="F1191" s="6" t="s">
        <v>3726</v>
      </c>
      <c r="G1191" t="str">
        <f t="shared" si="18"/>
        <v>A011700</v>
      </c>
    </row>
    <row r="1192" spans="1:7" x14ac:dyDescent="0.3">
      <c r="A1192" s="5" t="s">
        <v>987</v>
      </c>
      <c r="B1192" s="16" t="s">
        <v>5013</v>
      </c>
      <c r="C1192" s="5">
        <v>12</v>
      </c>
      <c r="D1192" s="6" t="s">
        <v>3126</v>
      </c>
      <c r="E1192" s="6" t="s">
        <v>3685</v>
      </c>
      <c r="F1192" s="6" t="s">
        <v>3712</v>
      </c>
      <c r="G1192" t="str">
        <f t="shared" si="18"/>
        <v>A023440</v>
      </c>
    </row>
    <row r="1193" spans="1:7" x14ac:dyDescent="0.3">
      <c r="A1193" s="5" t="s">
        <v>427</v>
      </c>
      <c r="B1193" s="16" t="s">
        <v>5014</v>
      </c>
      <c r="C1193" s="5">
        <v>12</v>
      </c>
      <c r="D1193" s="6" t="s">
        <v>3127</v>
      </c>
      <c r="E1193" s="6" t="s">
        <v>3696</v>
      </c>
      <c r="F1193" s="6" t="s">
        <v>3723</v>
      </c>
      <c r="G1193" t="str">
        <f t="shared" si="18"/>
        <v>A025320</v>
      </c>
    </row>
    <row r="1194" spans="1:7" x14ac:dyDescent="0.3">
      <c r="A1194" s="5" t="s">
        <v>1647</v>
      </c>
      <c r="B1194" s="16" t="s">
        <v>5015</v>
      </c>
      <c r="C1194" s="5">
        <v>12</v>
      </c>
      <c r="D1194" s="6" t="s">
        <v>2359</v>
      </c>
      <c r="E1194" s="6" t="s">
        <v>3687</v>
      </c>
      <c r="F1194" s="6" t="s">
        <v>3714</v>
      </c>
      <c r="G1194" t="str">
        <f t="shared" si="18"/>
        <v>A001560</v>
      </c>
    </row>
    <row r="1195" spans="1:7" x14ac:dyDescent="0.3">
      <c r="A1195" s="5" t="s">
        <v>211</v>
      </c>
      <c r="B1195" s="16" t="s">
        <v>5016</v>
      </c>
      <c r="C1195" s="5">
        <v>12</v>
      </c>
      <c r="D1195" s="6" t="s">
        <v>3128</v>
      </c>
      <c r="E1195" s="6" t="s">
        <v>3690</v>
      </c>
      <c r="F1195" s="6" t="s">
        <v>3717</v>
      </c>
      <c r="G1195" t="str">
        <f t="shared" si="18"/>
        <v>A038340</v>
      </c>
    </row>
    <row r="1196" spans="1:7" x14ac:dyDescent="0.3">
      <c r="A1196" s="5" t="s">
        <v>435</v>
      </c>
      <c r="B1196" s="16" t="s">
        <v>5017</v>
      </c>
      <c r="C1196" s="5">
        <v>12</v>
      </c>
      <c r="D1196" s="6" t="s">
        <v>3129</v>
      </c>
      <c r="E1196" s="6" t="s">
        <v>3674</v>
      </c>
      <c r="F1196" s="6" t="s">
        <v>3701</v>
      </c>
      <c r="G1196" t="str">
        <f t="shared" si="18"/>
        <v>A057500</v>
      </c>
    </row>
    <row r="1197" spans="1:7" x14ac:dyDescent="0.3">
      <c r="A1197" s="5" t="s">
        <v>556</v>
      </c>
      <c r="B1197" s="16" t="s">
        <v>5018</v>
      </c>
      <c r="C1197" s="5">
        <v>12</v>
      </c>
      <c r="D1197" s="6" t="s">
        <v>3130</v>
      </c>
      <c r="E1197" s="6" t="s">
        <v>3690</v>
      </c>
      <c r="F1197" s="6" t="s">
        <v>3717</v>
      </c>
      <c r="G1197" t="str">
        <f t="shared" si="18"/>
        <v>A036010</v>
      </c>
    </row>
    <row r="1198" spans="1:7" x14ac:dyDescent="0.3">
      <c r="A1198" s="5" t="s">
        <v>1691</v>
      </c>
      <c r="B1198" s="16" t="s">
        <v>5019</v>
      </c>
      <c r="C1198" s="5">
        <v>12</v>
      </c>
      <c r="D1198" s="6" t="s">
        <v>2402</v>
      </c>
      <c r="E1198" s="6" t="s">
        <v>3678</v>
      </c>
      <c r="F1198" s="6" t="s">
        <v>3705</v>
      </c>
      <c r="G1198" t="str">
        <f t="shared" si="18"/>
        <v>A011330</v>
      </c>
    </row>
    <row r="1199" spans="1:7" x14ac:dyDescent="0.3">
      <c r="A1199" s="5" t="s">
        <v>535</v>
      </c>
      <c r="B1199" s="16" t="s">
        <v>5020</v>
      </c>
      <c r="C1199" s="5">
        <v>12</v>
      </c>
      <c r="D1199" s="6" t="s">
        <v>3131</v>
      </c>
      <c r="E1199" s="6" t="s">
        <v>3681</v>
      </c>
      <c r="F1199" s="6" t="s">
        <v>3708</v>
      </c>
      <c r="G1199" t="str">
        <f t="shared" si="18"/>
        <v>A093320</v>
      </c>
    </row>
    <row r="1200" spans="1:7" x14ac:dyDescent="0.3">
      <c r="A1200" s="5" t="s">
        <v>1652</v>
      </c>
      <c r="B1200" s="16" t="s">
        <v>5021</v>
      </c>
      <c r="C1200" s="5">
        <v>12</v>
      </c>
      <c r="D1200" s="6" t="s">
        <v>2364</v>
      </c>
      <c r="E1200" s="6" t="s">
        <v>3687</v>
      </c>
      <c r="F1200" s="6" t="s">
        <v>3714</v>
      </c>
      <c r="G1200" t="str">
        <f t="shared" si="18"/>
        <v>A002200</v>
      </c>
    </row>
    <row r="1201" spans="1:7" x14ac:dyDescent="0.3">
      <c r="A1201" s="5" t="s">
        <v>833</v>
      </c>
      <c r="B1201" s="16" t="s">
        <v>5022</v>
      </c>
      <c r="C1201" s="5">
        <v>12</v>
      </c>
      <c r="D1201" s="6" t="s">
        <v>3132</v>
      </c>
      <c r="E1201" s="6" t="s">
        <v>3688</v>
      </c>
      <c r="F1201" s="6" t="s">
        <v>3715</v>
      </c>
      <c r="G1201" t="str">
        <f t="shared" si="18"/>
        <v>A036170</v>
      </c>
    </row>
    <row r="1202" spans="1:7" x14ac:dyDescent="0.3">
      <c r="A1202" s="5" t="s">
        <v>1788</v>
      </c>
      <c r="B1202" s="16" t="s">
        <v>5023</v>
      </c>
      <c r="C1202" s="5">
        <v>6</v>
      </c>
      <c r="D1202" s="6" t="s">
        <v>2495</v>
      </c>
      <c r="E1202" s="6" t="s">
        <v>3675</v>
      </c>
      <c r="F1202" s="6" t="s">
        <v>3702</v>
      </c>
      <c r="G1202" t="str">
        <f t="shared" si="18"/>
        <v>A033250</v>
      </c>
    </row>
    <row r="1203" spans="1:7" x14ac:dyDescent="0.3">
      <c r="A1203" s="5" t="s">
        <v>1644</v>
      </c>
      <c r="B1203" s="16" t="s">
        <v>5024</v>
      </c>
      <c r="C1203" s="5">
        <v>12</v>
      </c>
      <c r="D1203" s="6" t="s">
        <v>2356</v>
      </c>
      <c r="E1203" s="6" t="s">
        <v>3679</v>
      </c>
      <c r="F1203" s="6" t="s">
        <v>3706</v>
      </c>
      <c r="G1203" t="str">
        <f t="shared" si="18"/>
        <v>A083420</v>
      </c>
    </row>
    <row r="1204" spans="1:7" x14ac:dyDescent="0.3">
      <c r="A1204" s="5" t="s">
        <v>592</v>
      </c>
      <c r="B1204" s="16" t="s">
        <v>5025</v>
      </c>
      <c r="C1204" s="5">
        <v>12</v>
      </c>
      <c r="D1204" s="6" t="s">
        <v>3133</v>
      </c>
      <c r="E1204" s="6" t="s">
        <v>3698</v>
      </c>
      <c r="F1204" s="6" t="s">
        <v>3725</v>
      </c>
      <c r="G1204" t="str">
        <f t="shared" si="18"/>
        <v>A096240</v>
      </c>
    </row>
    <row r="1205" spans="1:7" x14ac:dyDescent="0.3">
      <c r="A1205" s="5" t="s">
        <v>1588</v>
      </c>
      <c r="B1205" s="16" t="s">
        <v>5026</v>
      </c>
      <c r="C1205" s="5">
        <v>12</v>
      </c>
      <c r="D1205" s="6" t="s">
        <v>2302</v>
      </c>
      <c r="E1205" s="6" t="s">
        <v>3695</v>
      </c>
      <c r="F1205" s="6" t="s">
        <v>3722</v>
      </c>
      <c r="G1205" t="str">
        <f t="shared" si="18"/>
        <v>A006570</v>
      </c>
    </row>
    <row r="1206" spans="1:7" x14ac:dyDescent="0.3">
      <c r="A1206" s="5" t="s">
        <v>908</v>
      </c>
      <c r="B1206" s="16" t="s">
        <v>5027</v>
      </c>
      <c r="C1206" s="5">
        <v>12</v>
      </c>
      <c r="D1206" s="6" t="s">
        <v>3134</v>
      </c>
      <c r="E1206" s="6" t="s">
        <v>3677</v>
      </c>
      <c r="F1206" s="6" t="s">
        <v>3704</v>
      </c>
      <c r="G1206" t="str">
        <f t="shared" si="18"/>
        <v>A046120</v>
      </c>
    </row>
    <row r="1207" spans="1:7" x14ac:dyDescent="0.3">
      <c r="A1207" s="5" t="s">
        <v>1715</v>
      </c>
      <c r="B1207" s="16" t="s">
        <v>5028</v>
      </c>
      <c r="C1207" s="5">
        <v>12</v>
      </c>
      <c r="D1207" s="6" t="s">
        <v>2422</v>
      </c>
      <c r="E1207" s="6" t="s">
        <v>3699</v>
      </c>
      <c r="F1207" s="6" t="s">
        <v>3726</v>
      </c>
      <c r="G1207" t="str">
        <f t="shared" si="18"/>
        <v>A002900</v>
      </c>
    </row>
    <row r="1208" spans="1:7" x14ac:dyDescent="0.3">
      <c r="A1208" s="5" t="s">
        <v>613</v>
      </c>
      <c r="B1208" s="16" t="s">
        <v>5029</v>
      </c>
      <c r="C1208" s="5">
        <v>12</v>
      </c>
      <c r="D1208" s="6" t="s">
        <v>3135</v>
      </c>
      <c r="E1208" s="6" t="s">
        <v>3698</v>
      </c>
      <c r="F1208" s="6" t="s">
        <v>3725</v>
      </c>
      <c r="G1208" t="str">
        <f t="shared" si="18"/>
        <v>A039340</v>
      </c>
    </row>
    <row r="1209" spans="1:7" x14ac:dyDescent="0.3">
      <c r="A1209" s="5" t="s">
        <v>3136</v>
      </c>
      <c r="B1209" s="16" t="s">
        <v>5030</v>
      </c>
      <c r="C1209" s="5">
        <v>12</v>
      </c>
      <c r="D1209" s="6" t="s">
        <v>3137</v>
      </c>
      <c r="E1209" s="6" t="s">
        <v>3698</v>
      </c>
      <c r="F1209" s="6" t="s">
        <v>3725</v>
      </c>
      <c r="G1209" t="str">
        <f t="shared" si="18"/>
        <v>A133750</v>
      </c>
    </row>
    <row r="1210" spans="1:7" x14ac:dyDescent="0.3">
      <c r="A1210" s="5" t="s">
        <v>3138</v>
      </c>
      <c r="B1210" s="16" t="s">
        <v>5031</v>
      </c>
      <c r="C1210" s="5">
        <v>12</v>
      </c>
      <c r="D1210" s="6" t="s">
        <v>3139</v>
      </c>
      <c r="E1210" s="6" t="s">
        <v>3698</v>
      </c>
      <c r="F1210" s="6" t="s">
        <v>3725</v>
      </c>
      <c r="G1210" t="str">
        <f t="shared" si="18"/>
        <v>A127710</v>
      </c>
    </row>
    <row r="1211" spans="1:7" x14ac:dyDescent="0.3">
      <c r="A1211" s="5" t="s">
        <v>648</v>
      </c>
      <c r="B1211" s="16" t="s">
        <v>5032</v>
      </c>
      <c r="C1211" s="5">
        <v>12</v>
      </c>
      <c r="D1211" s="6" t="s">
        <v>3140</v>
      </c>
      <c r="E1211" s="6" t="s">
        <v>3687</v>
      </c>
      <c r="F1211" s="6" t="s">
        <v>3714</v>
      </c>
      <c r="G1211" t="str">
        <f t="shared" si="18"/>
        <v>A014970</v>
      </c>
    </row>
    <row r="1212" spans="1:7" x14ac:dyDescent="0.3">
      <c r="A1212" s="5" t="s">
        <v>437</v>
      </c>
      <c r="B1212" s="16" t="s">
        <v>5033</v>
      </c>
      <c r="C1212" s="5">
        <v>12</v>
      </c>
      <c r="D1212" s="6" t="s">
        <v>3141</v>
      </c>
      <c r="E1212" s="6" t="s">
        <v>3696</v>
      </c>
      <c r="F1212" s="6" t="s">
        <v>3723</v>
      </c>
      <c r="G1212" t="str">
        <f t="shared" si="18"/>
        <v>A065530</v>
      </c>
    </row>
    <row r="1213" spans="1:7" x14ac:dyDescent="0.3">
      <c r="A1213" s="5" t="s">
        <v>510</v>
      </c>
      <c r="B1213" s="16" t="s">
        <v>5034</v>
      </c>
      <c r="C1213" s="5">
        <v>12</v>
      </c>
      <c r="D1213" s="6" t="s">
        <v>3142</v>
      </c>
      <c r="E1213" s="6" t="s">
        <v>3696</v>
      </c>
      <c r="F1213" s="6" t="s">
        <v>3723</v>
      </c>
      <c r="G1213" t="str">
        <f t="shared" si="18"/>
        <v>A033230</v>
      </c>
    </row>
    <row r="1214" spans="1:7" x14ac:dyDescent="0.3">
      <c r="A1214" s="5" t="s">
        <v>502</v>
      </c>
      <c r="B1214" s="16" t="s">
        <v>5035</v>
      </c>
      <c r="C1214" s="5">
        <v>12</v>
      </c>
      <c r="D1214" s="6" t="s">
        <v>3143</v>
      </c>
      <c r="E1214" s="6" t="s">
        <v>3694</v>
      </c>
      <c r="F1214" s="6" t="s">
        <v>3721</v>
      </c>
      <c r="G1214" t="str">
        <f t="shared" si="18"/>
        <v>A014940</v>
      </c>
    </row>
    <row r="1215" spans="1:7" x14ac:dyDescent="0.3">
      <c r="A1215" s="5" t="s">
        <v>432</v>
      </c>
      <c r="B1215" s="16" t="s">
        <v>5036</v>
      </c>
      <c r="C1215" s="5">
        <v>12</v>
      </c>
      <c r="D1215" s="6" t="s">
        <v>3144</v>
      </c>
      <c r="E1215" s="6" t="s">
        <v>3689</v>
      </c>
      <c r="F1215" s="6" t="s">
        <v>3716</v>
      </c>
      <c r="G1215" t="str">
        <f t="shared" si="18"/>
        <v>A127120</v>
      </c>
    </row>
    <row r="1216" spans="1:7" x14ac:dyDescent="0.3">
      <c r="A1216" s="5" t="s">
        <v>1661</v>
      </c>
      <c r="B1216" s="16" t="s">
        <v>5037</v>
      </c>
      <c r="C1216" s="5">
        <v>12</v>
      </c>
      <c r="D1216" s="6" t="s">
        <v>2373</v>
      </c>
      <c r="E1216" s="6" t="s">
        <v>3679</v>
      </c>
      <c r="F1216" s="6" t="s">
        <v>3706</v>
      </c>
      <c r="G1216" t="str">
        <f t="shared" si="18"/>
        <v>A024070</v>
      </c>
    </row>
    <row r="1217" spans="1:7" x14ac:dyDescent="0.3">
      <c r="A1217" s="5" t="s">
        <v>529</v>
      </c>
      <c r="B1217" s="16" t="s">
        <v>5038</v>
      </c>
      <c r="C1217" s="5">
        <v>12</v>
      </c>
      <c r="D1217" s="6" t="s">
        <v>3145</v>
      </c>
      <c r="E1217" s="6" t="s">
        <v>3689</v>
      </c>
      <c r="F1217" s="6" t="s">
        <v>3716</v>
      </c>
      <c r="G1217" t="str">
        <f t="shared" si="18"/>
        <v>A053950</v>
      </c>
    </row>
    <row r="1218" spans="1:7" x14ac:dyDescent="0.3">
      <c r="A1218" s="5" t="s">
        <v>604</v>
      </c>
      <c r="B1218" s="16" t="s">
        <v>5039</v>
      </c>
      <c r="C1218" s="5">
        <v>12</v>
      </c>
      <c r="D1218" s="6" t="s">
        <v>3146</v>
      </c>
      <c r="E1218" s="6" t="s">
        <v>3688</v>
      </c>
      <c r="F1218" s="6" t="s">
        <v>3715</v>
      </c>
      <c r="G1218" t="str">
        <f t="shared" si="18"/>
        <v>A090470</v>
      </c>
    </row>
    <row r="1219" spans="1:7" x14ac:dyDescent="0.3">
      <c r="A1219" s="5" t="s">
        <v>1697</v>
      </c>
      <c r="B1219" s="16" t="s">
        <v>5040</v>
      </c>
      <c r="C1219" s="5">
        <v>12</v>
      </c>
      <c r="D1219" s="6" t="s">
        <v>2407</v>
      </c>
      <c r="E1219" s="6" t="s">
        <v>3675</v>
      </c>
      <c r="F1219" s="6" t="s">
        <v>3702</v>
      </c>
      <c r="G1219" t="str">
        <f t="shared" si="18"/>
        <v>A012280</v>
      </c>
    </row>
    <row r="1220" spans="1:7" x14ac:dyDescent="0.3">
      <c r="A1220" s="5" t="s">
        <v>523</v>
      </c>
      <c r="B1220" s="16" t="s">
        <v>5041</v>
      </c>
      <c r="C1220" s="5">
        <v>12</v>
      </c>
      <c r="D1220" s="6" t="s">
        <v>3147</v>
      </c>
      <c r="E1220" s="6" t="s">
        <v>3698</v>
      </c>
      <c r="F1220" s="6" t="s">
        <v>3725</v>
      </c>
      <c r="G1220" t="str">
        <f t="shared" si="18"/>
        <v>A068930</v>
      </c>
    </row>
    <row r="1221" spans="1:7" x14ac:dyDescent="0.3">
      <c r="A1221" s="5" t="s">
        <v>497</v>
      </c>
      <c r="B1221" s="16" t="s">
        <v>5042</v>
      </c>
      <c r="C1221" s="5">
        <v>12</v>
      </c>
      <c r="D1221" s="6" t="s">
        <v>3148</v>
      </c>
      <c r="E1221" s="6" t="s">
        <v>3679</v>
      </c>
      <c r="F1221" s="6" t="s">
        <v>3706</v>
      </c>
      <c r="G1221" t="str">
        <f t="shared" si="18"/>
        <v>A101240</v>
      </c>
    </row>
    <row r="1222" spans="1:7" x14ac:dyDescent="0.3">
      <c r="A1222" s="5" t="s">
        <v>788</v>
      </c>
      <c r="B1222" s="16" t="s">
        <v>5043</v>
      </c>
      <c r="C1222" s="5">
        <v>12</v>
      </c>
      <c r="D1222" s="6" t="s">
        <v>3149</v>
      </c>
      <c r="E1222" s="6" t="s">
        <v>3689</v>
      </c>
      <c r="F1222" s="6" t="s">
        <v>3716</v>
      </c>
      <c r="G1222" t="str">
        <f t="shared" si="18"/>
        <v>A052670</v>
      </c>
    </row>
    <row r="1223" spans="1:7" x14ac:dyDescent="0.3">
      <c r="A1223" s="5" t="s">
        <v>499</v>
      </c>
      <c r="B1223" s="16" t="s">
        <v>5044</v>
      </c>
      <c r="C1223" s="5">
        <v>12</v>
      </c>
      <c r="D1223" s="6" t="s">
        <v>3150</v>
      </c>
      <c r="E1223" s="6" t="s">
        <v>3679</v>
      </c>
      <c r="F1223" s="6" t="s">
        <v>3706</v>
      </c>
      <c r="G1223" t="str">
        <f t="shared" si="18"/>
        <v>A120240</v>
      </c>
    </row>
    <row r="1224" spans="1:7" x14ac:dyDescent="0.3">
      <c r="A1224" s="5" t="s">
        <v>459</v>
      </c>
      <c r="B1224" s="16" t="s">
        <v>5045</v>
      </c>
      <c r="C1224" s="5">
        <v>12</v>
      </c>
      <c r="D1224" s="6" t="s">
        <v>3151</v>
      </c>
      <c r="E1224" s="6" t="s">
        <v>3678</v>
      </c>
      <c r="F1224" s="6" t="s">
        <v>3705</v>
      </c>
      <c r="G1224" t="str">
        <f t="shared" si="18"/>
        <v>A037070</v>
      </c>
    </row>
    <row r="1225" spans="1:7" x14ac:dyDescent="0.3">
      <c r="A1225" s="5" t="s">
        <v>681</v>
      </c>
      <c r="B1225" s="16" t="s">
        <v>5046</v>
      </c>
      <c r="C1225" s="5">
        <v>12</v>
      </c>
      <c r="D1225" s="6" t="s">
        <v>3152</v>
      </c>
      <c r="E1225" s="6" t="s">
        <v>3699</v>
      </c>
      <c r="F1225" s="6" t="s">
        <v>3726</v>
      </c>
      <c r="G1225" t="str">
        <f t="shared" si="18"/>
        <v>A049430</v>
      </c>
    </row>
    <row r="1226" spans="1:7" x14ac:dyDescent="0.3">
      <c r="A1226" s="5" t="s">
        <v>780</v>
      </c>
      <c r="B1226" s="16" t="s">
        <v>5047</v>
      </c>
      <c r="C1226" s="5">
        <v>12</v>
      </c>
      <c r="D1226" s="6" t="s">
        <v>3153</v>
      </c>
      <c r="E1226" s="6" t="s">
        <v>3684</v>
      </c>
      <c r="F1226" s="6" t="s">
        <v>3711</v>
      </c>
      <c r="G1226" t="str">
        <f t="shared" si="18"/>
        <v>A005860</v>
      </c>
    </row>
    <row r="1227" spans="1:7" x14ac:dyDescent="0.3">
      <c r="A1227" s="5" t="s">
        <v>306</v>
      </c>
      <c r="B1227" s="16" t="s">
        <v>5048</v>
      </c>
      <c r="C1227" s="5">
        <v>12</v>
      </c>
      <c r="D1227" s="6" t="s">
        <v>3154</v>
      </c>
      <c r="E1227" s="6" t="s">
        <v>3681</v>
      </c>
      <c r="F1227" s="6" t="s">
        <v>3708</v>
      </c>
      <c r="G1227" t="str">
        <f t="shared" si="18"/>
        <v>A030350</v>
      </c>
    </row>
    <row r="1228" spans="1:7" x14ac:dyDescent="0.3">
      <c r="A1228" s="5" t="s">
        <v>820</v>
      </c>
      <c r="B1228" s="16" t="s">
        <v>5049</v>
      </c>
      <c r="C1228" s="5">
        <v>12</v>
      </c>
      <c r="D1228" s="6" t="s">
        <v>3155</v>
      </c>
      <c r="E1228" s="6" t="s">
        <v>3696</v>
      </c>
      <c r="F1228" s="6" t="s">
        <v>3723</v>
      </c>
      <c r="G1228" t="str">
        <f t="shared" si="18"/>
        <v>A052460</v>
      </c>
    </row>
    <row r="1229" spans="1:7" x14ac:dyDescent="0.3">
      <c r="A1229" s="5" t="s">
        <v>595</v>
      </c>
      <c r="B1229" s="16" t="s">
        <v>5050</v>
      </c>
      <c r="C1229" s="5">
        <v>12</v>
      </c>
      <c r="D1229" s="6" t="s">
        <v>3156</v>
      </c>
      <c r="E1229" s="6" t="s">
        <v>3695</v>
      </c>
      <c r="F1229" s="6" t="s">
        <v>3722</v>
      </c>
      <c r="G1229" t="str">
        <f t="shared" si="18"/>
        <v>A011560</v>
      </c>
    </row>
    <row r="1230" spans="1:7" x14ac:dyDescent="0.3">
      <c r="A1230" s="5" t="s">
        <v>534</v>
      </c>
      <c r="B1230" s="16" t="s">
        <v>5051</v>
      </c>
      <c r="C1230" s="5">
        <v>12</v>
      </c>
      <c r="D1230" s="6" t="s">
        <v>3157</v>
      </c>
      <c r="E1230" s="6" t="s">
        <v>3675</v>
      </c>
      <c r="F1230" s="6" t="s">
        <v>3702</v>
      </c>
      <c r="G1230" t="str">
        <f t="shared" si="18"/>
        <v>A011320</v>
      </c>
    </row>
    <row r="1231" spans="1:7" x14ac:dyDescent="0.3">
      <c r="A1231" s="5" t="s">
        <v>823</v>
      </c>
      <c r="B1231" s="16" t="s">
        <v>5052</v>
      </c>
      <c r="C1231" s="5">
        <v>12</v>
      </c>
      <c r="D1231" s="6" t="s">
        <v>3788</v>
      </c>
      <c r="E1231" s="6" t="s">
        <v>3693</v>
      </c>
      <c r="F1231" s="6" t="s">
        <v>3720</v>
      </c>
      <c r="G1231" t="str">
        <f t="shared" ref="G1231:G1294" si="19">A1231</f>
        <v>A052300</v>
      </c>
    </row>
    <row r="1232" spans="1:7" x14ac:dyDescent="0.3">
      <c r="A1232" s="5" t="s">
        <v>1653</v>
      </c>
      <c r="B1232" s="16" t="s">
        <v>5053</v>
      </c>
      <c r="C1232" s="5">
        <v>12</v>
      </c>
      <c r="D1232" s="6" t="s">
        <v>2365</v>
      </c>
      <c r="E1232" s="6" t="s">
        <v>3687</v>
      </c>
      <c r="F1232" s="6" t="s">
        <v>3714</v>
      </c>
      <c r="G1232" t="str">
        <f t="shared" si="19"/>
        <v>A032560</v>
      </c>
    </row>
    <row r="1233" spans="1:7" x14ac:dyDescent="0.3">
      <c r="A1233" s="5" t="s">
        <v>1739</v>
      </c>
      <c r="B1233" s="16" t="s">
        <v>5054</v>
      </c>
      <c r="C1233" s="5">
        <v>12</v>
      </c>
      <c r="D1233" s="6" t="s">
        <v>2446</v>
      </c>
      <c r="E1233" s="6" t="s">
        <v>3687</v>
      </c>
      <c r="F1233" s="6" t="s">
        <v>3714</v>
      </c>
      <c r="G1233" t="str">
        <f t="shared" si="19"/>
        <v>A006740</v>
      </c>
    </row>
    <row r="1234" spans="1:7" x14ac:dyDescent="0.3">
      <c r="A1234" s="5" t="s">
        <v>551</v>
      </c>
      <c r="B1234" s="16" t="s">
        <v>5055</v>
      </c>
      <c r="C1234" s="5">
        <v>12</v>
      </c>
      <c r="D1234" s="6" t="s">
        <v>3158</v>
      </c>
      <c r="E1234" s="6" t="s">
        <v>3688</v>
      </c>
      <c r="F1234" s="6" t="s">
        <v>3715</v>
      </c>
      <c r="G1234" t="str">
        <f t="shared" si="19"/>
        <v>A037400</v>
      </c>
    </row>
    <row r="1235" spans="1:7" x14ac:dyDescent="0.3">
      <c r="A1235" s="5" t="s">
        <v>1680</v>
      </c>
      <c r="B1235" s="16" t="s">
        <v>5056</v>
      </c>
      <c r="C1235" s="5">
        <v>12</v>
      </c>
      <c r="D1235" s="6" t="s">
        <v>2392</v>
      </c>
      <c r="E1235" s="6" t="s">
        <v>3685</v>
      </c>
      <c r="F1235" s="6" t="s">
        <v>3712</v>
      </c>
      <c r="G1235" t="str">
        <f t="shared" si="19"/>
        <v>A008260</v>
      </c>
    </row>
    <row r="1236" spans="1:7" x14ac:dyDescent="0.3">
      <c r="A1236" s="5" t="s">
        <v>628</v>
      </c>
      <c r="B1236" s="16" t="s">
        <v>5057</v>
      </c>
      <c r="C1236" s="5">
        <v>3</v>
      </c>
      <c r="D1236" s="6" t="s">
        <v>3159</v>
      </c>
      <c r="E1236" s="6" t="s">
        <v>3681</v>
      </c>
      <c r="F1236" s="6" t="s">
        <v>3708</v>
      </c>
      <c r="G1236" t="str">
        <f t="shared" si="19"/>
        <v>A950110</v>
      </c>
    </row>
    <row r="1237" spans="1:7" x14ac:dyDescent="0.3">
      <c r="A1237" s="5" t="s">
        <v>1689</v>
      </c>
      <c r="B1237" s="16" t="s">
        <v>5058</v>
      </c>
      <c r="C1237" s="5">
        <v>12</v>
      </c>
      <c r="D1237" s="6" t="s">
        <v>2400</v>
      </c>
      <c r="E1237" s="6"/>
      <c r="F1237" s="6"/>
      <c r="G1237" t="str">
        <f t="shared" si="19"/>
        <v>A025850</v>
      </c>
    </row>
    <row r="1238" spans="1:7" x14ac:dyDescent="0.3">
      <c r="A1238" s="5" t="s">
        <v>515</v>
      </c>
      <c r="B1238" s="16" t="s">
        <v>5059</v>
      </c>
      <c r="C1238" s="5">
        <v>12</v>
      </c>
      <c r="D1238" s="6" t="s">
        <v>3160</v>
      </c>
      <c r="E1238" s="6" t="s">
        <v>3674</v>
      </c>
      <c r="F1238" s="6" t="s">
        <v>3701</v>
      </c>
      <c r="G1238" t="str">
        <f t="shared" si="19"/>
        <v>A053610</v>
      </c>
    </row>
    <row r="1239" spans="1:7" x14ac:dyDescent="0.3">
      <c r="A1239" s="5" t="s">
        <v>765</v>
      </c>
      <c r="B1239" s="16" t="s">
        <v>5060</v>
      </c>
      <c r="C1239" s="5">
        <v>12</v>
      </c>
      <c r="D1239" s="6" t="s">
        <v>3161</v>
      </c>
      <c r="E1239" s="6" t="s">
        <v>3689</v>
      </c>
      <c r="F1239" s="6" t="s">
        <v>3716</v>
      </c>
      <c r="G1239" t="str">
        <f t="shared" si="19"/>
        <v>A044960</v>
      </c>
    </row>
    <row r="1240" spans="1:7" x14ac:dyDescent="0.3">
      <c r="A1240" s="5" t="s">
        <v>1698</v>
      </c>
      <c r="B1240" s="16" t="s">
        <v>5061</v>
      </c>
      <c r="C1240" s="5">
        <v>12</v>
      </c>
      <c r="D1240" s="6" t="s">
        <v>2408</v>
      </c>
      <c r="E1240" s="6" t="s">
        <v>3679</v>
      </c>
      <c r="F1240" s="6" t="s">
        <v>3706</v>
      </c>
      <c r="G1240" t="str">
        <f t="shared" si="19"/>
        <v>A006890</v>
      </c>
    </row>
    <row r="1241" spans="1:7" x14ac:dyDescent="0.3">
      <c r="A1241" s="5" t="s">
        <v>1725</v>
      </c>
      <c r="B1241" s="16" t="s">
        <v>5062</v>
      </c>
      <c r="C1241" s="5">
        <v>12</v>
      </c>
      <c r="D1241" s="6" t="s">
        <v>2432</v>
      </c>
      <c r="E1241" s="6" t="s">
        <v>3675</v>
      </c>
      <c r="F1241" s="6" t="s">
        <v>3702</v>
      </c>
      <c r="G1241" t="str">
        <f t="shared" si="19"/>
        <v>A090080</v>
      </c>
    </row>
    <row r="1242" spans="1:7" x14ac:dyDescent="0.3">
      <c r="A1242" s="5" t="s">
        <v>516</v>
      </c>
      <c r="B1242" s="16" t="s">
        <v>5063</v>
      </c>
      <c r="C1242" s="5">
        <v>12</v>
      </c>
      <c r="D1242" s="6" t="s">
        <v>3162</v>
      </c>
      <c r="E1242" s="6" t="s">
        <v>3675</v>
      </c>
      <c r="F1242" s="6" t="s">
        <v>3702</v>
      </c>
      <c r="G1242" t="str">
        <f t="shared" si="19"/>
        <v>A024830</v>
      </c>
    </row>
    <row r="1243" spans="1:7" x14ac:dyDescent="0.3">
      <c r="A1243" s="5" t="s">
        <v>1032</v>
      </c>
      <c r="B1243" s="16" t="s">
        <v>5064</v>
      </c>
      <c r="C1243" s="5">
        <v>12</v>
      </c>
      <c r="D1243" s="6" t="s">
        <v>3163</v>
      </c>
      <c r="E1243" s="6" t="s">
        <v>3699</v>
      </c>
      <c r="F1243" s="6" t="s">
        <v>3726</v>
      </c>
      <c r="G1243" t="str">
        <f t="shared" si="19"/>
        <v>A095300</v>
      </c>
    </row>
    <row r="1244" spans="1:7" x14ac:dyDescent="0.3">
      <c r="A1244" s="5" t="s">
        <v>686</v>
      </c>
      <c r="B1244" s="16" t="s">
        <v>5065</v>
      </c>
      <c r="C1244" s="5">
        <v>12</v>
      </c>
      <c r="D1244" s="6" t="s">
        <v>3164</v>
      </c>
      <c r="E1244" s="6" t="s">
        <v>3689</v>
      </c>
      <c r="F1244" s="6" t="s">
        <v>3716</v>
      </c>
      <c r="G1244" t="str">
        <f t="shared" si="19"/>
        <v>A086040</v>
      </c>
    </row>
    <row r="1245" spans="1:7" x14ac:dyDescent="0.3">
      <c r="A1245" s="5" t="s">
        <v>3165</v>
      </c>
      <c r="B1245" s="16" t="s">
        <v>5066</v>
      </c>
      <c r="C1245" s="5">
        <v>12</v>
      </c>
      <c r="D1245" s="6" t="s">
        <v>3166</v>
      </c>
      <c r="E1245" s="6" t="s">
        <v>3674</v>
      </c>
      <c r="F1245" s="6" t="s">
        <v>3701</v>
      </c>
      <c r="G1245" t="str">
        <f t="shared" si="19"/>
        <v>A122640</v>
      </c>
    </row>
    <row r="1246" spans="1:7" x14ac:dyDescent="0.3">
      <c r="A1246" s="5" t="s">
        <v>3167</v>
      </c>
      <c r="B1246" s="16" t="s">
        <v>5067</v>
      </c>
      <c r="C1246" s="5">
        <v>12</v>
      </c>
      <c r="D1246" s="6" t="s">
        <v>3168</v>
      </c>
      <c r="E1246" s="6" t="s">
        <v>3681</v>
      </c>
      <c r="F1246" s="6" t="s">
        <v>3708</v>
      </c>
      <c r="G1246" t="str">
        <f t="shared" si="19"/>
        <v>A213090</v>
      </c>
    </row>
    <row r="1247" spans="1:7" x14ac:dyDescent="0.3">
      <c r="A1247" s="5" t="s">
        <v>504</v>
      </c>
      <c r="B1247" s="16" t="s">
        <v>5068</v>
      </c>
      <c r="C1247" s="5">
        <v>12</v>
      </c>
      <c r="D1247" s="6" t="s">
        <v>3169</v>
      </c>
      <c r="E1247" s="6" t="s">
        <v>3677</v>
      </c>
      <c r="F1247" s="6" t="s">
        <v>3704</v>
      </c>
      <c r="G1247" t="str">
        <f t="shared" si="19"/>
        <v>A099320</v>
      </c>
    </row>
    <row r="1248" spans="1:7" x14ac:dyDescent="0.3">
      <c r="A1248" s="5" t="s">
        <v>1631</v>
      </c>
      <c r="B1248" s="16" t="s">
        <v>5069</v>
      </c>
      <c r="C1248" s="5">
        <v>6</v>
      </c>
      <c r="D1248" s="6" t="s">
        <v>2343</v>
      </c>
      <c r="E1248" s="6" t="s">
        <v>3685</v>
      </c>
      <c r="F1248" s="6" t="s">
        <v>3712</v>
      </c>
      <c r="G1248" t="str">
        <f t="shared" si="19"/>
        <v>A001080</v>
      </c>
    </row>
    <row r="1249" spans="1:7" x14ac:dyDescent="0.3">
      <c r="A1249" s="5" t="s">
        <v>583</v>
      </c>
      <c r="B1249" s="16" t="s">
        <v>5070</v>
      </c>
      <c r="C1249" s="5">
        <v>12</v>
      </c>
      <c r="D1249" s="6" t="s">
        <v>3170</v>
      </c>
      <c r="E1249" s="6" t="s">
        <v>3691</v>
      </c>
      <c r="F1249" s="6" t="s">
        <v>3718</v>
      </c>
      <c r="G1249" t="str">
        <f t="shared" si="19"/>
        <v>A039310</v>
      </c>
    </row>
    <row r="1250" spans="1:7" x14ac:dyDescent="0.3">
      <c r="A1250" s="5" t="s">
        <v>1671</v>
      </c>
      <c r="B1250" s="16" t="s">
        <v>5071</v>
      </c>
      <c r="C1250" s="5">
        <v>12</v>
      </c>
      <c r="D1250" s="6" t="s">
        <v>2383</v>
      </c>
      <c r="E1250" s="6" t="s">
        <v>3681</v>
      </c>
      <c r="F1250" s="6" t="s">
        <v>3708</v>
      </c>
      <c r="G1250" t="str">
        <f t="shared" si="19"/>
        <v>A072130</v>
      </c>
    </row>
    <row r="1251" spans="1:7" x14ac:dyDescent="0.3">
      <c r="A1251" s="5" t="s">
        <v>733</v>
      </c>
      <c r="B1251" s="16" t="s">
        <v>5072</v>
      </c>
      <c r="C1251" s="5">
        <v>12</v>
      </c>
      <c r="D1251" s="6" t="s">
        <v>3171</v>
      </c>
      <c r="E1251" s="6" t="s">
        <v>3696</v>
      </c>
      <c r="F1251" s="6" t="s">
        <v>3723</v>
      </c>
      <c r="G1251" t="str">
        <f t="shared" si="19"/>
        <v>A039010</v>
      </c>
    </row>
    <row r="1252" spans="1:7" x14ac:dyDescent="0.3">
      <c r="A1252" s="5" t="s">
        <v>1758</v>
      </c>
      <c r="B1252" s="16" t="s">
        <v>5073</v>
      </c>
      <c r="C1252" s="5">
        <v>12</v>
      </c>
      <c r="D1252" s="6" t="s">
        <v>2465</v>
      </c>
      <c r="E1252" s="6" t="s">
        <v>3681</v>
      </c>
      <c r="F1252" s="6" t="s">
        <v>3708</v>
      </c>
      <c r="G1252" t="str">
        <f t="shared" si="19"/>
        <v>A031820</v>
      </c>
    </row>
    <row r="1253" spans="1:7" x14ac:dyDescent="0.3">
      <c r="A1253" s="5" t="s">
        <v>787</v>
      </c>
      <c r="B1253" s="16" t="s">
        <v>5074</v>
      </c>
      <c r="C1253" s="5">
        <v>12</v>
      </c>
      <c r="D1253" s="6" t="s">
        <v>3172</v>
      </c>
      <c r="E1253" s="6" t="s">
        <v>3696</v>
      </c>
      <c r="F1253" s="6" t="s">
        <v>3723</v>
      </c>
      <c r="G1253" t="str">
        <f t="shared" si="19"/>
        <v>A079190</v>
      </c>
    </row>
    <row r="1254" spans="1:7" x14ac:dyDescent="0.3">
      <c r="A1254" s="5" t="s">
        <v>1706</v>
      </c>
      <c r="B1254" s="16" t="s">
        <v>5075</v>
      </c>
      <c r="C1254" s="5">
        <v>12</v>
      </c>
      <c r="D1254" s="6" t="s">
        <v>2415</v>
      </c>
      <c r="E1254" s="6" t="s">
        <v>3679</v>
      </c>
      <c r="F1254" s="6" t="s">
        <v>3706</v>
      </c>
      <c r="G1254" t="str">
        <f t="shared" si="19"/>
        <v>A001570</v>
      </c>
    </row>
    <row r="1255" spans="1:7" x14ac:dyDescent="0.3">
      <c r="A1255" s="5" t="s">
        <v>3173</v>
      </c>
      <c r="B1255" s="16" t="s">
        <v>5076</v>
      </c>
      <c r="C1255" s="5">
        <v>12</v>
      </c>
      <c r="D1255" s="6" t="s">
        <v>3174</v>
      </c>
      <c r="E1255" s="6" t="s">
        <v>3696</v>
      </c>
      <c r="F1255" s="6" t="s">
        <v>3723</v>
      </c>
      <c r="G1255" t="str">
        <f t="shared" si="19"/>
        <v>A178780</v>
      </c>
    </row>
    <row r="1256" spans="1:7" x14ac:dyDescent="0.3">
      <c r="A1256" s="5" t="s">
        <v>680</v>
      </c>
      <c r="B1256" s="16" t="s">
        <v>5077</v>
      </c>
      <c r="C1256" s="5">
        <v>12</v>
      </c>
      <c r="D1256" s="6" t="s">
        <v>3175</v>
      </c>
      <c r="E1256" s="6" t="s">
        <v>3685</v>
      </c>
      <c r="F1256" s="6" t="s">
        <v>3712</v>
      </c>
      <c r="G1256" t="str">
        <f t="shared" si="19"/>
        <v>A053260</v>
      </c>
    </row>
    <row r="1257" spans="1:7" x14ac:dyDescent="0.3">
      <c r="A1257" s="5" t="s">
        <v>484</v>
      </c>
      <c r="B1257" s="16" t="s">
        <v>5078</v>
      </c>
      <c r="C1257" s="5">
        <v>12</v>
      </c>
      <c r="D1257" s="6" t="s">
        <v>3176</v>
      </c>
      <c r="E1257" s="6" t="s">
        <v>3687</v>
      </c>
      <c r="F1257" s="6" t="s">
        <v>3714</v>
      </c>
      <c r="G1257" t="str">
        <f t="shared" si="19"/>
        <v>A001810</v>
      </c>
    </row>
    <row r="1258" spans="1:7" x14ac:dyDescent="0.3">
      <c r="A1258" s="5" t="s">
        <v>624</v>
      </c>
      <c r="B1258" s="16" t="s">
        <v>5079</v>
      </c>
      <c r="C1258" s="5">
        <v>12</v>
      </c>
      <c r="D1258" s="6" t="s">
        <v>3177</v>
      </c>
      <c r="E1258" s="6" t="s">
        <v>3679</v>
      </c>
      <c r="F1258" s="6" t="s">
        <v>3706</v>
      </c>
      <c r="G1258" t="str">
        <f t="shared" si="19"/>
        <v>A114630</v>
      </c>
    </row>
    <row r="1259" spans="1:7" x14ac:dyDescent="0.3">
      <c r="A1259" s="5" t="s">
        <v>602</v>
      </c>
      <c r="B1259" s="16" t="s">
        <v>5080</v>
      </c>
      <c r="C1259" s="5">
        <v>12</v>
      </c>
      <c r="D1259" s="6" t="s">
        <v>3178</v>
      </c>
      <c r="E1259" s="6" t="s">
        <v>3675</v>
      </c>
      <c r="F1259" s="6" t="s">
        <v>3702</v>
      </c>
      <c r="G1259" t="str">
        <f t="shared" si="19"/>
        <v>A073070</v>
      </c>
    </row>
    <row r="1260" spans="1:7" x14ac:dyDescent="0.3">
      <c r="A1260" s="5" t="s">
        <v>1744</v>
      </c>
      <c r="B1260" s="16" t="s">
        <v>5081</v>
      </c>
      <c r="C1260" s="5">
        <v>12</v>
      </c>
      <c r="D1260" s="6" t="s">
        <v>2451</v>
      </c>
      <c r="E1260" s="6" t="s">
        <v>3675</v>
      </c>
      <c r="F1260" s="6" t="s">
        <v>3702</v>
      </c>
      <c r="G1260" t="str">
        <f t="shared" si="19"/>
        <v>A015260</v>
      </c>
    </row>
    <row r="1261" spans="1:7" x14ac:dyDescent="0.3">
      <c r="A1261" s="5" t="s">
        <v>606</v>
      </c>
      <c r="B1261" s="16" t="s">
        <v>5082</v>
      </c>
      <c r="C1261" s="5">
        <v>12</v>
      </c>
      <c r="D1261" s="6" t="s">
        <v>3789</v>
      </c>
      <c r="E1261" s="6" t="s">
        <v>3695</v>
      </c>
      <c r="F1261" s="6" t="s">
        <v>3722</v>
      </c>
      <c r="G1261" t="str">
        <f t="shared" si="19"/>
        <v>A060560</v>
      </c>
    </row>
    <row r="1262" spans="1:7" x14ac:dyDescent="0.3">
      <c r="A1262" s="5" t="s">
        <v>654</v>
      </c>
      <c r="B1262" s="16" t="s">
        <v>5083</v>
      </c>
      <c r="C1262" s="5">
        <v>12</v>
      </c>
      <c r="D1262" s="6" t="s">
        <v>3179</v>
      </c>
      <c r="E1262" s="6" t="s">
        <v>3681</v>
      </c>
      <c r="F1262" s="6" t="s">
        <v>3708</v>
      </c>
      <c r="G1262" t="str">
        <f t="shared" si="19"/>
        <v>A039420</v>
      </c>
    </row>
    <row r="1263" spans="1:7" x14ac:dyDescent="0.3">
      <c r="A1263" s="5" t="s">
        <v>553</v>
      </c>
      <c r="B1263" s="16" t="s">
        <v>5084</v>
      </c>
      <c r="C1263" s="5">
        <v>12</v>
      </c>
      <c r="D1263" s="6" t="s">
        <v>3180</v>
      </c>
      <c r="E1263" s="6" t="s">
        <v>3696</v>
      </c>
      <c r="F1263" s="6" t="s">
        <v>3723</v>
      </c>
      <c r="G1263" t="str">
        <f t="shared" si="19"/>
        <v>A065570</v>
      </c>
    </row>
    <row r="1264" spans="1:7" x14ac:dyDescent="0.3">
      <c r="A1264" s="5" t="s">
        <v>500</v>
      </c>
      <c r="B1264" s="16" t="s">
        <v>5085</v>
      </c>
      <c r="C1264" s="5">
        <v>12</v>
      </c>
      <c r="D1264" s="6" t="s">
        <v>3181</v>
      </c>
      <c r="E1264" s="6" t="s">
        <v>3679</v>
      </c>
      <c r="F1264" s="6" t="s">
        <v>3706</v>
      </c>
      <c r="G1264" t="str">
        <f t="shared" si="19"/>
        <v>A089010</v>
      </c>
    </row>
    <row r="1265" spans="1:7" x14ac:dyDescent="0.3">
      <c r="A1265" s="5" t="s">
        <v>842</v>
      </c>
      <c r="B1265" s="16" t="s">
        <v>5086</v>
      </c>
      <c r="C1265" s="5">
        <v>12</v>
      </c>
      <c r="D1265" s="6" t="s">
        <v>3182</v>
      </c>
      <c r="E1265" s="6" t="s">
        <v>3690</v>
      </c>
      <c r="F1265" s="6" t="s">
        <v>3717</v>
      </c>
      <c r="G1265" t="str">
        <f t="shared" si="19"/>
        <v>A196490</v>
      </c>
    </row>
    <row r="1266" spans="1:7" x14ac:dyDescent="0.3">
      <c r="A1266" s="5" t="s">
        <v>1746</v>
      </c>
      <c r="B1266" s="16" t="s">
        <v>5087</v>
      </c>
      <c r="C1266" s="5">
        <v>12</v>
      </c>
      <c r="D1266" s="6" t="s">
        <v>2453</v>
      </c>
      <c r="E1266" s="6" t="s">
        <v>3687</v>
      </c>
      <c r="F1266" s="6" t="s">
        <v>3714</v>
      </c>
      <c r="G1266" t="str">
        <f t="shared" si="19"/>
        <v>A009460</v>
      </c>
    </row>
    <row r="1267" spans="1:7" x14ac:dyDescent="0.3">
      <c r="A1267" s="5" t="s">
        <v>1007</v>
      </c>
      <c r="B1267" s="16" t="s">
        <v>5088</v>
      </c>
      <c r="C1267" s="5">
        <v>12</v>
      </c>
      <c r="D1267" s="6" t="s">
        <v>3790</v>
      </c>
      <c r="E1267" s="6" t="s">
        <v>3699</v>
      </c>
      <c r="F1267" s="6" t="s">
        <v>3726</v>
      </c>
      <c r="G1267" t="str">
        <f t="shared" si="19"/>
        <v>A122800</v>
      </c>
    </row>
    <row r="1268" spans="1:7" x14ac:dyDescent="0.3">
      <c r="A1268" s="5" t="s">
        <v>1803</v>
      </c>
      <c r="B1268" s="16" t="s">
        <v>5089</v>
      </c>
      <c r="C1268" s="5">
        <v>12</v>
      </c>
      <c r="D1268" s="6" t="s">
        <v>2509</v>
      </c>
      <c r="E1268" s="6" t="s">
        <v>3695</v>
      </c>
      <c r="F1268" s="6" t="s">
        <v>3722</v>
      </c>
      <c r="G1268" t="str">
        <f t="shared" si="19"/>
        <v>A005960</v>
      </c>
    </row>
    <row r="1269" spans="1:7" x14ac:dyDescent="0.3">
      <c r="A1269" s="5" t="s">
        <v>532</v>
      </c>
      <c r="B1269" s="16" t="s">
        <v>5090</v>
      </c>
      <c r="C1269" s="5">
        <v>12</v>
      </c>
      <c r="D1269" s="6" t="s">
        <v>3791</v>
      </c>
      <c r="E1269" s="6" t="s">
        <v>3674</v>
      </c>
      <c r="F1269" s="6" t="s">
        <v>3701</v>
      </c>
      <c r="G1269" t="str">
        <f t="shared" si="19"/>
        <v>A052900</v>
      </c>
    </row>
    <row r="1270" spans="1:7" x14ac:dyDescent="0.3">
      <c r="A1270" s="5" t="s">
        <v>552</v>
      </c>
      <c r="B1270" s="16" t="s">
        <v>5091</v>
      </c>
      <c r="C1270" s="5">
        <v>12</v>
      </c>
      <c r="D1270" s="6" t="s">
        <v>3183</v>
      </c>
      <c r="E1270" s="6" t="s">
        <v>3674</v>
      </c>
      <c r="F1270" s="6" t="s">
        <v>3701</v>
      </c>
      <c r="G1270" t="str">
        <f t="shared" si="19"/>
        <v>A092600</v>
      </c>
    </row>
    <row r="1271" spans="1:7" x14ac:dyDescent="0.3">
      <c r="A1271" s="5" t="s">
        <v>972</v>
      </c>
      <c r="B1271" s="16" t="s">
        <v>5092</v>
      </c>
      <c r="C1271" s="5">
        <v>12</v>
      </c>
      <c r="D1271" s="6" t="s">
        <v>3184</v>
      </c>
      <c r="E1271" s="6" t="s">
        <v>3686</v>
      </c>
      <c r="F1271" s="6" t="s">
        <v>3713</v>
      </c>
      <c r="G1271" t="str">
        <f t="shared" si="19"/>
        <v>A038620</v>
      </c>
    </row>
    <row r="1272" spans="1:7" x14ac:dyDescent="0.3">
      <c r="A1272" s="5" t="s">
        <v>1674</v>
      </c>
      <c r="B1272" s="16" t="s">
        <v>5093</v>
      </c>
      <c r="C1272" s="5">
        <v>12</v>
      </c>
      <c r="D1272" s="6" t="s">
        <v>2386</v>
      </c>
      <c r="E1272" s="6" t="s">
        <v>3699</v>
      </c>
      <c r="F1272" s="6" t="s">
        <v>3726</v>
      </c>
      <c r="G1272" t="str">
        <f t="shared" si="19"/>
        <v>A119650</v>
      </c>
    </row>
    <row r="1273" spans="1:7" x14ac:dyDescent="0.3">
      <c r="A1273" s="5" t="s">
        <v>860</v>
      </c>
      <c r="B1273" s="16" t="s">
        <v>5094</v>
      </c>
      <c r="C1273" s="5">
        <v>12</v>
      </c>
      <c r="D1273" s="6" t="s">
        <v>3185</v>
      </c>
      <c r="E1273" s="6" t="s">
        <v>3688</v>
      </c>
      <c r="F1273" s="6" t="s">
        <v>3715</v>
      </c>
      <c r="G1273" t="str">
        <f t="shared" si="19"/>
        <v>A137940</v>
      </c>
    </row>
    <row r="1274" spans="1:7" x14ac:dyDescent="0.3">
      <c r="A1274" s="5" t="s">
        <v>1701</v>
      </c>
      <c r="B1274" s="16" t="s">
        <v>5095</v>
      </c>
      <c r="C1274" s="5">
        <v>12</v>
      </c>
      <c r="D1274" s="6" t="s">
        <v>2411</v>
      </c>
      <c r="E1274" s="6" t="s">
        <v>3696</v>
      </c>
      <c r="F1274" s="6" t="s">
        <v>3723</v>
      </c>
      <c r="G1274" t="str">
        <f t="shared" si="19"/>
        <v>A004270</v>
      </c>
    </row>
    <row r="1275" spans="1:7" x14ac:dyDescent="0.3">
      <c r="A1275" s="5" t="s">
        <v>1655</v>
      </c>
      <c r="B1275" s="16" t="s">
        <v>5096</v>
      </c>
      <c r="C1275" s="5">
        <v>12</v>
      </c>
      <c r="D1275" s="6" t="s">
        <v>2367</v>
      </c>
      <c r="E1275" s="6" t="s">
        <v>3694</v>
      </c>
      <c r="F1275" s="6" t="s">
        <v>3721</v>
      </c>
      <c r="G1275" t="str">
        <f t="shared" si="19"/>
        <v>A133820</v>
      </c>
    </row>
    <row r="1276" spans="1:7" x14ac:dyDescent="0.3">
      <c r="A1276" s="5" t="s">
        <v>689</v>
      </c>
      <c r="B1276" s="16" t="s">
        <v>5097</v>
      </c>
      <c r="C1276" s="5">
        <v>12</v>
      </c>
      <c r="D1276" s="6" t="s">
        <v>3186</v>
      </c>
      <c r="E1276" s="6" t="s">
        <v>3675</v>
      </c>
      <c r="F1276" s="6" t="s">
        <v>3702</v>
      </c>
      <c r="G1276" t="str">
        <f t="shared" si="19"/>
        <v>A024120</v>
      </c>
    </row>
    <row r="1277" spans="1:7" x14ac:dyDescent="0.3">
      <c r="A1277" s="5" t="s">
        <v>674</v>
      </c>
      <c r="B1277" s="16" t="s">
        <v>5098</v>
      </c>
      <c r="C1277" s="5">
        <v>12</v>
      </c>
      <c r="D1277" s="6" t="s">
        <v>3187</v>
      </c>
      <c r="E1277" s="6" t="s">
        <v>3699</v>
      </c>
      <c r="F1277" s="6" t="s">
        <v>3726</v>
      </c>
      <c r="G1277" t="str">
        <f t="shared" si="19"/>
        <v>A104460</v>
      </c>
    </row>
    <row r="1278" spans="1:7" x14ac:dyDescent="0.3">
      <c r="A1278" s="5" t="s">
        <v>485</v>
      </c>
      <c r="B1278" s="16" t="s">
        <v>5099</v>
      </c>
      <c r="C1278" s="5">
        <v>12</v>
      </c>
      <c r="D1278" s="6" t="s">
        <v>3188</v>
      </c>
      <c r="E1278" s="6" t="s">
        <v>3694</v>
      </c>
      <c r="F1278" s="6" t="s">
        <v>3721</v>
      </c>
      <c r="G1278" t="str">
        <f t="shared" si="19"/>
        <v>A102210</v>
      </c>
    </row>
    <row r="1279" spans="1:7" x14ac:dyDescent="0.3">
      <c r="A1279" s="5" t="s">
        <v>762</v>
      </c>
      <c r="B1279" s="16" t="s">
        <v>5100</v>
      </c>
      <c r="C1279" s="5">
        <v>12</v>
      </c>
      <c r="D1279" s="6" t="s">
        <v>3792</v>
      </c>
      <c r="E1279" s="6" t="s">
        <v>3699</v>
      </c>
      <c r="F1279" s="6" t="s">
        <v>3726</v>
      </c>
      <c r="G1279" t="str">
        <f t="shared" si="19"/>
        <v>A089230</v>
      </c>
    </row>
    <row r="1280" spans="1:7" x14ac:dyDescent="0.3">
      <c r="A1280" s="5" t="s">
        <v>607</v>
      </c>
      <c r="B1280" s="16" t="s">
        <v>5101</v>
      </c>
      <c r="C1280" s="5">
        <v>12</v>
      </c>
      <c r="D1280" s="6" t="s">
        <v>3189</v>
      </c>
      <c r="E1280" s="6" t="s">
        <v>3692</v>
      </c>
      <c r="F1280" s="6" t="s">
        <v>3719</v>
      </c>
      <c r="G1280" t="str">
        <f t="shared" si="19"/>
        <v>A119860</v>
      </c>
    </row>
    <row r="1281" spans="1:7" x14ac:dyDescent="0.3">
      <c r="A1281" s="5" t="s">
        <v>1664</v>
      </c>
      <c r="B1281" s="16" t="s">
        <v>5102</v>
      </c>
      <c r="C1281" s="5">
        <v>12</v>
      </c>
      <c r="D1281" s="6" t="s">
        <v>2376</v>
      </c>
      <c r="E1281" s="6" t="s">
        <v>3687</v>
      </c>
      <c r="F1281" s="6" t="s">
        <v>3714</v>
      </c>
      <c r="G1281" t="str">
        <f t="shared" si="19"/>
        <v>A010040</v>
      </c>
    </row>
    <row r="1282" spans="1:7" x14ac:dyDescent="0.3">
      <c r="A1282" s="5" t="s">
        <v>575</v>
      </c>
      <c r="B1282" s="16" t="s">
        <v>5103</v>
      </c>
      <c r="C1282" s="5">
        <v>12</v>
      </c>
      <c r="D1282" s="6" t="s">
        <v>3190</v>
      </c>
      <c r="E1282" s="6" t="s">
        <v>3695</v>
      </c>
      <c r="F1282" s="6" t="s">
        <v>3722</v>
      </c>
      <c r="G1282" t="str">
        <f t="shared" si="19"/>
        <v>A094820</v>
      </c>
    </row>
    <row r="1283" spans="1:7" x14ac:dyDescent="0.3">
      <c r="A1283" s="5" t="s">
        <v>573</v>
      </c>
      <c r="B1283" s="16" t="s">
        <v>5104</v>
      </c>
      <c r="C1283" s="5">
        <v>12</v>
      </c>
      <c r="D1283" s="6" t="s">
        <v>3191</v>
      </c>
      <c r="E1283" s="6" t="s">
        <v>3688</v>
      </c>
      <c r="F1283" s="6" t="s">
        <v>3715</v>
      </c>
      <c r="G1283" t="str">
        <f t="shared" si="19"/>
        <v>A062860</v>
      </c>
    </row>
    <row r="1284" spans="1:7" x14ac:dyDescent="0.3">
      <c r="A1284" s="5" t="s">
        <v>658</v>
      </c>
      <c r="B1284" s="16" t="s">
        <v>5105</v>
      </c>
      <c r="C1284" s="5">
        <v>12</v>
      </c>
      <c r="D1284" s="6" t="s">
        <v>3192</v>
      </c>
      <c r="E1284" s="6" t="s">
        <v>3678</v>
      </c>
      <c r="F1284" s="6" t="s">
        <v>3705</v>
      </c>
      <c r="G1284" t="str">
        <f t="shared" si="19"/>
        <v>A065060</v>
      </c>
    </row>
    <row r="1285" spans="1:7" x14ac:dyDescent="0.3">
      <c r="A1285" s="5" t="s">
        <v>731</v>
      </c>
      <c r="B1285" s="16" t="s">
        <v>5106</v>
      </c>
      <c r="C1285" s="5">
        <v>12</v>
      </c>
      <c r="D1285" s="6" t="s">
        <v>3193</v>
      </c>
      <c r="E1285" s="6" t="s">
        <v>3674</v>
      </c>
      <c r="F1285" s="6" t="s">
        <v>3701</v>
      </c>
      <c r="G1285" t="str">
        <f t="shared" si="19"/>
        <v>A036810</v>
      </c>
    </row>
    <row r="1286" spans="1:7" x14ac:dyDescent="0.3">
      <c r="A1286" s="5" t="s">
        <v>577</v>
      </c>
      <c r="B1286" s="16" t="s">
        <v>5107</v>
      </c>
      <c r="C1286" s="5">
        <v>12</v>
      </c>
      <c r="D1286" s="6" t="s">
        <v>3194</v>
      </c>
      <c r="E1286" s="6" t="s">
        <v>3689</v>
      </c>
      <c r="F1286" s="6" t="s">
        <v>3716</v>
      </c>
      <c r="G1286" t="str">
        <f t="shared" si="19"/>
        <v>A006140</v>
      </c>
    </row>
    <row r="1287" spans="1:7" x14ac:dyDescent="0.3">
      <c r="A1287" s="5" t="s">
        <v>803</v>
      </c>
      <c r="B1287" s="16" t="s">
        <v>5108</v>
      </c>
      <c r="C1287" s="5">
        <v>12</v>
      </c>
      <c r="D1287" s="6" t="s">
        <v>3195</v>
      </c>
      <c r="E1287" s="6" t="s">
        <v>3690</v>
      </c>
      <c r="F1287" s="6" t="s">
        <v>3717</v>
      </c>
      <c r="G1287" t="str">
        <f t="shared" si="19"/>
        <v>A012340</v>
      </c>
    </row>
    <row r="1288" spans="1:7" x14ac:dyDescent="0.3">
      <c r="A1288" s="5" t="s">
        <v>1733</v>
      </c>
      <c r="B1288" s="16" t="s">
        <v>5109</v>
      </c>
      <c r="C1288" s="5">
        <v>12</v>
      </c>
      <c r="D1288" s="6" t="s">
        <v>2440</v>
      </c>
      <c r="E1288" s="6" t="s">
        <v>3675</v>
      </c>
      <c r="F1288" s="6" t="s">
        <v>3702</v>
      </c>
      <c r="G1288" t="str">
        <f t="shared" si="19"/>
        <v>A017370</v>
      </c>
    </row>
    <row r="1289" spans="1:7" x14ac:dyDescent="0.3">
      <c r="A1289" s="5" t="s">
        <v>1668</v>
      </c>
      <c r="B1289" s="16" t="s">
        <v>5110</v>
      </c>
      <c r="C1289" s="5">
        <v>12</v>
      </c>
      <c r="D1289" s="6" t="s">
        <v>2380</v>
      </c>
      <c r="E1289" s="6" t="s">
        <v>3678</v>
      </c>
      <c r="F1289" s="6" t="s">
        <v>3705</v>
      </c>
      <c r="G1289" t="str">
        <f t="shared" si="19"/>
        <v>A002070</v>
      </c>
    </row>
    <row r="1290" spans="1:7" x14ac:dyDescent="0.3">
      <c r="A1290" s="5" t="s">
        <v>672</v>
      </c>
      <c r="B1290" s="16" t="s">
        <v>5111</v>
      </c>
      <c r="C1290" s="5">
        <v>12</v>
      </c>
      <c r="D1290" s="6" t="s">
        <v>3196</v>
      </c>
      <c r="E1290" s="6" t="s">
        <v>3698</v>
      </c>
      <c r="F1290" s="6" t="s">
        <v>3725</v>
      </c>
      <c r="G1290" t="str">
        <f t="shared" si="19"/>
        <v>A066410</v>
      </c>
    </row>
    <row r="1291" spans="1:7" x14ac:dyDescent="0.3">
      <c r="A1291" s="5" t="s">
        <v>1670</v>
      </c>
      <c r="B1291" s="16" t="s">
        <v>5112</v>
      </c>
      <c r="C1291" s="5">
        <v>12</v>
      </c>
      <c r="D1291" s="6" t="s">
        <v>2382</v>
      </c>
      <c r="E1291" s="6" t="s">
        <v>3695</v>
      </c>
      <c r="F1291" s="6" t="s">
        <v>3722</v>
      </c>
      <c r="G1291" t="str">
        <f t="shared" si="19"/>
        <v>A000910</v>
      </c>
    </row>
    <row r="1292" spans="1:7" x14ac:dyDescent="0.3">
      <c r="A1292" s="5" t="s">
        <v>599</v>
      </c>
      <c r="B1292" s="16" t="s">
        <v>5113</v>
      </c>
      <c r="C1292" s="5">
        <v>12</v>
      </c>
      <c r="D1292" s="6" t="s">
        <v>3197</v>
      </c>
      <c r="E1292" s="6" t="s">
        <v>3699</v>
      </c>
      <c r="F1292" s="6" t="s">
        <v>3726</v>
      </c>
      <c r="G1292" t="str">
        <f t="shared" si="19"/>
        <v>A119850</v>
      </c>
    </row>
    <row r="1293" spans="1:7" x14ac:dyDescent="0.3">
      <c r="A1293" s="5" t="s">
        <v>1675</v>
      </c>
      <c r="B1293" s="16" t="s">
        <v>5114</v>
      </c>
      <c r="C1293" s="5">
        <v>12</v>
      </c>
      <c r="D1293" s="6" t="s">
        <v>2387</v>
      </c>
      <c r="E1293" s="6" t="s">
        <v>3687</v>
      </c>
      <c r="F1293" s="6" t="s">
        <v>3714</v>
      </c>
      <c r="G1293" t="str">
        <f t="shared" si="19"/>
        <v>A014580</v>
      </c>
    </row>
    <row r="1294" spans="1:7" x14ac:dyDescent="0.3">
      <c r="A1294" s="5" t="s">
        <v>603</v>
      </c>
      <c r="B1294" s="16" t="s">
        <v>5115</v>
      </c>
      <c r="C1294" s="5">
        <v>12</v>
      </c>
      <c r="D1294" s="6" t="s">
        <v>3198</v>
      </c>
      <c r="E1294" s="6" t="s">
        <v>3678</v>
      </c>
      <c r="F1294" s="6" t="s">
        <v>3705</v>
      </c>
      <c r="G1294" t="str">
        <f t="shared" si="19"/>
        <v>A066130</v>
      </c>
    </row>
    <row r="1295" spans="1:7" x14ac:dyDescent="0.3">
      <c r="A1295" s="5" t="s">
        <v>1012</v>
      </c>
      <c r="B1295" s="16" t="s">
        <v>5116</v>
      </c>
      <c r="C1295" s="5">
        <v>12</v>
      </c>
      <c r="D1295" s="6" t="s">
        <v>3199</v>
      </c>
      <c r="E1295" s="6" t="s">
        <v>3696</v>
      </c>
      <c r="F1295" s="6" t="s">
        <v>3723</v>
      </c>
      <c r="G1295" t="str">
        <f t="shared" ref="G1295:G1358" si="20">A1295</f>
        <v>A115530</v>
      </c>
    </row>
    <row r="1296" spans="1:7" x14ac:dyDescent="0.3">
      <c r="A1296" s="5" t="s">
        <v>737</v>
      </c>
      <c r="B1296" s="16" t="s">
        <v>5117</v>
      </c>
      <c r="C1296" s="5">
        <v>12</v>
      </c>
      <c r="D1296" s="6" t="s">
        <v>3200</v>
      </c>
      <c r="E1296" s="6" t="s">
        <v>3696</v>
      </c>
      <c r="F1296" s="6" t="s">
        <v>3723</v>
      </c>
      <c r="G1296" t="str">
        <f t="shared" si="20"/>
        <v>A106520</v>
      </c>
    </row>
    <row r="1297" spans="1:7" x14ac:dyDescent="0.3">
      <c r="A1297" s="5" t="s">
        <v>371</v>
      </c>
      <c r="B1297" s="16" t="s">
        <v>5118</v>
      </c>
      <c r="C1297" s="5">
        <v>12</v>
      </c>
      <c r="D1297" s="6" t="s">
        <v>3201</v>
      </c>
      <c r="E1297" s="6" t="s">
        <v>3678</v>
      </c>
      <c r="F1297" s="6" t="s">
        <v>3705</v>
      </c>
      <c r="G1297" t="str">
        <f t="shared" si="20"/>
        <v>A123750</v>
      </c>
    </row>
    <row r="1298" spans="1:7" x14ac:dyDescent="0.3">
      <c r="A1298" s="5" t="s">
        <v>1599</v>
      </c>
      <c r="B1298" s="16" t="s">
        <v>5119</v>
      </c>
      <c r="C1298" s="5">
        <v>12</v>
      </c>
      <c r="D1298" s="6" t="s">
        <v>2313</v>
      </c>
      <c r="E1298" s="6" t="s">
        <v>3699</v>
      </c>
      <c r="F1298" s="6" t="s">
        <v>3726</v>
      </c>
      <c r="G1298" t="str">
        <f t="shared" si="20"/>
        <v>A210540</v>
      </c>
    </row>
    <row r="1299" spans="1:7" x14ac:dyDescent="0.3">
      <c r="A1299" s="5" t="s">
        <v>794</v>
      </c>
      <c r="B1299" s="16" t="s">
        <v>5120</v>
      </c>
      <c r="C1299" s="5">
        <v>12</v>
      </c>
      <c r="D1299" s="6" t="s">
        <v>3202</v>
      </c>
      <c r="E1299" s="6"/>
      <c r="F1299" s="6"/>
      <c r="G1299" t="str">
        <f t="shared" si="20"/>
        <v>A082390</v>
      </c>
    </row>
    <row r="1300" spans="1:7" x14ac:dyDescent="0.3">
      <c r="A1300" s="5" t="s">
        <v>1625</v>
      </c>
      <c r="B1300" s="16" t="s">
        <v>5121</v>
      </c>
      <c r="C1300" s="5">
        <v>12</v>
      </c>
      <c r="D1300" s="6" t="s">
        <v>2338</v>
      </c>
      <c r="E1300" s="6" t="s">
        <v>3684</v>
      </c>
      <c r="F1300" s="6" t="s">
        <v>3711</v>
      </c>
      <c r="G1300" t="str">
        <f t="shared" si="20"/>
        <v>A023150</v>
      </c>
    </row>
    <row r="1301" spans="1:7" x14ac:dyDescent="0.3">
      <c r="A1301" s="5" t="s">
        <v>739</v>
      </c>
      <c r="B1301" s="16" t="s">
        <v>5122</v>
      </c>
      <c r="C1301" s="5">
        <v>12</v>
      </c>
      <c r="D1301" s="6" t="s">
        <v>3203</v>
      </c>
      <c r="E1301" s="6" t="s">
        <v>3695</v>
      </c>
      <c r="F1301" s="6" t="s">
        <v>3722</v>
      </c>
      <c r="G1301" t="str">
        <f t="shared" si="20"/>
        <v>A004590</v>
      </c>
    </row>
    <row r="1302" spans="1:7" x14ac:dyDescent="0.3">
      <c r="A1302" s="5" t="s">
        <v>526</v>
      </c>
      <c r="B1302" s="16" t="s">
        <v>5123</v>
      </c>
      <c r="C1302" s="5">
        <v>12</v>
      </c>
      <c r="D1302" s="6" t="s">
        <v>3204</v>
      </c>
      <c r="E1302" s="6" t="s">
        <v>3696</v>
      </c>
      <c r="F1302" s="6" t="s">
        <v>3723</v>
      </c>
      <c r="G1302" t="str">
        <f t="shared" si="20"/>
        <v>A101390</v>
      </c>
    </row>
    <row r="1303" spans="1:7" x14ac:dyDescent="0.3">
      <c r="A1303" s="5" t="s">
        <v>639</v>
      </c>
      <c r="B1303" s="16" t="s">
        <v>5124</v>
      </c>
      <c r="C1303" s="5">
        <v>12</v>
      </c>
      <c r="D1303" s="6" t="s">
        <v>3205</v>
      </c>
      <c r="E1303" s="6" t="s">
        <v>3698</v>
      </c>
      <c r="F1303" s="6" t="s">
        <v>3725</v>
      </c>
      <c r="G1303" t="str">
        <f t="shared" si="20"/>
        <v>A033830</v>
      </c>
    </row>
    <row r="1304" spans="1:7" x14ac:dyDescent="0.3">
      <c r="A1304" s="5" t="s">
        <v>3206</v>
      </c>
      <c r="B1304" s="16" t="s">
        <v>5125</v>
      </c>
      <c r="C1304" s="5">
        <v>12</v>
      </c>
      <c r="D1304" s="6" t="s">
        <v>3207</v>
      </c>
      <c r="E1304" s="6" t="s">
        <v>3689</v>
      </c>
      <c r="F1304" s="6" t="s">
        <v>3716</v>
      </c>
      <c r="G1304" t="str">
        <f t="shared" si="20"/>
        <v>A047920</v>
      </c>
    </row>
    <row r="1305" spans="1:7" x14ac:dyDescent="0.3">
      <c r="A1305" s="5" t="s">
        <v>1566</v>
      </c>
      <c r="B1305" s="16" t="s">
        <v>5126</v>
      </c>
      <c r="C1305" s="5">
        <v>12</v>
      </c>
      <c r="D1305" s="6" t="s">
        <v>2280</v>
      </c>
      <c r="E1305" s="6" t="s">
        <v>3678</v>
      </c>
      <c r="F1305" s="6" t="s">
        <v>3705</v>
      </c>
      <c r="G1305" t="str">
        <f t="shared" si="20"/>
        <v>A001070</v>
      </c>
    </row>
    <row r="1306" spans="1:7" x14ac:dyDescent="0.3">
      <c r="A1306" s="5" t="s">
        <v>887</v>
      </c>
      <c r="B1306" s="16" t="s">
        <v>5127</v>
      </c>
      <c r="C1306" s="5">
        <v>12</v>
      </c>
      <c r="D1306" s="6" t="s">
        <v>3208</v>
      </c>
      <c r="E1306" s="6" t="s">
        <v>3679</v>
      </c>
      <c r="F1306" s="6" t="s">
        <v>3706</v>
      </c>
      <c r="G1306" t="str">
        <f t="shared" si="20"/>
        <v>A048830</v>
      </c>
    </row>
    <row r="1307" spans="1:7" x14ac:dyDescent="0.3">
      <c r="A1307" s="5" t="s">
        <v>629</v>
      </c>
      <c r="B1307" s="16" t="s">
        <v>5128</v>
      </c>
      <c r="C1307" s="5">
        <v>12</v>
      </c>
      <c r="D1307" s="6" t="s">
        <v>3793</v>
      </c>
      <c r="E1307" s="6" t="s">
        <v>3698</v>
      </c>
      <c r="F1307" s="6" t="s">
        <v>3725</v>
      </c>
      <c r="G1307" t="str">
        <f t="shared" si="20"/>
        <v>A057030</v>
      </c>
    </row>
    <row r="1308" spans="1:7" x14ac:dyDescent="0.3">
      <c r="A1308" s="5" t="s">
        <v>404</v>
      </c>
      <c r="B1308" s="16" t="s">
        <v>5129</v>
      </c>
      <c r="C1308" s="5">
        <v>12</v>
      </c>
      <c r="D1308" s="6" t="s">
        <v>3209</v>
      </c>
      <c r="E1308" s="6" t="s">
        <v>3674</v>
      </c>
      <c r="F1308" s="6" t="s">
        <v>3701</v>
      </c>
      <c r="G1308" t="str">
        <f t="shared" si="20"/>
        <v>A131970</v>
      </c>
    </row>
    <row r="1309" spans="1:7" x14ac:dyDescent="0.3">
      <c r="A1309" s="5" t="s">
        <v>1648</v>
      </c>
      <c r="B1309" s="16" t="s">
        <v>5130</v>
      </c>
      <c r="C1309" s="5">
        <v>12</v>
      </c>
      <c r="D1309" s="6" t="s">
        <v>2360</v>
      </c>
      <c r="E1309" s="6" t="s">
        <v>3699</v>
      </c>
      <c r="F1309" s="6" t="s">
        <v>3726</v>
      </c>
      <c r="G1309" t="str">
        <f t="shared" si="20"/>
        <v>A015590</v>
      </c>
    </row>
    <row r="1310" spans="1:7" x14ac:dyDescent="0.3">
      <c r="A1310" s="5" t="s">
        <v>1688</v>
      </c>
      <c r="B1310" s="16" t="s">
        <v>5131</v>
      </c>
      <c r="C1310" s="5">
        <v>12</v>
      </c>
      <c r="D1310" s="6" t="s">
        <v>2399</v>
      </c>
      <c r="E1310" s="6" t="s">
        <v>3679</v>
      </c>
      <c r="F1310" s="6" t="s">
        <v>3706</v>
      </c>
      <c r="G1310" t="str">
        <f t="shared" si="20"/>
        <v>A005420</v>
      </c>
    </row>
    <row r="1311" spans="1:7" x14ac:dyDescent="0.3">
      <c r="A1311" s="5" t="s">
        <v>1729</v>
      </c>
      <c r="B1311" s="16" t="s">
        <v>5132</v>
      </c>
      <c r="C1311" s="5">
        <v>12</v>
      </c>
      <c r="D1311" s="6" t="s">
        <v>2436</v>
      </c>
      <c r="E1311" s="6" t="s">
        <v>3695</v>
      </c>
      <c r="F1311" s="6" t="s">
        <v>3722</v>
      </c>
      <c r="G1311" t="str">
        <f t="shared" si="20"/>
        <v>A058730</v>
      </c>
    </row>
    <row r="1312" spans="1:7" x14ac:dyDescent="0.3">
      <c r="A1312" s="5" t="s">
        <v>621</v>
      </c>
      <c r="B1312" s="16" t="s">
        <v>5133</v>
      </c>
      <c r="C1312" s="5">
        <v>12</v>
      </c>
      <c r="D1312" s="6" t="s">
        <v>3210</v>
      </c>
      <c r="E1312" s="6" t="s">
        <v>3695</v>
      </c>
      <c r="F1312" s="6" t="s">
        <v>3722</v>
      </c>
      <c r="G1312" t="str">
        <f t="shared" si="20"/>
        <v>A091590</v>
      </c>
    </row>
    <row r="1313" spans="1:7" x14ac:dyDescent="0.3">
      <c r="A1313" s="5" t="s">
        <v>741</v>
      </c>
      <c r="B1313" s="16" t="s">
        <v>5134</v>
      </c>
      <c r="C1313" s="5">
        <v>12</v>
      </c>
      <c r="D1313" s="6" t="s">
        <v>3211</v>
      </c>
      <c r="E1313" s="6" t="s">
        <v>3689</v>
      </c>
      <c r="F1313" s="6" t="s">
        <v>3716</v>
      </c>
      <c r="G1313" t="str">
        <f t="shared" si="20"/>
        <v>A114450</v>
      </c>
    </row>
    <row r="1314" spans="1:7" x14ac:dyDescent="0.3">
      <c r="A1314" s="5" t="s">
        <v>759</v>
      </c>
      <c r="B1314" s="16" t="s">
        <v>5135</v>
      </c>
      <c r="C1314" s="5">
        <v>12</v>
      </c>
      <c r="D1314" s="6" t="s">
        <v>3212</v>
      </c>
      <c r="E1314" s="6" t="s">
        <v>3685</v>
      </c>
      <c r="F1314" s="6" t="s">
        <v>3712</v>
      </c>
      <c r="G1314" t="str">
        <f t="shared" si="20"/>
        <v>A021040</v>
      </c>
    </row>
    <row r="1315" spans="1:7" x14ac:dyDescent="0.3">
      <c r="A1315" s="5" t="s">
        <v>749</v>
      </c>
      <c r="B1315" s="16" t="s">
        <v>5136</v>
      </c>
      <c r="C1315" s="5">
        <v>12</v>
      </c>
      <c r="D1315" s="6" t="s">
        <v>3213</v>
      </c>
      <c r="E1315" s="6" t="s">
        <v>3681</v>
      </c>
      <c r="F1315" s="6" t="s">
        <v>3708</v>
      </c>
      <c r="G1315" t="str">
        <f t="shared" si="20"/>
        <v>A064480</v>
      </c>
    </row>
    <row r="1316" spans="1:7" x14ac:dyDescent="0.3">
      <c r="A1316" s="5" t="s">
        <v>837</v>
      </c>
      <c r="B1316" s="16" t="s">
        <v>5137</v>
      </c>
      <c r="C1316" s="5">
        <v>12</v>
      </c>
      <c r="D1316" s="6" t="s">
        <v>3214</v>
      </c>
      <c r="E1316" s="6" t="s">
        <v>3696</v>
      </c>
      <c r="F1316" s="6" t="s">
        <v>3723</v>
      </c>
      <c r="G1316" t="str">
        <f t="shared" si="20"/>
        <v>A039740</v>
      </c>
    </row>
    <row r="1317" spans="1:7" x14ac:dyDescent="0.3">
      <c r="A1317" s="5" t="s">
        <v>1764</v>
      </c>
      <c r="B1317" s="16" t="s">
        <v>5138</v>
      </c>
      <c r="C1317" s="5">
        <v>12</v>
      </c>
      <c r="D1317" s="6" t="s">
        <v>2471</v>
      </c>
      <c r="E1317" s="6" t="s">
        <v>3674</v>
      </c>
      <c r="F1317" s="6" t="s">
        <v>3701</v>
      </c>
      <c r="G1317" t="str">
        <f t="shared" si="20"/>
        <v>A104120</v>
      </c>
    </row>
    <row r="1318" spans="1:7" x14ac:dyDescent="0.3">
      <c r="A1318" s="5" t="s">
        <v>723</v>
      </c>
      <c r="B1318" s="16" t="s">
        <v>5139</v>
      </c>
      <c r="C1318" s="5">
        <v>12</v>
      </c>
      <c r="D1318" s="6" t="s">
        <v>3215</v>
      </c>
      <c r="E1318" s="6" t="s">
        <v>3699</v>
      </c>
      <c r="F1318" s="6" t="s">
        <v>3726</v>
      </c>
      <c r="G1318" t="str">
        <f t="shared" si="20"/>
        <v>A126870</v>
      </c>
    </row>
    <row r="1319" spans="1:7" x14ac:dyDescent="0.3">
      <c r="A1319" s="5" t="s">
        <v>1683</v>
      </c>
      <c r="B1319" s="16" t="s">
        <v>5140</v>
      </c>
      <c r="C1319" s="5">
        <v>12</v>
      </c>
      <c r="D1319" s="6" t="s">
        <v>2395</v>
      </c>
      <c r="E1319" s="6" t="s">
        <v>3675</v>
      </c>
      <c r="F1319" s="6" t="s">
        <v>3702</v>
      </c>
      <c r="G1319" t="str">
        <f t="shared" si="20"/>
        <v>A001620</v>
      </c>
    </row>
    <row r="1320" spans="1:7" x14ac:dyDescent="0.3">
      <c r="A1320" s="5" t="s">
        <v>547</v>
      </c>
      <c r="B1320" s="16" t="s">
        <v>5141</v>
      </c>
      <c r="C1320" s="5">
        <v>12</v>
      </c>
      <c r="D1320" s="6" t="s">
        <v>3216</v>
      </c>
      <c r="E1320" s="6" t="s">
        <v>3699</v>
      </c>
      <c r="F1320" s="6" t="s">
        <v>3726</v>
      </c>
      <c r="G1320" t="str">
        <f t="shared" si="20"/>
        <v>A083650</v>
      </c>
    </row>
    <row r="1321" spans="1:7" x14ac:dyDescent="0.3">
      <c r="A1321" s="5" t="s">
        <v>888</v>
      </c>
      <c r="B1321" s="16" t="s">
        <v>5142</v>
      </c>
      <c r="C1321" s="5">
        <v>12</v>
      </c>
      <c r="D1321" s="6" t="s">
        <v>3217</v>
      </c>
      <c r="E1321" s="6" t="s">
        <v>3699</v>
      </c>
      <c r="F1321" s="6" t="s">
        <v>3726</v>
      </c>
      <c r="G1321" t="str">
        <f t="shared" si="20"/>
        <v>A089140</v>
      </c>
    </row>
    <row r="1322" spans="1:7" x14ac:dyDescent="0.3">
      <c r="A1322" s="5" t="s">
        <v>545</v>
      </c>
      <c r="B1322" s="16" t="s">
        <v>5143</v>
      </c>
      <c r="C1322" s="5">
        <v>12</v>
      </c>
      <c r="D1322" s="6" t="s">
        <v>3218</v>
      </c>
      <c r="E1322" s="6" t="s">
        <v>3685</v>
      </c>
      <c r="F1322" s="6" t="s">
        <v>3712</v>
      </c>
      <c r="G1322" t="str">
        <f t="shared" si="20"/>
        <v>A140520</v>
      </c>
    </row>
    <row r="1323" spans="1:7" x14ac:dyDescent="0.3">
      <c r="A1323" s="5" t="s">
        <v>614</v>
      </c>
      <c r="B1323" s="16" t="s">
        <v>5144</v>
      </c>
      <c r="C1323" s="5">
        <v>12</v>
      </c>
      <c r="D1323" s="6" t="s">
        <v>3219</v>
      </c>
      <c r="E1323" s="6" t="s">
        <v>3675</v>
      </c>
      <c r="F1323" s="6" t="s">
        <v>3702</v>
      </c>
      <c r="G1323" t="str">
        <f t="shared" si="20"/>
        <v>A123040</v>
      </c>
    </row>
    <row r="1324" spans="1:7" x14ac:dyDescent="0.3">
      <c r="A1324" s="5" t="s">
        <v>525</v>
      </c>
      <c r="B1324" s="16" t="s">
        <v>5145</v>
      </c>
      <c r="C1324" s="5">
        <v>12</v>
      </c>
      <c r="D1324" s="6" t="s">
        <v>3220</v>
      </c>
      <c r="E1324" s="6" t="s">
        <v>3688</v>
      </c>
      <c r="F1324" s="6" t="s">
        <v>3715</v>
      </c>
      <c r="G1324" t="str">
        <f t="shared" si="20"/>
        <v>A056700</v>
      </c>
    </row>
    <row r="1325" spans="1:7" x14ac:dyDescent="0.3">
      <c r="A1325" s="5" t="s">
        <v>1673</v>
      </c>
      <c r="B1325" s="16" t="s">
        <v>5146</v>
      </c>
      <c r="C1325" s="5">
        <v>12</v>
      </c>
      <c r="D1325" s="6" t="s">
        <v>2385</v>
      </c>
      <c r="E1325" s="6" t="s">
        <v>3674</v>
      </c>
      <c r="F1325" s="6" t="s">
        <v>3701</v>
      </c>
      <c r="G1325" t="str">
        <f t="shared" si="20"/>
        <v>A092220</v>
      </c>
    </row>
    <row r="1326" spans="1:7" x14ac:dyDescent="0.3">
      <c r="A1326" s="5" t="s">
        <v>853</v>
      </c>
      <c r="B1326" s="16" t="s">
        <v>5147</v>
      </c>
      <c r="C1326" s="5">
        <v>12</v>
      </c>
      <c r="D1326" s="6" t="s">
        <v>3221</v>
      </c>
      <c r="E1326" s="6" t="s">
        <v>3695</v>
      </c>
      <c r="F1326" s="6" t="s">
        <v>3722</v>
      </c>
      <c r="G1326" t="str">
        <f t="shared" si="20"/>
        <v>A017000</v>
      </c>
    </row>
    <row r="1327" spans="1:7" x14ac:dyDescent="0.3">
      <c r="A1327" s="5" t="s">
        <v>662</v>
      </c>
      <c r="B1327" s="16" t="s">
        <v>5148</v>
      </c>
      <c r="C1327" s="5">
        <v>12</v>
      </c>
      <c r="D1327" s="6" t="s">
        <v>3222</v>
      </c>
      <c r="E1327" s="6" t="s">
        <v>3681</v>
      </c>
      <c r="F1327" s="6" t="s">
        <v>3708</v>
      </c>
      <c r="G1327" t="str">
        <f t="shared" si="20"/>
        <v>A039290</v>
      </c>
    </row>
    <row r="1328" spans="1:7" x14ac:dyDescent="0.3">
      <c r="A1328" s="5" t="s">
        <v>1776</v>
      </c>
      <c r="B1328" s="16" t="s">
        <v>5149</v>
      </c>
      <c r="C1328" s="5">
        <v>12</v>
      </c>
      <c r="D1328" s="6" t="s">
        <v>2483</v>
      </c>
      <c r="E1328" s="6" t="s">
        <v>3687</v>
      </c>
      <c r="F1328" s="6" t="s">
        <v>3714</v>
      </c>
      <c r="G1328" t="str">
        <f t="shared" si="20"/>
        <v>A021050</v>
      </c>
    </row>
    <row r="1329" spans="1:7" x14ac:dyDescent="0.3">
      <c r="A1329" s="5" t="s">
        <v>633</v>
      </c>
      <c r="B1329" s="16" t="s">
        <v>5150</v>
      </c>
      <c r="C1329" s="5">
        <v>12</v>
      </c>
      <c r="D1329" s="6" t="s">
        <v>3223</v>
      </c>
      <c r="E1329" s="6" t="s">
        <v>3699</v>
      </c>
      <c r="F1329" s="6" t="s">
        <v>3726</v>
      </c>
      <c r="G1329" t="str">
        <f t="shared" si="20"/>
        <v>A109860</v>
      </c>
    </row>
    <row r="1330" spans="1:7" x14ac:dyDescent="0.3">
      <c r="A1330" s="5" t="s">
        <v>1029</v>
      </c>
      <c r="B1330" s="16" t="s">
        <v>5151</v>
      </c>
      <c r="C1330" s="5">
        <v>12</v>
      </c>
      <c r="D1330" s="6" t="s">
        <v>3224</v>
      </c>
      <c r="E1330" s="6" t="s">
        <v>3681</v>
      </c>
      <c r="F1330" s="6" t="s">
        <v>3708</v>
      </c>
      <c r="G1330" t="str">
        <f t="shared" si="20"/>
        <v>A094860</v>
      </c>
    </row>
    <row r="1331" spans="1:7" x14ac:dyDescent="0.3">
      <c r="A1331" s="5" t="s">
        <v>1678</v>
      </c>
      <c r="B1331" s="16" t="s">
        <v>5152</v>
      </c>
      <c r="C1331" s="5">
        <v>12</v>
      </c>
      <c r="D1331" s="6" t="s">
        <v>2390</v>
      </c>
      <c r="E1331" s="6" t="s">
        <v>3687</v>
      </c>
      <c r="F1331" s="6" t="s">
        <v>3714</v>
      </c>
      <c r="G1331" t="str">
        <f t="shared" si="20"/>
        <v>A007190</v>
      </c>
    </row>
    <row r="1332" spans="1:7" x14ac:dyDescent="0.3">
      <c r="A1332" s="5" t="s">
        <v>546</v>
      </c>
      <c r="B1332" s="16" t="s">
        <v>5153</v>
      </c>
      <c r="C1332" s="5">
        <v>12</v>
      </c>
      <c r="D1332" s="6" t="s">
        <v>3225</v>
      </c>
      <c r="E1332" s="6" t="s">
        <v>3674</v>
      </c>
      <c r="F1332" s="6" t="s">
        <v>3701</v>
      </c>
      <c r="G1332" t="str">
        <f t="shared" si="20"/>
        <v>A037350</v>
      </c>
    </row>
    <row r="1333" spans="1:7" x14ac:dyDescent="0.3">
      <c r="A1333" s="5" t="s">
        <v>530</v>
      </c>
      <c r="B1333" s="16" t="s">
        <v>5154</v>
      </c>
      <c r="C1333" s="5">
        <v>12</v>
      </c>
      <c r="D1333" s="6" t="s">
        <v>3226</v>
      </c>
      <c r="E1333" s="6" t="s">
        <v>3674</v>
      </c>
      <c r="F1333" s="6" t="s">
        <v>3701</v>
      </c>
      <c r="G1333" t="str">
        <f t="shared" si="20"/>
        <v>A089530</v>
      </c>
    </row>
    <row r="1334" spans="1:7" x14ac:dyDescent="0.3">
      <c r="A1334" s="5" t="s">
        <v>650</v>
      </c>
      <c r="B1334" s="16" t="s">
        <v>5155</v>
      </c>
      <c r="C1334" s="5">
        <v>12</v>
      </c>
      <c r="D1334" s="6" t="s">
        <v>3227</v>
      </c>
      <c r="E1334" s="6" t="s">
        <v>3674</v>
      </c>
      <c r="F1334" s="6" t="s">
        <v>3701</v>
      </c>
      <c r="G1334" t="str">
        <f t="shared" si="20"/>
        <v>A059090</v>
      </c>
    </row>
    <row r="1335" spans="1:7" x14ac:dyDescent="0.3">
      <c r="A1335" s="5" t="s">
        <v>744</v>
      </c>
      <c r="B1335" s="16" t="s">
        <v>5156</v>
      </c>
      <c r="C1335" s="5">
        <v>6</v>
      </c>
      <c r="D1335" s="6" t="s">
        <v>3228</v>
      </c>
      <c r="E1335" s="6" t="s">
        <v>3699</v>
      </c>
      <c r="F1335" s="6" t="s">
        <v>3726</v>
      </c>
      <c r="G1335" t="str">
        <f t="shared" si="20"/>
        <v>A050860</v>
      </c>
    </row>
    <row r="1336" spans="1:7" x14ac:dyDescent="0.3">
      <c r="A1336" s="5" t="s">
        <v>637</v>
      </c>
      <c r="B1336" s="16" t="s">
        <v>5157</v>
      </c>
      <c r="C1336" s="5">
        <v>12</v>
      </c>
      <c r="D1336" s="6" t="s">
        <v>3229</v>
      </c>
      <c r="E1336" s="6" t="s">
        <v>3675</v>
      </c>
      <c r="F1336" s="6" t="s">
        <v>3702</v>
      </c>
      <c r="G1336" t="str">
        <f t="shared" si="20"/>
        <v>A038110</v>
      </c>
    </row>
    <row r="1337" spans="1:7" x14ac:dyDescent="0.3">
      <c r="A1337" s="5" t="s">
        <v>668</v>
      </c>
      <c r="B1337" s="16" t="s">
        <v>5158</v>
      </c>
      <c r="C1337" s="5">
        <v>12</v>
      </c>
      <c r="D1337" s="6" t="s">
        <v>3230</v>
      </c>
      <c r="E1337" s="6" t="s">
        <v>3699</v>
      </c>
      <c r="F1337" s="6" t="s">
        <v>3726</v>
      </c>
      <c r="G1337" t="str">
        <f t="shared" si="20"/>
        <v>A033540</v>
      </c>
    </row>
    <row r="1338" spans="1:7" x14ac:dyDescent="0.3">
      <c r="A1338" s="5" t="s">
        <v>444</v>
      </c>
      <c r="B1338" s="16" t="s">
        <v>5159</v>
      </c>
      <c r="C1338" s="5">
        <v>12</v>
      </c>
      <c r="D1338" s="6" t="s">
        <v>3231</v>
      </c>
      <c r="E1338" s="6" t="s">
        <v>3699</v>
      </c>
      <c r="F1338" s="6" t="s">
        <v>3726</v>
      </c>
      <c r="G1338" t="str">
        <f t="shared" si="20"/>
        <v>A048770</v>
      </c>
    </row>
    <row r="1339" spans="1:7" x14ac:dyDescent="0.3">
      <c r="A1339" s="5" t="s">
        <v>1684</v>
      </c>
      <c r="B1339" s="16" t="s">
        <v>5160</v>
      </c>
      <c r="C1339" s="5">
        <v>12</v>
      </c>
      <c r="D1339" s="6" t="s">
        <v>2396</v>
      </c>
      <c r="E1339" s="6" t="s">
        <v>3679</v>
      </c>
      <c r="F1339" s="6" t="s">
        <v>3706</v>
      </c>
      <c r="G1339" t="str">
        <f t="shared" si="20"/>
        <v>A004090</v>
      </c>
    </row>
    <row r="1340" spans="1:7" x14ac:dyDescent="0.3">
      <c r="A1340" s="5" t="s">
        <v>843</v>
      </c>
      <c r="B1340" s="16" t="s">
        <v>5161</v>
      </c>
      <c r="C1340" s="5">
        <v>12</v>
      </c>
      <c r="D1340" s="6" t="s">
        <v>3232</v>
      </c>
      <c r="E1340" s="6" t="s">
        <v>3693</v>
      </c>
      <c r="F1340" s="6" t="s">
        <v>3720</v>
      </c>
      <c r="G1340" t="str">
        <f t="shared" si="20"/>
        <v>A032280</v>
      </c>
    </row>
    <row r="1341" spans="1:7" x14ac:dyDescent="0.3">
      <c r="A1341" s="5" t="s">
        <v>1735</v>
      </c>
      <c r="B1341" s="16" t="s">
        <v>5162</v>
      </c>
      <c r="C1341" s="5">
        <v>12</v>
      </c>
      <c r="D1341" s="6" t="s">
        <v>2442</v>
      </c>
      <c r="E1341" s="6" t="s">
        <v>3695</v>
      </c>
      <c r="F1341" s="6" t="s">
        <v>3722</v>
      </c>
      <c r="G1341" t="str">
        <f t="shared" si="20"/>
        <v>A004740</v>
      </c>
    </row>
    <row r="1342" spans="1:7" x14ac:dyDescent="0.3">
      <c r="A1342" s="5" t="s">
        <v>1607</v>
      </c>
      <c r="B1342" s="16" t="s">
        <v>5163</v>
      </c>
      <c r="C1342" s="5">
        <v>12</v>
      </c>
      <c r="D1342" s="6" t="s">
        <v>2321</v>
      </c>
      <c r="E1342" s="6" t="s">
        <v>3698</v>
      </c>
      <c r="F1342" s="6" t="s">
        <v>3725</v>
      </c>
      <c r="G1342" t="str">
        <f t="shared" si="20"/>
        <v>A015020</v>
      </c>
    </row>
    <row r="1343" spans="1:7" x14ac:dyDescent="0.3">
      <c r="A1343" s="5" t="s">
        <v>726</v>
      </c>
      <c r="B1343" s="16" t="s">
        <v>5164</v>
      </c>
      <c r="C1343" s="5">
        <v>12</v>
      </c>
      <c r="D1343" s="6" t="s">
        <v>3233</v>
      </c>
      <c r="E1343" s="6" t="s">
        <v>3694</v>
      </c>
      <c r="F1343" s="6" t="s">
        <v>3721</v>
      </c>
      <c r="G1343" t="str">
        <f t="shared" si="20"/>
        <v>A092460</v>
      </c>
    </row>
    <row r="1344" spans="1:7" x14ac:dyDescent="0.3">
      <c r="A1344" s="5" t="s">
        <v>1660</v>
      </c>
      <c r="B1344" s="16" t="s">
        <v>5165</v>
      </c>
      <c r="C1344" s="5">
        <v>12</v>
      </c>
      <c r="D1344" s="6" t="s">
        <v>2372</v>
      </c>
      <c r="E1344" s="6" t="s">
        <v>3697</v>
      </c>
      <c r="F1344" s="6" t="s">
        <v>3724</v>
      </c>
      <c r="G1344" t="str">
        <f t="shared" si="20"/>
        <v>A001290</v>
      </c>
    </row>
    <row r="1345" spans="1:7" x14ac:dyDescent="0.3">
      <c r="A1345" s="5" t="s">
        <v>714</v>
      </c>
      <c r="B1345" s="16" t="s">
        <v>5166</v>
      </c>
      <c r="C1345" s="5">
        <v>12</v>
      </c>
      <c r="D1345" s="6" t="s">
        <v>3234</v>
      </c>
      <c r="E1345" s="6" t="s">
        <v>3678</v>
      </c>
      <c r="F1345" s="6" t="s">
        <v>3705</v>
      </c>
      <c r="G1345" t="str">
        <f t="shared" si="20"/>
        <v>A033340</v>
      </c>
    </row>
    <row r="1346" spans="1:7" x14ac:dyDescent="0.3">
      <c r="A1346" s="5" t="s">
        <v>792</v>
      </c>
      <c r="B1346" s="16" t="s">
        <v>5167</v>
      </c>
      <c r="C1346" s="5">
        <v>12</v>
      </c>
      <c r="D1346" s="6" t="s">
        <v>3658</v>
      </c>
      <c r="E1346" s="6" t="s">
        <v>3675</v>
      </c>
      <c r="F1346" s="6" t="s">
        <v>3702</v>
      </c>
      <c r="G1346" t="str">
        <f t="shared" si="20"/>
        <v>A054300</v>
      </c>
    </row>
    <row r="1347" spans="1:7" x14ac:dyDescent="0.3">
      <c r="A1347" s="5" t="s">
        <v>478</v>
      </c>
      <c r="B1347" s="16" t="s">
        <v>5168</v>
      </c>
      <c r="C1347" s="5">
        <v>12</v>
      </c>
      <c r="D1347" s="6" t="s">
        <v>3235</v>
      </c>
      <c r="E1347" s="6" t="s">
        <v>3695</v>
      </c>
      <c r="F1347" s="6" t="s">
        <v>3722</v>
      </c>
      <c r="G1347" t="str">
        <f t="shared" si="20"/>
        <v>A079000</v>
      </c>
    </row>
    <row r="1348" spans="1:7" x14ac:dyDescent="0.3">
      <c r="A1348" s="5" t="s">
        <v>829</v>
      </c>
      <c r="B1348" s="16" t="s">
        <v>5169</v>
      </c>
      <c r="C1348" s="5">
        <v>12</v>
      </c>
      <c r="D1348" s="6" t="s">
        <v>3236</v>
      </c>
      <c r="E1348" s="6" t="s">
        <v>3681</v>
      </c>
      <c r="F1348" s="6" t="s">
        <v>3708</v>
      </c>
      <c r="G1348" t="str">
        <f t="shared" si="20"/>
        <v>A080010</v>
      </c>
    </row>
    <row r="1349" spans="1:7" x14ac:dyDescent="0.3">
      <c r="A1349" s="5" t="s">
        <v>419</v>
      </c>
      <c r="B1349" s="16" t="s">
        <v>5170</v>
      </c>
      <c r="C1349" s="5">
        <v>12</v>
      </c>
      <c r="D1349" s="6" t="s">
        <v>3237</v>
      </c>
      <c r="E1349" s="6" t="s">
        <v>3688</v>
      </c>
      <c r="F1349" s="6" t="s">
        <v>3715</v>
      </c>
      <c r="G1349" t="str">
        <f t="shared" si="20"/>
        <v>A155960</v>
      </c>
    </row>
    <row r="1350" spans="1:7" x14ac:dyDescent="0.3">
      <c r="A1350" s="5" t="s">
        <v>683</v>
      </c>
      <c r="B1350" s="16" t="s">
        <v>5171</v>
      </c>
      <c r="C1350" s="5">
        <v>6</v>
      </c>
      <c r="D1350" s="6" t="s">
        <v>3238</v>
      </c>
      <c r="E1350" s="6" t="s">
        <v>3699</v>
      </c>
      <c r="F1350" s="6" t="s">
        <v>3726</v>
      </c>
      <c r="G1350" t="str">
        <f t="shared" si="20"/>
        <v>A042370</v>
      </c>
    </row>
    <row r="1351" spans="1:7" x14ac:dyDescent="0.3">
      <c r="A1351" s="5" t="s">
        <v>3239</v>
      </c>
      <c r="B1351" s="16" t="s">
        <v>5172</v>
      </c>
      <c r="C1351" s="5">
        <v>12</v>
      </c>
      <c r="D1351" s="6" t="s">
        <v>3240</v>
      </c>
      <c r="E1351" s="6" t="s">
        <v>3696</v>
      </c>
      <c r="F1351" s="6" t="s">
        <v>3723</v>
      </c>
      <c r="G1351" t="str">
        <f t="shared" si="20"/>
        <v>A094170</v>
      </c>
    </row>
    <row r="1352" spans="1:7" x14ac:dyDescent="0.3">
      <c r="A1352" s="5" t="s">
        <v>1693</v>
      </c>
      <c r="B1352" s="16" t="s">
        <v>5173</v>
      </c>
      <c r="C1352" s="5">
        <v>12</v>
      </c>
      <c r="D1352" s="6" t="s">
        <v>2403</v>
      </c>
      <c r="E1352" s="6" t="s">
        <v>3675</v>
      </c>
      <c r="F1352" s="6" t="s">
        <v>3702</v>
      </c>
      <c r="G1352" t="str">
        <f t="shared" si="20"/>
        <v>A004100</v>
      </c>
    </row>
    <row r="1353" spans="1:7" x14ac:dyDescent="0.3">
      <c r="A1353" s="5" t="s">
        <v>1728</v>
      </c>
      <c r="B1353" s="16" t="s">
        <v>5174</v>
      </c>
      <c r="C1353" s="5">
        <v>12</v>
      </c>
      <c r="D1353" s="6" t="s">
        <v>2435</v>
      </c>
      <c r="E1353" s="6" t="s">
        <v>3687</v>
      </c>
      <c r="F1353" s="6" t="s">
        <v>3714</v>
      </c>
      <c r="G1353" t="str">
        <f t="shared" si="20"/>
        <v>A155660</v>
      </c>
    </row>
    <row r="1354" spans="1:7" x14ac:dyDescent="0.3">
      <c r="A1354" s="5" t="s">
        <v>612</v>
      </c>
      <c r="B1354" s="16" t="s">
        <v>5175</v>
      </c>
      <c r="C1354" s="5">
        <v>12</v>
      </c>
      <c r="D1354" s="6" t="s">
        <v>3241</v>
      </c>
      <c r="E1354" s="6" t="s">
        <v>3699</v>
      </c>
      <c r="F1354" s="6" t="s">
        <v>3726</v>
      </c>
      <c r="G1354" t="str">
        <f t="shared" si="20"/>
        <v>A013810</v>
      </c>
    </row>
    <row r="1355" spans="1:7" x14ac:dyDescent="0.3">
      <c r="A1355" s="5" t="s">
        <v>579</v>
      </c>
      <c r="B1355" s="16" t="s">
        <v>5176</v>
      </c>
      <c r="C1355" s="5">
        <v>12</v>
      </c>
      <c r="D1355" s="6" t="s">
        <v>3242</v>
      </c>
      <c r="E1355" s="6" t="s">
        <v>3675</v>
      </c>
      <c r="F1355" s="6" t="s">
        <v>3702</v>
      </c>
      <c r="G1355" t="str">
        <f t="shared" si="20"/>
        <v>A134780</v>
      </c>
    </row>
    <row r="1356" spans="1:7" x14ac:dyDescent="0.3">
      <c r="A1356" s="5" t="s">
        <v>3243</v>
      </c>
      <c r="B1356" s="16" t="s">
        <v>5177</v>
      </c>
      <c r="C1356" s="5">
        <v>12</v>
      </c>
      <c r="D1356" s="6" t="s">
        <v>3244</v>
      </c>
      <c r="E1356" s="6" t="s">
        <v>3690</v>
      </c>
      <c r="F1356" s="6" t="s">
        <v>3717</v>
      </c>
      <c r="G1356" t="str">
        <f t="shared" si="20"/>
        <v>A223310</v>
      </c>
    </row>
    <row r="1357" spans="1:7" x14ac:dyDescent="0.3">
      <c r="A1357" s="5" t="s">
        <v>625</v>
      </c>
      <c r="B1357" s="16" t="s">
        <v>5178</v>
      </c>
      <c r="C1357" s="5">
        <v>12</v>
      </c>
      <c r="D1357" s="6" t="s">
        <v>3245</v>
      </c>
      <c r="E1357" s="6" t="s">
        <v>3675</v>
      </c>
      <c r="F1357" s="6" t="s">
        <v>3702</v>
      </c>
      <c r="G1357" t="str">
        <f t="shared" si="20"/>
        <v>A105550</v>
      </c>
    </row>
    <row r="1358" spans="1:7" x14ac:dyDescent="0.3">
      <c r="A1358" s="5" t="s">
        <v>1719</v>
      </c>
      <c r="B1358" s="16" t="s">
        <v>5179</v>
      </c>
      <c r="C1358" s="5">
        <v>12</v>
      </c>
      <c r="D1358" s="6" t="s">
        <v>2426</v>
      </c>
      <c r="E1358" s="6" t="s">
        <v>3675</v>
      </c>
      <c r="F1358" s="6" t="s">
        <v>3702</v>
      </c>
      <c r="G1358" t="str">
        <f t="shared" si="20"/>
        <v>A023810</v>
      </c>
    </row>
    <row r="1359" spans="1:7" x14ac:dyDescent="0.3">
      <c r="A1359" s="5" t="s">
        <v>818</v>
      </c>
      <c r="B1359" s="16" t="s">
        <v>5180</v>
      </c>
      <c r="C1359" s="5">
        <v>12</v>
      </c>
      <c r="D1359" s="6" t="s">
        <v>3246</v>
      </c>
      <c r="E1359" s="6" t="s">
        <v>3696</v>
      </c>
      <c r="F1359" s="6" t="s">
        <v>3723</v>
      </c>
      <c r="G1359" t="str">
        <f t="shared" ref="G1359:G1422" si="21">A1359</f>
        <v>A065690</v>
      </c>
    </row>
    <row r="1360" spans="1:7" x14ac:dyDescent="0.3">
      <c r="A1360" s="5" t="s">
        <v>3247</v>
      </c>
      <c r="B1360" s="16" t="s">
        <v>5181</v>
      </c>
      <c r="C1360" s="5">
        <v>12</v>
      </c>
      <c r="D1360" s="6" t="s">
        <v>3248</v>
      </c>
      <c r="E1360" s="6" t="s">
        <v>3689</v>
      </c>
      <c r="F1360" s="6" t="s">
        <v>3716</v>
      </c>
      <c r="G1360" t="str">
        <f t="shared" si="21"/>
        <v>A180400</v>
      </c>
    </row>
    <row r="1361" spans="1:7" x14ac:dyDescent="0.3">
      <c r="A1361" s="5" t="s">
        <v>1793</v>
      </c>
      <c r="B1361" s="16" t="s">
        <v>5182</v>
      </c>
      <c r="C1361" s="5">
        <v>12</v>
      </c>
      <c r="D1361" s="6" t="s">
        <v>2500</v>
      </c>
      <c r="E1361" s="6" t="s">
        <v>3674</v>
      </c>
      <c r="F1361" s="6" t="s">
        <v>3701</v>
      </c>
      <c r="G1361" t="str">
        <f t="shared" si="21"/>
        <v>A104110</v>
      </c>
    </row>
    <row r="1362" spans="1:7" x14ac:dyDescent="0.3">
      <c r="A1362" s="5" t="s">
        <v>1718</v>
      </c>
      <c r="B1362" s="16" t="s">
        <v>5183</v>
      </c>
      <c r="C1362" s="5">
        <v>12</v>
      </c>
      <c r="D1362" s="6" t="s">
        <v>2425</v>
      </c>
      <c r="E1362" s="6" t="s">
        <v>3689</v>
      </c>
      <c r="F1362" s="6" t="s">
        <v>3716</v>
      </c>
      <c r="G1362" t="str">
        <f t="shared" si="21"/>
        <v>A004720</v>
      </c>
    </row>
    <row r="1363" spans="1:7" x14ac:dyDescent="0.3">
      <c r="A1363" s="5" t="s">
        <v>790</v>
      </c>
      <c r="B1363" s="16" t="s">
        <v>5184</v>
      </c>
      <c r="C1363" s="5">
        <v>12</v>
      </c>
      <c r="D1363" s="6" t="s">
        <v>3249</v>
      </c>
      <c r="E1363" s="6" t="s">
        <v>3674</v>
      </c>
      <c r="F1363" s="6" t="s">
        <v>3701</v>
      </c>
      <c r="G1363" t="str">
        <f t="shared" si="21"/>
        <v>A080530</v>
      </c>
    </row>
    <row r="1364" spans="1:7" x14ac:dyDescent="0.3">
      <c r="A1364" s="5" t="s">
        <v>3250</v>
      </c>
      <c r="B1364" s="16" t="s">
        <v>5185</v>
      </c>
      <c r="C1364" s="5">
        <v>12</v>
      </c>
      <c r="D1364" s="6" t="s">
        <v>3251</v>
      </c>
      <c r="E1364" s="6" t="s">
        <v>3674</v>
      </c>
      <c r="F1364" s="6" t="s">
        <v>3701</v>
      </c>
      <c r="G1364" t="str">
        <f t="shared" si="21"/>
        <v>A092870</v>
      </c>
    </row>
    <row r="1365" spans="1:7" x14ac:dyDescent="0.3">
      <c r="A1365" s="5" t="s">
        <v>581</v>
      </c>
      <c r="B1365" s="16" t="s">
        <v>5186</v>
      </c>
      <c r="C1365" s="5">
        <v>12</v>
      </c>
      <c r="D1365" s="6" t="s">
        <v>3252</v>
      </c>
      <c r="E1365" s="6" t="s">
        <v>3674</v>
      </c>
      <c r="F1365" s="6" t="s">
        <v>3701</v>
      </c>
      <c r="G1365" t="str">
        <f t="shared" si="21"/>
        <v>A061970</v>
      </c>
    </row>
    <row r="1366" spans="1:7" x14ac:dyDescent="0.3">
      <c r="A1366" s="5" t="s">
        <v>738</v>
      </c>
      <c r="B1366" s="16" t="s">
        <v>5187</v>
      </c>
      <c r="C1366" s="5">
        <v>12</v>
      </c>
      <c r="D1366" s="6" t="s">
        <v>3253</v>
      </c>
      <c r="E1366" s="6" t="s">
        <v>3674</v>
      </c>
      <c r="F1366" s="6" t="s">
        <v>3701</v>
      </c>
      <c r="G1366" t="str">
        <f t="shared" si="21"/>
        <v>A032580</v>
      </c>
    </row>
    <row r="1367" spans="1:7" x14ac:dyDescent="0.3">
      <c r="A1367" s="5" t="s">
        <v>627</v>
      </c>
      <c r="B1367" s="16" t="s">
        <v>5188</v>
      </c>
      <c r="C1367" s="5">
        <v>12</v>
      </c>
      <c r="D1367" s="6" t="s">
        <v>3254</v>
      </c>
      <c r="E1367" s="6" t="s">
        <v>3685</v>
      </c>
      <c r="F1367" s="6" t="s">
        <v>3712</v>
      </c>
      <c r="G1367" t="str">
        <f t="shared" si="21"/>
        <v>A017480</v>
      </c>
    </row>
    <row r="1368" spans="1:7" x14ac:dyDescent="0.3">
      <c r="A1368" s="5" t="s">
        <v>725</v>
      </c>
      <c r="B1368" s="16" t="s">
        <v>5189</v>
      </c>
      <c r="C1368" s="5">
        <v>12</v>
      </c>
      <c r="D1368" s="6" t="s">
        <v>3255</v>
      </c>
      <c r="E1368" s="6" t="s">
        <v>3689</v>
      </c>
      <c r="F1368" s="6" t="s">
        <v>3716</v>
      </c>
      <c r="G1368" t="str">
        <f t="shared" si="21"/>
        <v>A131220</v>
      </c>
    </row>
    <row r="1369" spans="1:7" x14ac:dyDescent="0.3">
      <c r="A1369" s="5" t="s">
        <v>541</v>
      </c>
      <c r="B1369" s="16" t="s">
        <v>5190</v>
      </c>
      <c r="C1369" s="5">
        <v>12</v>
      </c>
      <c r="D1369" s="6" t="s">
        <v>3256</v>
      </c>
      <c r="E1369" s="6" t="s">
        <v>3681</v>
      </c>
      <c r="F1369" s="6" t="s">
        <v>3708</v>
      </c>
      <c r="G1369" t="str">
        <f t="shared" si="21"/>
        <v>A150900</v>
      </c>
    </row>
    <row r="1370" spans="1:7" x14ac:dyDescent="0.3">
      <c r="A1370" s="5" t="s">
        <v>563</v>
      </c>
      <c r="B1370" s="16" t="s">
        <v>5191</v>
      </c>
      <c r="C1370" s="5">
        <v>12</v>
      </c>
      <c r="D1370" s="6" t="s">
        <v>3257</v>
      </c>
      <c r="E1370" s="6" t="s">
        <v>3688</v>
      </c>
      <c r="F1370" s="6" t="s">
        <v>3715</v>
      </c>
      <c r="G1370" t="str">
        <f t="shared" si="21"/>
        <v>A037330</v>
      </c>
    </row>
    <row r="1371" spans="1:7" x14ac:dyDescent="0.3">
      <c r="A1371" s="5" t="s">
        <v>958</v>
      </c>
      <c r="B1371" s="16" t="s">
        <v>5192</v>
      </c>
      <c r="C1371" s="5">
        <v>12</v>
      </c>
      <c r="D1371" s="6" t="s">
        <v>3258</v>
      </c>
      <c r="E1371" s="6" t="s">
        <v>3687</v>
      </c>
      <c r="F1371" s="6" t="s">
        <v>3714</v>
      </c>
      <c r="G1371" t="str">
        <f t="shared" si="21"/>
        <v>A078130</v>
      </c>
    </row>
    <row r="1372" spans="1:7" x14ac:dyDescent="0.3">
      <c r="A1372" s="5" t="s">
        <v>793</v>
      </c>
      <c r="B1372" s="16" t="s">
        <v>5193</v>
      </c>
      <c r="C1372" s="5">
        <v>12</v>
      </c>
      <c r="D1372" s="6" t="s">
        <v>3259</v>
      </c>
      <c r="E1372" s="6" t="s">
        <v>3696</v>
      </c>
      <c r="F1372" s="6" t="s">
        <v>3723</v>
      </c>
      <c r="G1372" t="str">
        <f t="shared" si="21"/>
        <v>A032820</v>
      </c>
    </row>
    <row r="1373" spans="1:7" x14ac:dyDescent="0.3">
      <c r="A1373" s="5" t="s">
        <v>609</v>
      </c>
      <c r="B1373" s="16" t="s">
        <v>5194</v>
      </c>
      <c r="C1373" s="5">
        <v>12</v>
      </c>
      <c r="D1373" s="6" t="s">
        <v>3260</v>
      </c>
      <c r="E1373" s="6" t="s">
        <v>3679</v>
      </c>
      <c r="F1373" s="6" t="s">
        <v>3706</v>
      </c>
      <c r="G1373" t="str">
        <f t="shared" si="21"/>
        <v>A036640</v>
      </c>
    </row>
    <row r="1374" spans="1:7" x14ac:dyDescent="0.3">
      <c r="A1374" s="5" t="s">
        <v>1727</v>
      </c>
      <c r="B1374" s="16" t="s">
        <v>5195</v>
      </c>
      <c r="C1374" s="5">
        <v>12</v>
      </c>
      <c r="D1374" s="6" t="s">
        <v>2434</v>
      </c>
      <c r="E1374" s="6" t="s">
        <v>3695</v>
      </c>
      <c r="F1374" s="6" t="s">
        <v>3722</v>
      </c>
      <c r="G1374" t="str">
        <f t="shared" si="21"/>
        <v>A023350</v>
      </c>
    </row>
    <row r="1375" spans="1:7" x14ac:dyDescent="0.3">
      <c r="A1375" s="5" t="s">
        <v>1720</v>
      </c>
      <c r="B1375" s="16" t="s">
        <v>5196</v>
      </c>
      <c r="C1375" s="5">
        <v>12</v>
      </c>
      <c r="D1375" s="6" t="s">
        <v>2427</v>
      </c>
      <c r="E1375" s="6" t="s">
        <v>3679</v>
      </c>
      <c r="F1375" s="6" t="s">
        <v>3706</v>
      </c>
      <c r="G1375" t="str">
        <f t="shared" si="21"/>
        <v>A003720</v>
      </c>
    </row>
    <row r="1376" spans="1:7" x14ac:dyDescent="0.3">
      <c r="A1376" s="5" t="s">
        <v>904</v>
      </c>
      <c r="B1376" s="16" t="s">
        <v>5197</v>
      </c>
      <c r="C1376" s="5">
        <v>12</v>
      </c>
      <c r="D1376" s="6" t="s">
        <v>3261</v>
      </c>
      <c r="E1376" s="6" t="s">
        <v>3681</v>
      </c>
      <c r="F1376" s="6" t="s">
        <v>3708</v>
      </c>
      <c r="G1376" t="str">
        <f t="shared" si="21"/>
        <v>A045510</v>
      </c>
    </row>
    <row r="1377" spans="1:7" x14ac:dyDescent="0.3">
      <c r="A1377" s="5" t="s">
        <v>827</v>
      </c>
      <c r="B1377" s="16" t="s">
        <v>5198</v>
      </c>
      <c r="C1377" s="5">
        <v>12</v>
      </c>
      <c r="D1377" s="6" t="s">
        <v>3262</v>
      </c>
      <c r="E1377" s="6"/>
      <c r="F1377" s="6"/>
      <c r="G1377" t="str">
        <f t="shared" si="21"/>
        <v>A086200</v>
      </c>
    </row>
    <row r="1378" spans="1:7" x14ac:dyDescent="0.3">
      <c r="A1378" s="5" t="s">
        <v>1763</v>
      </c>
      <c r="B1378" s="16" t="s">
        <v>5199</v>
      </c>
      <c r="C1378" s="5">
        <v>12</v>
      </c>
      <c r="D1378" s="6" t="s">
        <v>2470</v>
      </c>
      <c r="E1378" s="6" t="s">
        <v>3686</v>
      </c>
      <c r="F1378" s="6" t="s">
        <v>3713</v>
      </c>
      <c r="G1378" t="str">
        <f t="shared" si="21"/>
        <v>A093230</v>
      </c>
    </row>
    <row r="1379" spans="1:7" x14ac:dyDescent="0.3">
      <c r="A1379" s="5" t="s">
        <v>828</v>
      </c>
      <c r="B1379" s="16" t="s">
        <v>5200</v>
      </c>
      <c r="C1379" s="5">
        <v>12</v>
      </c>
      <c r="D1379" s="6" t="s">
        <v>3659</v>
      </c>
      <c r="E1379" s="6" t="s">
        <v>3682</v>
      </c>
      <c r="F1379" s="6" t="s">
        <v>3709</v>
      </c>
      <c r="G1379" t="str">
        <f t="shared" si="21"/>
        <v>A036120</v>
      </c>
    </row>
    <row r="1380" spans="1:7" x14ac:dyDescent="0.3">
      <c r="A1380" s="5" t="s">
        <v>706</v>
      </c>
      <c r="B1380" s="16" t="s">
        <v>5201</v>
      </c>
      <c r="C1380" s="5">
        <v>6</v>
      </c>
      <c r="D1380" s="6" t="s">
        <v>3263</v>
      </c>
      <c r="E1380" s="6" t="s">
        <v>3694</v>
      </c>
      <c r="F1380" s="6" t="s">
        <v>3721</v>
      </c>
      <c r="G1380" t="str">
        <f t="shared" si="21"/>
        <v>A054180</v>
      </c>
    </row>
    <row r="1381" spans="1:7" x14ac:dyDescent="0.3">
      <c r="A1381" s="5" t="s">
        <v>468</v>
      </c>
      <c r="B1381" s="16" t="s">
        <v>5202</v>
      </c>
      <c r="C1381" s="5">
        <v>12</v>
      </c>
      <c r="D1381" s="6" t="s">
        <v>3264</v>
      </c>
      <c r="E1381" s="6" t="s">
        <v>3696</v>
      </c>
      <c r="F1381" s="6" t="s">
        <v>3723</v>
      </c>
      <c r="G1381" t="str">
        <f t="shared" si="21"/>
        <v>A138080</v>
      </c>
    </row>
    <row r="1382" spans="1:7" x14ac:dyDescent="0.3">
      <c r="A1382" s="5" t="s">
        <v>831</v>
      </c>
      <c r="B1382" s="16" t="s">
        <v>5203</v>
      </c>
      <c r="C1382" s="5">
        <v>12</v>
      </c>
      <c r="D1382" s="6" t="s">
        <v>3265</v>
      </c>
      <c r="E1382" s="6" t="s">
        <v>3674</v>
      </c>
      <c r="F1382" s="6" t="s">
        <v>3701</v>
      </c>
      <c r="G1382" t="str">
        <f t="shared" si="21"/>
        <v>A083550</v>
      </c>
    </row>
    <row r="1383" spans="1:7" x14ac:dyDescent="0.3">
      <c r="A1383" s="5" t="s">
        <v>3266</v>
      </c>
      <c r="B1383" s="16" t="s">
        <v>5204</v>
      </c>
      <c r="C1383" s="5">
        <v>12</v>
      </c>
      <c r="D1383" s="6" t="s">
        <v>3267</v>
      </c>
      <c r="E1383" s="6" t="s">
        <v>3684</v>
      </c>
      <c r="F1383" s="6" t="s">
        <v>3711</v>
      </c>
      <c r="G1383" t="str">
        <f t="shared" si="21"/>
        <v>A222980</v>
      </c>
    </row>
    <row r="1384" spans="1:7" x14ac:dyDescent="0.3">
      <c r="A1384" s="5" t="s">
        <v>554</v>
      </c>
      <c r="B1384" s="16" t="s">
        <v>5205</v>
      </c>
      <c r="C1384" s="5">
        <v>12</v>
      </c>
      <c r="D1384" s="6" t="s">
        <v>3268</v>
      </c>
      <c r="E1384" s="6" t="s">
        <v>3695</v>
      </c>
      <c r="F1384" s="6" t="s">
        <v>3722</v>
      </c>
      <c r="G1384" t="str">
        <f t="shared" si="21"/>
        <v>A001840</v>
      </c>
    </row>
    <row r="1385" spans="1:7" x14ac:dyDescent="0.3">
      <c r="A1385" s="5" t="s">
        <v>755</v>
      </c>
      <c r="B1385" s="16" t="s">
        <v>5206</v>
      </c>
      <c r="C1385" s="5">
        <v>12</v>
      </c>
      <c r="D1385" s="6" t="s">
        <v>3269</v>
      </c>
      <c r="E1385" s="6" t="s">
        <v>3695</v>
      </c>
      <c r="F1385" s="6" t="s">
        <v>3722</v>
      </c>
      <c r="G1385" t="str">
        <f t="shared" si="21"/>
        <v>A006920</v>
      </c>
    </row>
    <row r="1386" spans="1:7" x14ac:dyDescent="0.3">
      <c r="A1386" s="5" t="s">
        <v>1665</v>
      </c>
      <c r="B1386" s="16" t="s">
        <v>5207</v>
      </c>
      <c r="C1386" s="5">
        <v>12</v>
      </c>
      <c r="D1386" s="6" t="s">
        <v>2377</v>
      </c>
      <c r="E1386" s="6" t="s">
        <v>3678</v>
      </c>
      <c r="F1386" s="6" t="s">
        <v>3705</v>
      </c>
      <c r="G1386" t="str">
        <f t="shared" si="21"/>
        <v>A090370</v>
      </c>
    </row>
    <row r="1387" spans="1:7" x14ac:dyDescent="0.3">
      <c r="A1387" s="5" t="s">
        <v>659</v>
      </c>
      <c r="B1387" s="16" t="s">
        <v>5208</v>
      </c>
      <c r="C1387" s="5">
        <v>12</v>
      </c>
      <c r="D1387" s="6" t="s">
        <v>3270</v>
      </c>
      <c r="E1387" s="6" t="s">
        <v>3699</v>
      </c>
      <c r="F1387" s="6" t="s">
        <v>3726</v>
      </c>
      <c r="G1387" t="str">
        <f t="shared" si="21"/>
        <v>A024880</v>
      </c>
    </row>
    <row r="1388" spans="1:7" x14ac:dyDescent="0.3">
      <c r="A1388" s="5" t="s">
        <v>1677</v>
      </c>
      <c r="B1388" s="16" t="s">
        <v>5209</v>
      </c>
      <c r="C1388" s="5">
        <v>12</v>
      </c>
      <c r="D1388" s="6" t="s">
        <v>2389</v>
      </c>
      <c r="E1388" s="6" t="s">
        <v>3681</v>
      </c>
      <c r="F1388" s="6" t="s">
        <v>3708</v>
      </c>
      <c r="G1388" t="str">
        <f t="shared" si="21"/>
        <v>A020120</v>
      </c>
    </row>
    <row r="1389" spans="1:7" x14ac:dyDescent="0.3">
      <c r="A1389" s="5" t="s">
        <v>597</v>
      </c>
      <c r="B1389" s="16" t="s">
        <v>5210</v>
      </c>
      <c r="C1389" s="5">
        <v>12</v>
      </c>
      <c r="D1389" s="6" t="s">
        <v>3794</v>
      </c>
      <c r="E1389" s="6" t="s">
        <v>3696</v>
      </c>
      <c r="F1389" s="6" t="s">
        <v>3723</v>
      </c>
      <c r="G1389" t="str">
        <f t="shared" si="21"/>
        <v>A043710</v>
      </c>
    </row>
    <row r="1390" spans="1:7" x14ac:dyDescent="0.3">
      <c r="A1390" s="5" t="s">
        <v>572</v>
      </c>
      <c r="B1390" s="16" t="s">
        <v>5211</v>
      </c>
      <c r="C1390" s="5">
        <v>12</v>
      </c>
      <c r="D1390" s="6" t="s">
        <v>3271</v>
      </c>
      <c r="E1390" s="6" t="s">
        <v>3674</v>
      </c>
      <c r="F1390" s="6" t="s">
        <v>3701</v>
      </c>
      <c r="G1390" t="str">
        <f t="shared" si="21"/>
        <v>A054940</v>
      </c>
    </row>
    <row r="1391" spans="1:7" x14ac:dyDescent="0.3">
      <c r="A1391" s="5" t="s">
        <v>1635</v>
      </c>
      <c r="B1391" s="16" t="s">
        <v>5212</v>
      </c>
      <c r="C1391" s="5">
        <v>12</v>
      </c>
      <c r="D1391" s="6" t="s">
        <v>2347</v>
      </c>
      <c r="E1391" s="6" t="s">
        <v>3689</v>
      </c>
      <c r="F1391" s="6" t="s">
        <v>3716</v>
      </c>
      <c r="G1391" t="str">
        <f t="shared" si="21"/>
        <v>A002720</v>
      </c>
    </row>
    <row r="1392" spans="1:7" x14ac:dyDescent="0.3">
      <c r="A1392" s="5" t="s">
        <v>594</v>
      </c>
      <c r="B1392" s="16" t="s">
        <v>5213</v>
      </c>
      <c r="C1392" s="5">
        <v>12</v>
      </c>
      <c r="D1392" s="6" t="s">
        <v>3272</v>
      </c>
      <c r="E1392" s="6" t="s">
        <v>3696</v>
      </c>
      <c r="F1392" s="6" t="s">
        <v>3723</v>
      </c>
      <c r="G1392" t="str">
        <f t="shared" si="21"/>
        <v>A073490</v>
      </c>
    </row>
    <row r="1393" spans="1:7" x14ac:dyDescent="0.3">
      <c r="A1393" s="5" t="s">
        <v>705</v>
      </c>
      <c r="B1393" s="16" t="s">
        <v>5214</v>
      </c>
      <c r="C1393" s="5">
        <v>12</v>
      </c>
      <c r="D1393" s="6" t="s">
        <v>3273</v>
      </c>
      <c r="E1393" s="6" t="s">
        <v>3699</v>
      </c>
      <c r="F1393" s="6" t="s">
        <v>3726</v>
      </c>
      <c r="G1393" t="str">
        <f t="shared" si="21"/>
        <v>A010170</v>
      </c>
    </row>
    <row r="1394" spans="1:7" x14ac:dyDescent="0.3">
      <c r="A1394" s="5" t="s">
        <v>679</v>
      </c>
      <c r="B1394" s="16" t="s">
        <v>5215</v>
      </c>
      <c r="C1394" s="5">
        <v>12</v>
      </c>
      <c r="D1394" s="6" t="s">
        <v>3795</v>
      </c>
      <c r="E1394" s="6" t="s">
        <v>3686</v>
      </c>
      <c r="F1394" s="6" t="s">
        <v>3713</v>
      </c>
      <c r="G1394" t="str">
        <f t="shared" si="21"/>
        <v>A023430</v>
      </c>
    </row>
    <row r="1395" spans="1:7" x14ac:dyDescent="0.3">
      <c r="A1395" s="5" t="s">
        <v>1690</v>
      </c>
      <c r="B1395" s="16" t="s">
        <v>5216</v>
      </c>
      <c r="C1395" s="5">
        <v>12</v>
      </c>
      <c r="D1395" s="6" t="s">
        <v>2401</v>
      </c>
      <c r="E1395" s="6" t="s">
        <v>3675</v>
      </c>
      <c r="F1395" s="6" t="s">
        <v>3702</v>
      </c>
      <c r="G1395" t="str">
        <f t="shared" si="21"/>
        <v>A024900</v>
      </c>
    </row>
    <row r="1396" spans="1:7" x14ac:dyDescent="0.3">
      <c r="A1396" s="5" t="s">
        <v>1708</v>
      </c>
      <c r="B1396" s="16" t="s">
        <v>5217</v>
      </c>
      <c r="C1396" s="5">
        <v>12</v>
      </c>
      <c r="D1396" s="6" t="s">
        <v>2416</v>
      </c>
      <c r="E1396" s="6" t="s">
        <v>3679</v>
      </c>
      <c r="F1396" s="6" t="s">
        <v>3706</v>
      </c>
      <c r="G1396" t="str">
        <f t="shared" si="21"/>
        <v>A011500</v>
      </c>
    </row>
    <row r="1397" spans="1:7" x14ac:dyDescent="0.3">
      <c r="A1397" s="5" t="s">
        <v>1751</v>
      </c>
      <c r="B1397" s="16" t="s">
        <v>5218</v>
      </c>
      <c r="C1397" s="5">
        <v>12</v>
      </c>
      <c r="D1397" s="6" t="s">
        <v>2458</v>
      </c>
      <c r="E1397" s="6" t="s">
        <v>3678</v>
      </c>
      <c r="F1397" s="6" t="s">
        <v>3705</v>
      </c>
      <c r="G1397" t="str">
        <f t="shared" si="21"/>
        <v>A088790</v>
      </c>
    </row>
    <row r="1398" spans="1:7" x14ac:dyDescent="0.3">
      <c r="A1398" s="5" t="s">
        <v>785</v>
      </c>
      <c r="B1398" s="16" t="s">
        <v>5219</v>
      </c>
      <c r="C1398" s="5">
        <v>12</v>
      </c>
      <c r="D1398" s="6" t="s">
        <v>3274</v>
      </c>
      <c r="E1398" s="6" t="s">
        <v>3696</v>
      </c>
      <c r="F1398" s="6" t="s">
        <v>3723</v>
      </c>
      <c r="G1398" t="str">
        <f t="shared" si="21"/>
        <v>A093520</v>
      </c>
    </row>
    <row r="1399" spans="1:7" x14ac:dyDescent="0.3">
      <c r="A1399" s="5" t="s">
        <v>877</v>
      </c>
      <c r="B1399" s="16" t="s">
        <v>5220</v>
      </c>
      <c r="C1399" s="5">
        <v>12</v>
      </c>
      <c r="D1399" s="6" t="s">
        <v>3275</v>
      </c>
      <c r="E1399" s="6" t="s">
        <v>3690</v>
      </c>
      <c r="F1399" s="6" t="s">
        <v>3717</v>
      </c>
      <c r="G1399" t="str">
        <f t="shared" si="21"/>
        <v>A027040</v>
      </c>
    </row>
    <row r="1400" spans="1:7" x14ac:dyDescent="0.3">
      <c r="A1400" s="5" t="s">
        <v>778</v>
      </c>
      <c r="B1400" s="16" t="s">
        <v>5221</v>
      </c>
      <c r="C1400" s="5">
        <v>12</v>
      </c>
      <c r="D1400" s="6" t="s">
        <v>3276</v>
      </c>
      <c r="E1400" s="6" t="s">
        <v>3687</v>
      </c>
      <c r="F1400" s="6" t="s">
        <v>3714</v>
      </c>
      <c r="G1400" t="str">
        <f t="shared" si="21"/>
        <v>A037760</v>
      </c>
    </row>
    <row r="1401" spans="1:7" x14ac:dyDescent="0.3">
      <c r="A1401" s="5" t="s">
        <v>676</v>
      </c>
      <c r="B1401" s="16" t="s">
        <v>5222</v>
      </c>
      <c r="C1401" s="5">
        <v>12</v>
      </c>
      <c r="D1401" s="6" t="s">
        <v>3277</v>
      </c>
      <c r="E1401" s="6" t="s">
        <v>3695</v>
      </c>
      <c r="F1401" s="6" t="s">
        <v>3722</v>
      </c>
      <c r="G1401" t="str">
        <f t="shared" si="21"/>
        <v>A192390</v>
      </c>
    </row>
    <row r="1402" spans="1:7" x14ac:dyDescent="0.3">
      <c r="A1402" s="5" t="s">
        <v>1704</v>
      </c>
      <c r="B1402" s="16" t="s">
        <v>5223</v>
      </c>
      <c r="C1402" s="5">
        <v>12</v>
      </c>
      <c r="D1402" s="6" t="s">
        <v>2414</v>
      </c>
      <c r="E1402" s="6" t="s">
        <v>3699</v>
      </c>
      <c r="F1402" s="6" t="s">
        <v>3726</v>
      </c>
      <c r="G1402" t="str">
        <f t="shared" si="21"/>
        <v>A010660</v>
      </c>
    </row>
    <row r="1403" spans="1:7" x14ac:dyDescent="0.3">
      <c r="A1403" s="5" t="s">
        <v>642</v>
      </c>
      <c r="B1403" s="16" t="s">
        <v>5224</v>
      </c>
      <c r="C1403" s="5">
        <v>12</v>
      </c>
      <c r="D1403" s="6" t="s">
        <v>3278</v>
      </c>
      <c r="E1403" s="6" t="s">
        <v>3698</v>
      </c>
      <c r="F1403" s="6" t="s">
        <v>3725</v>
      </c>
      <c r="G1403" t="str">
        <f t="shared" si="21"/>
        <v>A068050</v>
      </c>
    </row>
    <row r="1404" spans="1:7" x14ac:dyDescent="0.3">
      <c r="A1404" s="5" t="s">
        <v>677</v>
      </c>
      <c r="B1404" s="16" t="s">
        <v>5225</v>
      </c>
      <c r="C1404" s="5">
        <v>12</v>
      </c>
      <c r="D1404" s="6" t="s">
        <v>3279</v>
      </c>
      <c r="E1404" s="6" t="s">
        <v>3694</v>
      </c>
      <c r="F1404" s="6" t="s">
        <v>3721</v>
      </c>
      <c r="G1404" t="str">
        <f t="shared" si="21"/>
        <v>A100090</v>
      </c>
    </row>
    <row r="1405" spans="1:7" x14ac:dyDescent="0.3">
      <c r="A1405" s="5" t="s">
        <v>751</v>
      </c>
      <c r="B1405" s="16" t="s">
        <v>5226</v>
      </c>
      <c r="C1405" s="5">
        <v>12</v>
      </c>
      <c r="D1405" s="6" t="s">
        <v>3796</v>
      </c>
      <c r="E1405" s="6" t="s">
        <v>3687</v>
      </c>
      <c r="F1405" s="6" t="s">
        <v>3714</v>
      </c>
      <c r="G1405" t="str">
        <f t="shared" si="21"/>
        <v>A033430</v>
      </c>
    </row>
    <row r="1406" spans="1:7" x14ac:dyDescent="0.3">
      <c r="A1406" s="5" t="s">
        <v>653</v>
      </c>
      <c r="B1406" s="16" t="s">
        <v>5227</v>
      </c>
      <c r="C1406" s="5">
        <v>3</v>
      </c>
      <c r="D1406" s="6" t="s">
        <v>3280</v>
      </c>
      <c r="E1406" s="6" t="s">
        <v>3677</v>
      </c>
      <c r="F1406" s="6" t="s">
        <v>3704</v>
      </c>
      <c r="G1406" t="str">
        <f t="shared" si="21"/>
        <v>A054220</v>
      </c>
    </row>
    <row r="1407" spans="1:7" x14ac:dyDescent="0.3">
      <c r="A1407" s="5" t="s">
        <v>576</v>
      </c>
      <c r="B1407" s="16" t="s">
        <v>5228</v>
      </c>
      <c r="C1407" s="5">
        <v>12</v>
      </c>
      <c r="D1407" s="6" t="s">
        <v>3281</v>
      </c>
      <c r="E1407" s="6" t="s">
        <v>3690</v>
      </c>
      <c r="F1407" s="6" t="s">
        <v>3717</v>
      </c>
      <c r="G1407" t="str">
        <f t="shared" si="21"/>
        <v>A038950</v>
      </c>
    </row>
    <row r="1408" spans="1:7" x14ac:dyDescent="0.3">
      <c r="A1408" s="5" t="s">
        <v>757</v>
      </c>
      <c r="B1408" s="16" t="s">
        <v>5229</v>
      </c>
      <c r="C1408" s="5">
        <v>12</v>
      </c>
      <c r="D1408" s="6" t="s">
        <v>3282</v>
      </c>
      <c r="E1408" s="6" t="s">
        <v>3684</v>
      </c>
      <c r="F1408" s="6" t="s">
        <v>3711</v>
      </c>
      <c r="G1408" t="str">
        <f t="shared" si="21"/>
        <v>A009780</v>
      </c>
    </row>
    <row r="1409" spans="1:7" x14ac:dyDescent="0.3">
      <c r="A1409" s="5" t="s">
        <v>511</v>
      </c>
      <c r="B1409" s="16" t="s">
        <v>5230</v>
      </c>
      <c r="C1409" s="5">
        <v>12</v>
      </c>
      <c r="D1409" s="6" t="s">
        <v>3283</v>
      </c>
      <c r="E1409" s="6"/>
      <c r="F1409" s="6"/>
      <c r="G1409" t="str">
        <f t="shared" si="21"/>
        <v>A053810</v>
      </c>
    </row>
    <row r="1410" spans="1:7" x14ac:dyDescent="0.3">
      <c r="A1410" s="5" t="s">
        <v>641</v>
      </c>
      <c r="B1410" s="16" t="s">
        <v>5231</v>
      </c>
      <c r="C1410" s="5">
        <v>12</v>
      </c>
      <c r="D1410" s="6" t="s">
        <v>3284</v>
      </c>
      <c r="E1410" s="6" t="s">
        <v>3696</v>
      </c>
      <c r="F1410" s="6" t="s">
        <v>3723</v>
      </c>
      <c r="G1410" t="str">
        <f t="shared" si="21"/>
        <v>A096610</v>
      </c>
    </row>
    <row r="1411" spans="1:7" x14ac:dyDescent="0.3">
      <c r="A1411" s="5" t="s">
        <v>465</v>
      </c>
      <c r="B1411" s="16" t="s">
        <v>5232</v>
      </c>
      <c r="C1411" s="5">
        <v>12</v>
      </c>
      <c r="D1411" s="6" t="s">
        <v>3285</v>
      </c>
      <c r="E1411" s="6" t="s">
        <v>3696</v>
      </c>
      <c r="F1411" s="6" t="s">
        <v>3723</v>
      </c>
      <c r="G1411" t="str">
        <f t="shared" si="21"/>
        <v>A033110</v>
      </c>
    </row>
    <row r="1412" spans="1:7" x14ac:dyDescent="0.3">
      <c r="A1412" s="5" t="s">
        <v>852</v>
      </c>
      <c r="B1412" s="16" t="s">
        <v>5233</v>
      </c>
      <c r="C1412" s="5">
        <v>12</v>
      </c>
      <c r="D1412" s="6" t="s">
        <v>3286</v>
      </c>
      <c r="E1412" s="6" t="s">
        <v>3696</v>
      </c>
      <c r="F1412" s="6" t="s">
        <v>3723</v>
      </c>
      <c r="G1412" t="str">
        <f t="shared" si="21"/>
        <v>A078650</v>
      </c>
    </row>
    <row r="1413" spans="1:7" x14ac:dyDescent="0.3">
      <c r="A1413" s="5" t="s">
        <v>1738</v>
      </c>
      <c r="B1413" s="16" t="s">
        <v>5234</v>
      </c>
      <c r="C1413" s="5">
        <v>12</v>
      </c>
      <c r="D1413" s="6" t="s">
        <v>2445</v>
      </c>
      <c r="E1413" s="6" t="s">
        <v>3688</v>
      </c>
      <c r="F1413" s="6" t="s">
        <v>3715</v>
      </c>
      <c r="G1413" t="str">
        <f t="shared" si="21"/>
        <v>A011690</v>
      </c>
    </row>
    <row r="1414" spans="1:7" x14ac:dyDescent="0.3">
      <c r="A1414" s="5" t="s">
        <v>408</v>
      </c>
      <c r="B1414" s="16" t="s">
        <v>5235</v>
      </c>
      <c r="C1414" s="5">
        <v>12</v>
      </c>
      <c r="D1414" s="6" t="s">
        <v>3287</v>
      </c>
      <c r="E1414" s="6" t="s">
        <v>3674</v>
      </c>
      <c r="F1414" s="6" t="s">
        <v>3701</v>
      </c>
      <c r="G1414" t="str">
        <f t="shared" si="21"/>
        <v>A098120</v>
      </c>
    </row>
    <row r="1415" spans="1:7" x14ac:dyDescent="0.3">
      <c r="A1415" s="5" t="s">
        <v>3288</v>
      </c>
      <c r="B1415" s="16" t="s">
        <v>5236</v>
      </c>
      <c r="C1415" s="5">
        <v>12</v>
      </c>
      <c r="D1415" s="6" t="s">
        <v>3289</v>
      </c>
      <c r="E1415" s="6" t="s">
        <v>3679</v>
      </c>
      <c r="F1415" s="6" t="s">
        <v>3706</v>
      </c>
      <c r="G1415" t="str">
        <f t="shared" si="21"/>
        <v>A221980</v>
      </c>
    </row>
    <row r="1416" spans="1:7" x14ac:dyDescent="0.3">
      <c r="A1416" s="5" t="s">
        <v>690</v>
      </c>
      <c r="B1416" s="16" t="s">
        <v>5237</v>
      </c>
      <c r="C1416" s="5">
        <v>12</v>
      </c>
      <c r="D1416" s="6" t="s">
        <v>3290</v>
      </c>
      <c r="E1416" s="6" t="s">
        <v>3678</v>
      </c>
      <c r="F1416" s="6" t="s">
        <v>3705</v>
      </c>
      <c r="G1416" t="str">
        <f t="shared" si="21"/>
        <v>A050120</v>
      </c>
    </row>
    <row r="1417" spans="1:7" x14ac:dyDescent="0.3">
      <c r="A1417" s="5" t="s">
        <v>591</v>
      </c>
      <c r="B1417" s="16" t="s">
        <v>5238</v>
      </c>
      <c r="C1417" s="5">
        <v>12</v>
      </c>
      <c r="D1417" s="6" t="s">
        <v>3291</v>
      </c>
      <c r="E1417" s="6" t="s">
        <v>3682</v>
      </c>
      <c r="F1417" s="6" t="s">
        <v>3709</v>
      </c>
      <c r="G1417" t="str">
        <f t="shared" si="21"/>
        <v>A023460</v>
      </c>
    </row>
    <row r="1418" spans="1:7" x14ac:dyDescent="0.3">
      <c r="A1418" s="5" t="s">
        <v>1669</v>
      </c>
      <c r="B1418" s="16" t="s">
        <v>5239</v>
      </c>
      <c r="C1418" s="5">
        <v>12</v>
      </c>
      <c r="D1418" s="6" t="s">
        <v>2381</v>
      </c>
      <c r="E1418" s="6" t="s">
        <v>3693</v>
      </c>
      <c r="F1418" s="6" t="s">
        <v>3720</v>
      </c>
      <c r="G1418" t="str">
        <f t="shared" si="21"/>
        <v>A009180</v>
      </c>
    </row>
    <row r="1419" spans="1:7" x14ac:dyDescent="0.3">
      <c r="A1419" s="5" t="s">
        <v>789</v>
      </c>
      <c r="B1419" s="16" t="s">
        <v>5240</v>
      </c>
      <c r="C1419" s="5">
        <v>12</v>
      </c>
      <c r="D1419" s="6" t="s">
        <v>3292</v>
      </c>
      <c r="E1419" s="6" t="s">
        <v>3681</v>
      </c>
      <c r="F1419" s="6" t="s">
        <v>3708</v>
      </c>
      <c r="G1419" t="str">
        <f t="shared" si="21"/>
        <v>A065710</v>
      </c>
    </row>
    <row r="1420" spans="1:7" x14ac:dyDescent="0.3">
      <c r="A1420" s="5" t="s">
        <v>1716</v>
      </c>
      <c r="B1420" s="16" t="s">
        <v>5241</v>
      </c>
      <c r="C1420" s="5">
        <v>9</v>
      </c>
      <c r="D1420" s="6" t="s">
        <v>2423</v>
      </c>
      <c r="E1420" s="6" t="s">
        <v>3687</v>
      </c>
      <c r="F1420" s="6" t="s">
        <v>3714</v>
      </c>
      <c r="G1420" t="str">
        <f t="shared" si="21"/>
        <v>A008870</v>
      </c>
    </row>
    <row r="1421" spans="1:7" x14ac:dyDescent="0.3">
      <c r="A1421" s="5" t="s">
        <v>807</v>
      </c>
      <c r="B1421" s="16" t="s">
        <v>5242</v>
      </c>
      <c r="C1421" s="5">
        <v>12</v>
      </c>
      <c r="D1421" s="6" t="s">
        <v>3293</v>
      </c>
      <c r="E1421" s="6" t="s">
        <v>3675</v>
      </c>
      <c r="F1421" s="6" t="s">
        <v>3702</v>
      </c>
      <c r="G1421" t="str">
        <f t="shared" si="21"/>
        <v>A014200</v>
      </c>
    </row>
    <row r="1422" spans="1:7" x14ac:dyDescent="0.3">
      <c r="A1422" s="5" t="s">
        <v>1703</v>
      </c>
      <c r="B1422" s="16" t="s">
        <v>5243</v>
      </c>
      <c r="C1422" s="5">
        <v>12</v>
      </c>
      <c r="D1422" s="6" t="s">
        <v>2413</v>
      </c>
      <c r="E1422" s="6" t="s">
        <v>3685</v>
      </c>
      <c r="F1422" s="6" t="s">
        <v>3712</v>
      </c>
      <c r="G1422" t="str">
        <f t="shared" si="21"/>
        <v>A026940</v>
      </c>
    </row>
    <row r="1423" spans="1:7" x14ac:dyDescent="0.3">
      <c r="A1423" s="5" t="s">
        <v>1714</v>
      </c>
      <c r="B1423" s="16" t="s">
        <v>5244</v>
      </c>
      <c r="C1423" s="5">
        <v>12</v>
      </c>
      <c r="D1423" s="6" t="s">
        <v>2421</v>
      </c>
      <c r="E1423" s="6" t="s">
        <v>3678</v>
      </c>
      <c r="F1423" s="6" t="s">
        <v>3705</v>
      </c>
      <c r="G1423" t="str">
        <f t="shared" ref="G1423:G1486" si="22">A1423</f>
        <v>A011300</v>
      </c>
    </row>
    <row r="1424" spans="1:7" x14ac:dyDescent="0.3">
      <c r="A1424" s="5" t="s">
        <v>540</v>
      </c>
      <c r="B1424" s="16" t="s">
        <v>5245</v>
      </c>
      <c r="C1424" s="5">
        <v>12</v>
      </c>
      <c r="D1424" s="6" t="s">
        <v>3294</v>
      </c>
      <c r="E1424" s="6" t="s">
        <v>3685</v>
      </c>
      <c r="F1424" s="6" t="s">
        <v>3712</v>
      </c>
      <c r="G1424" t="str">
        <f t="shared" si="22"/>
        <v>A090730</v>
      </c>
    </row>
    <row r="1425" spans="1:7" x14ac:dyDescent="0.3">
      <c r="A1425" s="5" t="s">
        <v>750</v>
      </c>
      <c r="B1425" s="16" t="s">
        <v>5246</v>
      </c>
      <c r="C1425" s="5">
        <v>12</v>
      </c>
      <c r="D1425" s="6" t="s">
        <v>3295</v>
      </c>
      <c r="E1425" s="6" t="s">
        <v>3694</v>
      </c>
      <c r="F1425" s="6" t="s">
        <v>3721</v>
      </c>
      <c r="G1425" t="str">
        <f t="shared" si="22"/>
        <v>A101000</v>
      </c>
    </row>
    <row r="1426" spans="1:7" x14ac:dyDescent="0.3">
      <c r="A1426" s="5" t="s">
        <v>1724</v>
      </c>
      <c r="B1426" s="16" t="s">
        <v>5247</v>
      </c>
      <c r="C1426" s="5">
        <v>12</v>
      </c>
      <c r="D1426" s="6" t="s">
        <v>2431</v>
      </c>
      <c r="E1426" s="6" t="s">
        <v>3690</v>
      </c>
      <c r="F1426" s="6" t="s">
        <v>3717</v>
      </c>
      <c r="G1426" t="str">
        <f t="shared" si="22"/>
        <v>A033180</v>
      </c>
    </row>
    <row r="1427" spans="1:7" x14ac:dyDescent="0.3">
      <c r="A1427" s="5" t="s">
        <v>578</v>
      </c>
      <c r="B1427" s="16" t="s">
        <v>5248</v>
      </c>
      <c r="C1427" s="5">
        <v>12</v>
      </c>
      <c r="D1427" s="6" t="s">
        <v>3296</v>
      </c>
      <c r="E1427" s="6" t="s">
        <v>3698</v>
      </c>
      <c r="F1427" s="6" t="s">
        <v>3725</v>
      </c>
      <c r="G1427" t="str">
        <f t="shared" si="22"/>
        <v>A046390</v>
      </c>
    </row>
    <row r="1428" spans="1:7" x14ac:dyDescent="0.3">
      <c r="A1428" s="5" t="s">
        <v>506</v>
      </c>
      <c r="B1428" s="16" t="s">
        <v>5249</v>
      </c>
      <c r="C1428" s="5">
        <v>12</v>
      </c>
      <c r="D1428" s="6" t="s">
        <v>3297</v>
      </c>
      <c r="E1428" s="6" t="s">
        <v>3679</v>
      </c>
      <c r="F1428" s="6" t="s">
        <v>3706</v>
      </c>
      <c r="G1428" t="str">
        <f t="shared" si="22"/>
        <v>A036500</v>
      </c>
    </row>
    <row r="1429" spans="1:7" x14ac:dyDescent="0.3">
      <c r="A1429" s="5" t="s">
        <v>3298</v>
      </c>
      <c r="B1429" s="16" t="s">
        <v>5250</v>
      </c>
      <c r="C1429" s="5">
        <v>12</v>
      </c>
      <c r="D1429" s="6" t="s">
        <v>3299</v>
      </c>
      <c r="E1429" s="6" t="s">
        <v>3695</v>
      </c>
      <c r="F1429" s="6" t="s">
        <v>3722</v>
      </c>
      <c r="G1429" t="str">
        <f t="shared" si="22"/>
        <v>A225530</v>
      </c>
    </row>
    <row r="1430" spans="1:7" x14ac:dyDescent="0.3">
      <c r="A1430" s="5" t="s">
        <v>702</v>
      </c>
      <c r="B1430" s="16" t="s">
        <v>5251</v>
      </c>
      <c r="C1430" s="5">
        <v>12</v>
      </c>
      <c r="D1430" s="6" t="s">
        <v>3300</v>
      </c>
      <c r="E1430" s="6" t="s">
        <v>3678</v>
      </c>
      <c r="F1430" s="6" t="s">
        <v>3705</v>
      </c>
      <c r="G1430" t="str">
        <f t="shared" si="22"/>
        <v>A011080</v>
      </c>
    </row>
    <row r="1431" spans="1:7" x14ac:dyDescent="0.3">
      <c r="A1431" s="5" t="s">
        <v>1782</v>
      </c>
      <c r="B1431" s="16" t="s">
        <v>5252</v>
      </c>
      <c r="C1431" s="5">
        <v>12</v>
      </c>
      <c r="D1431" s="6" t="s">
        <v>2489</v>
      </c>
      <c r="E1431" s="6" t="s">
        <v>3699</v>
      </c>
      <c r="F1431" s="6" t="s">
        <v>3726</v>
      </c>
      <c r="G1431" t="str">
        <f t="shared" si="22"/>
        <v>A074610</v>
      </c>
    </row>
    <row r="1432" spans="1:7" x14ac:dyDescent="0.3">
      <c r="A1432" s="5" t="s">
        <v>703</v>
      </c>
      <c r="B1432" s="16" t="s">
        <v>5253</v>
      </c>
      <c r="C1432" s="5">
        <v>12</v>
      </c>
      <c r="D1432" s="6" t="s">
        <v>3301</v>
      </c>
      <c r="E1432" s="6" t="s">
        <v>3688</v>
      </c>
      <c r="F1432" s="6" t="s">
        <v>3715</v>
      </c>
      <c r="G1432" t="str">
        <f t="shared" si="22"/>
        <v>A043290</v>
      </c>
    </row>
    <row r="1433" spans="1:7" x14ac:dyDescent="0.3">
      <c r="A1433" s="5" t="s">
        <v>620</v>
      </c>
      <c r="B1433" s="16" t="s">
        <v>5254</v>
      </c>
      <c r="C1433" s="5">
        <v>12</v>
      </c>
      <c r="D1433" s="6" t="s">
        <v>3302</v>
      </c>
      <c r="E1433" s="6" t="s">
        <v>3675</v>
      </c>
      <c r="F1433" s="6" t="s">
        <v>3702</v>
      </c>
      <c r="G1433" t="str">
        <f t="shared" si="22"/>
        <v>A085910</v>
      </c>
    </row>
    <row r="1434" spans="1:7" x14ac:dyDescent="0.3">
      <c r="A1434" s="5" t="s">
        <v>1554</v>
      </c>
      <c r="B1434" s="16" t="s">
        <v>5255</v>
      </c>
      <c r="C1434" s="5">
        <v>12</v>
      </c>
      <c r="D1434" s="6" t="s">
        <v>3797</v>
      </c>
      <c r="E1434" s="6" t="s">
        <v>3678</v>
      </c>
      <c r="F1434" s="6" t="s">
        <v>3705</v>
      </c>
      <c r="G1434" t="str">
        <f t="shared" si="22"/>
        <v>A025620</v>
      </c>
    </row>
    <row r="1435" spans="1:7" x14ac:dyDescent="0.3">
      <c r="A1435" s="5" t="s">
        <v>753</v>
      </c>
      <c r="B1435" s="16" t="s">
        <v>5256</v>
      </c>
      <c r="C1435" s="5">
        <v>12</v>
      </c>
      <c r="D1435" s="6" t="s">
        <v>3303</v>
      </c>
      <c r="E1435" s="6" t="s">
        <v>3676</v>
      </c>
      <c r="F1435" s="6" t="s">
        <v>3703</v>
      </c>
      <c r="G1435" t="str">
        <f t="shared" si="22"/>
        <v>A053050</v>
      </c>
    </row>
    <row r="1436" spans="1:7" x14ac:dyDescent="0.3">
      <c r="A1436" s="5" t="s">
        <v>655</v>
      </c>
      <c r="B1436" s="16" t="s">
        <v>5257</v>
      </c>
      <c r="C1436" s="5">
        <v>12</v>
      </c>
      <c r="D1436" s="6" t="s">
        <v>3304</v>
      </c>
      <c r="E1436" s="6" t="s">
        <v>3688</v>
      </c>
      <c r="F1436" s="6" t="s">
        <v>3715</v>
      </c>
      <c r="G1436" t="str">
        <f t="shared" si="22"/>
        <v>A054040</v>
      </c>
    </row>
    <row r="1437" spans="1:7" x14ac:dyDescent="0.3">
      <c r="A1437" s="5" t="s">
        <v>936</v>
      </c>
      <c r="B1437" s="16" t="s">
        <v>5258</v>
      </c>
      <c r="C1437" s="5">
        <v>12</v>
      </c>
      <c r="D1437" s="6" t="s">
        <v>3305</v>
      </c>
      <c r="E1437" s="6" t="s">
        <v>3674</v>
      </c>
      <c r="F1437" s="6" t="s">
        <v>3701</v>
      </c>
      <c r="G1437" t="str">
        <f t="shared" si="22"/>
        <v>A097800</v>
      </c>
    </row>
    <row r="1438" spans="1:7" x14ac:dyDescent="0.3">
      <c r="A1438" s="5" t="s">
        <v>682</v>
      </c>
      <c r="B1438" s="16" t="s">
        <v>5259</v>
      </c>
      <c r="C1438" s="5">
        <v>12</v>
      </c>
      <c r="D1438" s="6" t="s">
        <v>3306</v>
      </c>
      <c r="E1438" s="6" t="s">
        <v>3695</v>
      </c>
      <c r="F1438" s="6" t="s">
        <v>3722</v>
      </c>
      <c r="G1438" t="str">
        <f t="shared" si="22"/>
        <v>A037440</v>
      </c>
    </row>
    <row r="1439" spans="1:7" x14ac:dyDescent="0.3">
      <c r="A1439" s="5" t="s">
        <v>632</v>
      </c>
      <c r="B1439" s="16" t="s">
        <v>5260</v>
      </c>
      <c r="C1439" s="5">
        <v>12</v>
      </c>
      <c r="D1439" s="6" t="s">
        <v>3307</v>
      </c>
      <c r="E1439" s="6" t="s">
        <v>3687</v>
      </c>
      <c r="F1439" s="6" t="s">
        <v>3714</v>
      </c>
      <c r="G1439" t="str">
        <f t="shared" si="22"/>
        <v>A033310</v>
      </c>
    </row>
    <row r="1440" spans="1:7" x14ac:dyDescent="0.3">
      <c r="A1440" s="5" t="s">
        <v>661</v>
      </c>
      <c r="B1440" s="16" t="s">
        <v>5261</v>
      </c>
      <c r="C1440" s="5">
        <v>12</v>
      </c>
      <c r="D1440" s="6" t="s">
        <v>3308</v>
      </c>
      <c r="E1440" s="6" t="s">
        <v>3696</v>
      </c>
      <c r="F1440" s="6" t="s">
        <v>3723</v>
      </c>
      <c r="G1440" t="str">
        <f t="shared" si="22"/>
        <v>A200230</v>
      </c>
    </row>
    <row r="1441" spans="1:7" x14ac:dyDescent="0.3">
      <c r="A1441" s="5" t="s">
        <v>521</v>
      </c>
      <c r="B1441" s="16" t="s">
        <v>5262</v>
      </c>
      <c r="C1441" s="5">
        <v>12</v>
      </c>
      <c r="D1441" s="6" t="s">
        <v>3309</v>
      </c>
      <c r="E1441" s="6" t="s">
        <v>3682</v>
      </c>
      <c r="F1441" s="6" t="s">
        <v>3709</v>
      </c>
      <c r="G1441" t="str">
        <f t="shared" si="22"/>
        <v>A001000</v>
      </c>
    </row>
    <row r="1442" spans="1:7" x14ac:dyDescent="0.3">
      <c r="A1442" s="5" t="s">
        <v>797</v>
      </c>
      <c r="B1442" s="16" t="s">
        <v>5263</v>
      </c>
      <c r="C1442" s="5">
        <v>12</v>
      </c>
      <c r="D1442" s="6" t="s">
        <v>3310</v>
      </c>
      <c r="E1442" s="6" t="s">
        <v>3699</v>
      </c>
      <c r="F1442" s="6" t="s">
        <v>3726</v>
      </c>
      <c r="G1442" t="str">
        <f t="shared" si="22"/>
        <v>A900130</v>
      </c>
    </row>
    <row r="1443" spans="1:7" x14ac:dyDescent="0.3">
      <c r="A1443" s="5" t="s">
        <v>815</v>
      </c>
      <c r="B1443" s="16" t="s">
        <v>5264</v>
      </c>
      <c r="C1443" s="5">
        <v>12</v>
      </c>
      <c r="D1443" s="6" t="s">
        <v>3311</v>
      </c>
      <c r="E1443" s="6" t="s">
        <v>3688</v>
      </c>
      <c r="F1443" s="6" t="s">
        <v>3715</v>
      </c>
      <c r="G1443" t="str">
        <f t="shared" si="22"/>
        <v>A109740</v>
      </c>
    </row>
    <row r="1444" spans="1:7" x14ac:dyDescent="0.3">
      <c r="A1444" s="5" t="s">
        <v>1766</v>
      </c>
      <c r="B1444" s="16" t="s">
        <v>5265</v>
      </c>
      <c r="C1444" s="5">
        <v>12</v>
      </c>
      <c r="D1444" s="6" t="s">
        <v>2473</v>
      </c>
      <c r="E1444" s="6" t="s">
        <v>3675</v>
      </c>
      <c r="F1444" s="6" t="s">
        <v>3702</v>
      </c>
      <c r="G1444" t="str">
        <f t="shared" si="22"/>
        <v>A009320</v>
      </c>
    </row>
    <row r="1445" spans="1:7" x14ac:dyDescent="0.3">
      <c r="A1445" s="5" t="s">
        <v>561</v>
      </c>
      <c r="B1445" s="16" t="s">
        <v>5266</v>
      </c>
      <c r="C1445" s="5">
        <v>12</v>
      </c>
      <c r="D1445" s="6" t="s">
        <v>3312</v>
      </c>
      <c r="E1445" s="6" t="s">
        <v>3696</v>
      </c>
      <c r="F1445" s="6" t="s">
        <v>3723</v>
      </c>
      <c r="G1445" t="str">
        <f t="shared" si="22"/>
        <v>A068940</v>
      </c>
    </row>
    <row r="1446" spans="1:7" x14ac:dyDescent="0.3">
      <c r="A1446" s="5" t="s">
        <v>696</v>
      </c>
      <c r="B1446" s="16" t="s">
        <v>5267</v>
      </c>
      <c r="C1446" s="5">
        <v>12</v>
      </c>
      <c r="D1446" s="6" t="s">
        <v>3313</v>
      </c>
      <c r="E1446" s="6" t="s">
        <v>3674</v>
      </c>
      <c r="F1446" s="6" t="s">
        <v>3701</v>
      </c>
      <c r="G1446" t="str">
        <f t="shared" si="22"/>
        <v>A182690</v>
      </c>
    </row>
    <row r="1447" spans="1:7" x14ac:dyDescent="0.3">
      <c r="A1447" s="5" t="s">
        <v>1736</v>
      </c>
      <c r="B1447" s="16" t="s">
        <v>5268</v>
      </c>
      <c r="C1447" s="5">
        <v>12</v>
      </c>
      <c r="D1447" s="6" t="s">
        <v>2443</v>
      </c>
      <c r="E1447" s="6" t="s">
        <v>3685</v>
      </c>
      <c r="F1447" s="6" t="s">
        <v>3712</v>
      </c>
      <c r="G1447" t="str">
        <f t="shared" si="22"/>
        <v>A069730</v>
      </c>
    </row>
    <row r="1448" spans="1:7" x14ac:dyDescent="0.3">
      <c r="A1448" s="5" t="s">
        <v>933</v>
      </c>
      <c r="B1448" s="16" t="s">
        <v>5269</v>
      </c>
      <c r="C1448" s="5">
        <v>12</v>
      </c>
      <c r="D1448" s="6" t="s">
        <v>3314</v>
      </c>
      <c r="E1448" s="6" t="s">
        <v>3686</v>
      </c>
      <c r="F1448" s="6" t="s">
        <v>3713</v>
      </c>
      <c r="G1448" t="str">
        <f t="shared" si="22"/>
        <v>A099220</v>
      </c>
    </row>
    <row r="1449" spans="1:7" x14ac:dyDescent="0.3">
      <c r="A1449" s="5" t="s">
        <v>558</v>
      </c>
      <c r="B1449" s="16" t="s">
        <v>5270</v>
      </c>
      <c r="C1449" s="5">
        <v>12</v>
      </c>
      <c r="D1449" s="6" t="s">
        <v>3315</v>
      </c>
      <c r="E1449" s="6" t="s">
        <v>3678</v>
      </c>
      <c r="F1449" s="6" t="s">
        <v>3705</v>
      </c>
      <c r="G1449" t="str">
        <f t="shared" si="22"/>
        <v>A067170</v>
      </c>
    </row>
    <row r="1450" spans="1:7" x14ac:dyDescent="0.3">
      <c r="A1450" s="5" t="s">
        <v>1726</v>
      </c>
      <c r="B1450" s="16" t="s">
        <v>5271</v>
      </c>
      <c r="C1450" s="5">
        <v>12</v>
      </c>
      <c r="D1450" s="6" t="s">
        <v>2433</v>
      </c>
      <c r="E1450" s="6" t="s">
        <v>3695</v>
      </c>
      <c r="F1450" s="6" t="s">
        <v>3722</v>
      </c>
      <c r="G1450" t="str">
        <f t="shared" si="22"/>
        <v>A013360</v>
      </c>
    </row>
    <row r="1451" spans="1:7" x14ac:dyDescent="0.3">
      <c r="A1451" s="5" t="s">
        <v>640</v>
      </c>
      <c r="B1451" s="16" t="s">
        <v>5272</v>
      </c>
      <c r="C1451" s="5">
        <v>12</v>
      </c>
      <c r="D1451" s="6" t="s">
        <v>3316</v>
      </c>
      <c r="E1451" s="6" t="s">
        <v>3675</v>
      </c>
      <c r="F1451" s="6" t="s">
        <v>3702</v>
      </c>
      <c r="G1451" t="str">
        <f t="shared" si="22"/>
        <v>A025440</v>
      </c>
    </row>
    <row r="1452" spans="1:7" x14ac:dyDescent="0.3">
      <c r="A1452" s="5" t="s">
        <v>565</v>
      </c>
      <c r="B1452" s="16" t="s">
        <v>5273</v>
      </c>
      <c r="C1452" s="5">
        <v>12</v>
      </c>
      <c r="D1452" s="6" t="s">
        <v>3317</v>
      </c>
      <c r="E1452" s="6" t="s">
        <v>3695</v>
      </c>
      <c r="F1452" s="6" t="s">
        <v>3722</v>
      </c>
      <c r="G1452" t="str">
        <f t="shared" si="22"/>
        <v>A090410</v>
      </c>
    </row>
    <row r="1453" spans="1:7" x14ac:dyDescent="0.3">
      <c r="A1453" s="5" t="s">
        <v>619</v>
      </c>
      <c r="B1453" s="16" t="s">
        <v>5274</v>
      </c>
      <c r="C1453" s="5">
        <v>12</v>
      </c>
      <c r="D1453" s="6" t="s">
        <v>3318</v>
      </c>
      <c r="E1453" s="6" t="s">
        <v>3689</v>
      </c>
      <c r="F1453" s="6" t="s">
        <v>3716</v>
      </c>
      <c r="G1453" t="str">
        <f t="shared" si="22"/>
        <v>A007370</v>
      </c>
    </row>
    <row r="1454" spans="1:7" x14ac:dyDescent="0.3">
      <c r="A1454" s="5" t="s">
        <v>701</v>
      </c>
      <c r="B1454" s="16" t="s">
        <v>5275</v>
      </c>
      <c r="C1454" s="5">
        <v>12</v>
      </c>
      <c r="D1454" s="6" t="s">
        <v>3319</v>
      </c>
      <c r="E1454" s="6" t="s">
        <v>3675</v>
      </c>
      <c r="F1454" s="6" t="s">
        <v>3702</v>
      </c>
      <c r="G1454" t="str">
        <f t="shared" si="22"/>
        <v>A126640</v>
      </c>
    </row>
    <row r="1455" spans="1:7" x14ac:dyDescent="0.3">
      <c r="A1455" s="5" t="s">
        <v>830</v>
      </c>
      <c r="B1455" s="16" t="s">
        <v>5276</v>
      </c>
      <c r="C1455" s="5">
        <v>12</v>
      </c>
      <c r="D1455" s="6" t="s">
        <v>3320</v>
      </c>
      <c r="E1455" s="6" t="s">
        <v>3699</v>
      </c>
      <c r="F1455" s="6" t="s">
        <v>3726</v>
      </c>
      <c r="G1455" t="str">
        <f t="shared" si="22"/>
        <v>A054410</v>
      </c>
    </row>
    <row r="1456" spans="1:7" x14ac:dyDescent="0.3">
      <c r="A1456" s="5" t="s">
        <v>716</v>
      </c>
      <c r="B1456" s="16" t="s">
        <v>5277</v>
      </c>
      <c r="C1456" s="5">
        <v>12</v>
      </c>
      <c r="D1456" s="6" t="s">
        <v>3321</v>
      </c>
      <c r="E1456" s="6" t="s">
        <v>3685</v>
      </c>
      <c r="F1456" s="6" t="s">
        <v>3712</v>
      </c>
      <c r="G1456" t="str">
        <f t="shared" si="22"/>
        <v>A087220</v>
      </c>
    </row>
    <row r="1457" spans="1:7" x14ac:dyDescent="0.3">
      <c r="A1457" s="5" t="s">
        <v>687</v>
      </c>
      <c r="B1457" s="16" t="s">
        <v>5278</v>
      </c>
      <c r="C1457" s="5">
        <v>12</v>
      </c>
      <c r="D1457" s="6" t="s">
        <v>3322</v>
      </c>
      <c r="E1457" s="6" t="s">
        <v>3681</v>
      </c>
      <c r="F1457" s="6" t="s">
        <v>3708</v>
      </c>
      <c r="G1457" t="str">
        <f t="shared" si="22"/>
        <v>A075130</v>
      </c>
    </row>
    <row r="1458" spans="1:7" x14ac:dyDescent="0.3">
      <c r="A1458" s="5" t="s">
        <v>915</v>
      </c>
      <c r="B1458" s="16" t="s">
        <v>5279</v>
      </c>
      <c r="C1458" s="5">
        <v>12</v>
      </c>
      <c r="D1458" s="6" t="s">
        <v>3323</v>
      </c>
      <c r="E1458" s="6" t="s">
        <v>3696</v>
      </c>
      <c r="F1458" s="6" t="s">
        <v>3723</v>
      </c>
      <c r="G1458" t="str">
        <f t="shared" si="22"/>
        <v>A106080</v>
      </c>
    </row>
    <row r="1459" spans="1:7" x14ac:dyDescent="0.3">
      <c r="A1459" s="5" t="s">
        <v>657</v>
      </c>
      <c r="B1459" s="16" t="s">
        <v>5280</v>
      </c>
      <c r="C1459" s="5">
        <v>12</v>
      </c>
      <c r="D1459" s="6" t="s">
        <v>3324</v>
      </c>
      <c r="E1459" s="6" t="s">
        <v>3675</v>
      </c>
      <c r="F1459" s="6" t="s">
        <v>3702</v>
      </c>
      <c r="G1459" t="str">
        <f t="shared" si="22"/>
        <v>A031510</v>
      </c>
    </row>
    <row r="1460" spans="1:7" x14ac:dyDescent="0.3">
      <c r="A1460" s="5" t="s">
        <v>3325</v>
      </c>
      <c r="B1460" s="16" t="s">
        <v>5281</v>
      </c>
      <c r="C1460" s="5">
        <v>12</v>
      </c>
      <c r="D1460" s="6" t="s">
        <v>3326</v>
      </c>
      <c r="E1460" s="6" t="s">
        <v>3696</v>
      </c>
      <c r="F1460" s="6" t="s">
        <v>3723</v>
      </c>
      <c r="G1460" t="str">
        <f t="shared" si="22"/>
        <v>A208710</v>
      </c>
    </row>
    <row r="1461" spans="1:7" x14ac:dyDescent="0.3">
      <c r="A1461" s="5" t="s">
        <v>441</v>
      </c>
      <c r="B1461" s="16" t="s">
        <v>5282</v>
      </c>
      <c r="C1461" s="5">
        <v>12</v>
      </c>
      <c r="D1461" s="6" t="s">
        <v>3327</v>
      </c>
      <c r="E1461" s="6" t="s">
        <v>3681</v>
      </c>
      <c r="F1461" s="6" t="s">
        <v>3708</v>
      </c>
      <c r="G1461" t="str">
        <f t="shared" si="22"/>
        <v>A124500</v>
      </c>
    </row>
    <row r="1462" spans="1:7" x14ac:dyDescent="0.3">
      <c r="A1462" s="5" t="s">
        <v>3328</v>
      </c>
      <c r="B1462" s="16" t="s">
        <v>5283</v>
      </c>
      <c r="C1462" s="5">
        <v>12</v>
      </c>
      <c r="D1462" s="6" t="s">
        <v>3329</v>
      </c>
      <c r="E1462" s="6" t="s">
        <v>3674</v>
      </c>
      <c r="F1462" s="6" t="s">
        <v>3701</v>
      </c>
      <c r="G1462" t="str">
        <f t="shared" si="22"/>
        <v>A160980</v>
      </c>
    </row>
    <row r="1463" spans="1:7" x14ac:dyDescent="0.3">
      <c r="A1463" s="5" t="s">
        <v>782</v>
      </c>
      <c r="B1463" s="16" t="s">
        <v>5284</v>
      </c>
      <c r="C1463" s="5">
        <v>12</v>
      </c>
      <c r="D1463" s="6" t="s">
        <v>3798</v>
      </c>
      <c r="E1463" s="6" t="s">
        <v>3674</v>
      </c>
      <c r="F1463" s="6" t="s">
        <v>3701</v>
      </c>
      <c r="G1463" t="str">
        <f t="shared" si="22"/>
        <v>A117670</v>
      </c>
    </row>
    <row r="1464" spans="1:7" x14ac:dyDescent="0.3">
      <c r="A1464" s="5" t="s">
        <v>1730</v>
      </c>
      <c r="B1464" s="16" t="s">
        <v>5285</v>
      </c>
      <c r="C1464" s="5">
        <v>12</v>
      </c>
      <c r="D1464" s="6" t="s">
        <v>2437</v>
      </c>
      <c r="E1464" s="6" t="s">
        <v>3693</v>
      </c>
      <c r="F1464" s="6" t="s">
        <v>3720</v>
      </c>
      <c r="G1464" t="str">
        <f t="shared" si="22"/>
        <v>A004140</v>
      </c>
    </row>
    <row r="1465" spans="1:7" x14ac:dyDescent="0.3">
      <c r="A1465" s="5" t="s">
        <v>734</v>
      </c>
      <c r="B1465" s="16" t="s">
        <v>5286</v>
      </c>
      <c r="C1465" s="5">
        <v>12</v>
      </c>
      <c r="D1465" s="6" t="s">
        <v>3330</v>
      </c>
      <c r="E1465" s="6" t="s">
        <v>3689</v>
      </c>
      <c r="F1465" s="6" t="s">
        <v>3716</v>
      </c>
      <c r="G1465" t="str">
        <f t="shared" si="22"/>
        <v>A138610</v>
      </c>
    </row>
    <row r="1466" spans="1:7" x14ac:dyDescent="0.3">
      <c r="A1466" s="5" t="s">
        <v>1722</v>
      </c>
      <c r="B1466" s="16" t="s">
        <v>5287</v>
      </c>
      <c r="C1466" s="5">
        <v>3</v>
      </c>
      <c r="D1466" s="6" t="s">
        <v>2429</v>
      </c>
      <c r="E1466" s="6" t="s">
        <v>3696</v>
      </c>
      <c r="F1466" s="6" t="s">
        <v>3723</v>
      </c>
      <c r="G1466" t="str">
        <f t="shared" si="22"/>
        <v>A008110</v>
      </c>
    </row>
    <row r="1467" spans="1:7" x14ac:dyDescent="0.3">
      <c r="A1467" s="5" t="s">
        <v>647</v>
      </c>
      <c r="B1467" s="16" t="s">
        <v>5288</v>
      </c>
      <c r="C1467" s="5">
        <v>12</v>
      </c>
      <c r="D1467" s="6" t="s">
        <v>3331</v>
      </c>
      <c r="E1467" s="6" t="s">
        <v>3699</v>
      </c>
      <c r="F1467" s="6" t="s">
        <v>3726</v>
      </c>
      <c r="G1467" t="str">
        <f t="shared" si="22"/>
        <v>A101170</v>
      </c>
    </row>
    <row r="1468" spans="1:7" x14ac:dyDescent="0.3">
      <c r="A1468" s="5" t="s">
        <v>660</v>
      </c>
      <c r="B1468" s="16" t="s">
        <v>5289</v>
      </c>
      <c r="C1468" s="5">
        <v>12</v>
      </c>
      <c r="D1468" s="6" t="s">
        <v>3332</v>
      </c>
      <c r="E1468" s="6" t="s">
        <v>3699</v>
      </c>
      <c r="F1468" s="6" t="s">
        <v>3726</v>
      </c>
      <c r="G1468" t="str">
        <f t="shared" si="22"/>
        <v>A017510</v>
      </c>
    </row>
    <row r="1469" spans="1:7" x14ac:dyDescent="0.3">
      <c r="A1469" s="5" t="s">
        <v>913</v>
      </c>
      <c r="B1469" s="16" t="s">
        <v>5290</v>
      </c>
      <c r="C1469" s="5">
        <v>12</v>
      </c>
      <c r="D1469" s="6" t="s">
        <v>3333</v>
      </c>
      <c r="E1469" s="6" t="s">
        <v>3682</v>
      </c>
      <c r="F1469" s="6" t="s">
        <v>3709</v>
      </c>
      <c r="G1469" t="str">
        <f t="shared" si="22"/>
        <v>A019590</v>
      </c>
    </row>
    <row r="1470" spans="1:7" x14ac:dyDescent="0.3">
      <c r="A1470" s="5" t="s">
        <v>574</v>
      </c>
      <c r="B1470" s="16" t="s">
        <v>5291</v>
      </c>
      <c r="C1470" s="5">
        <v>12</v>
      </c>
      <c r="D1470" s="6" t="s">
        <v>3334</v>
      </c>
      <c r="E1470" s="6" t="s">
        <v>3698</v>
      </c>
      <c r="F1470" s="6" t="s">
        <v>3725</v>
      </c>
      <c r="G1470" t="str">
        <f t="shared" si="22"/>
        <v>A182360</v>
      </c>
    </row>
    <row r="1471" spans="1:7" x14ac:dyDescent="0.3">
      <c r="A1471" s="5" t="s">
        <v>724</v>
      </c>
      <c r="B1471" s="16" t="s">
        <v>5292</v>
      </c>
      <c r="C1471" s="5">
        <v>12</v>
      </c>
      <c r="D1471" s="6" t="s">
        <v>3335</v>
      </c>
      <c r="E1471" s="6" t="s">
        <v>3687</v>
      </c>
      <c r="F1471" s="6" t="s">
        <v>3714</v>
      </c>
      <c r="G1471" t="str">
        <f t="shared" si="22"/>
        <v>A009730</v>
      </c>
    </row>
    <row r="1472" spans="1:7" x14ac:dyDescent="0.3">
      <c r="A1472" s="5" t="s">
        <v>673</v>
      </c>
      <c r="B1472" s="16" t="s">
        <v>5293</v>
      </c>
      <c r="C1472" s="5">
        <v>12</v>
      </c>
      <c r="D1472" s="6" t="s">
        <v>3336</v>
      </c>
      <c r="E1472" s="6" t="s">
        <v>3674</v>
      </c>
      <c r="F1472" s="6" t="s">
        <v>3701</v>
      </c>
      <c r="G1472" t="str">
        <f t="shared" si="22"/>
        <v>A083450</v>
      </c>
    </row>
    <row r="1473" spans="1:7" x14ac:dyDescent="0.3">
      <c r="A1473" s="5" t="s">
        <v>960</v>
      </c>
      <c r="B1473" s="16" t="s">
        <v>5294</v>
      </c>
      <c r="C1473" s="5">
        <v>12</v>
      </c>
      <c r="D1473" s="6" t="s">
        <v>3799</v>
      </c>
      <c r="E1473" s="6" t="s">
        <v>3696</v>
      </c>
      <c r="F1473" s="6" t="s">
        <v>3723</v>
      </c>
      <c r="G1473" t="str">
        <f t="shared" si="22"/>
        <v>A086830</v>
      </c>
    </row>
    <row r="1474" spans="1:7" x14ac:dyDescent="0.3">
      <c r="A1474" s="5" t="s">
        <v>448</v>
      </c>
      <c r="B1474" s="16" t="s">
        <v>5295</v>
      </c>
      <c r="C1474" s="5">
        <v>12</v>
      </c>
      <c r="D1474" s="6" t="s">
        <v>3337</v>
      </c>
      <c r="E1474" s="6" t="s">
        <v>3674</v>
      </c>
      <c r="F1474" s="6" t="s">
        <v>3701</v>
      </c>
      <c r="G1474" t="str">
        <f t="shared" si="22"/>
        <v>A200710</v>
      </c>
    </row>
    <row r="1475" spans="1:7" x14ac:dyDescent="0.3">
      <c r="A1475" s="5" t="s">
        <v>1767</v>
      </c>
      <c r="B1475" s="16" t="s">
        <v>5296</v>
      </c>
      <c r="C1475" s="5">
        <v>12</v>
      </c>
      <c r="D1475" s="6" t="s">
        <v>2474</v>
      </c>
      <c r="E1475" s="6" t="s">
        <v>3692</v>
      </c>
      <c r="F1475" s="6" t="s">
        <v>3719</v>
      </c>
      <c r="G1475" t="str">
        <f t="shared" si="22"/>
        <v>A013000</v>
      </c>
    </row>
    <row r="1476" spans="1:7" x14ac:dyDescent="0.3">
      <c r="A1476" s="5" t="s">
        <v>634</v>
      </c>
      <c r="B1476" s="16" t="s">
        <v>5297</v>
      </c>
      <c r="C1476" s="5">
        <v>12</v>
      </c>
      <c r="D1476" s="6" t="s">
        <v>3338</v>
      </c>
      <c r="E1476" s="6" t="s">
        <v>3681</v>
      </c>
      <c r="F1476" s="6" t="s">
        <v>3708</v>
      </c>
      <c r="G1476" t="str">
        <f t="shared" si="22"/>
        <v>A032680</v>
      </c>
    </row>
    <row r="1477" spans="1:7" x14ac:dyDescent="0.3">
      <c r="A1477" s="5" t="s">
        <v>1658</v>
      </c>
      <c r="B1477" s="16" t="s">
        <v>5298</v>
      </c>
      <c r="C1477" s="5">
        <v>12</v>
      </c>
      <c r="D1477" s="6" t="s">
        <v>2370</v>
      </c>
      <c r="E1477" s="6" t="s">
        <v>3684</v>
      </c>
      <c r="F1477" s="6" t="s">
        <v>3711</v>
      </c>
      <c r="G1477" t="str">
        <f t="shared" si="22"/>
        <v>A004410</v>
      </c>
    </row>
    <row r="1478" spans="1:7" x14ac:dyDescent="0.3">
      <c r="A1478" s="5" t="s">
        <v>1705</v>
      </c>
      <c r="B1478" s="16" t="s">
        <v>5299</v>
      </c>
      <c r="C1478" s="5">
        <v>12</v>
      </c>
      <c r="D1478" s="6" t="s">
        <v>3339</v>
      </c>
      <c r="E1478" s="6" t="s">
        <v>3695</v>
      </c>
      <c r="F1478" s="6" t="s">
        <v>3722</v>
      </c>
      <c r="G1478" t="str">
        <f t="shared" si="22"/>
        <v>A013700</v>
      </c>
    </row>
    <row r="1479" spans="1:7" x14ac:dyDescent="0.3">
      <c r="A1479" s="5" t="s">
        <v>817</v>
      </c>
      <c r="B1479" s="16" t="s">
        <v>5300</v>
      </c>
      <c r="C1479" s="5">
        <v>12</v>
      </c>
      <c r="D1479" s="6" t="s">
        <v>3340</v>
      </c>
      <c r="E1479" s="6" t="s">
        <v>3679</v>
      </c>
      <c r="F1479" s="6" t="s">
        <v>3706</v>
      </c>
      <c r="G1479" t="str">
        <f t="shared" si="22"/>
        <v>A008370</v>
      </c>
    </row>
    <row r="1480" spans="1:7" x14ac:dyDescent="0.3">
      <c r="A1480" s="5" t="s">
        <v>1686</v>
      </c>
      <c r="B1480" s="16" t="s">
        <v>5301</v>
      </c>
      <c r="C1480" s="5">
        <v>12</v>
      </c>
      <c r="D1480" s="6" t="s">
        <v>2397</v>
      </c>
      <c r="E1480" s="6" t="s">
        <v>3689</v>
      </c>
      <c r="F1480" s="6" t="s">
        <v>3716</v>
      </c>
      <c r="G1480" t="str">
        <f t="shared" si="22"/>
        <v>A017180</v>
      </c>
    </row>
    <row r="1481" spans="1:7" x14ac:dyDescent="0.3">
      <c r="A1481" s="5" t="s">
        <v>617</v>
      </c>
      <c r="B1481" s="16" t="s">
        <v>5302</v>
      </c>
      <c r="C1481" s="5">
        <v>12</v>
      </c>
      <c r="D1481" s="6" t="s">
        <v>3341</v>
      </c>
      <c r="E1481" s="6" t="s">
        <v>3696</v>
      </c>
      <c r="F1481" s="6" t="s">
        <v>3723</v>
      </c>
      <c r="G1481" t="str">
        <f t="shared" si="22"/>
        <v>A094190</v>
      </c>
    </row>
    <row r="1482" spans="1:7" x14ac:dyDescent="0.3">
      <c r="A1482" s="5" t="s">
        <v>713</v>
      </c>
      <c r="B1482" s="16" t="s">
        <v>5303</v>
      </c>
      <c r="C1482" s="5">
        <v>12</v>
      </c>
      <c r="D1482" s="6" t="s">
        <v>3342</v>
      </c>
      <c r="E1482" s="6" t="s">
        <v>3699</v>
      </c>
      <c r="F1482" s="6" t="s">
        <v>3726</v>
      </c>
      <c r="G1482" t="str">
        <f t="shared" si="22"/>
        <v>A071670</v>
      </c>
    </row>
    <row r="1483" spans="1:7" x14ac:dyDescent="0.3">
      <c r="A1483" s="5" t="s">
        <v>517</v>
      </c>
      <c r="B1483" s="16" t="s">
        <v>5304</v>
      </c>
      <c r="C1483" s="5">
        <v>12</v>
      </c>
      <c r="D1483" s="6" t="s">
        <v>3343</v>
      </c>
      <c r="E1483" s="6" t="s">
        <v>3681</v>
      </c>
      <c r="F1483" s="6" t="s">
        <v>3708</v>
      </c>
      <c r="G1483" t="str">
        <f t="shared" si="22"/>
        <v>A052190</v>
      </c>
    </row>
    <row r="1484" spans="1:7" x14ac:dyDescent="0.3">
      <c r="A1484" s="5" t="s">
        <v>1017</v>
      </c>
      <c r="B1484" s="16" t="s">
        <v>5305</v>
      </c>
      <c r="C1484" s="5">
        <v>12</v>
      </c>
      <c r="D1484" s="6" t="s">
        <v>3344</v>
      </c>
      <c r="E1484" s="6" t="s">
        <v>3688</v>
      </c>
      <c r="F1484" s="6" t="s">
        <v>3715</v>
      </c>
      <c r="G1484" t="str">
        <f t="shared" si="22"/>
        <v>A121850</v>
      </c>
    </row>
    <row r="1485" spans="1:7" x14ac:dyDescent="0.3">
      <c r="A1485" s="5" t="s">
        <v>1752</v>
      </c>
      <c r="B1485" s="16" t="s">
        <v>5306</v>
      </c>
      <c r="C1485" s="5">
        <v>12</v>
      </c>
      <c r="D1485" s="6" t="s">
        <v>2459</v>
      </c>
      <c r="E1485" s="6" t="s">
        <v>3688</v>
      </c>
      <c r="F1485" s="6" t="s">
        <v>3715</v>
      </c>
      <c r="G1485" t="str">
        <f t="shared" si="22"/>
        <v>A009310</v>
      </c>
    </row>
    <row r="1486" spans="1:7" x14ac:dyDescent="0.3">
      <c r="A1486" s="5" t="s">
        <v>1742</v>
      </c>
      <c r="B1486" s="16" t="s">
        <v>5307</v>
      </c>
      <c r="C1486" s="5">
        <v>12</v>
      </c>
      <c r="D1486" s="6" t="s">
        <v>2449</v>
      </c>
      <c r="E1486" s="6" t="s">
        <v>3685</v>
      </c>
      <c r="F1486" s="6" t="s">
        <v>3712</v>
      </c>
      <c r="G1486" t="str">
        <f t="shared" si="22"/>
        <v>A008420</v>
      </c>
    </row>
    <row r="1487" spans="1:7" x14ac:dyDescent="0.3">
      <c r="A1487" s="5" t="s">
        <v>3345</v>
      </c>
      <c r="B1487" s="16" t="s">
        <v>5308</v>
      </c>
      <c r="C1487" s="5">
        <v>12</v>
      </c>
      <c r="D1487" s="6" t="s">
        <v>3346</v>
      </c>
      <c r="E1487" s="6" t="s">
        <v>3681</v>
      </c>
      <c r="F1487" s="6" t="s">
        <v>3708</v>
      </c>
      <c r="G1487" t="str">
        <f t="shared" ref="G1487:G1550" si="23">A1487</f>
        <v>A067730</v>
      </c>
    </row>
    <row r="1488" spans="1:7" x14ac:dyDescent="0.3">
      <c r="A1488" s="5" t="s">
        <v>813</v>
      </c>
      <c r="B1488" s="16" t="s">
        <v>5309</v>
      </c>
      <c r="C1488" s="5">
        <v>12</v>
      </c>
      <c r="D1488" s="6" t="s">
        <v>3800</v>
      </c>
      <c r="E1488" s="6" t="s">
        <v>3688</v>
      </c>
      <c r="F1488" s="6" t="s">
        <v>3715</v>
      </c>
      <c r="G1488" t="str">
        <f t="shared" si="23"/>
        <v>A039230</v>
      </c>
    </row>
    <row r="1489" spans="1:7" x14ac:dyDescent="0.3">
      <c r="A1489" s="5" t="s">
        <v>482</v>
      </c>
      <c r="B1489" s="16" t="s">
        <v>5310</v>
      </c>
      <c r="C1489" s="5">
        <v>12</v>
      </c>
      <c r="D1489" s="6" t="s">
        <v>3347</v>
      </c>
      <c r="E1489" s="6" t="s">
        <v>3696</v>
      </c>
      <c r="F1489" s="6" t="s">
        <v>3723</v>
      </c>
      <c r="G1489" t="str">
        <f t="shared" si="23"/>
        <v>A049550</v>
      </c>
    </row>
    <row r="1490" spans="1:7" x14ac:dyDescent="0.3">
      <c r="A1490" s="5" t="s">
        <v>667</v>
      </c>
      <c r="B1490" s="16" t="s">
        <v>5311</v>
      </c>
      <c r="C1490" s="5">
        <v>12</v>
      </c>
      <c r="D1490" s="6" t="s">
        <v>3348</v>
      </c>
      <c r="E1490" s="6" t="s">
        <v>3692</v>
      </c>
      <c r="F1490" s="6" t="s">
        <v>3719</v>
      </c>
      <c r="G1490" t="str">
        <f t="shared" si="23"/>
        <v>A019010</v>
      </c>
    </row>
    <row r="1491" spans="1:7" x14ac:dyDescent="0.3">
      <c r="A1491" s="5" t="s">
        <v>1021</v>
      </c>
      <c r="B1491" s="16" t="s">
        <v>5312</v>
      </c>
      <c r="C1491" s="5">
        <v>12</v>
      </c>
      <c r="D1491" s="6" t="s">
        <v>3349</v>
      </c>
      <c r="E1491" s="6" t="s">
        <v>3674</v>
      </c>
      <c r="F1491" s="6" t="s">
        <v>3701</v>
      </c>
      <c r="G1491" t="str">
        <f t="shared" si="23"/>
        <v>A093640</v>
      </c>
    </row>
    <row r="1492" spans="1:7" x14ac:dyDescent="0.3">
      <c r="A1492" s="5" t="s">
        <v>784</v>
      </c>
      <c r="B1492" s="16" t="s">
        <v>5313</v>
      </c>
      <c r="C1492" s="5">
        <v>12</v>
      </c>
      <c r="D1492" s="6" t="s">
        <v>3350</v>
      </c>
      <c r="E1492" s="6" t="s">
        <v>3689</v>
      </c>
      <c r="F1492" s="6" t="s">
        <v>3716</v>
      </c>
      <c r="G1492" t="str">
        <f t="shared" si="23"/>
        <v>A018620</v>
      </c>
    </row>
    <row r="1493" spans="1:7" x14ac:dyDescent="0.3">
      <c r="A1493" s="5" t="s">
        <v>754</v>
      </c>
      <c r="B1493" s="16" t="s">
        <v>5314</v>
      </c>
      <c r="C1493" s="5">
        <v>12</v>
      </c>
      <c r="D1493" s="6" t="s">
        <v>3351</v>
      </c>
      <c r="E1493" s="6" t="s">
        <v>3688</v>
      </c>
      <c r="F1493" s="6" t="s">
        <v>3715</v>
      </c>
      <c r="G1493" t="str">
        <f t="shared" si="23"/>
        <v>A143540</v>
      </c>
    </row>
    <row r="1494" spans="1:7" x14ac:dyDescent="0.3">
      <c r="A1494" s="5" t="s">
        <v>867</v>
      </c>
      <c r="B1494" s="16" t="s">
        <v>5315</v>
      </c>
      <c r="C1494" s="5">
        <v>12</v>
      </c>
      <c r="D1494" s="6" t="s">
        <v>3352</v>
      </c>
      <c r="E1494" s="6" t="s">
        <v>3696</v>
      </c>
      <c r="F1494" s="6" t="s">
        <v>3723</v>
      </c>
      <c r="G1494" t="str">
        <f t="shared" si="23"/>
        <v>A035460</v>
      </c>
    </row>
    <row r="1495" spans="1:7" x14ac:dyDescent="0.3">
      <c r="A1495" s="5" t="s">
        <v>752</v>
      </c>
      <c r="B1495" s="16" t="s">
        <v>5316</v>
      </c>
      <c r="C1495" s="5">
        <v>9</v>
      </c>
      <c r="D1495" s="6" t="s">
        <v>3353</v>
      </c>
      <c r="E1495" s="6" t="s">
        <v>3696</v>
      </c>
      <c r="F1495" s="6" t="s">
        <v>3723</v>
      </c>
      <c r="G1495" t="str">
        <f t="shared" si="23"/>
        <v>A017250</v>
      </c>
    </row>
    <row r="1496" spans="1:7" x14ac:dyDescent="0.3">
      <c r="A1496" s="5" t="s">
        <v>1043</v>
      </c>
      <c r="B1496" s="16" t="s">
        <v>5317</v>
      </c>
      <c r="C1496" s="5">
        <v>12</v>
      </c>
      <c r="D1496" s="6" t="s">
        <v>3354</v>
      </c>
      <c r="E1496" s="6" t="s">
        <v>3674</v>
      </c>
      <c r="F1496" s="6" t="s">
        <v>3701</v>
      </c>
      <c r="G1496" t="str">
        <f t="shared" si="23"/>
        <v>A101400</v>
      </c>
    </row>
    <row r="1497" spans="1:7" x14ac:dyDescent="0.3">
      <c r="A1497" s="5" t="s">
        <v>776</v>
      </c>
      <c r="B1497" s="16" t="s">
        <v>5318</v>
      </c>
      <c r="C1497" s="5">
        <v>12</v>
      </c>
      <c r="D1497" s="6" t="s">
        <v>3355</v>
      </c>
      <c r="E1497" s="6" t="s">
        <v>3681</v>
      </c>
      <c r="F1497" s="6" t="s">
        <v>3708</v>
      </c>
      <c r="G1497" t="str">
        <f t="shared" si="23"/>
        <v>A010280</v>
      </c>
    </row>
    <row r="1498" spans="1:7" x14ac:dyDescent="0.3">
      <c r="A1498" s="5" t="s">
        <v>758</v>
      </c>
      <c r="B1498" s="16" t="s">
        <v>5319</v>
      </c>
      <c r="C1498" s="5">
        <v>12</v>
      </c>
      <c r="D1498" s="6" t="s">
        <v>3356</v>
      </c>
      <c r="E1498" s="6" t="s">
        <v>3674</v>
      </c>
      <c r="F1498" s="6" t="s">
        <v>3701</v>
      </c>
      <c r="G1498" t="str">
        <f t="shared" si="23"/>
        <v>A066310</v>
      </c>
    </row>
    <row r="1499" spans="1:7" x14ac:dyDescent="0.3">
      <c r="A1499" s="5" t="s">
        <v>796</v>
      </c>
      <c r="B1499" s="16" t="s">
        <v>5320</v>
      </c>
      <c r="C1499" s="5">
        <v>12</v>
      </c>
      <c r="D1499" s="6" t="s">
        <v>3357</v>
      </c>
      <c r="E1499" s="6" t="s">
        <v>3679</v>
      </c>
      <c r="F1499" s="6" t="s">
        <v>3706</v>
      </c>
      <c r="G1499" t="str">
        <f t="shared" si="23"/>
        <v>A112240</v>
      </c>
    </row>
    <row r="1500" spans="1:7" x14ac:dyDescent="0.3">
      <c r="A1500" s="5" t="s">
        <v>772</v>
      </c>
      <c r="B1500" s="16" t="s">
        <v>5321</v>
      </c>
      <c r="C1500" s="5">
        <v>12</v>
      </c>
      <c r="D1500" s="6" t="s">
        <v>3358</v>
      </c>
      <c r="E1500" s="6" t="s">
        <v>3699</v>
      </c>
      <c r="F1500" s="6" t="s">
        <v>3726</v>
      </c>
      <c r="G1500" t="str">
        <f t="shared" si="23"/>
        <v>A043340</v>
      </c>
    </row>
    <row r="1501" spans="1:7" x14ac:dyDescent="0.3">
      <c r="A1501" s="5" t="s">
        <v>727</v>
      </c>
      <c r="B1501" s="16" t="s">
        <v>5322</v>
      </c>
      <c r="C1501" s="5">
        <v>12</v>
      </c>
      <c r="D1501" s="6" t="s">
        <v>3359</v>
      </c>
      <c r="E1501" s="6" t="s">
        <v>3696</v>
      </c>
      <c r="F1501" s="6" t="s">
        <v>3723</v>
      </c>
      <c r="G1501" t="str">
        <f t="shared" si="23"/>
        <v>A091580</v>
      </c>
    </row>
    <row r="1502" spans="1:7" x14ac:dyDescent="0.3">
      <c r="A1502" s="5" t="s">
        <v>863</v>
      </c>
      <c r="B1502" s="16" t="s">
        <v>5323</v>
      </c>
      <c r="C1502" s="5">
        <v>12</v>
      </c>
      <c r="D1502" s="6" t="s">
        <v>3360</v>
      </c>
      <c r="E1502" s="6" t="s">
        <v>3696</v>
      </c>
      <c r="F1502" s="6" t="s">
        <v>3723</v>
      </c>
      <c r="G1502" t="str">
        <f t="shared" si="23"/>
        <v>A031310</v>
      </c>
    </row>
    <row r="1503" spans="1:7" x14ac:dyDescent="0.3">
      <c r="A1503" s="5" t="s">
        <v>849</v>
      </c>
      <c r="B1503" s="16" t="s">
        <v>5324</v>
      </c>
      <c r="C1503" s="5">
        <v>12</v>
      </c>
      <c r="D1503" s="6" t="s">
        <v>3361</v>
      </c>
      <c r="E1503" s="6" t="s">
        <v>3690</v>
      </c>
      <c r="F1503" s="6" t="s">
        <v>3717</v>
      </c>
      <c r="G1503" t="str">
        <f t="shared" si="23"/>
        <v>A032540</v>
      </c>
    </row>
    <row r="1504" spans="1:7" x14ac:dyDescent="0.3">
      <c r="A1504" s="5" t="s">
        <v>851</v>
      </c>
      <c r="B1504" s="16" t="s">
        <v>5325</v>
      </c>
      <c r="C1504" s="5">
        <v>12</v>
      </c>
      <c r="D1504" s="6" t="s">
        <v>3650</v>
      </c>
      <c r="E1504" s="6" t="s">
        <v>3681</v>
      </c>
      <c r="F1504" s="6" t="s">
        <v>3708</v>
      </c>
      <c r="G1504" t="str">
        <f t="shared" si="23"/>
        <v>A054920</v>
      </c>
    </row>
    <row r="1505" spans="1:7" x14ac:dyDescent="0.3">
      <c r="A1505" s="5" t="s">
        <v>1734</v>
      </c>
      <c r="B1505" s="16" t="s">
        <v>5326</v>
      </c>
      <c r="C1505" s="5">
        <v>12</v>
      </c>
      <c r="D1505" s="6" t="s">
        <v>2441</v>
      </c>
      <c r="E1505" s="6" t="s">
        <v>3675</v>
      </c>
      <c r="F1505" s="6" t="s">
        <v>3702</v>
      </c>
      <c r="G1505" t="str">
        <f t="shared" si="23"/>
        <v>A010770</v>
      </c>
    </row>
    <row r="1506" spans="1:7" x14ac:dyDescent="0.3">
      <c r="A1506" s="5" t="s">
        <v>747</v>
      </c>
      <c r="B1506" s="16" t="s">
        <v>5327</v>
      </c>
      <c r="C1506" s="5">
        <v>12</v>
      </c>
      <c r="D1506" s="6" t="s">
        <v>3362</v>
      </c>
      <c r="E1506" s="6" t="s">
        <v>3682</v>
      </c>
      <c r="F1506" s="6" t="s">
        <v>3709</v>
      </c>
      <c r="G1506" t="str">
        <f t="shared" si="23"/>
        <v>A041190</v>
      </c>
    </row>
    <row r="1507" spans="1:7" x14ac:dyDescent="0.3">
      <c r="A1507" s="5" t="s">
        <v>709</v>
      </c>
      <c r="B1507" s="16" t="s">
        <v>5328</v>
      </c>
      <c r="C1507" s="5">
        <v>12</v>
      </c>
      <c r="D1507" s="6" t="s">
        <v>3363</v>
      </c>
      <c r="E1507" s="6" t="s">
        <v>3698</v>
      </c>
      <c r="F1507" s="6" t="s">
        <v>3725</v>
      </c>
      <c r="G1507" t="str">
        <f t="shared" si="23"/>
        <v>A032800</v>
      </c>
    </row>
    <row r="1508" spans="1:7" x14ac:dyDescent="0.3">
      <c r="A1508" s="5" t="s">
        <v>1737</v>
      </c>
      <c r="B1508" s="16" t="s">
        <v>5329</v>
      </c>
      <c r="C1508" s="5">
        <v>12</v>
      </c>
      <c r="D1508" s="6" t="s">
        <v>2444</v>
      </c>
      <c r="E1508" s="6" t="s">
        <v>3679</v>
      </c>
      <c r="F1508" s="6" t="s">
        <v>3706</v>
      </c>
      <c r="G1508" t="str">
        <f t="shared" si="23"/>
        <v>A023450</v>
      </c>
    </row>
    <row r="1509" spans="1:7" x14ac:dyDescent="0.3">
      <c r="A1509" s="5" t="s">
        <v>939</v>
      </c>
      <c r="B1509" s="16" t="s">
        <v>5330</v>
      </c>
      <c r="C1509" s="5">
        <v>12</v>
      </c>
      <c r="D1509" s="6" t="s">
        <v>3801</v>
      </c>
      <c r="E1509" s="6" t="s">
        <v>3678</v>
      </c>
      <c r="F1509" s="6" t="s">
        <v>3705</v>
      </c>
      <c r="G1509" t="str">
        <f t="shared" si="23"/>
        <v>A008800</v>
      </c>
    </row>
    <row r="1510" spans="1:7" x14ac:dyDescent="0.3">
      <c r="A1510" s="5" t="s">
        <v>1711</v>
      </c>
      <c r="B1510" s="16" t="s">
        <v>5331</v>
      </c>
      <c r="C1510" s="5">
        <v>12</v>
      </c>
      <c r="D1510" s="6" t="s">
        <v>2419</v>
      </c>
      <c r="E1510" s="6" t="s">
        <v>3684</v>
      </c>
      <c r="F1510" s="6" t="s">
        <v>3711</v>
      </c>
      <c r="G1510" t="str">
        <f t="shared" si="23"/>
        <v>A002140</v>
      </c>
    </row>
    <row r="1511" spans="1:7" x14ac:dyDescent="0.3">
      <c r="A1511" s="5" t="s">
        <v>568</v>
      </c>
      <c r="B1511" s="16" t="s">
        <v>5332</v>
      </c>
      <c r="C1511" s="5">
        <v>6</v>
      </c>
      <c r="D1511" s="6" t="s">
        <v>3364</v>
      </c>
      <c r="E1511" s="6" t="s">
        <v>3681</v>
      </c>
      <c r="F1511" s="6" t="s">
        <v>3708</v>
      </c>
      <c r="G1511" t="str">
        <f t="shared" si="23"/>
        <v>A189690</v>
      </c>
    </row>
    <row r="1512" spans="1:7" x14ac:dyDescent="0.3">
      <c r="A1512" s="5" t="s">
        <v>665</v>
      </c>
      <c r="B1512" s="16" t="s">
        <v>5333</v>
      </c>
      <c r="C1512" s="5">
        <v>12</v>
      </c>
      <c r="D1512" s="6" t="s">
        <v>3365</v>
      </c>
      <c r="E1512" s="6" t="s">
        <v>3689</v>
      </c>
      <c r="F1512" s="6" t="s">
        <v>3716</v>
      </c>
      <c r="G1512" t="str">
        <f t="shared" si="23"/>
        <v>A014570</v>
      </c>
    </row>
    <row r="1513" spans="1:7" x14ac:dyDescent="0.3">
      <c r="A1513" s="5" t="s">
        <v>3366</v>
      </c>
      <c r="B1513" s="16" t="s">
        <v>5334</v>
      </c>
      <c r="C1513" s="5">
        <v>12</v>
      </c>
      <c r="D1513" s="6" t="s">
        <v>3367</v>
      </c>
      <c r="E1513" s="6" t="s">
        <v>3675</v>
      </c>
      <c r="F1513" s="6" t="s">
        <v>3702</v>
      </c>
      <c r="G1513" t="str">
        <f t="shared" si="23"/>
        <v>A212560</v>
      </c>
    </row>
    <row r="1514" spans="1:7" x14ac:dyDescent="0.3">
      <c r="A1514" s="5" t="s">
        <v>967</v>
      </c>
      <c r="B1514" s="16" t="s">
        <v>5335</v>
      </c>
      <c r="C1514" s="5">
        <v>12</v>
      </c>
      <c r="D1514" s="6" t="s">
        <v>3368</v>
      </c>
      <c r="E1514" s="6" t="s">
        <v>3687</v>
      </c>
      <c r="F1514" s="6" t="s">
        <v>3714</v>
      </c>
      <c r="G1514" t="str">
        <f t="shared" si="23"/>
        <v>A058370</v>
      </c>
    </row>
    <row r="1515" spans="1:7" x14ac:dyDescent="0.3">
      <c r="A1515" s="5" t="s">
        <v>798</v>
      </c>
      <c r="B1515" s="16" t="s">
        <v>5336</v>
      </c>
      <c r="C1515" s="5">
        <v>12</v>
      </c>
      <c r="D1515" s="6" t="s">
        <v>3369</v>
      </c>
      <c r="E1515" s="6" t="s">
        <v>3679</v>
      </c>
      <c r="F1515" s="6" t="s">
        <v>3706</v>
      </c>
      <c r="G1515" t="str">
        <f t="shared" si="23"/>
        <v>A045060</v>
      </c>
    </row>
    <row r="1516" spans="1:7" x14ac:dyDescent="0.3">
      <c r="A1516" s="5" t="s">
        <v>580</v>
      </c>
      <c r="B1516" s="16" t="s">
        <v>5337</v>
      </c>
      <c r="C1516" s="5">
        <v>12</v>
      </c>
      <c r="D1516" s="6" t="s">
        <v>3370</v>
      </c>
      <c r="E1516" s="6" t="s">
        <v>3696</v>
      </c>
      <c r="F1516" s="6" t="s">
        <v>3723</v>
      </c>
      <c r="G1516" t="str">
        <f t="shared" si="23"/>
        <v>A170790</v>
      </c>
    </row>
    <row r="1517" spans="1:7" x14ac:dyDescent="0.3">
      <c r="A1517" s="5" t="s">
        <v>858</v>
      </c>
      <c r="B1517" s="16" t="s">
        <v>5338</v>
      </c>
      <c r="C1517" s="5">
        <v>12</v>
      </c>
      <c r="D1517" s="6" t="s">
        <v>3371</v>
      </c>
      <c r="E1517" s="6" t="s">
        <v>3682</v>
      </c>
      <c r="F1517" s="6" t="s">
        <v>3709</v>
      </c>
      <c r="G1517" t="str">
        <f t="shared" si="23"/>
        <v>A016600</v>
      </c>
    </row>
    <row r="1518" spans="1:7" x14ac:dyDescent="0.3">
      <c r="A1518" s="5" t="s">
        <v>766</v>
      </c>
      <c r="B1518" s="16" t="s">
        <v>5339</v>
      </c>
      <c r="C1518" s="5">
        <v>12</v>
      </c>
      <c r="D1518" s="6" t="s">
        <v>3372</v>
      </c>
      <c r="E1518" s="6" t="s">
        <v>3699</v>
      </c>
      <c r="F1518" s="6" t="s">
        <v>3726</v>
      </c>
      <c r="G1518" t="str">
        <f t="shared" si="23"/>
        <v>A126880</v>
      </c>
    </row>
    <row r="1519" spans="1:7" x14ac:dyDescent="0.3">
      <c r="A1519" s="5" t="s">
        <v>800</v>
      </c>
      <c r="B1519" s="16" t="s">
        <v>5340</v>
      </c>
      <c r="C1519" s="5">
        <v>12</v>
      </c>
      <c r="D1519" s="6" t="s">
        <v>3373</v>
      </c>
      <c r="E1519" s="6" t="s">
        <v>3684</v>
      </c>
      <c r="F1519" s="6" t="s">
        <v>3711</v>
      </c>
      <c r="G1519" t="str">
        <f t="shared" si="23"/>
        <v>A003310</v>
      </c>
    </row>
    <row r="1520" spans="1:7" x14ac:dyDescent="0.3">
      <c r="A1520" s="5" t="s">
        <v>688</v>
      </c>
      <c r="B1520" s="16" t="s">
        <v>5341</v>
      </c>
      <c r="C1520" s="5">
        <v>12</v>
      </c>
      <c r="D1520" s="6" t="s">
        <v>3374</v>
      </c>
      <c r="E1520" s="6" t="s">
        <v>3694</v>
      </c>
      <c r="F1520" s="6" t="s">
        <v>3721</v>
      </c>
      <c r="G1520" t="str">
        <f t="shared" si="23"/>
        <v>A053660</v>
      </c>
    </row>
    <row r="1521" spans="1:7" x14ac:dyDescent="0.3">
      <c r="A1521" s="5" t="s">
        <v>1696</v>
      </c>
      <c r="B1521" s="16" t="s">
        <v>5342</v>
      </c>
      <c r="C1521" s="5">
        <v>3</v>
      </c>
      <c r="D1521" s="6" t="s">
        <v>2406</v>
      </c>
      <c r="E1521" s="6" t="s">
        <v>3679</v>
      </c>
      <c r="F1521" s="6" t="s">
        <v>3706</v>
      </c>
      <c r="G1521" t="str">
        <f t="shared" si="23"/>
        <v>A000760</v>
      </c>
    </row>
    <row r="1522" spans="1:7" x14ac:dyDescent="0.3">
      <c r="A1522" s="5" t="s">
        <v>777</v>
      </c>
      <c r="B1522" s="16" t="s">
        <v>5343</v>
      </c>
      <c r="C1522" s="5">
        <v>12</v>
      </c>
      <c r="D1522" s="6" t="s">
        <v>3375</v>
      </c>
      <c r="E1522" s="6" t="s">
        <v>3677</v>
      </c>
      <c r="F1522" s="6" t="s">
        <v>3704</v>
      </c>
      <c r="G1522" t="str">
        <f t="shared" si="23"/>
        <v>A065450</v>
      </c>
    </row>
    <row r="1523" spans="1:7" x14ac:dyDescent="0.3">
      <c r="A1523" s="5" t="s">
        <v>670</v>
      </c>
      <c r="B1523" s="16" t="s">
        <v>5344</v>
      </c>
      <c r="C1523" s="5">
        <v>12</v>
      </c>
      <c r="D1523" s="6" t="s">
        <v>3376</v>
      </c>
      <c r="E1523" s="6"/>
      <c r="F1523" s="6"/>
      <c r="G1523" t="str">
        <f t="shared" si="23"/>
        <v>A025270</v>
      </c>
    </row>
    <row r="1524" spans="1:7" x14ac:dyDescent="0.3">
      <c r="A1524" s="5" t="s">
        <v>809</v>
      </c>
      <c r="B1524" s="16" t="s">
        <v>5345</v>
      </c>
      <c r="C1524" s="5">
        <v>12</v>
      </c>
      <c r="D1524" s="6" t="s">
        <v>3660</v>
      </c>
      <c r="E1524" s="6" t="s">
        <v>3696</v>
      </c>
      <c r="F1524" s="6" t="s">
        <v>3723</v>
      </c>
      <c r="G1524" t="str">
        <f t="shared" si="23"/>
        <v>A032790</v>
      </c>
    </row>
    <row r="1525" spans="1:7" x14ac:dyDescent="0.3">
      <c r="A1525" s="5" t="s">
        <v>691</v>
      </c>
      <c r="B1525" s="16" t="s">
        <v>5346</v>
      </c>
      <c r="C1525" s="5">
        <v>12</v>
      </c>
      <c r="D1525" s="6" t="s">
        <v>3377</v>
      </c>
      <c r="E1525" s="6" t="s">
        <v>3699</v>
      </c>
      <c r="F1525" s="6" t="s">
        <v>3726</v>
      </c>
      <c r="G1525" t="str">
        <f t="shared" si="23"/>
        <v>A033100</v>
      </c>
    </row>
    <row r="1526" spans="1:7" x14ac:dyDescent="0.3">
      <c r="A1526" s="5" t="s">
        <v>816</v>
      </c>
      <c r="B1526" s="16" t="s">
        <v>5347</v>
      </c>
      <c r="C1526" s="5">
        <v>12</v>
      </c>
      <c r="D1526" s="6" t="s">
        <v>3378</v>
      </c>
      <c r="E1526" s="6" t="s">
        <v>3699</v>
      </c>
      <c r="F1526" s="6" t="s">
        <v>3726</v>
      </c>
      <c r="G1526" t="str">
        <f t="shared" si="23"/>
        <v>A008470</v>
      </c>
    </row>
    <row r="1527" spans="1:7" x14ac:dyDescent="0.3">
      <c r="A1527" s="5" t="s">
        <v>804</v>
      </c>
      <c r="B1527" s="16" t="s">
        <v>5348</v>
      </c>
      <c r="C1527" s="5">
        <v>12</v>
      </c>
      <c r="D1527" s="6" t="s">
        <v>3379</v>
      </c>
      <c r="E1527" s="6" t="s">
        <v>3686</v>
      </c>
      <c r="F1527" s="6" t="s">
        <v>3713</v>
      </c>
      <c r="G1527" t="str">
        <f t="shared" si="23"/>
        <v>A065420</v>
      </c>
    </row>
    <row r="1528" spans="1:7" x14ac:dyDescent="0.3">
      <c r="A1528" s="5" t="s">
        <v>743</v>
      </c>
      <c r="B1528" s="16" t="s">
        <v>5349</v>
      </c>
      <c r="C1528" s="5">
        <v>12</v>
      </c>
      <c r="D1528" s="6" t="s">
        <v>3380</v>
      </c>
      <c r="E1528" s="6" t="s">
        <v>3688</v>
      </c>
      <c r="F1528" s="6" t="s">
        <v>3715</v>
      </c>
      <c r="G1528" t="str">
        <f t="shared" si="23"/>
        <v>A033050</v>
      </c>
    </row>
    <row r="1529" spans="1:7" x14ac:dyDescent="0.3">
      <c r="A1529" s="5" t="s">
        <v>977</v>
      </c>
      <c r="B1529" s="16" t="s">
        <v>5350</v>
      </c>
      <c r="C1529" s="5">
        <v>12</v>
      </c>
      <c r="D1529" s="6" t="s">
        <v>3381</v>
      </c>
      <c r="E1529" s="6" t="s">
        <v>3678</v>
      </c>
      <c r="F1529" s="6" t="s">
        <v>3705</v>
      </c>
      <c r="G1529" t="str">
        <f t="shared" si="23"/>
        <v>A031860</v>
      </c>
    </row>
    <row r="1530" spans="1:7" x14ac:dyDescent="0.3">
      <c r="A1530" s="5" t="s">
        <v>1741</v>
      </c>
      <c r="B1530" s="16" t="s">
        <v>5351</v>
      </c>
      <c r="C1530" s="5">
        <v>12</v>
      </c>
      <c r="D1530" s="6" t="s">
        <v>2448</v>
      </c>
      <c r="E1530" s="6" t="s">
        <v>3679</v>
      </c>
      <c r="F1530" s="6" t="s">
        <v>3706</v>
      </c>
      <c r="G1530" t="str">
        <f t="shared" si="23"/>
        <v>A001550</v>
      </c>
    </row>
    <row r="1531" spans="1:7" x14ac:dyDescent="0.3">
      <c r="A1531" s="5" t="s">
        <v>774</v>
      </c>
      <c r="B1531" s="16" t="s">
        <v>5352</v>
      </c>
      <c r="C1531" s="5">
        <v>12</v>
      </c>
      <c r="D1531" s="6" t="s">
        <v>3382</v>
      </c>
      <c r="E1531" s="6" t="s">
        <v>3682</v>
      </c>
      <c r="F1531" s="6" t="s">
        <v>3709</v>
      </c>
      <c r="G1531" t="str">
        <f t="shared" si="23"/>
        <v>A049720</v>
      </c>
    </row>
    <row r="1532" spans="1:7" x14ac:dyDescent="0.3">
      <c r="A1532" s="5" t="s">
        <v>808</v>
      </c>
      <c r="B1532" s="16" t="s">
        <v>5353</v>
      </c>
      <c r="C1532" s="5">
        <v>12</v>
      </c>
      <c r="D1532" s="6" t="s">
        <v>3383</v>
      </c>
      <c r="E1532" s="6" t="s">
        <v>3696</v>
      </c>
      <c r="F1532" s="6" t="s">
        <v>3723</v>
      </c>
      <c r="G1532" t="str">
        <f t="shared" si="23"/>
        <v>A042040</v>
      </c>
    </row>
    <row r="1533" spans="1:7" x14ac:dyDescent="0.3">
      <c r="A1533" s="5" t="s">
        <v>638</v>
      </c>
      <c r="B1533" s="16" t="s">
        <v>5354</v>
      </c>
      <c r="C1533" s="5">
        <v>12</v>
      </c>
      <c r="D1533" s="6" t="s">
        <v>3384</v>
      </c>
      <c r="E1533" s="6" t="s">
        <v>3695</v>
      </c>
      <c r="F1533" s="6" t="s">
        <v>3722</v>
      </c>
      <c r="G1533" t="str">
        <f t="shared" si="23"/>
        <v>A039020</v>
      </c>
    </row>
    <row r="1534" spans="1:7" x14ac:dyDescent="0.3">
      <c r="A1534" s="5" t="s">
        <v>425</v>
      </c>
      <c r="B1534" s="16" t="s">
        <v>5355</v>
      </c>
      <c r="C1534" s="5">
        <v>12</v>
      </c>
      <c r="D1534" s="6" t="s">
        <v>3385</v>
      </c>
      <c r="E1534" s="6" t="s">
        <v>3696</v>
      </c>
      <c r="F1534" s="6" t="s">
        <v>3723</v>
      </c>
      <c r="G1534" t="str">
        <f t="shared" si="23"/>
        <v>A097780</v>
      </c>
    </row>
    <row r="1535" spans="1:7" x14ac:dyDescent="0.3">
      <c r="A1535" s="5" t="s">
        <v>618</v>
      </c>
      <c r="B1535" s="16" t="s">
        <v>5356</v>
      </c>
      <c r="C1535" s="5">
        <v>12</v>
      </c>
      <c r="D1535" s="6" t="s">
        <v>3386</v>
      </c>
      <c r="E1535" s="6" t="s">
        <v>3696</v>
      </c>
      <c r="F1535" s="6" t="s">
        <v>3723</v>
      </c>
      <c r="G1535" t="str">
        <f t="shared" si="23"/>
        <v>A078600</v>
      </c>
    </row>
    <row r="1536" spans="1:7" x14ac:dyDescent="0.3">
      <c r="A1536" s="5" t="s">
        <v>886</v>
      </c>
      <c r="B1536" s="16" t="s">
        <v>5357</v>
      </c>
      <c r="C1536" s="5">
        <v>12</v>
      </c>
      <c r="D1536" s="6" t="s">
        <v>3387</v>
      </c>
      <c r="E1536" s="6" t="s">
        <v>3675</v>
      </c>
      <c r="F1536" s="6" t="s">
        <v>3702</v>
      </c>
      <c r="G1536" t="str">
        <f t="shared" si="23"/>
        <v>A053270</v>
      </c>
    </row>
    <row r="1537" spans="1:7" x14ac:dyDescent="0.3">
      <c r="A1537" s="5" t="s">
        <v>684</v>
      </c>
      <c r="B1537" s="16" t="s">
        <v>5358</v>
      </c>
      <c r="C1537" s="5">
        <v>12</v>
      </c>
      <c r="D1537" s="6" t="s">
        <v>3388</v>
      </c>
      <c r="E1537" s="6" t="s">
        <v>3694</v>
      </c>
      <c r="F1537" s="6" t="s">
        <v>3721</v>
      </c>
      <c r="G1537" t="str">
        <f t="shared" si="23"/>
        <v>A101930</v>
      </c>
    </row>
    <row r="1538" spans="1:7" x14ac:dyDescent="0.3">
      <c r="A1538" s="5" t="s">
        <v>3389</v>
      </c>
      <c r="B1538" s="16" t="s">
        <v>5359</v>
      </c>
      <c r="C1538" s="5">
        <v>12</v>
      </c>
      <c r="D1538" s="6" t="s">
        <v>3390</v>
      </c>
      <c r="E1538" s="6" t="s">
        <v>3696</v>
      </c>
      <c r="F1538" s="6" t="s">
        <v>3723</v>
      </c>
      <c r="G1538" t="str">
        <f t="shared" si="23"/>
        <v>A140860</v>
      </c>
    </row>
    <row r="1539" spans="1:7" x14ac:dyDescent="0.3">
      <c r="A1539" s="5" t="s">
        <v>645</v>
      </c>
      <c r="B1539" s="16" t="s">
        <v>5360</v>
      </c>
      <c r="C1539" s="5">
        <v>12</v>
      </c>
      <c r="D1539" s="6" t="s">
        <v>3391</v>
      </c>
      <c r="E1539" s="6" t="s">
        <v>3696</v>
      </c>
      <c r="F1539" s="6" t="s">
        <v>3723</v>
      </c>
      <c r="G1539" t="str">
        <f t="shared" si="23"/>
        <v>A056360</v>
      </c>
    </row>
    <row r="1540" spans="1:7" x14ac:dyDescent="0.3">
      <c r="A1540" s="5" t="s">
        <v>699</v>
      </c>
      <c r="B1540" s="16" t="s">
        <v>5361</v>
      </c>
      <c r="C1540" s="5">
        <v>12</v>
      </c>
      <c r="D1540" s="6" t="s">
        <v>3392</v>
      </c>
      <c r="E1540" s="6" t="s">
        <v>3696</v>
      </c>
      <c r="F1540" s="6" t="s">
        <v>3723</v>
      </c>
      <c r="G1540" t="str">
        <f t="shared" si="23"/>
        <v>A083470</v>
      </c>
    </row>
    <row r="1541" spans="1:7" x14ac:dyDescent="0.3">
      <c r="A1541" s="5" t="s">
        <v>1750</v>
      </c>
      <c r="B1541" s="16" t="s">
        <v>5362</v>
      </c>
      <c r="C1541" s="5">
        <v>12</v>
      </c>
      <c r="D1541" s="6" t="s">
        <v>2457</v>
      </c>
      <c r="E1541" s="6" t="s">
        <v>3687</v>
      </c>
      <c r="F1541" s="6" t="s">
        <v>3714</v>
      </c>
      <c r="G1541" t="str">
        <f t="shared" si="23"/>
        <v>A025820</v>
      </c>
    </row>
    <row r="1542" spans="1:7" x14ac:dyDescent="0.3">
      <c r="A1542" s="5" t="s">
        <v>926</v>
      </c>
      <c r="B1542" s="16" t="s">
        <v>5363</v>
      </c>
      <c r="C1542" s="5">
        <v>12</v>
      </c>
      <c r="D1542" s="6" t="s">
        <v>3802</v>
      </c>
      <c r="E1542" s="6" t="s">
        <v>3696</v>
      </c>
      <c r="F1542" s="6" t="s">
        <v>3723</v>
      </c>
      <c r="G1542" t="str">
        <f t="shared" si="23"/>
        <v>A029480</v>
      </c>
    </row>
    <row r="1543" spans="1:7" x14ac:dyDescent="0.3">
      <c r="A1543" s="5" t="s">
        <v>3393</v>
      </c>
      <c r="B1543" s="16" t="s">
        <v>5364</v>
      </c>
      <c r="C1543" s="5">
        <v>12</v>
      </c>
      <c r="D1543" s="6" t="s">
        <v>3394</v>
      </c>
      <c r="E1543" s="6" t="s">
        <v>3688</v>
      </c>
      <c r="F1543" s="6" t="s">
        <v>3715</v>
      </c>
      <c r="G1543" t="str">
        <f t="shared" si="23"/>
        <v>A177350</v>
      </c>
    </row>
    <row r="1544" spans="1:7" x14ac:dyDescent="0.3">
      <c r="A1544" s="5" t="s">
        <v>1694</v>
      </c>
      <c r="B1544" s="16" t="s">
        <v>5365</v>
      </c>
      <c r="C1544" s="5">
        <v>12</v>
      </c>
      <c r="D1544" s="6" t="s">
        <v>2404</v>
      </c>
      <c r="E1544" s="6" t="s">
        <v>3695</v>
      </c>
      <c r="F1544" s="6" t="s">
        <v>3722</v>
      </c>
      <c r="G1544" t="str">
        <f t="shared" si="23"/>
        <v>A023960</v>
      </c>
    </row>
    <row r="1545" spans="1:7" x14ac:dyDescent="0.3">
      <c r="A1545" s="5" t="s">
        <v>615</v>
      </c>
      <c r="B1545" s="16" t="s">
        <v>5366</v>
      </c>
      <c r="C1545" s="5">
        <v>12</v>
      </c>
      <c r="D1545" s="6" t="s">
        <v>3661</v>
      </c>
      <c r="E1545" s="6" t="s">
        <v>3675</v>
      </c>
      <c r="F1545" s="6" t="s">
        <v>3702</v>
      </c>
      <c r="G1545" t="str">
        <f t="shared" si="23"/>
        <v>A019770</v>
      </c>
    </row>
    <row r="1546" spans="1:7" x14ac:dyDescent="0.3">
      <c r="A1546" s="5" t="s">
        <v>646</v>
      </c>
      <c r="B1546" s="16" t="s">
        <v>5367</v>
      </c>
      <c r="C1546" s="5">
        <v>12</v>
      </c>
      <c r="D1546" s="6" t="s">
        <v>3395</v>
      </c>
      <c r="E1546" s="6" t="s">
        <v>3677</v>
      </c>
      <c r="F1546" s="6" t="s">
        <v>3704</v>
      </c>
      <c r="G1546" t="str">
        <f t="shared" si="23"/>
        <v>A067900</v>
      </c>
    </row>
    <row r="1547" spans="1:7" x14ac:dyDescent="0.3">
      <c r="A1547" s="5" t="s">
        <v>799</v>
      </c>
      <c r="B1547" s="16" t="s">
        <v>5368</v>
      </c>
      <c r="C1547" s="5">
        <v>12</v>
      </c>
      <c r="D1547" s="6" t="s">
        <v>3396</v>
      </c>
      <c r="E1547" s="6" t="s">
        <v>3688</v>
      </c>
      <c r="F1547" s="6" t="s">
        <v>3715</v>
      </c>
      <c r="G1547" t="str">
        <f t="shared" si="23"/>
        <v>A090740</v>
      </c>
    </row>
    <row r="1548" spans="1:7" x14ac:dyDescent="0.3">
      <c r="A1548" s="5" t="s">
        <v>635</v>
      </c>
      <c r="B1548" s="16" t="s">
        <v>5369</v>
      </c>
      <c r="C1548" s="5">
        <v>12</v>
      </c>
      <c r="D1548" s="6" t="s">
        <v>3397</v>
      </c>
      <c r="E1548" s="6" t="s">
        <v>3685</v>
      </c>
      <c r="F1548" s="6" t="s">
        <v>3712</v>
      </c>
      <c r="G1548" t="str">
        <f t="shared" si="23"/>
        <v>A012620</v>
      </c>
    </row>
    <row r="1549" spans="1:7" x14ac:dyDescent="0.3">
      <c r="A1549" s="5" t="s">
        <v>850</v>
      </c>
      <c r="B1549" s="16" t="s">
        <v>5370</v>
      </c>
      <c r="C1549" s="5">
        <v>12</v>
      </c>
      <c r="D1549" s="6" t="s">
        <v>3398</v>
      </c>
      <c r="E1549" s="6" t="s">
        <v>3688</v>
      </c>
      <c r="F1549" s="6" t="s">
        <v>3715</v>
      </c>
      <c r="G1549" t="str">
        <f t="shared" si="23"/>
        <v>A045890</v>
      </c>
    </row>
    <row r="1550" spans="1:7" x14ac:dyDescent="0.3">
      <c r="A1550" s="5" t="s">
        <v>3399</v>
      </c>
      <c r="B1550" s="16" t="s">
        <v>5371</v>
      </c>
      <c r="C1550" s="5">
        <v>12</v>
      </c>
      <c r="D1550" s="6" t="s">
        <v>3400</v>
      </c>
      <c r="E1550" s="6" t="s">
        <v>3696</v>
      </c>
      <c r="F1550" s="6" t="s">
        <v>3723</v>
      </c>
      <c r="G1550" t="str">
        <f t="shared" si="23"/>
        <v>A131760</v>
      </c>
    </row>
    <row r="1551" spans="1:7" x14ac:dyDescent="0.3">
      <c r="A1551" s="5" t="s">
        <v>3401</v>
      </c>
      <c r="B1551" s="16" t="s">
        <v>5372</v>
      </c>
      <c r="C1551" s="5">
        <v>12</v>
      </c>
      <c r="D1551" s="6" t="s">
        <v>3402</v>
      </c>
      <c r="E1551" s="6" t="s">
        <v>3674</v>
      </c>
      <c r="F1551" s="6" t="s">
        <v>3701</v>
      </c>
      <c r="G1551" t="str">
        <f t="shared" ref="G1551:G1614" si="24">A1551</f>
        <v>A217190</v>
      </c>
    </row>
    <row r="1552" spans="1:7" x14ac:dyDescent="0.3">
      <c r="A1552" s="5" t="s">
        <v>2518</v>
      </c>
      <c r="B1552" s="16" t="s">
        <v>5373</v>
      </c>
      <c r="C1552" s="5">
        <v>12</v>
      </c>
      <c r="D1552" s="6" t="s">
        <v>2521</v>
      </c>
      <c r="E1552" s="6" t="s">
        <v>3685</v>
      </c>
      <c r="F1552" s="6" t="s">
        <v>3712</v>
      </c>
      <c r="G1552" t="str">
        <f t="shared" si="24"/>
        <v>A002690</v>
      </c>
    </row>
    <row r="1553" spans="1:7" x14ac:dyDescent="0.3">
      <c r="A1553" s="5" t="s">
        <v>1666</v>
      </c>
      <c r="B1553" s="16" t="s">
        <v>5374</v>
      </c>
      <c r="C1553" s="5">
        <v>12</v>
      </c>
      <c r="D1553" s="6" t="s">
        <v>2378</v>
      </c>
      <c r="E1553" s="6" t="s">
        <v>3686</v>
      </c>
      <c r="F1553" s="6" t="s">
        <v>3713</v>
      </c>
      <c r="G1553" t="str">
        <f t="shared" si="24"/>
        <v>A005620</v>
      </c>
    </row>
    <row r="1554" spans="1:7" x14ac:dyDescent="0.3">
      <c r="A1554" s="5" t="s">
        <v>694</v>
      </c>
      <c r="B1554" s="16" t="s">
        <v>5375</v>
      </c>
      <c r="C1554" s="5">
        <v>12</v>
      </c>
      <c r="D1554" s="6" t="s">
        <v>3403</v>
      </c>
      <c r="E1554" s="6" t="s">
        <v>3688</v>
      </c>
      <c r="F1554" s="6" t="s">
        <v>3715</v>
      </c>
      <c r="G1554" t="str">
        <f t="shared" si="24"/>
        <v>A042600</v>
      </c>
    </row>
    <row r="1555" spans="1:7" x14ac:dyDescent="0.3">
      <c r="A1555" s="5" t="s">
        <v>1036</v>
      </c>
      <c r="B1555" s="16" t="s">
        <v>5376</v>
      </c>
      <c r="C1555" s="5">
        <v>12</v>
      </c>
      <c r="D1555" s="6" t="s">
        <v>3651</v>
      </c>
      <c r="E1555" s="6" t="s">
        <v>3696</v>
      </c>
      <c r="F1555" s="6" t="s">
        <v>3723</v>
      </c>
      <c r="G1555" t="str">
        <f t="shared" si="24"/>
        <v>A050320</v>
      </c>
    </row>
    <row r="1556" spans="1:7" x14ac:dyDescent="0.3">
      <c r="A1556" s="5" t="s">
        <v>1723</v>
      </c>
      <c r="B1556" s="16" t="s">
        <v>5377</v>
      </c>
      <c r="C1556" s="5">
        <v>12</v>
      </c>
      <c r="D1556" s="6" t="s">
        <v>2430</v>
      </c>
      <c r="E1556" s="6" t="s">
        <v>3687</v>
      </c>
      <c r="F1556" s="6" t="s">
        <v>3714</v>
      </c>
      <c r="G1556" t="str">
        <f t="shared" si="24"/>
        <v>A005820</v>
      </c>
    </row>
    <row r="1557" spans="1:7" x14ac:dyDescent="0.3">
      <c r="A1557" s="5" t="s">
        <v>695</v>
      </c>
      <c r="B1557" s="16" t="s">
        <v>5378</v>
      </c>
      <c r="C1557" s="5">
        <v>12</v>
      </c>
      <c r="D1557" s="6" t="s">
        <v>3404</v>
      </c>
      <c r="E1557" s="6" t="s">
        <v>3695</v>
      </c>
      <c r="F1557" s="6" t="s">
        <v>3722</v>
      </c>
      <c r="G1557" t="str">
        <f t="shared" si="24"/>
        <v>A079650</v>
      </c>
    </row>
    <row r="1558" spans="1:7" x14ac:dyDescent="0.3">
      <c r="A1558" s="5" t="s">
        <v>1740</v>
      </c>
      <c r="B1558" s="16" t="s">
        <v>5379</v>
      </c>
      <c r="C1558" s="5">
        <v>12</v>
      </c>
      <c r="D1558" s="6" t="s">
        <v>2447</v>
      </c>
      <c r="E1558" s="6" t="s">
        <v>3684</v>
      </c>
      <c r="F1558" s="6" t="s">
        <v>3711</v>
      </c>
      <c r="G1558" t="str">
        <f t="shared" si="24"/>
        <v>A003680</v>
      </c>
    </row>
    <row r="1559" spans="1:7" x14ac:dyDescent="0.3">
      <c r="A1559" s="5" t="s">
        <v>1732</v>
      </c>
      <c r="B1559" s="16" t="s">
        <v>5380</v>
      </c>
      <c r="C1559" s="5">
        <v>12</v>
      </c>
      <c r="D1559" s="6" t="s">
        <v>2439</v>
      </c>
      <c r="E1559" s="6" t="s">
        <v>3684</v>
      </c>
      <c r="F1559" s="6" t="s">
        <v>3711</v>
      </c>
      <c r="G1559" t="str">
        <f t="shared" si="24"/>
        <v>A002760</v>
      </c>
    </row>
    <row r="1560" spans="1:7" x14ac:dyDescent="0.3">
      <c r="A1560" s="5" t="s">
        <v>472</v>
      </c>
      <c r="B1560" s="16" t="s">
        <v>5381</v>
      </c>
      <c r="C1560" s="5">
        <v>12</v>
      </c>
      <c r="D1560" s="6" t="s">
        <v>3405</v>
      </c>
      <c r="E1560" s="6" t="s">
        <v>3674</v>
      </c>
      <c r="F1560" s="6" t="s">
        <v>3701</v>
      </c>
      <c r="G1560" t="str">
        <f t="shared" si="24"/>
        <v>A080580</v>
      </c>
    </row>
    <row r="1561" spans="1:7" x14ac:dyDescent="0.3">
      <c r="A1561" s="5" t="s">
        <v>1033</v>
      </c>
      <c r="B1561" s="16" t="s">
        <v>5382</v>
      </c>
      <c r="C1561" s="5">
        <v>12</v>
      </c>
      <c r="D1561" s="6" t="s">
        <v>3803</v>
      </c>
      <c r="E1561" s="6" t="s">
        <v>3690</v>
      </c>
      <c r="F1561" s="6" t="s">
        <v>3717</v>
      </c>
      <c r="G1561" t="str">
        <f t="shared" si="24"/>
        <v>A056000</v>
      </c>
    </row>
    <row r="1562" spans="1:7" x14ac:dyDescent="0.3">
      <c r="A1562" s="5" t="s">
        <v>868</v>
      </c>
      <c r="B1562" s="16" t="s">
        <v>5383</v>
      </c>
      <c r="C1562" s="5">
        <v>12</v>
      </c>
      <c r="D1562" s="6" t="s">
        <v>3406</v>
      </c>
      <c r="E1562" s="6" t="s">
        <v>3696</v>
      </c>
      <c r="F1562" s="6" t="s">
        <v>3723</v>
      </c>
      <c r="G1562" t="str">
        <f t="shared" si="24"/>
        <v>A115610</v>
      </c>
    </row>
    <row r="1563" spans="1:7" x14ac:dyDescent="0.3">
      <c r="A1563" s="5" t="s">
        <v>1743</v>
      </c>
      <c r="B1563" s="16" t="s">
        <v>5384</v>
      </c>
      <c r="C1563" s="5">
        <v>12</v>
      </c>
      <c r="D1563" s="6" t="s">
        <v>2450</v>
      </c>
      <c r="E1563" s="6" t="s">
        <v>3674</v>
      </c>
      <c r="F1563" s="6" t="s">
        <v>3701</v>
      </c>
      <c r="G1563" t="str">
        <f t="shared" si="24"/>
        <v>A006200</v>
      </c>
    </row>
    <row r="1564" spans="1:7" x14ac:dyDescent="0.3">
      <c r="A1564" s="5" t="s">
        <v>856</v>
      </c>
      <c r="B1564" s="16" t="s">
        <v>5385</v>
      </c>
      <c r="C1564" s="5">
        <v>12</v>
      </c>
      <c r="D1564" s="6" t="s">
        <v>3407</v>
      </c>
      <c r="E1564" s="6" t="s">
        <v>3696</v>
      </c>
      <c r="F1564" s="6" t="s">
        <v>3723</v>
      </c>
      <c r="G1564" t="str">
        <f t="shared" si="24"/>
        <v>A089150</v>
      </c>
    </row>
    <row r="1565" spans="1:7" x14ac:dyDescent="0.3">
      <c r="A1565" s="5" t="s">
        <v>1685</v>
      </c>
      <c r="B1565" s="16" t="s">
        <v>5386</v>
      </c>
      <c r="C1565" s="5">
        <v>6</v>
      </c>
      <c r="D1565" s="6" t="s">
        <v>2524</v>
      </c>
      <c r="E1565" s="6" t="s">
        <v>3678</v>
      </c>
      <c r="F1565" s="6" t="s">
        <v>3705</v>
      </c>
      <c r="G1565" t="str">
        <f t="shared" si="24"/>
        <v>A093240</v>
      </c>
    </row>
    <row r="1566" spans="1:7" x14ac:dyDescent="0.3">
      <c r="A1566" s="5" t="s">
        <v>964</v>
      </c>
      <c r="B1566" s="16" t="s">
        <v>5387</v>
      </c>
      <c r="C1566" s="5">
        <v>12</v>
      </c>
      <c r="D1566" s="6" t="s">
        <v>3408</v>
      </c>
      <c r="E1566" s="6" t="s">
        <v>3674</v>
      </c>
      <c r="F1566" s="6" t="s">
        <v>3701</v>
      </c>
      <c r="G1566" t="str">
        <f t="shared" si="24"/>
        <v>A048870</v>
      </c>
    </row>
    <row r="1567" spans="1:7" x14ac:dyDescent="0.3">
      <c r="A1567" s="5" t="s">
        <v>905</v>
      </c>
      <c r="B1567" s="16" t="s">
        <v>5388</v>
      </c>
      <c r="C1567" s="5">
        <v>12</v>
      </c>
      <c r="D1567" s="6" t="s">
        <v>3409</v>
      </c>
      <c r="E1567" s="6" t="s">
        <v>3675</v>
      </c>
      <c r="F1567" s="6" t="s">
        <v>3702</v>
      </c>
      <c r="G1567" t="str">
        <f t="shared" si="24"/>
        <v>A066590</v>
      </c>
    </row>
    <row r="1568" spans="1:7" x14ac:dyDescent="0.3">
      <c r="A1568" s="5" t="s">
        <v>3410</v>
      </c>
      <c r="B1568" s="16" t="s">
        <v>5389</v>
      </c>
      <c r="C1568" s="5">
        <v>12</v>
      </c>
      <c r="D1568" s="6" t="s">
        <v>3411</v>
      </c>
      <c r="E1568" s="6" t="s">
        <v>3688</v>
      </c>
      <c r="F1568" s="6" t="s">
        <v>3715</v>
      </c>
      <c r="G1568" t="str">
        <f t="shared" si="24"/>
        <v>A214310</v>
      </c>
    </row>
    <row r="1569" spans="1:7" x14ac:dyDescent="0.3">
      <c r="A1569" s="5" t="s">
        <v>805</v>
      </c>
      <c r="B1569" s="16" t="s">
        <v>5390</v>
      </c>
      <c r="C1569" s="5">
        <v>12</v>
      </c>
      <c r="D1569" s="6" t="s">
        <v>3412</v>
      </c>
      <c r="E1569" s="6" t="s">
        <v>3687</v>
      </c>
      <c r="F1569" s="6" t="s">
        <v>3714</v>
      </c>
      <c r="G1569" t="str">
        <f t="shared" si="24"/>
        <v>A128660</v>
      </c>
    </row>
    <row r="1570" spans="1:7" x14ac:dyDescent="0.3">
      <c r="A1570" s="5" t="s">
        <v>669</v>
      </c>
      <c r="B1570" s="16" t="s">
        <v>5391</v>
      </c>
      <c r="C1570" s="5">
        <v>3</v>
      </c>
      <c r="D1570" s="6" t="s">
        <v>3413</v>
      </c>
      <c r="E1570" s="6" t="s">
        <v>3699</v>
      </c>
      <c r="F1570" s="6" t="s">
        <v>3726</v>
      </c>
      <c r="G1570" t="str">
        <f t="shared" si="24"/>
        <v>A039610</v>
      </c>
    </row>
    <row r="1571" spans="1:7" x14ac:dyDescent="0.3">
      <c r="A1571" s="5" t="s">
        <v>840</v>
      </c>
      <c r="B1571" s="16" t="s">
        <v>5392</v>
      </c>
      <c r="C1571" s="5">
        <v>12</v>
      </c>
      <c r="D1571" s="6" t="s">
        <v>3414</v>
      </c>
      <c r="E1571" s="6" t="s">
        <v>3694</v>
      </c>
      <c r="F1571" s="6" t="s">
        <v>3721</v>
      </c>
      <c r="G1571" t="str">
        <f t="shared" si="24"/>
        <v>A064820</v>
      </c>
    </row>
    <row r="1572" spans="1:7" x14ac:dyDescent="0.3">
      <c r="A1572" s="5" t="s">
        <v>824</v>
      </c>
      <c r="B1572" s="16" t="s">
        <v>5393</v>
      </c>
      <c r="C1572" s="5">
        <v>12</v>
      </c>
      <c r="D1572" s="6" t="s">
        <v>3415</v>
      </c>
      <c r="E1572" s="6" t="s">
        <v>3686</v>
      </c>
      <c r="F1572" s="6" t="s">
        <v>3713</v>
      </c>
      <c r="G1572" t="str">
        <f t="shared" si="24"/>
        <v>A024060</v>
      </c>
    </row>
    <row r="1573" spans="1:7" x14ac:dyDescent="0.3">
      <c r="A1573" s="5" t="s">
        <v>1761</v>
      </c>
      <c r="B1573" s="16" t="s">
        <v>5394</v>
      </c>
      <c r="C1573" s="5">
        <v>12</v>
      </c>
      <c r="D1573" s="6" t="s">
        <v>2468</v>
      </c>
      <c r="E1573" s="6" t="s">
        <v>3699</v>
      </c>
      <c r="F1573" s="6" t="s">
        <v>3726</v>
      </c>
      <c r="G1573" t="str">
        <f t="shared" si="24"/>
        <v>A007610</v>
      </c>
    </row>
    <row r="1574" spans="1:7" x14ac:dyDescent="0.3">
      <c r="A1574" s="5" t="s">
        <v>3416</v>
      </c>
      <c r="B1574" s="16" t="s">
        <v>5395</v>
      </c>
      <c r="C1574" s="5">
        <v>12</v>
      </c>
      <c r="D1574" s="6" t="s">
        <v>3417</v>
      </c>
      <c r="E1574" s="6" t="s">
        <v>3696</v>
      </c>
      <c r="F1574" s="6" t="s">
        <v>3723</v>
      </c>
      <c r="G1574" t="str">
        <f t="shared" si="24"/>
        <v>A224110</v>
      </c>
    </row>
    <row r="1575" spans="1:7" x14ac:dyDescent="0.3">
      <c r="A1575" s="5" t="s">
        <v>1717</v>
      </c>
      <c r="B1575" s="16" t="s">
        <v>5396</v>
      </c>
      <c r="C1575" s="5">
        <v>12</v>
      </c>
      <c r="D1575" s="6" t="s">
        <v>2424</v>
      </c>
      <c r="E1575" s="6" t="s">
        <v>3695</v>
      </c>
      <c r="F1575" s="6" t="s">
        <v>3722</v>
      </c>
      <c r="G1575" t="str">
        <f t="shared" si="24"/>
        <v>A002410</v>
      </c>
    </row>
    <row r="1576" spans="1:7" x14ac:dyDescent="0.3">
      <c r="A1576" s="5" t="s">
        <v>814</v>
      </c>
      <c r="B1576" s="16" t="s">
        <v>5397</v>
      </c>
      <c r="C1576" s="5">
        <v>12</v>
      </c>
      <c r="D1576" s="6" t="s">
        <v>3418</v>
      </c>
      <c r="E1576" s="6" t="s">
        <v>3681</v>
      </c>
      <c r="F1576" s="6" t="s">
        <v>3708</v>
      </c>
      <c r="G1576" t="str">
        <f t="shared" si="24"/>
        <v>A115500</v>
      </c>
    </row>
    <row r="1577" spans="1:7" x14ac:dyDescent="0.3">
      <c r="A1577" s="5" t="s">
        <v>871</v>
      </c>
      <c r="B1577" s="16" t="s">
        <v>5398</v>
      </c>
      <c r="C1577" s="5">
        <v>3</v>
      </c>
      <c r="D1577" s="6" t="s">
        <v>3419</v>
      </c>
      <c r="E1577" s="6" t="s">
        <v>3681</v>
      </c>
      <c r="F1577" s="6" t="s">
        <v>3708</v>
      </c>
      <c r="G1577" t="str">
        <f t="shared" si="24"/>
        <v>A020180</v>
      </c>
    </row>
    <row r="1578" spans="1:7" x14ac:dyDescent="0.3">
      <c r="A1578" s="5" t="s">
        <v>783</v>
      </c>
      <c r="B1578" s="16" t="s">
        <v>5399</v>
      </c>
      <c r="C1578" s="5">
        <v>12</v>
      </c>
      <c r="D1578" s="6" t="s">
        <v>3420</v>
      </c>
      <c r="E1578" s="6" t="s">
        <v>3681</v>
      </c>
      <c r="F1578" s="6" t="s">
        <v>3708</v>
      </c>
      <c r="G1578" t="str">
        <f t="shared" si="24"/>
        <v>A139050</v>
      </c>
    </row>
    <row r="1579" spans="1:7" x14ac:dyDescent="0.3">
      <c r="A1579" s="5" t="s">
        <v>732</v>
      </c>
      <c r="B1579" s="16" t="s">
        <v>5400</v>
      </c>
      <c r="C1579" s="5">
        <v>12</v>
      </c>
      <c r="D1579" s="6" t="s">
        <v>3421</v>
      </c>
      <c r="E1579" s="6" t="s">
        <v>3681</v>
      </c>
      <c r="F1579" s="6" t="s">
        <v>3708</v>
      </c>
      <c r="G1579" t="str">
        <f t="shared" si="24"/>
        <v>A057680</v>
      </c>
    </row>
    <row r="1580" spans="1:7" x14ac:dyDescent="0.3">
      <c r="A1580" s="5" t="s">
        <v>538</v>
      </c>
      <c r="B1580" s="16" t="s">
        <v>5401</v>
      </c>
      <c r="C1580" s="5">
        <v>12</v>
      </c>
      <c r="D1580" s="6" t="s">
        <v>3422</v>
      </c>
      <c r="E1580" s="6" t="s">
        <v>3688</v>
      </c>
      <c r="F1580" s="6" t="s">
        <v>3715</v>
      </c>
      <c r="G1580" t="str">
        <f t="shared" si="24"/>
        <v>A153490</v>
      </c>
    </row>
    <row r="1581" spans="1:7" x14ac:dyDescent="0.3">
      <c r="A1581" s="5" t="s">
        <v>693</v>
      </c>
      <c r="B1581" s="16" t="s">
        <v>5402</v>
      </c>
      <c r="C1581" s="5">
        <v>12</v>
      </c>
      <c r="D1581" s="6" t="s">
        <v>3423</v>
      </c>
      <c r="E1581" s="6" t="s">
        <v>3688</v>
      </c>
      <c r="F1581" s="6" t="s">
        <v>3715</v>
      </c>
      <c r="G1581" t="str">
        <f t="shared" si="24"/>
        <v>A082800</v>
      </c>
    </row>
    <row r="1582" spans="1:7" x14ac:dyDescent="0.3">
      <c r="A1582" s="5" t="s">
        <v>728</v>
      </c>
      <c r="B1582" s="16" t="s">
        <v>5403</v>
      </c>
      <c r="C1582" s="5">
        <v>12</v>
      </c>
      <c r="D1582" s="6" t="s">
        <v>3424</v>
      </c>
      <c r="E1582" s="6" t="s">
        <v>3690</v>
      </c>
      <c r="F1582" s="6" t="s">
        <v>3717</v>
      </c>
      <c r="G1582" t="str">
        <f t="shared" si="24"/>
        <v>A134580</v>
      </c>
    </row>
    <row r="1583" spans="1:7" x14ac:dyDescent="0.3">
      <c r="A1583" s="5" t="s">
        <v>1771</v>
      </c>
      <c r="B1583" s="16" t="s">
        <v>5404</v>
      </c>
      <c r="C1583" s="5">
        <v>12</v>
      </c>
      <c r="D1583" s="6" t="s">
        <v>2478</v>
      </c>
      <c r="E1583" s="6" t="s">
        <v>3685</v>
      </c>
      <c r="F1583" s="6" t="s">
        <v>3712</v>
      </c>
      <c r="G1583" t="str">
        <f t="shared" si="24"/>
        <v>A002710</v>
      </c>
    </row>
    <row r="1584" spans="1:7" x14ac:dyDescent="0.3">
      <c r="A1584" s="5" t="s">
        <v>847</v>
      </c>
      <c r="B1584" s="16" t="s">
        <v>5405</v>
      </c>
      <c r="C1584" s="5">
        <v>12</v>
      </c>
      <c r="D1584" s="6" t="s">
        <v>3425</v>
      </c>
      <c r="E1584" s="6" t="s">
        <v>3678</v>
      </c>
      <c r="F1584" s="6" t="s">
        <v>3705</v>
      </c>
      <c r="G1584" t="str">
        <f t="shared" si="24"/>
        <v>A032080</v>
      </c>
    </row>
    <row r="1585" spans="1:7" x14ac:dyDescent="0.3">
      <c r="A1585" s="5" t="s">
        <v>826</v>
      </c>
      <c r="B1585" s="16" t="s">
        <v>5406</v>
      </c>
      <c r="C1585" s="5">
        <v>12</v>
      </c>
      <c r="D1585" s="6" t="s">
        <v>3426</v>
      </c>
      <c r="E1585" s="6" t="s">
        <v>3685</v>
      </c>
      <c r="F1585" s="6" t="s">
        <v>3712</v>
      </c>
      <c r="G1585" t="str">
        <f t="shared" si="24"/>
        <v>A039240</v>
      </c>
    </row>
    <row r="1586" spans="1:7" x14ac:dyDescent="0.3">
      <c r="A1586" s="5" t="s">
        <v>761</v>
      </c>
      <c r="B1586" s="16" t="s">
        <v>5407</v>
      </c>
      <c r="C1586" s="5">
        <v>12</v>
      </c>
      <c r="D1586" s="6" t="s">
        <v>3427</v>
      </c>
      <c r="E1586" s="6" t="s">
        <v>3679</v>
      </c>
      <c r="F1586" s="6" t="s">
        <v>3706</v>
      </c>
      <c r="G1586" t="str">
        <f t="shared" si="24"/>
        <v>A115570</v>
      </c>
    </row>
    <row r="1587" spans="1:7" x14ac:dyDescent="0.3">
      <c r="A1587" s="5" t="s">
        <v>711</v>
      </c>
      <c r="B1587" s="16" t="s">
        <v>5408</v>
      </c>
      <c r="C1587" s="5">
        <v>12</v>
      </c>
      <c r="D1587" s="6" t="s">
        <v>3428</v>
      </c>
      <c r="E1587" s="6" t="s">
        <v>3699</v>
      </c>
      <c r="F1587" s="6" t="s">
        <v>3726</v>
      </c>
      <c r="G1587" t="str">
        <f t="shared" si="24"/>
        <v>A105740</v>
      </c>
    </row>
    <row r="1588" spans="1:7" x14ac:dyDescent="0.3">
      <c r="A1588" s="5" t="s">
        <v>664</v>
      </c>
      <c r="B1588" s="16" t="s">
        <v>5409</v>
      </c>
      <c r="C1588" s="5">
        <v>12</v>
      </c>
      <c r="D1588" s="6" t="s">
        <v>3429</v>
      </c>
      <c r="E1588" s="6" t="s">
        <v>3690</v>
      </c>
      <c r="F1588" s="6" t="s">
        <v>3717</v>
      </c>
      <c r="G1588" t="str">
        <f t="shared" si="24"/>
        <v>A043590</v>
      </c>
    </row>
    <row r="1589" spans="1:7" x14ac:dyDescent="0.3">
      <c r="A1589" s="5" t="s">
        <v>746</v>
      </c>
      <c r="B1589" s="16" t="s">
        <v>5410</v>
      </c>
      <c r="C1589" s="5">
        <v>12</v>
      </c>
      <c r="D1589" s="6" t="s">
        <v>3430</v>
      </c>
      <c r="E1589" s="6" t="s">
        <v>3696</v>
      </c>
      <c r="F1589" s="6" t="s">
        <v>3723</v>
      </c>
      <c r="G1589" t="str">
        <f t="shared" si="24"/>
        <v>A149940</v>
      </c>
    </row>
    <row r="1590" spans="1:7" x14ac:dyDescent="0.3">
      <c r="A1590" s="5" t="s">
        <v>745</v>
      </c>
      <c r="B1590" s="16" t="s">
        <v>5411</v>
      </c>
      <c r="C1590" s="5">
        <v>12</v>
      </c>
      <c r="D1590" s="6" t="s">
        <v>3431</v>
      </c>
      <c r="E1590" s="6" t="s">
        <v>3698</v>
      </c>
      <c r="F1590" s="6" t="s">
        <v>3725</v>
      </c>
      <c r="G1590" t="str">
        <f t="shared" si="24"/>
        <v>A053290</v>
      </c>
    </row>
    <row r="1591" spans="1:7" x14ac:dyDescent="0.3">
      <c r="A1591" s="5" t="s">
        <v>795</v>
      </c>
      <c r="B1591" s="16" t="s">
        <v>5412</v>
      </c>
      <c r="C1591" s="5">
        <v>12</v>
      </c>
      <c r="D1591" s="6" t="s">
        <v>3432</v>
      </c>
      <c r="E1591" s="6" t="s">
        <v>3699</v>
      </c>
      <c r="F1591" s="6" t="s">
        <v>3726</v>
      </c>
      <c r="G1591" t="str">
        <f t="shared" si="24"/>
        <v>A100660</v>
      </c>
    </row>
    <row r="1592" spans="1:7" x14ac:dyDescent="0.3">
      <c r="A1592" s="5" t="s">
        <v>791</v>
      </c>
      <c r="B1592" s="16" t="s">
        <v>5413</v>
      </c>
      <c r="C1592" s="5">
        <v>12</v>
      </c>
      <c r="D1592" s="6" t="s">
        <v>3433</v>
      </c>
      <c r="E1592" s="6" t="s">
        <v>3687</v>
      </c>
      <c r="F1592" s="6" t="s">
        <v>3714</v>
      </c>
      <c r="G1592" t="str">
        <f t="shared" si="24"/>
        <v>A017650</v>
      </c>
    </row>
    <row r="1593" spans="1:7" x14ac:dyDescent="0.3">
      <c r="A1593" s="5" t="s">
        <v>866</v>
      </c>
      <c r="B1593" s="16" t="s">
        <v>5414</v>
      </c>
      <c r="C1593" s="5">
        <v>3</v>
      </c>
      <c r="D1593" s="6" t="s">
        <v>3434</v>
      </c>
      <c r="E1593" s="6" t="s">
        <v>3681</v>
      </c>
      <c r="F1593" s="6" t="s">
        <v>3708</v>
      </c>
      <c r="G1593" t="str">
        <f t="shared" si="24"/>
        <v>A067010</v>
      </c>
    </row>
    <row r="1594" spans="1:7" x14ac:dyDescent="0.3">
      <c r="A1594" s="5" t="s">
        <v>1796</v>
      </c>
      <c r="B1594" s="16" t="s">
        <v>5415</v>
      </c>
      <c r="C1594" s="5">
        <v>12</v>
      </c>
      <c r="D1594" s="6" t="s">
        <v>2503</v>
      </c>
      <c r="E1594" s="6" t="s">
        <v>3695</v>
      </c>
      <c r="F1594" s="6" t="s">
        <v>3722</v>
      </c>
      <c r="G1594" t="str">
        <f t="shared" si="24"/>
        <v>A005450</v>
      </c>
    </row>
    <row r="1595" spans="1:7" x14ac:dyDescent="0.3">
      <c r="A1595" s="5" t="s">
        <v>914</v>
      </c>
      <c r="B1595" s="16" t="s">
        <v>5416</v>
      </c>
      <c r="C1595" s="5">
        <v>12</v>
      </c>
      <c r="D1595" s="6" t="s">
        <v>3435</v>
      </c>
      <c r="E1595" s="6" t="s">
        <v>3696</v>
      </c>
      <c r="F1595" s="6" t="s">
        <v>3723</v>
      </c>
      <c r="G1595" t="str">
        <f t="shared" si="24"/>
        <v>A073540</v>
      </c>
    </row>
    <row r="1596" spans="1:7" x14ac:dyDescent="0.3">
      <c r="A1596" s="5" t="s">
        <v>763</v>
      </c>
      <c r="B1596" s="16" t="s">
        <v>5417</v>
      </c>
      <c r="C1596" s="5">
        <v>12</v>
      </c>
      <c r="D1596" s="6" t="s">
        <v>3436</v>
      </c>
      <c r="E1596" s="6" t="s">
        <v>3695</v>
      </c>
      <c r="F1596" s="6" t="s">
        <v>3722</v>
      </c>
      <c r="G1596" t="str">
        <f t="shared" si="24"/>
        <v>A025950</v>
      </c>
    </row>
    <row r="1597" spans="1:7" x14ac:dyDescent="0.3">
      <c r="A1597" s="5" t="s">
        <v>1778</v>
      </c>
      <c r="B1597" s="16" t="s">
        <v>5418</v>
      </c>
      <c r="C1597" s="5">
        <v>12</v>
      </c>
      <c r="D1597" s="6" t="s">
        <v>2485</v>
      </c>
      <c r="E1597" s="6" t="s">
        <v>3692</v>
      </c>
      <c r="F1597" s="6" t="s">
        <v>3719</v>
      </c>
      <c r="G1597" t="str">
        <f t="shared" si="24"/>
        <v>A010420</v>
      </c>
    </row>
    <row r="1598" spans="1:7" x14ac:dyDescent="0.3">
      <c r="A1598" s="5" t="s">
        <v>1639</v>
      </c>
      <c r="B1598" s="16" t="s">
        <v>5419</v>
      </c>
      <c r="C1598" s="5">
        <v>12</v>
      </c>
      <c r="D1598" s="6" t="s">
        <v>2351</v>
      </c>
      <c r="E1598" s="6" t="s">
        <v>3678</v>
      </c>
      <c r="F1598" s="6" t="s">
        <v>3705</v>
      </c>
      <c r="G1598" t="str">
        <f t="shared" si="24"/>
        <v>A005320</v>
      </c>
    </row>
    <row r="1599" spans="1:7" x14ac:dyDescent="0.3">
      <c r="A1599" s="5" t="s">
        <v>900</v>
      </c>
      <c r="B1599" s="16" t="s">
        <v>5420</v>
      </c>
      <c r="C1599" s="5">
        <v>12</v>
      </c>
      <c r="D1599" s="6" t="s">
        <v>3437</v>
      </c>
      <c r="E1599" s="6" t="s">
        <v>3675</v>
      </c>
      <c r="F1599" s="6" t="s">
        <v>3702</v>
      </c>
      <c r="G1599" t="str">
        <f t="shared" si="24"/>
        <v>A024740</v>
      </c>
    </row>
    <row r="1600" spans="1:7" x14ac:dyDescent="0.3">
      <c r="A1600" s="5" t="s">
        <v>736</v>
      </c>
      <c r="B1600" s="16" t="s">
        <v>5421</v>
      </c>
      <c r="C1600" s="5">
        <v>12</v>
      </c>
      <c r="D1600" s="6" t="s">
        <v>3438</v>
      </c>
      <c r="E1600" s="6" t="s">
        <v>3678</v>
      </c>
      <c r="F1600" s="6" t="s">
        <v>3705</v>
      </c>
      <c r="G1600" t="str">
        <f t="shared" si="24"/>
        <v>A024940</v>
      </c>
    </row>
    <row r="1601" spans="1:7" x14ac:dyDescent="0.3">
      <c r="A1601" s="5" t="s">
        <v>946</v>
      </c>
      <c r="B1601" s="16" t="s">
        <v>5422</v>
      </c>
      <c r="C1601" s="5">
        <v>12</v>
      </c>
      <c r="D1601" s="6" t="s">
        <v>3439</v>
      </c>
      <c r="E1601" s="6" t="s">
        <v>3687</v>
      </c>
      <c r="F1601" s="6" t="s">
        <v>3714</v>
      </c>
      <c r="G1601" t="str">
        <f t="shared" si="24"/>
        <v>A037230</v>
      </c>
    </row>
    <row r="1602" spans="1:7" x14ac:dyDescent="0.3">
      <c r="A1602" s="5" t="s">
        <v>1710</v>
      </c>
      <c r="B1602" s="16" t="s">
        <v>5423</v>
      </c>
      <c r="C1602" s="5">
        <v>12</v>
      </c>
      <c r="D1602" s="6" t="s">
        <v>2418</v>
      </c>
      <c r="E1602" s="6" t="s">
        <v>3681</v>
      </c>
      <c r="F1602" s="6" t="s">
        <v>3708</v>
      </c>
      <c r="G1602" t="str">
        <f t="shared" si="24"/>
        <v>A030790</v>
      </c>
    </row>
    <row r="1603" spans="1:7" x14ac:dyDescent="0.3">
      <c r="A1603" s="5" t="s">
        <v>644</v>
      </c>
      <c r="B1603" s="16" t="s">
        <v>5424</v>
      </c>
      <c r="C1603" s="5">
        <v>12</v>
      </c>
      <c r="D1603" s="6" t="s">
        <v>3440</v>
      </c>
      <c r="E1603" s="6" t="s">
        <v>3699</v>
      </c>
      <c r="F1603" s="6" t="s">
        <v>3726</v>
      </c>
      <c r="G1603" t="str">
        <f t="shared" si="24"/>
        <v>A090710</v>
      </c>
    </row>
    <row r="1604" spans="1:7" x14ac:dyDescent="0.3">
      <c r="A1604" s="5" t="s">
        <v>3441</v>
      </c>
      <c r="B1604" s="16" t="s">
        <v>5425</v>
      </c>
      <c r="C1604" s="5">
        <v>12</v>
      </c>
      <c r="D1604" s="6" t="s">
        <v>3442</v>
      </c>
      <c r="E1604" s="6" t="s">
        <v>3696</v>
      </c>
      <c r="F1604" s="6" t="s">
        <v>3723</v>
      </c>
      <c r="G1604" t="str">
        <f t="shared" si="24"/>
        <v>A175140</v>
      </c>
    </row>
    <row r="1605" spans="1:7" x14ac:dyDescent="0.3">
      <c r="A1605" s="5" t="s">
        <v>1731</v>
      </c>
      <c r="B1605" s="16" t="s">
        <v>5426</v>
      </c>
      <c r="C1605" s="5">
        <v>12</v>
      </c>
      <c r="D1605" s="6" t="s">
        <v>2438</v>
      </c>
      <c r="E1605" s="6" t="s">
        <v>3695</v>
      </c>
      <c r="F1605" s="6" t="s">
        <v>3722</v>
      </c>
      <c r="G1605" t="str">
        <f t="shared" si="24"/>
        <v>A005980</v>
      </c>
    </row>
    <row r="1606" spans="1:7" x14ac:dyDescent="0.3">
      <c r="A1606" s="5" t="s">
        <v>1769</v>
      </c>
      <c r="B1606" s="16" t="s">
        <v>5427</v>
      </c>
      <c r="C1606" s="5">
        <v>12</v>
      </c>
      <c r="D1606" s="6" t="s">
        <v>2476</v>
      </c>
      <c r="E1606" s="6" t="s">
        <v>3699</v>
      </c>
      <c r="F1606" s="6" t="s">
        <v>3726</v>
      </c>
      <c r="G1606" t="str">
        <f t="shared" si="24"/>
        <v>A049800</v>
      </c>
    </row>
    <row r="1607" spans="1:7" x14ac:dyDescent="0.3">
      <c r="A1607" s="5" t="s">
        <v>1030</v>
      </c>
      <c r="B1607" s="16" t="s">
        <v>5428</v>
      </c>
      <c r="C1607" s="5">
        <v>12</v>
      </c>
      <c r="D1607" s="6" t="s">
        <v>3443</v>
      </c>
      <c r="E1607" s="6" t="s">
        <v>3696</v>
      </c>
      <c r="F1607" s="6" t="s">
        <v>3723</v>
      </c>
      <c r="G1607" t="str">
        <f t="shared" si="24"/>
        <v>A094940</v>
      </c>
    </row>
    <row r="1608" spans="1:7" x14ac:dyDescent="0.3">
      <c r="A1608" s="5" t="s">
        <v>3444</v>
      </c>
      <c r="B1608" s="16" t="s">
        <v>5429</v>
      </c>
      <c r="C1608" s="5">
        <v>12</v>
      </c>
      <c r="D1608" s="6" t="s">
        <v>3445</v>
      </c>
      <c r="E1608" s="6" t="s">
        <v>3696</v>
      </c>
      <c r="F1608" s="6" t="s">
        <v>3723</v>
      </c>
      <c r="G1608" t="str">
        <f t="shared" si="24"/>
        <v>A214870</v>
      </c>
    </row>
    <row r="1609" spans="1:7" x14ac:dyDescent="0.3">
      <c r="A1609" s="5" t="s">
        <v>1805</v>
      </c>
      <c r="B1609" s="16" t="s">
        <v>5430</v>
      </c>
      <c r="C1609" s="5">
        <v>12</v>
      </c>
      <c r="D1609" s="6" t="s">
        <v>2511</v>
      </c>
      <c r="E1609" s="6" t="s">
        <v>3690</v>
      </c>
      <c r="F1609" s="6" t="s">
        <v>3717</v>
      </c>
      <c r="G1609" t="str">
        <f t="shared" si="24"/>
        <v>A014910</v>
      </c>
    </row>
    <row r="1610" spans="1:7" x14ac:dyDescent="0.3">
      <c r="A1610" s="5" t="s">
        <v>988</v>
      </c>
      <c r="B1610" s="16" t="s">
        <v>5431</v>
      </c>
      <c r="C1610" s="5">
        <v>12</v>
      </c>
      <c r="D1610" s="6" t="s">
        <v>3446</v>
      </c>
      <c r="E1610" s="6" t="s">
        <v>3696</v>
      </c>
      <c r="F1610" s="6" t="s">
        <v>3723</v>
      </c>
      <c r="G1610" t="str">
        <f t="shared" si="24"/>
        <v>A072950</v>
      </c>
    </row>
    <row r="1611" spans="1:7" x14ac:dyDescent="0.3">
      <c r="A1611" s="5" t="s">
        <v>712</v>
      </c>
      <c r="B1611" s="16" t="s">
        <v>5432</v>
      </c>
      <c r="C1611" s="5">
        <v>12</v>
      </c>
      <c r="D1611" s="6" t="s">
        <v>3804</v>
      </c>
      <c r="E1611" s="6" t="s">
        <v>3698</v>
      </c>
      <c r="F1611" s="6" t="s">
        <v>3725</v>
      </c>
      <c r="G1611" t="str">
        <f t="shared" si="24"/>
        <v>A036260</v>
      </c>
    </row>
    <row r="1612" spans="1:7" x14ac:dyDescent="0.3">
      <c r="A1612" s="5" t="s">
        <v>811</v>
      </c>
      <c r="B1612" s="16" t="s">
        <v>5433</v>
      </c>
      <c r="C1612" s="5">
        <v>12</v>
      </c>
      <c r="D1612" s="6" t="s">
        <v>3447</v>
      </c>
      <c r="E1612" s="6" t="s">
        <v>3686</v>
      </c>
      <c r="F1612" s="6" t="s">
        <v>3713</v>
      </c>
      <c r="G1612" t="str">
        <f t="shared" si="24"/>
        <v>A137950</v>
      </c>
    </row>
    <row r="1613" spans="1:7" x14ac:dyDescent="0.3">
      <c r="A1613" s="5" t="s">
        <v>3448</v>
      </c>
      <c r="B1613" s="16" t="s">
        <v>5434</v>
      </c>
      <c r="C1613" s="5">
        <v>12</v>
      </c>
      <c r="D1613" s="6" t="s">
        <v>3449</v>
      </c>
      <c r="E1613" s="6" t="s">
        <v>3696</v>
      </c>
      <c r="F1613" s="6" t="s">
        <v>3723</v>
      </c>
      <c r="G1613" t="str">
        <f t="shared" si="24"/>
        <v>A191410</v>
      </c>
    </row>
    <row r="1614" spans="1:7" x14ac:dyDescent="0.3">
      <c r="A1614" s="5" t="s">
        <v>767</v>
      </c>
      <c r="B1614" s="16" t="s">
        <v>5435</v>
      </c>
      <c r="C1614" s="5">
        <v>12</v>
      </c>
      <c r="D1614" s="6" t="s">
        <v>3450</v>
      </c>
      <c r="E1614" s="6" t="s">
        <v>3679</v>
      </c>
      <c r="F1614" s="6" t="s">
        <v>3706</v>
      </c>
      <c r="G1614" t="str">
        <f t="shared" si="24"/>
        <v>A007770</v>
      </c>
    </row>
    <row r="1615" spans="1:7" x14ac:dyDescent="0.3">
      <c r="A1615" s="5" t="s">
        <v>719</v>
      </c>
      <c r="B1615" s="16" t="s">
        <v>5436</v>
      </c>
      <c r="C1615" s="5">
        <v>12</v>
      </c>
      <c r="D1615" s="6" t="s">
        <v>3451</v>
      </c>
      <c r="E1615" s="6" t="s">
        <v>3699</v>
      </c>
      <c r="F1615" s="6" t="s">
        <v>3726</v>
      </c>
      <c r="G1615" t="str">
        <f t="shared" ref="G1615:G1678" si="25">A1615</f>
        <v>A054540</v>
      </c>
    </row>
    <row r="1616" spans="1:7" x14ac:dyDescent="0.3">
      <c r="A1616" s="5" t="s">
        <v>906</v>
      </c>
      <c r="B1616" s="16" t="s">
        <v>5437</v>
      </c>
      <c r="C1616" s="5">
        <v>12</v>
      </c>
      <c r="D1616" s="6" t="s">
        <v>3452</v>
      </c>
      <c r="E1616" s="6" t="s">
        <v>3696</v>
      </c>
      <c r="F1616" s="6" t="s">
        <v>3723</v>
      </c>
      <c r="G1616" t="str">
        <f t="shared" si="25"/>
        <v>A046970</v>
      </c>
    </row>
    <row r="1617" spans="1:7" x14ac:dyDescent="0.3">
      <c r="A1617" s="5" t="s">
        <v>1748</v>
      </c>
      <c r="B1617" s="16" t="s">
        <v>5438</v>
      </c>
      <c r="C1617" s="5">
        <v>12</v>
      </c>
      <c r="D1617" s="6" t="s">
        <v>2455</v>
      </c>
      <c r="E1617" s="6" t="s">
        <v>3696</v>
      </c>
      <c r="F1617" s="6" t="s">
        <v>3723</v>
      </c>
      <c r="G1617" t="str">
        <f t="shared" si="25"/>
        <v>A044380</v>
      </c>
    </row>
    <row r="1618" spans="1:7" x14ac:dyDescent="0.3">
      <c r="A1618" s="5" t="s">
        <v>1745</v>
      </c>
      <c r="B1618" s="16" t="s">
        <v>5439</v>
      </c>
      <c r="C1618" s="5">
        <v>12</v>
      </c>
      <c r="D1618" s="6" t="s">
        <v>2452</v>
      </c>
      <c r="E1618" s="6" t="s">
        <v>3679</v>
      </c>
      <c r="F1618" s="6" t="s">
        <v>3706</v>
      </c>
      <c r="G1618" t="str">
        <f t="shared" si="25"/>
        <v>A051630</v>
      </c>
    </row>
    <row r="1619" spans="1:7" x14ac:dyDescent="0.3">
      <c r="A1619" s="5" t="s">
        <v>1672</v>
      </c>
      <c r="B1619" s="16" t="s">
        <v>5440</v>
      </c>
      <c r="C1619" s="5">
        <v>12</v>
      </c>
      <c r="D1619" s="6" t="s">
        <v>2384</v>
      </c>
      <c r="E1619" s="6" t="s">
        <v>3679</v>
      </c>
      <c r="F1619" s="6" t="s">
        <v>3706</v>
      </c>
      <c r="G1619" t="str">
        <f t="shared" si="25"/>
        <v>A011720</v>
      </c>
    </row>
    <row r="1620" spans="1:7" x14ac:dyDescent="0.3">
      <c r="A1620" s="5" t="s">
        <v>1774</v>
      </c>
      <c r="B1620" s="16" t="s">
        <v>5441</v>
      </c>
      <c r="C1620" s="5">
        <v>12</v>
      </c>
      <c r="D1620" s="6" t="s">
        <v>2481</v>
      </c>
      <c r="E1620" s="6" t="s">
        <v>3679</v>
      </c>
      <c r="F1620" s="6" t="s">
        <v>3706</v>
      </c>
      <c r="G1620" t="str">
        <f t="shared" si="25"/>
        <v>A003780</v>
      </c>
    </row>
    <row r="1621" spans="1:7" x14ac:dyDescent="0.3">
      <c r="A1621" s="5" t="s">
        <v>949</v>
      </c>
      <c r="B1621" s="16" t="s">
        <v>5442</v>
      </c>
      <c r="C1621" s="5">
        <v>12</v>
      </c>
      <c r="D1621" s="6" t="s">
        <v>3453</v>
      </c>
      <c r="E1621" s="6" t="s">
        <v>3696</v>
      </c>
      <c r="F1621" s="6" t="s">
        <v>3723</v>
      </c>
      <c r="G1621" t="str">
        <f t="shared" si="25"/>
        <v>A070300</v>
      </c>
    </row>
    <row r="1622" spans="1:7" x14ac:dyDescent="0.3">
      <c r="A1622" s="5" t="s">
        <v>775</v>
      </c>
      <c r="B1622" s="16" t="s">
        <v>5443</v>
      </c>
      <c r="C1622" s="5">
        <v>12</v>
      </c>
      <c r="D1622" s="6" t="s">
        <v>3454</v>
      </c>
      <c r="E1622" s="6" t="s">
        <v>3699</v>
      </c>
      <c r="F1622" s="6" t="s">
        <v>3726</v>
      </c>
      <c r="G1622" t="str">
        <f t="shared" si="25"/>
        <v>A114190</v>
      </c>
    </row>
    <row r="1623" spans="1:7" x14ac:dyDescent="0.3">
      <c r="A1623" s="5" t="s">
        <v>3455</v>
      </c>
      <c r="B1623" s="16" t="s">
        <v>5444</v>
      </c>
      <c r="C1623" s="5">
        <v>12</v>
      </c>
      <c r="D1623" s="6" t="s">
        <v>3456</v>
      </c>
      <c r="E1623" s="6" t="s">
        <v>3674</v>
      </c>
      <c r="F1623" s="6" t="s">
        <v>3701</v>
      </c>
      <c r="G1623" t="str">
        <f t="shared" si="25"/>
        <v>A094360</v>
      </c>
    </row>
    <row r="1624" spans="1:7" x14ac:dyDescent="0.3">
      <c r="A1624" s="5" t="s">
        <v>869</v>
      </c>
      <c r="B1624" s="16" t="s">
        <v>5445</v>
      </c>
      <c r="C1624" s="5">
        <v>12</v>
      </c>
      <c r="D1624" s="6" t="s">
        <v>3457</v>
      </c>
      <c r="E1624" s="6" t="s">
        <v>3686</v>
      </c>
      <c r="F1624" s="6" t="s">
        <v>3713</v>
      </c>
      <c r="G1624" t="str">
        <f t="shared" si="25"/>
        <v>A060900</v>
      </c>
    </row>
    <row r="1625" spans="1:7" x14ac:dyDescent="0.3">
      <c r="A1625" s="5" t="s">
        <v>862</v>
      </c>
      <c r="B1625" s="16" t="s">
        <v>5446</v>
      </c>
      <c r="C1625" s="5">
        <v>12</v>
      </c>
      <c r="D1625" s="6" t="s">
        <v>3458</v>
      </c>
      <c r="E1625" s="6" t="s">
        <v>3698</v>
      </c>
      <c r="F1625" s="6" t="s">
        <v>3725</v>
      </c>
      <c r="G1625" t="str">
        <f t="shared" si="25"/>
        <v>A123570</v>
      </c>
    </row>
    <row r="1626" spans="1:7" x14ac:dyDescent="0.3">
      <c r="A1626" s="5" t="s">
        <v>756</v>
      </c>
      <c r="B1626" s="16" t="s">
        <v>5447</v>
      </c>
      <c r="C1626" s="5">
        <v>12</v>
      </c>
      <c r="D1626" s="6" t="s">
        <v>3459</v>
      </c>
      <c r="E1626" s="6" t="s">
        <v>3699</v>
      </c>
      <c r="F1626" s="6" t="s">
        <v>3726</v>
      </c>
      <c r="G1626" t="str">
        <f t="shared" si="25"/>
        <v>A076080</v>
      </c>
    </row>
    <row r="1627" spans="1:7" x14ac:dyDescent="0.3">
      <c r="A1627" s="5" t="s">
        <v>935</v>
      </c>
      <c r="B1627" s="16" t="s">
        <v>5448</v>
      </c>
      <c r="C1627" s="5">
        <v>12</v>
      </c>
      <c r="D1627" s="6" t="s">
        <v>3460</v>
      </c>
      <c r="E1627" s="6" t="s">
        <v>3696</v>
      </c>
      <c r="F1627" s="6" t="s">
        <v>3723</v>
      </c>
      <c r="G1627" t="str">
        <f t="shared" si="25"/>
        <v>A060540</v>
      </c>
    </row>
    <row r="1628" spans="1:7" x14ac:dyDescent="0.3">
      <c r="A1628" s="5" t="s">
        <v>873</v>
      </c>
      <c r="B1628" s="16" t="s">
        <v>5449</v>
      </c>
      <c r="C1628" s="5">
        <v>12</v>
      </c>
      <c r="D1628" s="6" t="s">
        <v>3461</v>
      </c>
      <c r="E1628" s="6" t="s">
        <v>3681</v>
      </c>
      <c r="F1628" s="6" t="s">
        <v>3708</v>
      </c>
      <c r="G1628" t="str">
        <f t="shared" si="25"/>
        <v>A100030</v>
      </c>
    </row>
    <row r="1629" spans="1:7" x14ac:dyDescent="0.3">
      <c r="A1629" s="5" t="s">
        <v>854</v>
      </c>
      <c r="B1629" s="16" t="s">
        <v>5450</v>
      </c>
      <c r="C1629" s="5">
        <v>12</v>
      </c>
      <c r="D1629" s="6" t="s">
        <v>3462</v>
      </c>
      <c r="E1629" s="6" t="s">
        <v>3684</v>
      </c>
      <c r="F1629" s="6" t="s">
        <v>3711</v>
      </c>
      <c r="G1629" t="str">
        <f t="shared" si="25"/>
        <v>A005670</v>
      </c>
    </row>
    <row r="1630" spans="1:7" x14ac:dyDescent="0.3">
      <c r="A1630" s="5" t="s">
        <v>978</v>
      </c>
      <c r="B1630" s="16" t="s">
        <v>5451</v>
      </c>
      <c r="C1630" s="5">
        <v>12</v>
      </c>
      <c r="D1630" s="6" t="s">
        <v>3463</v>
      </c>
      <c r="E1630" s="6" t="s">
        <v>3684</v>
      </c>
      <c r="F1630" s="6" t="s">
        <v>3711</v>
      </c>
      <c r="G1630" t="str">
        <f t="shared" si="25"/>
        <v>A025880</v>
      </c>
    </row>
    <row r="1631" spans="1:7" x14ac:dyDescent="0.3">
      <c r="A1631" s="5" t="s">
        <v>922</v>
      </c>
      <c r="B1631" s="16" t="s">
        <v>5452</v>
      </c>
      <c r="C1631" s="5">
        <v>12</v>
      </c>
      <c r="D1631" s="6" t="s">
        <v>3464</v>
      </c>
      <c r="E1631" s="6" t="s">
        <v>3675</v>
      </c>
      <c r="F1631" s="6" t="s">
        <v>3702</v>
      </c>
      <c r="G1631" t="str">
        <f t="shared" si="25"/>
        <v>A080470</v>
      </c>
    </row>
    <row r="1632" spans="1:7" x14ac:dyDescent="0.3">
      <c r="A1632" s="5" t="s">
        <v>1762</v>
      </c>
      <c r="B1632" s="16" t="s">
        <v>5453</v>
      </c>
      <c r="C1632" s="5">
        <v>12</v>
      </c>
      <c r="D1632" s="6" t="s">
        <v>2469</v>
      </c>
      <c r="E1632" s="6" t="s">
        <v>3687</v>
      </c>
      <c r="F1632" s="6" t="s">
        <v>3714</v>
      </c>
      <c r="G1632" t="str">
        <f t="shared" si="25"/>
        <v>A069460</v>
      </c>
    </row>
    <row r="1633" spans="1:7" x14ac:dyDescent="0.3">
      <c r="A1633" s="5" t="s">
        <v>1754</v>
      </c>
      <c r="B1633" s="16" t="s">
        <v>5454</v>
      </c>
      <c r="C1633" s="5">
        <v>12</v>
      </c>
      <c r="D1633" s="6" t="s">
        <v>2461</v>
      </c>
      <c r="E1633" s="6" t="s">
        <v>3689</v>
      </c>
      <c r="F1633" s="6" t="s">
        <v>3716</v>
      </c>
      <c r="G1633" t="str">
        <f t="shared" si="25"/>
        <v>A000520</v>
      </c>
    </row>
    <row r="1634" spans="1:7" x14ac:dyDescent="0.3">
      <c r="A1634" s="5" t="s">
        <v>1757</v>
      </c>
      <c r="B1634" s="16" t="s">
        <v>5455</v>
      </c>
      <c r="C1634" s="5">
        <v>12</v>
      </c>
      <c r="D1634" s="6" t="s">
        <v>2464</v>
      </c>
      <c r="E1634" s="6" t="s">
        <v>3677</v>
      </c>
      <c r="F1634" s="6" t="s">
        <v>3704</v>
      </c>
      <c r="G1634" t="str">
        <f t="shared" si="25"/>
        <v>A003010</v>
      </c>
    </row>
    <row r="1635" spans="1:7" x14ac:dyDescent="0.3">
      <c r="A1635" s="5" t="s">
        <v>764</v>
      </c>
      <c r="B1635" s="16" t="s">
        <v>5456</v>
      </c>
      <c r="C1635" s="5">
        <v>12</v>
      </c>
      <c r="D1635" s="6" t="s">
        <v>3465</v>
      </c>
      <c r="E1635" s="6" t="s">
        <v>3687</v>
      </c>
      <c r="F1635" s="6" t="s">
        <v>3714</v>
      </c>
      <c r="G1635" t="str">
        <f t="shared" si="25"/>
        <v>A006580</v>
      </c>
    </row>
    <row r="1636" spans="1:7" x14ac:dyDescent="0.3">
      <c r="A1636" s="5" t="s">
        <v>985</v>
      </c>
      <c r="B1636" s="16" t="s">
        <v>5457</v>
      </c>
      <c r="C1636" s="5">
        <v>12</v>
      </c>
      <c r="D1636" s="6" t="s">
        <v>3466</v>
      </c>
      <c r="E1636" s="6" t="s">
        <v>3681</v>
      </c>
      <c r="F1636" s="6" t="s">
        <v>3708</v>
      </c>
      <c r="G1636" t="str">
        <f t="shared" si="25"/>
        <v>A046110</v>
      </c>
    </row>
    <row r="1637" spans="1:7" x14ac:dyDescent="0.3">
      <c r="A1637" s="5" t="s">
        <v>848</v>
      </c>
      <c r="B1637" s="16" t="s">
        <v>5458</v>
      </c>
      <c r="C1637" s="5">
        <v>12</v>
      </c>
      <c r="D1637" s="6" t="s">
        <v>3467</v>
      </c>
      <c r="E1637" s="6" t="s">
        <v>3699</v>
      </c>
      <c r="F1637" s="6" t="s">
        <v>3726</v>
      </c>
      <c r="G1637" t="str">
        <f t="shared" si="25"/>
        <v>A019990</v>
      </c>
    </row>
    <row r="1638" spans="1:7" x14ac:dyDescent="0.3">
      <c r="A1638" s="5" t="s">
        <v>740</v>
      </c>
      <c r="B1638" s="16" t="s">
        <v>5459</v>
      </c>
      <c r="C1638" s="5">
        <v>12</v>
      </c>
      <c r="D1638" s="6" t="s">
        <v>3468</v>
      </c>
      <c r="E1638" s="6" t="s">
        <v>3674</v>
      </c>
      <c r="F1638" s="6" t="s">
        <v>3701</v>
      </c>
      <c r="G1638" t="str">
        <f t="shared" si="25"/>
        <v>A078350</v>
      </c>
    </row>
    <row r="1639" spans="1:7" x14ac:dyDescent="0.3">
      <c r="A1639" s="5" t="s">
        <v>874</v>
      </c>
      <c r="B1639" s="16" t="s">
        <v>5460</v>
      </c>
      <c r="C1639" s="5">
        <v>12</v>
      </c>
      <c r="D1639" s="6" t="s">
        <v>3469</v>
      </c>
      <c r="E1639" s="6" t="s">
        <v>3675</v>
      </c>
      <c r="F1639" s="6" t="s">
        <v>3702</v>
      </c>
      <c r="G1639" t="str">
        <f t="shared" si="25"/>
        <v>A119500</v>
      </c>
    </row>
    <row r="1640" spans="1:7" x14ac:dyDescent="0.3">
      <c r="A1640" s="5" t="s">
        <v>819</v>
      </c>
      <c r="B1640" s="16" t="s">
        <v>5461</v>
      </c>
      <c r="C1640" s="5">
        <v>12</v>
      </c>
      <c r="D1640" s="6" t="s">
        <v>3470</v>
      </c>
      <c r="E1640" s="6" t="s">
        <v>3684</v>
      </c>
      <c r="F1640" s="6" t="s">
        <v>3711</v>
      </c>
      <c r="G1640" t="str">
        <f t="shared" si="25"/>
        <v>A002680</v>
      </c>
    </row>
    <row r="1641" spans="1:7" x14ac:dyDescent="0.3">
      <c r="A1641" s="5" t="s">
        <v>1753</v>
      </c>
      <c r="B1641" s="16" t="s">
        <v>5462</v>
      </c>
      <c r="C1641" s="5">
        <v>12</v>
      </c>
      <c r="D1641" s="6" t="s">
        <v>2460</v>
      </c>
      <c r="E1641" s="6" t="s">
        <v>3695</v>
      </c>
      <c r="F1641" s="6" t="s">
        <v>3722</v>
      </c>
      <c r="G1641" t="str">
        <f t="shared" si="25"/>
        <v>A001470</v>
      </c>
    </row>
    <row r="1642" spans="1:7" x14ac:dyDescent="0.3">
      <c r="A1642" s="5" t="s">
        <v>857</v>
      </c>
      <c r="B1642" s="16" t="s">
        <v>5463</v>
      </c>
      <c r="C1642" s="5">
        <v>12</v>
      </c>
      <c r="D1642" s="6" t="s">
        <v>3471</v>
      </c>
      <c r="E1642" s="6" t="s">
        <v>3696</v>
      </c>
      <c r="F1642" s="6" t="s">
        <v>3723</v>
      </c>
      <c r="G1642" t="str">
        <f t="shared" si="25"/>
        <v>A082660</v>
      </c>
    </row>
    <row r="1643" spans="1:7" x14ac:dyDescent="0.3">
      <c r="A1643" s="5" t="s">
        <v>907</v>
      </c>
      <c r="B1643" s="16" t="s">
        <v>5464</v>
      </c>
      <c r="C1643" s="5">
        <v>12</v>
      </c>
      <c r="D1643" s="6" t="s">
        <v>3472</v>
      </c>
      <c r="E1643" s="6" t="s">
        <v>3682</v>
      </c>
      <c r="F1643" s="6" t="s">
        <v>3709</v>
      </c>
      <c r="G1643" t="str">
        <f t="shared" si="25"/>
        <v>A052600</v>
      </c>
    </row>
    <row r="1644" spans="1:7" x14ac:dyDescent="0.3">
      <c r="A1644" s="5" t="s">
        <v>3473</v>
      </c>
      <c r="B1644" s="16" t="s">
        <v>5465</v>
      </c>
      <c r="C1644" s="5">
        <v>12</v>
      </c>
      <c r="D1644" s="6" t="s">
        <v>3805</v>
      </c>
      <c r="E1644" s="6" t="s">
        <v>3698</v>
      </c>
      <c r="F1644" s="6" t="s">
        <v>3725</v>
      </c>
      <c r="G1644" t="str">
        <f t="shared" si="25"/>
        <v>A204630</v>
      </c>
    </row>
    <row r="1645" spans="1:7" x14ac:dyDescent="0.3">
      <c r="A1645" s="5" t="s">
        <v>1048</v>
      </c>
      <c r="B1645" s="16" t="s">
        <v>5466</v>
      </c>
      <c r="C1645" s="5">
        <v>12</v>
      </c>
      <c r="D1645" s="6" t="s">
        <v>3806</v>
      </c>
      <c r="E1645" s="6" t="s">
        <v>3685</v>
      </c>
      <c r="F1645" s="6" t="s">
        <v>3712</v>
      </c>
      <c r="G1645" t="str">
        <f t="shared" si="25"/>
        <v>A032860</v>
      </c>
    </row>
    <row r="1646" spans="1:7" x14ac:dyDescent="0.3">
      <c r="A1646" s="5" t="s">
        <v>769</v>
      </c>
      <c r="B1646" s="16" t="s">
        <v>5467</v>
      </c>
      <c r="C1646" s="5">
        <v>12</v>
      </c>
      <c r="D1646" s="6" t="s">
        <v>3474</v>
      </c>
      <c r="E1646" s="6" t="s">
        <v>3681</v>
      </c>
      <c r="F1646" s="6" t="s">
        <v>3708</v>
      </c>
      <c r="G1646" t="str">
        <f t="shared" si="25"/>
        <v>A067920</v>
      </c>
    </row>
    <row r="1647" spans="1:7" x14ac:dyDescent="0.3">
      <c r="A1647" s="5" t="s">
        <v>812</v>
      </c>
      <c r="B1647" s="16" t="s">
        <v>5468</v>
      </c>
      <c r="C1647" s="5">
        <v>12</v>
      </c>
      <c r="D1647" s="6" t="s">
        <v>3475</v>
      </c>
      <c r="E1647" s="6" t="s">
        <v>3696</v>
      </c>
      <c r="F1647" s="6" t="s">
        <v>3723</v>
      </c>
      <c r="G1647" t="str">
        <f t="shared" si="25"/>
        <v>A052860</v>
      </c>
    </row>
    <row r="1648" spans="1:7" x14ac:dyDescent="0.3">
      <c r="A1648" s="5" t="s">
        <v>1756</v>
      </c>
      <c r="B1648" s="16" t="s">
        <v>5469</v>
      </c>
      <c r="C1648" s="5">
        <v>12</v>
      </c>
      <c r="D1648" s="6" t="s">
        <v>2463</v>
      </c>
      <c r="E1648" s="6" t="s">
        <v>3687</v>
      </c>
      <c r="F1648" s="6" t="s">
        <v>3714</v>
      </c>
      <c r="G1648" t="str">
        <f t="shared" si="25"/>
        <v>A009810</v>
      </c>
    </row>
    <row r="1649" spans="1:7" x14ac:dyDescent="0.3">
      <c r="A1649" s="5" t="s">
        <v>760</v>
      </c>
      <c r="B1649" s="16" t="s">
        <v>5470</v>
      </c>
      <c r="C1649" s="5">
        <v>12</v>
      </c>
      <c r="D1649" s="6" t="s">
        <v>3476</v>
      </c>
      <c r="E1649" s="6" t="s">
        <v>3695</v>
      </c>
      <c r="F1649" s="6" t="s">
        <v>3722</v>
      </c>
      <c r="G1649" t="str">
        <f t="shared" si="25"/>
        <v>A060260</v>
      </c>
    </row>
    <row r="1650" spans="1:7" x14ac:dyDescent="0.3">
      <c r="A1650" s="5" t="s">
        <v>3477</v>
      </c>
      <c r="B1650" s="16" t="s">
        <v>5471</v>
      </c>
      <c r="C1650" s="5">
        <v>12</v>
      </c>
      <c r="D1650" s="6" t="s">
        <v>3478</v>
      </c>
      <c r="E1650" s="6" t="s">
        <v>3679</v>
      </c>
      <c r="F1650" s="6" t="s">
        <v>3706</v>
      </c>
      <c r="G1650" t="str">
        <f t="shared" si="25"/>
        <v>A196700</v>
      </c>
    </row>
    <row r="1651" spans="1:7" x14ac:dyDescent="0.3">
      <c r="A1651" s="5" t="s">
        <v>3479</v>
      </c>
      <c r="B1651" s="16" t="s">
        <v>5472</v>
      </c>
      <c r="C1651" s="5">
        <v>12</v>
      </c>
      <c r="D1651" s="6" t="s">
        <v>3480</v>
      </c>
      <c r="E1651" s="6" t="s">
        <v>3679</v>
      </c>
      <c r="F1651" s="6" t="s">
        <v>3706</v>
      </c>
      <c r="G1651" t="str">
        <f t="shared" si="25"/>
        <v>A187790</v>
      </c>
    </row>
    <row r="1652" spans="1:7" x14ac:dyDescent="0.3">
      <c r="A1652" s="5" t="s">
        <v>1755</v>
      </c>
      <c r="B1652" s="16" t="s">
        <v>5473</v>
      </c>
      <c r="C1652" s="5">
        <v>12</v>
      </c>
      <c r="D1652" s="6" t="s">
        <v>2462</v>
      </c>
      <c r="E1652" s="6" t="s">
        <v>3685</v>
      </c>
      <c r="F1652" s="6" t="s">
        <v>3712</v>
      </c>
      <c r="G1652" t="str">
        <f t="shared" si="25"/>
        <v>A071090</v>
      </c>
    </row>
    <row r="1653" spans="1:7" x14ac:dyDescent="0.3">
      <c r="A1653" s="5" t="s">
        <v>1759</v>
      </c>
      <c r="B1653" s="16" t="s">
        <v>5474</v>
      </c>
      <c r="C1653" s="5">
        <v>12</v>
      </c>
      <c r="D1653" s="6" t="s">
        <v>2466</v>
      </c>
      <c r="E1653" s="6" t="s">
        <v>3679</v>
      </c>
      <c r="F1653" s="6" t="s">
        <v>3706</v>
      </c>
      <c r="G1653" t="str">
        <f t="shared" si="25"/>
        <v>A005070</v>
      </c>
    </row>
    <row r="1654" spans="1:7" x14ac:dyDescent="0.3">
      <c r="A1654" s="5" t="s">
        <v>720</v>
      </c>
      <c r="B1654" s="16" t="s">
        <v>5475</v>
      </c>
      <c r="C1654" s="5">
        <v>12</v>
      </c>
      <c r="D1654" s="6" t="s">
        <v>3481</v>
      </c>
      <c r="E1654" s="6" t="s">
        <v>3696</v>
      </c>
      <c r="F1654" s="6" t="s">
        <v>3723</v>
      </c>
      <c r="G1654" t="str">
        <f t="shared" si="25"/>
        <v>A051390</v>
      </c>
    </row>
    <row r="1655" spans="1:7" x14ac:dyDescent="0.3">
      <c r="A1655" s="5" t="s">
        <v>1040</v>
      </c>
      <c r="B1655" s="16" t="s">
        <v>5476</v>
      </c>
      <c r="C1655" s="5">
        <v>12</v>
      </c>
      <c r="D1655" s="6" t="s">
        <v>3482</v>
      </c>
      <c r="E1655" s="6" t="s">
        <v>3674</v>
      </c>
      <c r="F1655" s="6" t="s">
        <v>3701</v>
      </c>
      <c r="G1655" t="str">
        <f t="shared" si="25"/>
        <v>A119830</v>
      </c>
    </row>
    <row r="1656" spans="1:7" x14ac:dyDescent="0.3">
      <c r="A1656" s="5" t="s">
        <v>1786</v>
      </c>
      <c r="B1656" s="16" t="s">
        <v>5477</v>
      </c>
      <c r="C1656" s="5">
        <v>12</v>
      </c>
      <c r="D1656" s="6" t="s">
        <v>2493</v>
      </c>
      <c r="E1656" s="6"/>
      <c r="F1656" s="6"/>
      <c r="G1656" t="str">
        <f t="shared" si="25"/>
        <v>A008900</v>
      </c>
    </row>
    <row r="1657" spans="1:7" x14ac:dyDescent="0.3">
      <c r="A1657" s="5" t="s">
        <v>631</v>
      </c>
      <c r="B1657" s="16" t="s">
        <v>5478</v>
      </c>
      <c r="C1657" s="5">
        <v>12</v>
      </c>
      <c r="D1657" s="6" t="s">
        <v>3483</v>
      </c>
      <c r="E1657" s="6" t="s">
        <v>3689</v>
      </c>
      <c r="F1657" s="6" t="s">
        <v>3716</v>
      </c>
      <c r="G1657" t="str">
        <f t="shared" si="25"/>
        <v>A115480</v>
      </c>
    </row>
    <row r="1658" spans="1:7" x14ac:dyDescent="0.3">
      <c r="A1658" s="5" t="s">
        <v>845</v>
      </c>
      <c r="B1658" s="16" t="s">
        <v>5479</v>
      </c>
      <c r="C1658" s="5">
        <v>12</v>
      </c>
      <c r="D1658" s="6" t="s">
        <v>3484</v>
      </c>
      <c r="E1658" s="6" t="s">
        <v>3696</v>
      </c>
      <c r="F1658" s="6" t="s">
        <v>3723</v>
      </c>
      <c r="G1658" t="str">
        <f t="shared" si="25"/>
        <v>A046310</v>
      </c>
    </row>
    <row r="1659" spans="1:7" x14ac:dyDescent="0.3">
      <c r="A1659" s="5" t="s">
        <v>984</v>
      </c>
      <c r="B1659" s="16" t="s">
        <v>5480</v>
      </c>
      <c r="C1659" s="5">
        <v>12</v>
      </c>
      <c r="D1659" s="6" t="s">
        <v>3485</v>
      </c>
      <c r="E1659" s="6" t="s">
        <v>3678</v>
      </c>
      <c r="F1659" s="6" t="s">
        <v>3705</v>
      </c>
      <c r="G1659" t="str">
        <f t="shared" si="25"/>
        <v>A098660</v>
      </c>
    </row>
    <row r="1660" spans="1:7" x14ac:dyDescent="0.3">
      <c r="A1660" s="5" t="s">
        <v>995</v>
      </c>
      <c r="B1660" s="16" t="s">
        <v>5481</v>
      </c>
      <c r="C1660" s="5">
        <v>12</v>
      </c>
      <c r="D1660" s="6" t="s">
        <v>3486</v>
      </c>
      <c r="E1660" s="6" t="s">
        <v>3694</v>
      </c>
      <c r="F1660" s="6" t="s">
        <v>3721</v>
      </c>
      <c r="G1660" t="str">
        <f t="shared" si="25"/>
        <v>A099410</v>
      </c>
    </row>
    <row r="1661" spans="1:7" x14ac:dyDescent="0.3">
      <c r="A1661" s="5" t="s">
        <v>1770</v>
      </c>
      <c r="B1661" s="16" t="s">
        <v>5482</v>
      </c>
      <c r="C1661" s="5">
        <v>12</v>
      </c>
      <c r="D1661" s="6" t="s">
        <v>2477</v>
      </c>
      <c r="E1661" s="6" t="s">
        <v>3696</v>
      </c>
      <c r="F1661" s="6" t="s">
        <v>3723</v>
      </c>
      <c r="G1661" t="str">
        <f t="shared" si="25"/>
        <v>A012600</v>
      </c>
    </row>
    <row r="1662" spans="1:7" x14ac:dyDescent="0.3">
      <c r="A1662" s="5" t="s">
        <v>1773</v>
      </c>
      <c r="B1662" s="16" t="s">
        <v>5483</v>
      </c>
      <c r="C1662" s="5">
        <v>12</v>
      </c>
      <c r="D1662" s="6" t="s">
        <v>2480</v>
      </c>
      <c r="E1662" s="6" t="s">
        <v>3699</v>
      </c>
      <c r="F1662" s="6" t="s">
        <v>3726</v>
      </c>
      <c r="G1662" t="str">
        <f t="shared" si="25"/>
        <v>A007460</v>
      </c>
    </row>
    <row r="1663" spans="1:7" x14ac:dyDescent="0.3">
      <c r="A1663" s="5" t="s">
        <v>810</v>
      </c>
      <c r="B1663" s="16" t="s">
        <v>5484</v>
      </c>
      <c r="C1663" s="5">
        <v>12</v>
      </c>
      <c r="D1663" s="6" t="s">
        <v>3487</v>
      </c>
      <c r="E1663" s="6" t="s">
        <v>3696</v>
      </c>
      <c r="F1663" s="6" t="s">
        <v>3723</v>
      </c>
      <c r="G1663" t="str">
        <f t="shared" si="25"/>
        <v>A033200</v>
      </c>
    </row>
    <row r="1664" spans="1:7" x14ac:dyDescent="0.3">
      <c r="A1664" s="5" t="s">
        <v>983</v>
      </c>
      <c r="B1664" s="16" t="s">
        <v>5485</v>
      </c>
      <c r="C1664" s="5">
        <v>12</v>
      </c>
      <c r="D1664" s="6" t="s">
        <v>3488</v>
      </c>
      <c r="E1664" s="6" t="s">
        <v>3689</v>
      </c>
      <c r="F1664" s="6" t="s">
        <v>3716</v>
      </c>
      <c r="G1664" t="str">
        <f t="shared" si="25"/>
        <v>A086060</v>
      </c>
    </row>
    <row r="1665" spans="1:7" x14ac:dyDescent="0.3">
      <c r="A1665" s="5" t="s">
        <v>832</v>
      </c>
      <c r="B1665" s="16" t="s">
        <v>5486</v>
      </c>
      <c r="C1665" s="5">
        <v>12</v>
      </c>
      <c r="D1665" s="6" t="s">
        <v>3489</v>
      </c>
      <c r="E1665" s="6" t="s">
        <v>3681</v>
      </c>
      <c r="F1665" s="6" t="s">
        <v>3708</v>
      </c>
      <c r="G1665" t="str">
        <f t="shared" si="25"/>
        <v>A139670</v>
      </c>
    </row>
    <row r="1666" spans="1:7" x14ac:dyDescent="0.3">
      <c r="A1666" s="5" t="s">
        <v>652</v>
      </c>
      <c r="B1666" s="16" t="s">
        <v>5487</v>
      </c>
      <c r="C1666" s="5">
        <v>12</v>
      </c>
      <c r="D1666" s="6" t="s">
        <v>3490</v>
      </c>
      <c r="E1666" s="6" t="s">
        <v>3688</v>
      </c>
      <c r="F1666" s="6" t="s">
        <v>3715</v>
      </c>
      <c r="G1666" t="str">
        <f t="shared" si="25"/>
        <v>A069330</v>
      </c>
    </row>
    <row r="1667" spans="1:7" x14ac:dyDescent="0.3">
      <c r="A1667" s="5" t="s">
        <v>748</v>
      </c>
      <c r="B1667" s="16" t="s">
        <v>5488</v>
      </c>
      <c r="C1667" s="5">
        <v>12</v>
      </c>
      <c r="D1667" s="6" t="s">
        <v>3491</v>
      </c>
      <c r="E1667" s="6" t="s">
        <v>3696</v>
      </c>
      <c r="F1667" s="6" t="s">
        <v>3723</v>
      </c>
      <c r="G1667" t="str">
        <f t="shared" si="25"/>
        <v>A083640</v>
      </c>
    </row>
    <row r="1668" spans="1:7" x14ac:dyDescent="0.3">
      <c r="A1668" s="5" t="s">
        <v>773</v>
      </c>
      <c r="B1668" s="16" t="s">
        <v>5489</v>
      </c>
      <c r="C1668" s="5">
        <v>12</v>
      </c>
      <c r="D1668" s="6" t="s">
        <v>3492</v>
      </c>
      <c r="E1668" s="6" t="s">
        <v>3699</v>
      </c>
      <c r="F1668" s="6" t="s">
        <v>3726</v>
      </c>
      <c r="G1668" t="str">
        <f t="shared" si="25"/>
        <v>A086670</v>
      </c>
    </row>
    <row r="1669" spans="1:7" x14ac:dyDescent="0.3">
      <c r="A1669" s="5" t="s">
        <v>770</v>
      </c>
      <c r="B1669" s="16" t="s">
        <v>5490</v>
      </c>
      <c r="C1669" s="5">
        <v>12</v>
      </c>
      <c r="D1669" s="6" t="s">
        <v>3493</v>
      </c>
      <c r="E1669" s="6" t="s">
        <v>3699</v>
      </c>
      <c r="F1669" s="6" t="s">
        <v>3726</v>
      </c>
      <c r="G1669" t="str">
        <f t="shared" si="25"/>
        <v>A147830</v>
      </c>
    </row>
    <row r="1670" spans="1:7" x14ac:dyDescent="0.3">
      <c r="A1670" s="5" t="s">
        <v>1789</v>
      </c>
      <c r="B1670" s="16" t="s">
        <v>5491</v>
      </c>
      <c r="C1670" s="5">
        <v>12</v>
      </c>
      <c r="D1670" s="6" t="s">
        <v>2496</v>
      </c>
      <c r="E1670" s="6" t="s">
        <v>3689</v>
      </c>
      <c r="F1670" s="6" t="s">
        <v>3716</v>
      </c>
      <c r="G1670" t="str">
        <f t="shared" si="25"/>
        <v>A118000</v>
      </c>
    </row>
    <row r="1671" spans="1:7" x14ac:dyDescent="0.3">
      <c r="A1671" s="5" t="s">
        <v>821</v>
      </c>
      <c r="B1671" s="16" t="s">
        <v>5492</v>
      </c>
      <c r="C1671" s="5">
        <v>12</v>
      </c>
      <c r="D1671" s="6" t="s">
        <v>3494</v>
      </c>
      <c r="E1671" s="6" t="s">
        <v>3688</v>
      </c>
      <c r="F1671" s="6" t="s">
        <v>3715</v>
      </c>
      <c r="G1671" t="str">
        <f t="shared" si="25"/>
        <v>A094970</v>
      </c>
    </row>
    <row r="1672" spans="1:7" x14ac:dyDescent="0.3">
      <c r="A1672" s="5" t="s">
        <v>961</v>
      </c>
      <c r="B1672" s="16" t="s">
        <v>5493</v>
      </c>
      <c r="C1672" s="5">
        <v>12</v>
      </c>
      <c r="D1672" s="6" t="s">
        <v>3495</v>
      </c>
      <c r="E1672" s="6" t="s">
        <v>3690</v>
      </c>
      <c r="F1672" s="6" t="s">
        <v>3717</v>
      </c>
      <c r="G1672" t="str">
        <f t="shared" si="25"/>
        <v>A053160</v>
      </c>
    </row>
    <row r="1673" spans="1:7" x14ac:dyDescent="0.3">
      <c r="A1673" s="5" t="s">
        <v>1779</v>
      </c>
      <c r="B1673" s="16" t="s">
        <v>5494</v>
      </c>
      <c r="C1673" s="5">
        <v>12</v>
      </c>
      <c r="D1673" s="6" t="s">
        <v>2486</v>
      </c>
      <c r="E1673" s="6" t="s">
        <v>3687</v>
      </c>
      <c r="F1673" s="6" t="s">
        <v>3714</v>
      </c>
      <c r="G1673" t="str">
        <f t="shared" si="25"/>
        <v>A006110</v>
      </c>
    </row>
    <row r="1674" spans="1:7" x14ac:dyDescent="0.3">
      <c r="A1674" s="5" t="s">
        <v>786</v>
      </c>
      <c r="B1674" s="16" t="s">
        <v>5495</v>
      </c>
      <c r="C1674" s="5">
        <v>12</v>
      </c>
      <c r="D1674" s="6" t="s">
        <v>3496</v>
      </c>
      <c r="E1674" s="6" t="s">
        <v>3690</v>
      </c>
      <c r="F1674" s="6" t="s">
        <v>3717</v>
      </c>
      <c r="G1674" t="str">
        <f t="shared" si="25"/>
        <v>A187270</v>
      </c>
    </row>
    <row r="1675" spans="1:7" x14ac:dyDescent="0.3">
      <c r="A1675" s="5" t="s">
        <v>1006</v>
      </c>
      <c r="B1675" s="16" t="s">
        <v>5496</v>
      </c>
      <c r="C1675" s="5">
        <v>12</v>
      </c>
      <c r="D1675" s="6" t="s">
        <v>3497</v>
      </c>
      <c r="E1675" s="6" t="s">
        <v>3695</v>
      </c>
      <c r="F1675" s="6" t="s">
        <v>3722</v>
      </c>
      <c r="G1675" t="str">
        <f t="shared" si="25"/>
        <v>A101670</v>
      </c>
    </row>
    <row r="1676" spans="1:7" x14ac:dyDescent="0.3">
      <c r="A1676" s="5" t="s">
        <v>899</v>
      </c>
      <c r="B1676" s="16" t="s">
        <v>5497</v>
      </c>
      <c r="C1676" s="5">
        <v>12</v>
      </c>
      <c r="D1676" s="6" t="s">
        <v>3498</v>
      </c>
      <c r="E1676" s="6" t="s">
        <v>3699</v>
      </c>
      <c r="F1676" s="6" t="s">
        <v>3726</v>
      </c>
      <c r="G1676" t="str">
        <f t="shared" si="25"/>
        <v>A044060</v>
      </c>
    </row>
    <row r="1677" spans="1:7" x14ac:dyDescent="0.3">
      <c r="A1677" s="5" t="s">
        <v>1005</v>
      </c>
      <c r="B1677" s="16" t="s">
        <v>5498</v>
      </c>
      <c r="C1677" s="5">
        <v>12</v>
      </c>
      <c r="D1677" s="6" t="s">
        <v>3499</v>
      </c>
      <c r="E1677" s="6" t="s">
        <v>3686</v>
      </c>
      <c r="F1677" s="6" t="s">
        <v>3713</v>
      </c>
      <c r="G1677" t="str">
        <f t="shared" si="25"/>
        <v>A078940</v>
      </c>
    </row>
    <row r="1678" spans="1:7" x14ac:dyDescent="0.3">
      <c r="A1678" s="5" t="s">
        <v>1790</v>
      </c>
      <c r="B1678" s="16" t="s">
        <v>5499</v>
      </c>
      <c r="C1678" s="5">
        <v>12</v>
      </c>
      <c r="D1678" s="6" t="s">
        <v>2497</v>
      </c>
      <c r="E1678" s="6" t="s">
        <v>3687</v>
      </c>
      <c r="F1678" s="6" t="s">
        <v>3714</v>
      </c>
      <c r="G1678" t="str">
        <f t="shared" si="25"/>
        <v>A009190</v>
      </c>
    </row>
    <row r="1679" spans="1:7" x14ac:dyDescent="0.3">
      <c r="A1679" s="5" t="s">
        <v>919</v>
      </c>
      <c r="B1679" s="16" t="s">
        <v>5500</v>
      </c>
      <c r="C1679" s="5">
        <v>8</v>
      </c>
      <c r="D1679" s="6" t="s">
        <v>3500</v>
      </c>
      <c r="E1679" s="6" t="s">
        <v>3675</v>
      </c>
      <c r="F1679" s="6" t="s">
        <v>3702</v>
      </c>
      <c r="G1679" t="str">
        <f t="shared" ref="G1679:G1742" si="26">A1679</f>
        <v>A093380</v>
      </c>
    </row>
    <row r="1680" spans="1:7" x14ac:dyDescent="0.3">
      <c r="A1680" s="5" t="s">
        <v>806</v>
      </c>
      <c r="B1680" s="16" t="s">
        <v>5501</v>
      </c>
      <c r="C1680" s="5">
        <v>12</v>
      </c>
      <c r="D1680" s="6" t="s">
        <v>3501</v>
      </c>
      <c r="E1680" s="6" t="s">
        <v>3695</v>
      </c>
      <c r="F1680" s="6" t="s">
        <v>3722</v>
      </c>
      <c r="G1680" t="str">
        <f t="shared" si="26"/>
        <v>A026150</v>
      </c>
    </row>
    <row r="1681" spans="1:7" x14ac:dyDescent="0.3">
      <c r="A1681" s="5" t="s">
        <v>626</v>
      </c>
      <c r="B1681" s="16" t="s">
        <v>5502</v>
      </c>
      <c r="C1681" s="5">
        <v>3</v>
      </c>
      <c r="D1681" s="6" t="s">
        <v>3502</v>
      </c>
      <c r="E1681" s="6" t="s">
        <v>3691</v>
      </c>
      <c r="F1681" s="6" t="s">
        <v>3718</v>
      </c>
      <c r="G1681" t="str">
        <f t="shared" si="26"/>
        <v>A018700</v>
      </c>
    </row>
    <row r="1682" spans="1:7" x14ac:dyDescent="0.3">
      <c r="A1682" s="5" t="s">
        <v>1781</v>
      </c>
      <c r="B1682" s="16" t="s">
        <v>5503</v>
      </c>
      <c r="C1682" s="5">
        <v>12</v>
      </c>
      <c r="D1682" s="6" t="s">
        <v>2488</v>
      </c>
      <c r="E1682" s="6" t="s">
        <v>3675</v>
      </c>
      <c r="F1682" s="6" t="s">
        <v>3702</v>
      </c>
      <c r="G1682" t="str">
        <f t="shared" si="26"/>
        <v>A008500</v>
      </c>
    </row>
    <row r="1683" spans="1:7" x14ac:dyDescent="0.3">
      <c r="A1683" s="5" t="s">
        <v>601</v>
      </c>
      <c r="B1683" s="16" t="s">
        <v>5504</v>
      </c>
      <c r="C1683" s="5">
        <v>12</v>
      </c>
      <c r="D1683" s="6" t="s">
        <v>3503</v>
      </c>
      <c r="E1683" s="6"/>
      <c r="F1683" s="6"/>
      <c r="G1683" t="str">
        <f t="shared" si="26"/>
        <v>A065270</v>
      </c>
    </row>
    <row r="1684" spans="1:7" x14ac:dyDescent="0.3">
      <c r="A1684" s="5" t="s">
        <v>1749</v>
      </c>
      <c r="B1684" s="16" t="s">
        <v>5505</v>
      </c>
      <c r="C1684" s="5">
        <v>12</v>
      </c>
      <c r="D1684" s="6" t="s">
        <v>2456</v>
      </c>
      <c r="E1684" s="6" t="s">
        <v>3685</v>
      </c>
      <c r="F1684" s="6" t="s">
        <v>3712</v>
      </c>
      <c r="G1684" t="str">
        <f t="shared" si="26"/>
        <v>A002220</v>
      </c>
    </row>
    <row r="1685" spans="1:7" x14ac:dyDescent="0.3">
      <c r="A1685" s="5" t="s">
        <v>590</v>
      </c>
      <c r="B1685" s="16" t="s">
        <v>5506</v>
      </c>
      <c r="C1685" s="5">
        <v>12</v>
      </c>
      <c r="D1685" s="6" t="s">
        <v>3504</v>
      </c>
      <c r="E1685" s="6" t="s">
        <v>3699</v>
      </c>
      <c r="F1685" s="6" t="s">
        <v>3726</v>
      </c>
      <c r="G1685" t="str">
        <f t="shared" si="26"/>
        <v>A189860</v>
      </c>
    </row>
    <row r="1686" spans="1:7" x14ac:dyDescent="0.3">
      <c r="A1686" s="5" t="s">
        <v>846</v>
      </c>
      <c r="B1686" s="16" t="s">
        <v>5507</v>
      </c>
      <c r="C1686" s="5">
        <v>12</v>
      </c>
      <c r="D1686" s="6" t="s">
        <v>3505</v>
      </c>
      <c r="E1686" s="6" t="s">
        <v>3686</v>
      </c>
      <c r="F1686" s="6" t="s">
        <v>3713</v>
      </c>
      <c r="G1686" t="str">
        <f t="shared" si="26"/>
        <v>A000440</v>
      </c>
    </row>
    <row r="1687" spans="1:7" x14ac:dyDescent="0.3">
      <c r="A1687" s="5" t="s">
        <v>973</v>
      </c>
      <c r="B1687" s="16" t="s">
        <v>5508</v>
      </c>
      <c r="C1687" s="5">
        <v>12</v>
      </c>
      <c r="D1687" s="6" t="s">
        <v>3807</v>
      </c>
      <c r="E1687" s="6" t="s">
        <v>3699</v>
      </c>
      <c r="F1687" s="6" t="s">
        <v>3726</v>
      </c>
      <c r="G1687" t="str">
        <f t="shared" si="26"/>
        <v>A158310</v>
      </c>
    </row>
    <row r="1688" spans="1:7" x14ac:dyDescent="0.3">
      <c r="A1688" s="5" t="s">
        <v>965</v>
      </c>
      <c r="B1688" s="16" t="s">
        <v>5509</v>
      </c>
      <c r="C1688" s="5">
        <v>12</v>
      </c>
      <c r="D1688" s="6" t="s">
        <v>3506</v>
      </c>
      <c r="E1688" s="6" t="s">
        <v>3675</v>
      </c>
      <c r="F1688" s="6" t="s">
        <v>3702</v>
      </c>
      <c r="G1688" t="str">
        <f t="shared" si="26"/>
        <v>A130500</v>
      </c>
    </row>
    <row r="1689" spans="1:7" x14ac:dyDescent="0.3">
      <c r="A1689" s="5" t="s">
        <v>968</v>
      </c>
      <c r="B1689" s="16" t="s">
        <v>5510</v>
      </c>
      <c r="C1689" s="5">
        <v>12</v>
      </c>
      <c r="D1689" s="6" t="s">
        <v>3507</v>
      </c>
      <c r="E1689" s="6" t="s">
        <v>3688</v>
      </c>
      <c r="F1689" s="6" t="s">
        <v>3715</v>
      </c>
      <c r="G1689" t="str">
        <f t="shared" si="26"/>
        <v>A071280</v>
      </c>
    </row>
    <row r="1690" spans="1:7" x14ac:dyDescent="0.3">
      <c r="A1690" s="5" t="s">
        <v>884</v>
      </c>
      <c r="B1690" s="16" t="s">
        <v>5511</v>
      </c>
      <c r="C1690" s="5">
        <v>12</v>
      </c>
      <c r="D1690" s="6" t="s">
        <v>3508</v>
      </c>
      <c r="E1690" s="6" t="s">
        <v>3687</v>
      </c>
      <c r="F1690" s="6" t="s">
        <v>3714</v>
      </c>
      <c r="G1690" t="str">
        <f t="shared" si="26"/>
        <v>A075970</v>
      </c>
    </row>
    <row r="1691" spans="1:7" x14ac:dyDescent="0.3">
      <c r="A1691" s="5" t="s">
        <v>1775</v>
      </c>
      <c r="B1691" s="16" t="s">
        <v>5512</v>
      </c>
      <c r="C1691" s="5">
        <v>12</v>
      </c>
      <c r="D1691" s="6" t="s">
        <v>2482</v>
      </c>
      <c r="E1691" s="6" t="s">
        <v>3678</v>
      </c>
      <c r="F1691" s="6" t="s">
        <v>3705</v>
      </c>
      <c r="G1691" t="str">
        <f t="shared" si="26"/>
        <v>A010600</v>
      </c>
    </row>
    <row r="1692" spans="1:7" x14ac:dyDescent="0.3">
      <c r="A1692" s="5" t="s">
        <v>916</v>
      </c>
      <c r="B1692" s="16" t="s">
        <v>5513</v>
      </c>
      <c r="C1692" s="5">
        <v>12</v>
      </c>
      <c r="D1692" s="6" t="s">
        <v>3509</v>
      </c>
      <c r="E1692" s="6" t="s">
        <v>3675</v>
      </c>
      <c r="F1692" s="6" t="s">
        <v>3702</v>
      </c>
      <c r="G1692" t="str">
        <f t="shared" si="26"/>
        <v>A021650</v>
      </c>
    </row>
    <row r="1693" spans="1:7" x14ac:dyDescent="0.3">
      <c r="A1693" s="5" t="s">
        <v>1772</v>
      </c>
      <c r="B1693" s="16" t="s">
        <v>5514</v>
      </c>
      <c r="C1693" s="5">
        <v>12</v>
      </c>
      <c r="D1693" s="6" t="s">
        <v>2479</v>
      </c>
      <c r="E1693" s="6" t="s">
        <v>3696</v>
      </c>
      <c r="F1693" s="6" t="s">
        <v>3723</v>
      </c>
      <c r="G1693" t="str">
        <f t="shared" si="26"/>
        <v>A019490</v>
      </c>
    </row>
    <row r="1694" spans="1:7" x14ac:dyDescent="0.3">
      <c r="A1694" s="5" t="s">
        <v>1785</v>
      </c>
      <c r="B1694" s="16" t="s">
        <v>5515</v>
      </c>
      <c r="C1694" s="5">
        <v>12</v>
      </c>
      <c r="D1694" s="6" t="s">
        <v>2492</v>
      </c>
      <c r="E1694" s="6" t="s">
        <v>3695</v>
      </c>
      <c r="F1694" s="6" t="s">
        <v>3722</v>
      </c>
      <c r="G1694" t="str">
        <f t="shared" si="26"/>
        <v>A011390</v>
      </c>
    </row>
    <row r="1695" spans="1:7" x14ac:dyDescent="0.3">
      <c r="A1695" s="5" t="s">
        <v>1787</v>
      </c>
      <c r="B1695" s="16" t="s">
        <v>5516</v>
      </c>
      <c r="C1695" s="5">
        <v>12</v>
      </c>
      <c r="D1695" s="6" t="s">
        <v>2494</v>
      </c>
      <c r="E1695" s="6" t="s">
        <v>3695</v>
      </c>
      <c r="F1695" s="6" t="s">
        <v>3722</v>
      </c>
      <c r="G1695" t="str">
        <f t="shared" si="26"/>
        <v>A134790</v>
      </c>
    </row>
    <row r="1696" spans="1:7" x14ac:dyDescent="0.3">
      <c r="A1696" s="5" t="s">
        <v>841</v>
      </c>
      <c r="B1696" s="16" t="s">
        <v>5517</v>
      </c>
      <c r="C1696" s="5">
        <v>12</v>
      </c>
      <c r="D1696" s="6" t="s">
        <v>3510</v>
      </c>
      <c r="E1696" s="6"/>
      <c r="F1696" s="6"/>
      <c r="G1696" t="str">
        <f t="shared" si="26"/>
        <v>A158380</v>
      </c>
    </row>
    <row r="1697" spans="1:7" x14ac:dyDescent="0.3">
      <c r="A1697" s="5" t="s">
        <v>879</v>
      </c>
      <c r="B1697" s="16" t="s">
        <v>5518</v>
      </c>
      <c r="C1697" s="5">
        <v>12</v>
      </c>
      <c r="D1697" s="6" t="s">
        <v>3511</v>
      </c>
      <c r="E1697" s="6" t="s">
        <v>3688</v>
      </c>
      <c r="F1697" s="6" t="s">
        <v>3715</v>
      </c>
      <c r="G1697" t="str">
        <f t="shared" si="26"/>
        <v>A047440</v>
      </c>
    </row>
    <row r="1698" spans="1:7" x14ac:dyDescent="0.3">
      <c r="A1698" s="5" t="s">
        <v>835</v>
      </c>
      <c r="B1698" s="16" t="s">
        <v>5519</v>
      </c>
      <c r="C1698" s="5">
        <v>12</v>
      </c>
      <c r="D1698" s="6" t="s">
        <v>3808</v>
      </c>
      <c r="E1698" s="6" t="s">
        <v>3696</v>
      </c>
      <c r="F1698" s="6" t="s">
        <v>3723</v>
      </c>
      <c r="G1698" t="str">
        <f t="shared" si="26"/>
        <v>A099520</v>
      </c>
    </row>
    <row r="1699" spans="1:7" x14ac:dyDescent="0.3">
      <c r="A1699" s="5" t="s">
        <v>861</v>
      </c>
      <c r="B1699" s="16" t="s">
        <v>5520</v>
      </c>
      <c r="C1699" s="5">
        <v>12</v>
      </c>
      <c r="D1699" s="6" t="s">
        <v>3512</v>
      </c>
      <c r="E1699" s="6" t="s">
        <v>3696</v>
      </c>
      <c r="F1699" s="6" t="s">
        <v>3723</v>
      </c>
      <c r="G1699" t="str">
        <f t="shared" si="26"/>
        <v>A109080</v>
      </c>
    </row>
    <row r="1700" spans="1:7" x14ac:dyDescent="0.3">
      <c r="A1700" s="5" t="s">
        <v>1760</v>
      </c>
      <c r="B1700" s="16" t="s">
        <v>5521</v>
      </c>
      <c r="C1700" s="5">
        <v>12</v>
      </c>
      <c r="D1700" s="6" t="s">
        <v>2467</v>
      </c>
      <c r="E1700" s="6" t="s">
        <v>3696</v>
      </c>
      <c r="F1700" s="6" t="s">
        <v>3723</v>
      </c>
      <c r="G1700" t="str">
        <f t="shared" si="26"/>
        <v>A004920</v>
      </c>
    </row>
    <row r="1701" spans="1:7" x14ac:dyDescent="0.3">
      <c r="A1701" s="5" t="s">
        <v>1008</v>
      </c>
      <c r="B1701" s="16" t="s">
        <v>5522</v>
      </c>
      <c r="C1701" s="5">
        <v>12</v>
      </c>
      <c r="D1701" s="6" t="s">
        <v>3513</v>
      </c>
      <c r="E1701" s="6" t="s">
        <v>3695</v>
      </c>
      <c r="F1701" s="6" t="s">
        <v>3722</v>
      </c>
      <c r="G1701" t="str">
        <f t="shared" si="26"/>
        <v>A044180</v>
      </c>
    </row>
    <row r="1702" spans="1:7" x14ac:dyDescent="0.3">
      <c r="A1702" s="5" t="s">
        <v>1792</v>
      </c>
      <c r="B1702" s="16" t="s">
        <v>5523</v>
      </c>
      <c r="C1702" s="5">
        <v>12</v>
      </c>
      <c r="D1702" s="6" t="s">
        <v>2499</v>
      </c>
      <c r="E1702" s="6" t="s">
        <v>3690</v>
      </c>
      <c r="F1702" s="6" t="s">
        <v>3717</v>
      </c>
      <c r="G1702" t="str">
        <f t="shared" si="26"/>
        <v>A009470</v>
      </c>
    </row>
    <row r="1703" spans="1:7" x14ac:dyDescent="0.3">
      <c r="A1703" s="5" t="s">
        <v>920</v>
      </c>
      <c r="B1703" s="16" t="s">
        <v>5524</v>
      </c>
      <c r="C1703" s="5">
        <v>12</v>
      </c>
      <c r="D1703" s="6" t="s">
        <v>3514</v>
      </c>
      <c r="E1703" s="6" t="s">
        <v>3675</v>
      </c>
      <c r="F1703" s="6" t="s">
        <v>3702</v>
      </c>
      <c r="G1703" t="str">
        <f t="shared" si="26"/>
        <v>A130740</v>
      </c>
    </row>
    <row r="1704" spans="1:7" x14ac:dyDescent="0.3">
      <c r="A1704" s="5" t="s">
        <v>1721</v>
      </c>
      <c r="B1704" s="16" t="s">
        <v>5525</v>
      </c>
      <c r="C1704" s="5">
        <v>12</v>
      </c>
      <c r="D1704" s="6" t="s">
        <v>2428</v>
      </c>
      <c r="E1704" s="6" t="s">
        <v>3684</v>
      </c>
      <c r="F1704" s="6" t="s">
        <v>3711</v>
      </c>
      <c r="G1704" t="str">
        <f t="shared" si="26"/>
        <v>A030720</v>
      </c>
    </row>
    <row r="1705" spans="1:7" x14ac:dyDescent="0.3">
      <c r="A1705" s="5" t="s">
        <v>948</v>
      </c>
      <c r="B1705" s="16" t="s">
        <v>5526</v>
      </c>
      <c r="C1705" s="5">
        <v>12</v>
      </c>
      <c r="D1705" s="6" t="s">
        <v>3515</v>
      </c>
      <c r="E1705" s="6" t="s">
        <v>3681</v>
      </c>
      <c r="F1705" s="6" t="s">
        <v>3708</v>
      </c>
      <c r="G1705" t="str">
        <f t="shared" si="26"/>
        <v>A131090</v>
      </c>
    </row>
    <row r="1706" spans="1:7" x14ac:dyDescent="0.3">
      <c r="A1706" s="5" t="s">
        <v>710</v>
      </c>
      <c r="B1706" s="16" t="s">
        <v>5527</v>
      </c>
      <c r="C1706" s="5">
        <v>12</v>
      </c>
      <c r="D1706" s="6" t="s">
        <v>3516</v>
      </c>
      <c r="E1706" s="6" t="s">
        <v>3687</v>
      </c>
      <c r="F1706" s="6" t="s">
        <v>3714</v>
      </c>
      <c r="G1706" t="str">
        <f t="shared" si="26"/>
        <v>A177830</v>
      </c>
    </row>
    <row r="1707" spans="1:7" x14ac:dyDescent="0.3">
      <c r="A1707" s="5" t="s">
        <v>1791</v>
      </c>
      <c r="B1707" s="16" t="s">
        <v>5528</v>
      </c>
      <c r="C1707" s="5">
        <v>12</v>
      </c>
      <c r="D1707" s="6" t="s">
        <v>2498</v>
      </c>
      <c r="E1707" s="6" t="s">
        <v>3675</v>
      </c>
      <c r="F1707" s="6" t="s">
        <v>3702</v>
      </c>
      <c r="G1707" t="str">
        <f t="shared" si="26"/>
        <v>A019180</v>
      </c>
    </row>
    <row r="1708" spans="1:7" x14ac:dyDescent="0.3">
      <c r="A1708" s="5" t="s">
        <v>839</v>
      </c>
      <c r="B1708" s="16" t="s">
        <v>5529</v>
      </c>
      <c r="C1708" s="5">
        <v>12</v>
      </c>
      <c r="D1708" s="6" t="s">
        <v>3517</v>
      </c>
      <c r="E1708" s="6" t="s">
        <v>3685</v>
      </c>
      <c r="F1708" s="6" t="s">
        <v>3712</v>
      </c>
      <c r="G1708" t="str">
        <f t="shared" si="26"/>
        <v>A048470</v>
      </c>
    </row>
    <row r="1709" spans="1:7" x14ac:dyDescent="0.3">
      <c r="A1709" s="5" t="s">
        <v>1024</v>
      </c>
      <c r="B1709" s="16" t="s">
        <v>5530</v>
      </c>
      <c r="C1709" s="5">
        <v>12</v>
      </c>
      <c r="D1709" s="6" t="s">
        <v>3518</v>
      </c>
      <c r="E1709" s="6" t="s">
        <v>3696</v>
      </c>
      <c r="F1709" s="6" t="s">
        <v>3723</v>
      </c>
      <c r="G1709" t="str">
        <f t="shared" si="26"/>
        <v>A051380</v>
      </c>
    </row>
    <row r="1710" spans="1:7" x14ac:dyDescent="0.3">
      <c r="A1710" s="5" t="s">
        <v>1016</v>
      </c>
      <c r="B1710" s="16" t="s">
        <v>5531</v>
      </c>
      <c r="C1710" s="5">
        <v>12</v>
      </c>
      <c r="D1710" s="6" t="s">
        <v>3519</v>
      </c>
      <c r="E1710" s="6" t="s">
        <v>3675</v>
      </c>
      <c r="F1710" s="6" t="s">
        <v>3702</v>
      </c>
      <c r="G1710" t="str">
        <f t="shared" si="26"/>
        <v>A078590</v>
      </c>
    </row>
    <row r="1711" spans="1:7" x14ac:dyDescent="0.3">
      <c r="A1711" s="5" t="s">
        <v>872</v>
      </c>
      <c r="B1711" s="16" t="s">
        <v>5532</v>
      </c>
      <c r="C1711" s="5">
        <v>12</v>
      </c>
      <c r="D1711" s="6" t="s">
        <v>3520</v>
      </c>
      <c r="E1711" s="6" t="s">
        <v>3675</v>
      </c>
      <c r="F1711" s="6" t="s">
        <v>3702</v>
      </c>
      <c r="G1711" t="str">
        <f t="shared" si="26"/>
        <v>A105330</v>
      </c>
    </row>
    <row r="1712" spans="1:7" x14ac:dyDescent="0.3">
      <c r="A1712" s="5" t="s">
        <v>928</v>
      </c>
      <c r="B1712" s="16" t="s">
        <v>5533</v>
      </c>
      <c r="C1712" s="5">
        <v>12</v>
      </c>
      <c r="D1712" s="6" t="s">
        <v>3521</v>
      </c>
      <c r="E1712" s="6" t="s">
        <v>3674</v>
      </c>
      <c r="F1712" s="6" t="s">
        <v>3701</v>
      </c>
      <c r="G1712" t="str">
        <f t="shared" si="26"/>
        <v>A059120</v>
      </c>
    </row>
    <row r="1713" spans="1:7" x14ac:dyDescent="0.3">
      <c r="A1713" s="5" t="s">
        <v>938</v>
      </c>
      <c r="B1713" s="16" t="s">
        <v>5534</v>
      </c>
      <c r="C1713" s="5">
        <v>12</v>
      </c>
      <c r="D1713" s="6" t="s">
        <v>3522</v>
      </c>
      <c r="E1713" s="6" t="s">
        <v>3675</v>
      </c>
      <c r="F1713" s="6" t="s">
        <v>3702</v>
      </c>
      <c r="G1713" t="str">
        <f t="shared" si="26"/>
        <v>A086250</v>
      </c>
    </row>
    <row r="1714" spans="1:7" x14ac:dyDescent="0.3">
      <c r="A1714" s="5" t="s">
        <v>1784</v>
      </c>
      <c r="B1714" s="16" t="s">
        <v>5535</v>
      </c>
      <c r="C1714" s="5">
        <v>12</v>
      </c>
      <c r="D1714" s="6" t="s">
        <v>2491</v>
      </c>
      <c r="E1714" s="6" t="s">
        <v>3687</v>
      </c>
      <c r="F1714" s="6" t="s">
        <v>3714</v>
      </c>
      <c r="G1714" t="str">
        <f t="shared" si="26"/>
        <v>A027970</v>
      </c>
    </row>
    <row r="1715" spans="1:7" x14ac:dyDescent="0.3">
      <c r="A1715" s="5" t="s">
        <v>901</v>
      </c>
      <c r="B1715" s="16" t="s">
        <v>5536</v>
      </c>
      <c r="C1715" s="5">
        <v>12</v>
      </c>
      <c r="D1715" s="6" t="s">
        <v>3523</v>
      </c>
      <c r="E1715" s="6" t="s">
        <v>3699</v>
      </c>
      <c r="F1715" s="6" t="s">
        <v>3726</v>
      </c>
      <c r="G1715" t="str">
        <f t="shared" si="26"/>
        <v>A044780</v>
      </c>
    </row>
    <row r="1716" spans="1:7" x14ac:dyDescent="0.3">
      <c r="A1716" s="5" t="s">
        <v>917</v>
      </c>
      <c r="B1716" s="16" t="s">
        <v>5537</v>
      </c>
      <c r="C1716" s="5">
        <v>12</v>
      </c>
      <c r="D1716" s="6" t="s">
        <v>3524</v>
      </c>
      <c r="E1716" s="6" t="s">
        <v>3689</v>
      </c>
      <c r="F1716" s="6" t="s">
        <v>3716</v>
      </c>
      <c r="G1716" t="str">
        <f t="shared" si="26"/>
        <v>A036480</v>
      </c>
    </row>
    <row r="1717" spans="1:7" x14ac:dyDescent="0.3">
      <c r="A1717" s="5" t="s">
        <v>768</v>
      </c>
      <c r="B1717" s="16" t="s">
        <v>5538</v>
      </c>
      <c r="C1717" s="5">
        <v>12</v>
      </c>
      <c r="D1717" s="6" t="s">
        <v>3809</v>
      </c>
      <c r="E1717" s="6" t="s">
        <v>3696</v>
      </c>
      <c r="F1717" s="6" t="s">
        <v>3723</v>
      </c>
      <c r="G1717" t="str">
        <f t="shared" si="26"/>
        <v>A052270</v>
      </c>
    </row>
    <row r="1718" spans="1:7" x14ac:dyDescent="0.3">
      <c r="A1718" s="5" t="s">
        <v>940</v>
      </c>
      <c r="B1718" s="16" t="s">
        <v>5539</v>
      </c>
      <c r="C1718" s="5">
        <v>12</v>
      </c>
      <c r="D1718" s="6" t="s">
        <v>3525</v>
      </c>
      <c r="E1718" s="6" t="s">
        <v>3696</v>
      </c>
      <c r="F1718" s="6" t="s">
        <v>3723</v>
      </c>
      <c r="G1718" t="str">
        <f t="shared" si="26"/>
        <v>A085670</v>
      </c>
    </row>
    <row r="1719" spans="1:7" x14ac:dyDescent="0.3">
      <c r="A1719" s="5" t="s">
        <v>836</v>
      </c>
      <c r="B1719" s="16" t="s">
        <v>5540</v>
      </c>
      <c r="C1719" s="5">
        <v>12</v>
      </c>
      <c r="D1719" s="6" t="s">
        <v>3810</v>
      </c>
      <c r="E1719" s="6" t="s">
        <v>3679</v>
      </c>
      <c r="F1719" s="6" t="s">
        <v>3706</v>
      </c>
      <c r="G1719" t="str">
        <f t="shared" si="26"/>
        <v>A032980</v>
      </c>
    </row>
    <row r="1720" spans="1:7" x14ac:dyDescent="0.3">
      <c r="A1720" s="5" t="s">
        <v>952</v>
      </c>
      <c r="B1720" s="16" t="s">
        <v>5541</v>
      </c>
      <c r="C1720" s="5">
        <v>12</v>
      </c>
      <c r="D1720" s="6" t="s">
        <v>3526</v>
      </c>
      <c r="E1720" s="6" t="s">
        <v>3694</v>
      </c>
      <c r="F1720" s="6" t="s">
        <v>3721</v>
      </c>
      <c r="G1720" t="str">
        <f t="shared" si="26"/>
        <v>A096350</v>
      </c>
    </row>
    <row r="1721" spans="1:7" x14ac:dyDescent="0.3">
      <c r="A1721" s="5" t="s">
        <v>963</v>
      </c>
      <c r="B1721" s="16" t="s">
        <v>5542</v>
      </c>
      <c r="C1721" s="5">
        <v>12</v>
      </c>
      <c r="D1721" s="6" t="s">
        <v>3527</v>
      </c>
      <c r="E1721" s="6" t="s">
        <v>3696</v>
      </c>
      <c r="F1721" s="6" t="s">
        <v>3723</v>
      </c>
      <c r="G1721" t="str">
        <f t="shared" si="26"/>
        <v>A060230</v>
      </c>
    </row>
    <row r="1722" spans="1:7" x14ac:dyDescent="0.3">
      <c r="A1722" s="5" t="s">
        <v>585</v>
      </c>
      <c r="B1722" s="16" t="s">
        <v>5543</v>
      </c>
      <c r="C1722" s="5">
        <v>12</v>
      </c>
      <c r="D1722" s="6" t="s">
        <v>3528</v>
      </c>
      <c r="E1722" s="6" t="s">
        <v>3696</v>
      </c>
      <c r="F1722" s="6" t="s">
        <v>3723</v>
      </c>
      <c r="G1722" t="str">
        <f t="shared" si="26"/>
        <v>A045660</v>
      </c>
    </row>
    <row r="1723" spans="1:7" x14ac:dyDescent="0.3">
      <c r="A1723" s="5" t="s">
        <v>990</v>
      </c>
      <c r="B1723" s="16" t="s">
        <v>5544</v>
      </c>
      <c r="C1723" s="5">
        <v>12</v>
      </c>
      <c r="D1723" s="6" t="s">
        <v>3529</v>
      </c>
      <c r="E1723" s="6" t="s">
        <v>3688</v>
      </c>
      <c r="F1723" s="6" t="s">
        <v>3715</v>
      </c>
      <c r="G1723" t="str">
        <f t="shared" si="26"/>
        <v>A136510</v>
      </c>
    </row>
    <row r="1724" spans="1:7" x14ac:dyDescent="0.3">
      <c r="A1724" s="5" t="s">
        <v>944</v>
      </c>
      <c r="B1724" s="16" t="s">
        <v>5545</v>
      </c>
      <c r="C1724" s="5">
        <v>12</v>
      </c>
      <c r="D1724" s="6" t="s">
        <v>3530</v>
      </c>
      <c r="E1724" s="6" t="s">
        <v>3675</v>
      </c>
      <c r="F1724" s="6" t="s">
        <v>3702</v>
      </c>
      <c r="G1724" t="str">
        <f t="shared" si="26"/>
        <v>A104040</v>
      </c>
    </row>
    <row r="1725" spans="1:7" x14ac:dyDescent="0.3">
      <c r="A1725" s="5" t="s">
        <v>838</v>
      </c>
      <c r="B1725" s="16" t="s">
        <v>5546</v>
      </c>
      <c r="C1725" s="5">
        <v>12</v>
      </c>
      <c r="D1725" s="6" t="s">
        <v>3531</v>
      </c>
      <c r="E1725" s="6" t="s">
        <v>3674</v>
      </c>
      <c r="F1725" s="6" t="s">
        <v>3701</v>
      </c>
      <c r="G1725" t="str">
        <f t="shared" si="26"/>
        <v>A171010</v>
      </c>
    </row>
    <row r="1726" spans="1:7" x14ac:dyDescent="0.3">
      <c r="A1726" s="5" t="s">
        <v>953</v>
      </c>
      <c r="B1726" s="16" t="s">
        <v>5547</v>
      </c>
      <c r="C1726" s="5">
        <v>12</v>
      </c>
      <c r="D1726" s="6" t="s">
        <v>3532</v>
      </c>
      <c r="E1726" s="6" t="s">
        <v>3677</v>
      </c>
      <c r="F1726" s="6" t="s">
        <v>3704</v>
      </c>
      <c r="G1726" t="str">
        <f t="shared" si="26"/>
        <v>A043910</v>
      </c>
    </row>
    <row r="1727" spans="1:7" x14ac:dyDescent="0.3">
      <c r="A1727" s="5" t="s">
        <v>865</v>
      </c>
      <c r="B1727" s="16" t="s">
        <v>5548</v>
      </c>
      <c r="C1727" s="5">
        <v>12</v>
      </c>
      <c r="D1727" s="6" t="s">
        <v>3533</v>
      </c>
      <c r="E1727" s="6" t="s">
        <v>3695</v>
      </c>
      <c r="F1727" s="6" t="s">
        <v>3722</v>
      </c>
      <c r="G1727" t="str">
        <f t="shared" si="26"/>
        <v>A038010</v>
      </c>
    </row>
    <row r="1728" spans="1:7" x14ac:dyDescent="0.3">
      <c r="A1728" s="5" t="s">
        <v>855</v>
      </c>
      <c r="B1728" s="16" t="s">
        <v>5549</v>
      </c>
      <c r="C1728" s="5">
        <v>12</v>
      </c>
      <c r="D1728" s="6" t="s">
        <v>3534</v>
      </c>
      <c r="E1728" s="6" t="s">
        <v>3678</v>
      </c>
      <c r="F1728" s="6" t="s">
        <v>3705</v>
      </c>
      <c r="G1728" t="str">
        <f t="shared" si="26"/>
        <v>A194610</v>
      </c>
    </row>
    <row r="1729" spans="1:7" x14ac:dyDescent="0.3">
      <c r="A1729" s="5" t="s">
        <v>3535</v>
      </c>
      <c r="B1729" s="16" t="s">
        <v>5550</v>
      </c>
      <c r="C1729" s="5">
        <v>12</v>
      </c>
      <c r="D1729" s="6" t="s">
        <v>3536</v>
      </c>
      <c r="E1729" s="6" t="s">
        <v>3674</v>
      </c>
      <c r="F1729" s="6" t="s">
        <v>3701</v>
      </c>
      <c r="G1729" t="str">
        <f t="shared" si="26"/>
        <v>A219130</v>
      </c>
    </row>
    <row r="1730" spans="1:7" x14ac:dyDescent="0.3">
      <c r="A1730" s="5" t="s">
        <v>893</v>
      </c>
      <c r="B1730" s="16" t="s">
        <v>5551</v>
      </c>
      <c r="C1730" s="5">
        <v>12</v>
      </c>
      <c r="D1730" s="6" t="s">
        <v>3537</v>
      </c>
      <c r="E1730" s="6" t="s">
        <v>3681</v>
      </c>
      <c r="F1730" s="6" t="s">
        <v>3708</v>
      </c>
      <c r="G1730" t="str">
        <f t="shared" si="26"/>
        <v>A070590</v>
      </c>
    </row>
    <row r="1731" spans="1:7" x14ac:dyDescent="0.3">
      <c r="A1731" s="5" t="s">
        <v>834</v>
      </c>
      <c r="B1731" s="16" t="s">
        <v>5552</v>
      </c>
      <c r="C1731" s="5">
        <v>12</v>
      </c>
      <c r="D1731" s="6" t="s">
        <v>3538</v>
      </c>
      <c r="E1731" s="6" t="s">
        <v>3696</v>
      </c>
      <c r="F1731" s="6" t="s">
        <v>3723</v>
      </c>
      <c r="G1731" t="str">
        <f t="shared" si="26"/>
        <v>A192410</v>
      </c>
    </row>
    <row r="1732" spans="1:7" x14ac:dyDescent="0.3">
      <c r="A1732" s="5" t="s">
        <v>722</v>
      </c>
      <c r="B1732" s="16" t="s">
        <v>5553</v>
      </c>
      <c r="C1732" s="5">
        <v>12</v>
      </c>
      <c r="D1732" s="6" t="s">
        <v>3539</v>
      </c>
      <c r="E1732" s="6" t="s">
        <v>3699</v>
      </c>
      <c r="F1732" s="6" t="s">
        <v>3726</v>
      </c>
      <c r="G1732" t="str">
        <f t="shared" si="26"/>
        <v>A101680</v>
      </c>
    </row>
    <row r="1733" spans="1:7" x14ac:dyDescent="0.3">
      <c r="A1733" s="5" t="s">
        <v>934</v>
      </c>
      <c r="B1733" s="16" t="s">
        <v>5554</v>
      </c>
      <c r="C1733" s="5">
        <v>12</v>
      </c>
      <c r="D1733" s="6" t="s">
        <v>3540</v>
      </c>
      <c r="E1733" s="6" t="s">
        <v>3696</v>
      </c>
      <c r="F1733" s="6" t="s">
        <v>3723</v>
      </c>
      <c r="G1733" t="str">
        <f t="shared" si="26"/>
        <v>A065770</v>
      </c>
    </row>
    <row r="1734" spans="1:7" x14ac:dyDescent="0.3">
      <c r="A1734" s="5" t="s">
        <v>1645</v>
      </c>
      <c r="B1734" s="16" t="s">
        <v>5555</v>
      </c>
      <c r="C1734" s="5">
        <v>12</v>
      </c>
      <c r="D1734" s="6" t="s">
        <v>2357</v>
      </c>
      <c r="E1734" s="6" t="s">
        <v>3695</v>
      </c>
      <c r="F1734" s="6" t="s">
        <v>3722</v>
      </c>
      <c r="G1734" t="str">
        <f t="shared" si="26"/>
        <v>A001260</v>
      </c>
    </row>
    <row r="1735" spans="1:7" x14ac:dyDescent="0.3">
      <c r="A1735" s="5" t="s">
        <v>1045</v>
      </c>
      <c r="B1735" s="16" t="s">
        <v>5556</v>
      </c>
      <c r="C1735" s="5">
        <v>12</v>
      </c>
      <c r="D1735" s="6" t="s">
        <v>3811</v>
      </c>
      <c r="E1735" s="6" t="s">
        <v>3696</v>
      </c>
      <c r="F1735" s="6" t="s">
        <v>3723</v>
      </c>
      <c r="G1735" t="str">
        <f t="shared" si="26"/>
        <v>A028040</v>
      </c>
    </row>
    <row r="1736" spans="1:7" x14ac:dyDescent="0.3">
      <c r="A1736" s="5" t="s">
        <v>924</v>
      </c>
      <c r="B1736" s="16" t="s">
        <v>5557</v>
      </c>
      <c r="C1736" s="5">
        <v>12</v>
      </c>
      <c r="D1736" s="6" t="s">
        <v>3541</v>
      </c>
      <c r="E1736" s="6" t="s">
        <v>3695</v>
      </c>
      <c r="F1736" s="6" t="s">
        <v>3722</v>
      </c>
      <c r="G1736" t="str">
        <f t="shared" si="26"/>
        <v>A054930</v>
      </c>
    </row>
    <row r="1737" spans="1:7" x14ac:dyDescent="0.3">
      <c r="A1737" s="5" t="s">
        <v>1783</v>
      </c>
      <c r="B1737" s="16" t="s">
        <v>5558</v>
      </c>
      <c r="C1737" s="5">
        <v>12</v>
      </c>
      <c r="D1737" s="6" t="s">
        <v>2490</v>
      </c>
      <c r="E1737" s="6" t="s">
        <v>3678</v>
      </c>
      <c r="F1737" s="6" t="s">
        <v>3705</v>
      </c>
      <c r="G1737" t="str">
        <f t="shared" si="26"/>
        <v>A101140</v>
      </c>
    </row>
    <row r="1738" spans="1:7" x14ac:dyDescent="0.3">
      <c r="A1738" s="5" t="s">
        <v>959</v>
      </c>
      <c r="B1738" s="16" t="s">
        <v>5559</v>
      </c>
      <c r="C1738" s="5">
        <v>12</v>
      </c>
      <c r="D1738" s="6" t="s">
        <v>3542</v>
      </c>
      <c r="E1738" s="6" t="s">
        <v>3696</v>
      </c>
      <c r="F1738" s="6" t="s">
        <v>3723</v>
      </c>
      <c r="G1738" t="str">
        <f t="shared" si="26"/>
        <v>A091340</v>
      </c>
    </row>
    <row r="1739" spans="1:7" x14ac:dyDescent="0.3">
      <c r="A1739" s="5" t="s">
        <v>999</v>
      </c>
      <c r="B1739" s="16" t="s">
        <v>5560</v>
      </c>
      <c r="C1739" s="5">
        <v>12</v>
      </c>
      <c r="D1739" s="6" t="s">
        <v>3543</v>
      </c>
      <c r="E1739" s="6" t="s">
        <v>3695</v>
      </c>
      <c r="F1739" s="6" t="s">
        <v>3722</v>
      </c>
      <c r="G1739" t="str">
        <f t="shared" si="26"/>
        <v>A073190</v>
      </c>
    </row>
    <row r="1740" spans="1:7" x14ac:dyDescent="0.3">
      <c r="A1740" s="5" t="s">
        <v>891</v>
      </c>
      <c r="B1740" s="16" t="s">
        <v>5561</v>
      </c>
      <c r="C1740" s="5">
        <v>12</v>
      </c>
      <c r="D1740" s="6" t="s">
        <v>3544</v>
      </c>
      <c r="E1740" s="6" t="s">
        <v>3688</v>
      </c>
      <c r="F1740" s="6" t="s">
        <v>3715</v>
      </c>
      <c r="G1740" t="str">
        <f t="shared" si="26"/>
        <v>A155650</v>
      </c>
    </row>
    <row r="1741" spans="1:7" x14ac:dyDescent="0.3">
      <c r="A1741" s="5" t="s">
        <v>859</v>
      </c>
      <c r="B1741" s="16" t="s">
        <v>5562</v>
      </c>
      <c r="C1741" s="5">
        <v>12</v>
      </c>
      <c r="D1741" s="6" t="s">
        <v>3545</v>
      </c>
      <c r="E1741" s="6" t="s">
        <v>3674</v>
      </c>
      <c r="F1741" s="6" t="s">
        <v>3701</v>
      </c>
      <c r="G1741" t="str">
        <f t="shared" si="26"/>
        <v>A200470</v>
      </c>
    </row>
    <row r="1742" spans="1:7" x14ac:dyDescent="0.3">
      <c r="A1742" s="5" t="s">
        <v>890</v>
      </c>
      <c r="B1742" s="16" t="s">
        <v>5563</v>
      </c>
      <c r="C1742" s="5">
        <v>12</v>
      </c>
      <c r="D1742" s="6" t="s">
        <v>3546</v>
      </c>
      <c r="E1742" s="6" t="s">
        <v>3688</v>
      </c>
      <c r="F1742" s="6" t="s">
        <v>3715</v>
      </c>
      <c r="G1742" t="str">
        <f t="shared" si="26"/>
        <v>A049120</v>
      </c>
    </row>
    <row r="1743" spans="1:7" x14ac:dyDescent="0.3">
      <c r="A1743" s="5" t="s">
        <v>1031</v>
      </c>
      <c r="B1743" s="16" t="s">
        <v>5564</v>
      </c>
      <c r="C1743" s="5">
        <v>12</v>
      </c>
      <c r="D1743" s="6" t="s">
        <v>3547</v>
      </c>
      <c r="E1743" s="6" t="s">
        <v>3688</v>
      </c>
      <c r="F1743" s="6" t="s">
        <v>3715</v>
      </c>
      <c r="G1743" t="str">
        <f t="shared" ref="G1743:G1806" si="27">A1743</f>
        <v>A079810</v>
      </c>
    </row>
    <row r="1744" spans="1:7" x14ac:dyDescent="0.3">
      <c r="A1744" s="5" t="s">
        <v>1780</v>
      </c>
      <c r="B1744" s="16" t="s">
        <v>5565</v>
      </c>
      <c r="C1744" s="5">
        <v>12</v>
      </c>
      <c r="D1744" s="6" t="s">
        <v>2487</v>
      </c>
      <c r="E1744" s="6" t="s">
        <v>3690</v>
      </c>
      <c r="F1744" s="6" t="s">
        <v>3717</v>
      </c>
      <c r="G1744" t="str">
        <f t="shared" si="27"/>
        <v>A009140</v>
      </c>
    </row>
    <row r="1745" spans="1:7" x14ac:dyDescent="0.3">
      <c r="A1745" s="5" t="s">
        <v>1797</v>
      </c>
      <c r="B1745" s="16" t="s">
        <v>5566</v>
      </c>
      <c r="C1745" s="5">
        <v>12</v>
      </c>
      <c r="D1745" s="6" t="s">
        <v>2504</v>
      </c>
      <c r="E1745" s="6" t="s">
        <v>3675</v>
      </c>
      <c r="F1745" s="6" t="s">
        <v>3702</v>
      </c>
      <c r="G1745" t="str">
        <f t="shared" si="27"/>
        <v>A001420</v>
      </c>
    </row>
    <row r="1746" spans="1:7" x14ac:dyDescent="0.3">
      <c r="A1746" s="5" t="s">
        <v>945</v>
      </c>
      <c r="B1746" s="16" t="s">
        <v>5567</v>
      </c>
      <c r="C1746" s="5">
        <v>12</v>
      </c>
      <c r="D1746" s="6" t="s">
        <v>3548</v>
      </c>
      <c r="E1746" s="6" t="s">
        <v>3694</v>
      </c>
      <c r="F1746" s="6" t="s">
        <v>3721</v>
      </c>
      <c r="G1746" t="str">
        <f t="shared" si="27"/>
        <v>A103230</v>
      </c>
    </row>
    <row r="1747" spans="1:7" x14ac:dyDescent="0.3">
      <c r="A1747" s="5" t="s">
        <v>911</v>
      </c>
      <c r="B1747" s="16" t="s">
        <v>5568</v>
      </c>
      <c r="C1747" s="5">
        <v>12</v>
      </c>
      <c r="D1747" s="6" t="s">
        <v>3549</v>
      </c>
      <c r="E1747" s="6" t="s">
        <v>3685</v>
      </c>
      <c r="F1747" s="6" t="s">
        <v>3712</v>
      </c>
      <c r="G1747" t="str">
        <f t="shared" si="27"/>
        <v>A023790</v>
      </c>
    </row>
    <row r="1748" spans="1:7" x14ac:dyDescent="0.3">
      <c r="A1748" s="5" t="s">
        <v>970</v>
      </c>
      <c r="B1748" s="16" t="s">
        <v>5569</v>
      </c>
      <c r="C1748" s="5">
        <v>12</v>
      </c>
      <c r="D1748" s="6" t="s">
        <v>3550</v>
      </c>
      <c r="E1748" s="6" t="s">
        <v>3696</v>
      </c>
      <c r="F1748" s="6" t="s">
        <v>3723</v>
      </c>
      <c r="G1748" t="str">
        <f t="shared" si="27"/>
        <v>A043360</v>
      </c>
    </row>
    <row r="1749" spans="1:7" x14ac:dyDescent="0.3">
      <c r="A1749" s="5" t="s">
        <v>951</v>
      </c>
      <c r="B1749" s="16" t="s">
        <v>5570</v>
      </c>
      <c r="C1749" s="5">
        <v>12</v>
      </c>
      <c r="D1749" s="6" t="s">
        <v>3812</v>
      </c>
      <c r="E1749" s="6" t="s">
        <v>3696</v>
      </c>
      <c r="F1749" s="6" t="s">
        <v>3723</v>
      </c>
      <c r="G1749" t="str">
        <f t="shared" si="27"/>
        <v>A193250</v>
      </c>
    </row>
    <row r="1750" spans="1:7" x14ac:dyDescent="0.3">
      <c r="A1750" s="5" t="s">
        <v>3551</v>
      </c>
      <c r="B1750" s="16" t="s">
        <v>5571</v>
      </c>
      <c r="C1750" s="5">
        <v>12</v>
      </c>
      <c r="D1750" s="6" t="s">
        <v>3552</v>
      </c>
      <c r="E1750" s="6" t="s">
        <v>3689</v>
      </c>
      <c r="F1750" s="6" t="s">
        <v>3716</v>
      </c>
      <c r="G1750" t="str">
        <f t="shared" si="27"/>
        <v>A058110</v>
      </c>
    </row>
    <row r="1751" spans="1:7" x14ac:dyDescent="0.3">
      <c r="A1751" s="5" t="s">
        <v>956</v>
      </c>
      <c r="B1751" s="16" t="s">
        <v>5572</v>
      </c>
      <c r="C1751" s="5">
        <v>12</v>
      </c>
      <c r="D1751" s="6" t="s">
        <v>3553</v>
      </c>
      <c r="E1751" s="6" t="s">
        <v>3681</v>
      </c>
      <c r="F1751" s="6" t="s">
        <v>3708</v>
      </c>
      <c r="G1751" t="str">
        <f t="shared" si="27"/>
        <v>A077280</v>
      </c>
    </row>
    <row r="1752" spans="1:7" x14ac:dyDescent="0.3">
      <c r="A1752" s="5" t="s">
        <v>880</v>
      </c>
      <c r="B1752" s="16" t="s">
        <v>5573</v>
      </c>
      <c r="C1752" s="5">
        <v>12</v>
      </c>
      <c r="D1752" s="6" t="s">
        <v>3554</v>
      </c>
      <c r="E1752" s="6" t="s">
        <v>3679</v>
      </c>
      <c r="F1752" s="6" t="s">
        <v>3706</v>
      </c>
      <c r="G1752" t="str">
        <f t="shared" si="27"/>
        <v>A131100</v>
      </c>
    </row>
    <row r="1753" spans="1:7" x14ac:dyDescent="0.3">
      <c r="A1753" s="5" t="s">
        <v>896</v>
      </c>
      <c r="B1753" s="16" t="s">
        <v>5574</v>
      </c>
      <c r="C1753" s="5">
        <v>12</v>
      </c>
      <c r="D1753" s="6" t="s">
        <v>3555</v>
      </c>
      <c r="E1753" s="6" t="s">
        <v>3687</v>
      </c>
      <c r="F1753" s="6" t="s">
        <v>3714</v>
      </c>
      <c r="G1753" t="str">
        <f t="shared" si="27"/>
        <v>A036620</v>
      </c>
    </row>
    <row r="1754" spans="1:7" x14ac:dyDescent="0.3">
      <c r="A1754" s="5" t="s">
        <v>994</v>
      </c>
      <c r="B1754" s="16" t="s">
        <v>5575</v>
      </c>
      <c r="C1754" s="5">
        <v>12</v>
      </c>
      <c r="D1754" s="6" t="s">
        <v>3556</v>
      </c>
      <c r="E1754" s="6" t="s">
        <v>3675</v>
      </c>
      <c r="F1754" s="6" t="s">
        <v>3702</v>
      </c>
      <c r="G1754" t="str">
        <f t="shared" si="27"/>
        <v>A113810</v>
      </c>
    </row>
    <row r="1755" spans="1:7" x14ac:dyDescent="0.3">
      <c r="A1755" s="5" t="s">
        <v>898</v>
      </c>
      <c r="B1755" s="16" t="s">
        <v>5576</v>
      </c>
      <c r="C1755" s="5">
        <v>12</v>
      </c>
      <c r="D1755" s="6" t="s">
        <v>3557</v>
      </c>
      <c r="E1755" s="6" t="s">
        <v>3675</v>
      </c>
      <c r="F1755" s="6" t="s">
        <v>3702</v>
      </c>
      <c r="G1755" t="str">
        <f t="shared" si="27"/>
        <v>A045520</v>
      </c>
    </row>
    <row r="1756" spans="1:7" x14ac:dyDescent="0.3">
      <c r="A1756" s="5" t="s">
        <v>976</v>
      </c>
      <c r="B1756" s="16" t="s">
        <v>5577</v>
      </c>
      <c r="C1756" s="5">
        <v>12</v>
      </c>
      <c r="D1756" s="6" t="s">
        <v>3558</v>
      </c>
      <c r="E1756" s="6" t="s">
        <v>3696</v>
      </c>
      <c r="F1756" s="6" t="s">
        <v>3723</v>
      </c>
      <c r="G1756" t="str">
        <f t="shared" si="27"/>
        <v>A121890</v>
      </c>
    </row>
    <row r="1757" spans="1:7" x14ac:dyDescent="0.3">
      <c r="A1757" s="5" t="s">
        <v>892</v>
      </c>
      <c r="B1757" s="16" t="s">
        <v>5578</v>
      </c>
      <c r="C1757" s="5">
        <v>12</v>
      </c>
      <c r="D1757" s="6" t="s">
        <v>3559</v>
      </c>
      <c r="E1757" s="6" t="s">
        <v>3674</v>
      </c>
      <c r="F1757" s="6" t="s">
        <v>3701</v>
      </c>
      <c r="G1757" t="str">
        <f t="shared" si="27"/>
        <v>A064290</v>
      </c>
    </row>
    <row r="1758" spans="1:7" x14ac:dyDescent="0.3">
      <c r="A1758" s="5" t="s">
        <v>942</v>
      </c>
      <c r="B1758" s="16" t="s">
        <v>5579</v>
      </c>
      <c r="C1758" s="5">
        <v>12</v>
      </c>
      <c r="D1758" s="6" t="s">
        <v>3560</v>
      </c>
      <c r="E1758" s="6" t="s">
        <v>3696</v>
      </c>
      <c r="F1758" s="6" t="s">
        <v>3723</v>
      </c>
      <c r="G1758" t="str">
        <f t="shared" si="27"/>
        <v>A069540</v>
      </c>
    </row>
    <row r="1759" spans="1:7" x14ac:dyDescent="0.3">
      <c r="A1759" s="5" t="s">
        <v>991</v>
      </c>
      <c r="B1759" s="16" t="s">
        <v>5580</v>
      </c>
      <c r="C1759" s="5">
        <v>12</v>
      </c>
      <c r="D1759" s="6" t="s">
        <v>3561</v>
      </c>
      <c r="E1759" s="6" t="s">
        <v>3675</v>
      </c>
      <c r="F1759" s="6" t="s">
        <v>3702</v>
      </c>
      <c r="G1759" t="str">
        <f t="shared" si="27"/>
        <v>A090150</v>
      </c>
    </row>
    <row r="1760" spans="1:7" x14ac:dyDescent="0.3">
      <c r="A1760" s="5" t="s">
        <v>971</v>
      </c>
      <c r="B1760" s="16" t="s">
        <v>5581</v>
      </c>
      <c r="C1760" s="5">
        <v>12</v>
      </c>
      <c r="D1760" s="6" t="s">
        <v>3562</v>
      </c>
      <c r="E1760" s="6" t="s">
        <v>3695</v>
      </c>
      <c r="F1760" s="6" t="s">
        <v>3722</v>
      </c>
      <c r="G1760" t="str">
        <f t="shared" si="27"/>
        <v>A002290</v>
      </c>
    </row>
    <row r="1761" spans="1:7" x14ac:dyDescent="0.3">
      <c r="A1761" s="5" t="s">
        <v>992</v>
      </c>
      <c r="B1761" s="16" t="s">
        <v>5582</v>
      </c>
      <c r="C1761" s="5">
        <v>12</v>
      </c>
      <c r="D1761" s="6" t="s">
        <v>3563</v>
      </c>
      <c r="E1761" s="6" t="s">
        <v>3695</v>
      </c>
      <c r="F1761" s="6" t="s">
        <v>3722</v>
      </c>
      <c r="G1761" t="str">
        <f t="shared" si="27"/>
        <v>A035200</v>
      </c>
    </row>
    <row r="1762" spans="1:7" x14ac:dyDescent="0.3">
      <c r="A1762" s="5" t="s">
        <v>910</v>
      </c>
      <c r="B1762" s="16" t="s">
        <v>5583</v>
      </c>
      <c r="C1762" s="5">
        <v>12</v>
      </c>
      <c r="D1762" s="6" t="s">
        <v>3564</v>
      </c>
      <c r="E1762" s="6" t="s">
        <v>3681</v>
      </c>
      <c r="F1762" s="6" t="s">
        <v>3708</v>
      </c>
      <c r="G1762" t="str">
        <f t="shared" si="27"/>
        <v>A153460</v>
      </c>
    </row>
    <row r="1763" spans="1:7" x14ac:dyDescent="0.3">
      <c r="A1763" s="5" t="s">
        <v>1777</v>
      </c>
      <c r="B1763" s="16" t="s">
        <v>5584</v>
      </c>
      <c r="C1763" s="5">
        <v>12</v>
      </c>
      <c r="D1763" s="6" t="s">
        <v>2484</v>
      </c>
      <c r="E1763" s="6" t="s">
        <v>3699</v>
      </c>
      <c r="F1763" s="6" t="s">
        <v>3726</v>
      </c>
      <c r="G1763" t="str">
        <f t="shared" si="27"/>
        <v>A025890</v>
      </c>
    </row>
    <row r="1764" spans="1:7" x14ac:dyDescent="0.3">
      <c r="A1764" s="5" t="s">
        <v>957</v>
      </c>
      <c r="B1764" s="16" t="s">
        <v>5585</v>
      </c>
      <c r="C1764" s="5">
        <v>12</v>
      </c>
      <c r="D1764" s="6" t="s">
        <v>3565</v>
      </c>
      <c r="E1764" s="6" t="s">
        <v>3687</v>
      </c>
      <c r="F1764" s="6" t="s">
        <v>3714</v>
      </c>
      <c r="G1764" t="str">
        <f t="shared" si="27"/>
        <v>A081150</v>
      </c>
    </row>
    <row r="1765" spans="1:7" x14ac:dyDescent="0.3">
      <c r="A1765" s="5" t="s">
        <v>918</v>
      </c>
      <c r="B1765" s="16" t="s">
        <v>5586</v>
      </c>
      <c r="C1765" s="5">
        <v>12</v>
      </c>
      <c r="D1765" s="6" t="s">
        <v>3566</v>
      </c>
      <c r="E1765" s="6" t="s">
        <v>3690</v>
      </c>
      <c r="F1765" s="6" t="s">
        <v>3717</v>
      </c>
      <c r="G1765" t="str">
        <f t="shared" si="27"/>
        <v>A043260</v>
      </c>
    </row>
    <row r="1766" spans="1:7" x14ac:dyDescent="0.3">
      <c r="A1766" s="5" t="s">
        <v>1018</v>
      </c>
      <c r="B1766" s="16" t="s">
        <v>5587</v>
      </c>
      <c r="C1766" s="5">
        <v>12</v>
      </c>
      <c r="D1766" s="6" t="s">
        <v>3567</v>
      </c>
      <c r="E1766" s="6" t="s">
        <v>3698</v>
      </c>
      <c r="F1766" s="6" t="s">
        <v>3725</v>
      </c>
      <c r="G1766" t="str">
        <f t="shared" si="27"/>
        <v>A134060</v>
      </c>
    </row>
    <row r="1767" spans="1:7" x14ac:dyDescent="0.3">
      <c r="A1767" s="5" t="s">
        <v>895</v>
      </c>
      <c r="B1767" s="16" t="s">
        <v>5588</v>
      </c>
      <c r="C1767" s="5">
        <v>12</v>
      </c>
      <c r="D1767" s="6" t="s">
        <v>3568</v>
      </c>
      <c r="E1767" s="6" t="s">
        <v>3679</v>
      </c>
      <c r="F1767" s="6" t="s">
        <v>3706</v>
      </c>
      <c r="G1767" t="str">
        <f t="shared" si="27"/>
        <v>A091970</v>
      </c>
    </row>
    <row r="1768" spans="1:7" x14ac:dyDescent="0.3">
      <c r="A1768" s="5" t="s">
        <v>931</v>
      </c>
      <c r="B1768" s="16" t="s">
        <v>5589</v>
      </c>
      <c r="C1768" s="5">
        <v>12</v>
      </c>
      <c r="D1768" s="6" t="s">
        <v>3569</v>
      </c>
      <c r="E1768" s="6" t="s">
        <v>3699</v>
      </c>
      <c r="F1768" s="6" t="s">
        <v>3726</v>
      </c>
      <c r="G1768" t="str">
        <f t="shared" si="27"/>
        <v>A141070</v>
      </c>
    </row>
    <row r="1769" spans="1:7" x14ac:dyDescent="0.3">
      <c r="A1769" s="5" t="s">
        <v>882</v>
      </c>
      <c r="B1769" s="16" t="s">
        <v>5590</v>
      </c>
      <c r="C1769" s="5">
        <v>12</v>
      </c>
      <c r="D1769" s="6" t="s">
        <v>3570</v>
      </c>
      <c r="E1769" s="6" t="s">
        <v>3681</v>
      </c>
      <c r="F1769" s="6" t="s">
        <v>3708</v>
      </c>
      <c r="G1769" t="str">
        <f t="shared" si="27"/>
        <v>A023770</v>
      </c>
    </row>
    <row r="1770" spans="1:7" x14ac:dyDescent="0.3">
      <c r="A1770" s="5" t="s">
        <v>950</v>
      </c>
      <c r="B1770" s="16" t="s">
        <v>5591</v>
      </c>
      <c r="C1770" s="5">
        <v>12</v>
      </c>
      <c r="D1770" s="6" t="s">
        <v>3571</v>
      </c>
      <c r="E1770" s="6" t="s">
        <v>3681</v>
      </c>
      <c r="F1770" s="6" t="s">
        <v>3708</v>
      </c>
      <c r="G1770" t="str">
        <f t="shared" si="27"/>
        <v>A072770</v>
      </c>
    </row>
    <row r="1771" spans="1:7" x14ac:dyDescent="0.3">
      <c r="A1771" s="5" t="s">
        <v>941</v>
      </c>
      <c r="B1771" s="16" t="s">
        <v>5592</v>
      </c>
      <c r="C1771" s="5">
        <v>12</v>
      </c>
      <c r="D1771" s="6" t="s">
        <v>3572</v>
      </c>
      <c r="E1771" s="6" t="s">
        <v>3699</v>
      </c>
      <c r="F1771" s="6" t="s">
        <v>3726</v>
      </c>
      <c r="G1771" t="str">
        <f t="shared" si="27"/>
        <v>A084180</v>
      </c>
    </row>
    <row r="1772" spans="1:7" x14ac:dyDescent="0.3">
      <c r="A1772" s="5" t="s">
        <v>927</v>
      </c>
      <c r="B1772" s="16" t="s">
        <v>5593</v>
      </c>
      <c r="C1772" s="5">
        <v>12</v>
      </c>
      <c r="D1772" s="6" t="s">
        <v>3573</v>
      </c>
      <c r="E1772" s="6" t="s">
        <v>3694</v>
      </c>
      <c r="F1772" s="6" t="s">
        <v>3721</v>
      </c>
      <c r="G1772" t="str">
        <f t="shared" si="27"/>
        <v>A073010</v>
      </c>
    </row>
    <row r="1773" spans="1:7" x14ac:dyDescent="0.3">
      <c r="A1773" s="5" t="s">
        <v>954</v>
      </c>
      <c r="B1773" s="16" t="s">
        <v>5594</v>
      </c>
      <c r="C1773" s="5">
        <v>12</v>
      </c>
      <c r="D1773" s="6" t="s">
        <v>3574</v>
      </c>
      <c r="E1773" s="6" t="s">
        <v>3675</v>
      </c>
      <c r="F1773" s="6" t="s">
        <v>3702</v>
      </c>
      <c r="G1773" t="str">
        <f t="shared" si="27"/>
        <v>A009620</v>
      </c>
    </row>
    <row r="1774" spans="1:7" x14ac:dyDescent="0.3">
      <c r="A1774" s="5" t="s">
        <v>921</v>
      </c>
      <c r="B1774" s="16" t="s">
        <v>5595</v>
      </c>
      <c r="C1774" s="5">
        <v>12</v>
      </c>
      <c r="D1774" s="6" t="s">
        <v>3575</v>
      </c>
      <c r="E1774" s="6" t="s">
        <v>3696</v>
      </c>
      <c r="F1774" s="6" t="s">
        <v>3723</v>
      </c>
      <c r="G1774" t="str">
        <f t="shared" si="27"/>
        <v>A115440</v>
      </c>
    </row>
    <row r="1775" spans="1:7" x14ac:dyDescent="0.3">
      <c r="A1775" s="5" t="s">
        <v>932</v>
      </c>
      <c r="B1775" s="16" t="s">
        <v>5596</v>
      </c>
      <c r="C1775" s="5">
        <v>12</v>
      </c>
      <c r="D1775" s="6" t="s">
        <v>3576</v>
      </c>
      <c r="E1775" s="6" t="s">
        <v>3687</v>
      </c>
      <c r="F1775" s="6" t="s">
        <v>3714</v>
      </c>
      <c r="G1775" t="str">
        <f t="shared" si="27"/>
        <v>A079170</v>
      </c>
    </row>
    <row r="1776" spans="1:7" x14ac:dyDescent="0.3">
      <c r="A1776" s="5" t="s">
        <v>822</v>
      </c>
      <c r="B1776" s="16" t="s">
        <v>5597</v>
      </c>
      <c r="C1776" s="5">
        <v>12</v>
      </c>
      <c r="D1776" s="6" t="s">
        <v>3577</v>
      </c>
      <c r="E1776" s="6" t="s">
        <v>3674</v>
      </c>
      <c r="F1776" s="6" t="s">
        <v>3701</v>
      </c>
      <c r="G1776" t="str">
        <f t="shared" si="27"/>
        <v>A087730</v>
      </c>
    </row>
    <row r="1777" spans="1:7" x14ac:dyDescent="0.3">
      <c r="A1777" s="5" t="s">
        <v>1768</v>
      </c>
      <c r="B1777" s="16" t="s">
        <v>5598</v>
      </c>
      <c r="C1777" s="5">
        <v>12</v>
      </c>
      <c r="D1777" s="6" t="s">
        <v>2475</v>
      </c>
      <c r="E1777" s="6" t="s">
        <v>3687</v>
      </c>
      <c r="F1777" s="6" t="s">
        <v>3714</v>
      </c>
      <c r="G1777" t="str">
        <f t="shared" si="27"/>
        <v>A002870</v>
      </c>
    </row>
    <row r="1778" spans="1:7" x14ac:dyDescent="0.3">
      <c r="A1778" s="5" t="s">
        <v>1011</v>
      </c>
      <c r="B1778" s="16" t="s">
        <v>5599</v>
      </c>
      <c r="C1778" s="5">
        <v>12</v>
      </c>
      <c r="D1778" s="6" t="s">
        <v>3578</v>
      </c>
      <c r="E1778" s="6" t="s">
        <v>3698</v>
      </c>
      <c r="F1778" s="6" t="s">
        <v>3725</v>
      </c>
      <c r="G1778" t="str">
        <f t="shared" si="27"/>
        <v>A058420</v>
      </c>
    </row>
    <row r="1779" spans="1:7" x14ac:dyDescent="0.3">
      <c r="A1779" s="5" t="s">
        <v>3579</v>
      </c>
      <c r="B1779" s="16" t="s">
        <v>5600</v>
      </c>
      <c r="C1779" s="5">
        <v>12</v>
      </c>
      <c r="D1779" s="6" t="s">
        <v>3580</v>
      </c>
      <c r="E1779" s="6" t="s">
        <v>3688</v>
      </c>
      <c r="F1779" s="6" t="s">
        <v>3715</v>
      </c>
      <c r="G1779" t="str">
        <f t="shared" si="27"/>
        <v>A127160</v>
      </c>
    </row>
    <row r="1780" spans="1:7" x14ac:dyDescent="0.3">
      <c r="A1780" s="5" t="s">
        <v>1002</v>
      </c>
      <c r="B1780" s="16" t="s">
        <v>5601</v>
      </c>
      <c r="C1780" s="5">
        <v>12</v>
      </c>
      <c r="D1780" s="6" t="s">
        <v>3581</v>
      </c>
      <c r="E1780" s="6" t="s">
        <v>3674</v>
      </c>
      <c r="F1780" s="6" t="s">
        <v>3701</v>
      </c>
      <c r="G1780" t="str">
        <f t="shared" si="27"/>
        <v>A089890</v>
      </c>
    </row>
    <row r="1781" spans="1:7" x14ac:dyDescent="0.3">
      <c r="A1781" s="5" t="s">
        <v>929</v>
      </c>
      <c r="B1781" s="16" t="s">
        <v>5602</v>
      </c>
      <c r="C1781" s="5">
        <v>12</v>
      </c>
      <c r="D1781" s="6" t="s">
        <v>3582</v>
      </c>
      <c r="E1781" s="6" t="s">
        <v>3684</v>
      </c>
      <c r="F1781" s="6" t="s">
        <v>3711</v>
      </c>
      <c r="G1781" t="str">
        <f t="shared" si="27"/>
        <v>A044480</v>
      </c>
    </row>
    <row r="1782" spans="1:7" x14ac:dyDescent="0.3">
      <c r="A1782" s="5" t="s">
        <v>980</v>
      </c>
      <c r="B1782" s="16" t="s">
        <v>5603</v>
      </c>
      <c r="C1782" s="5">
        <v>12</v>
      </c>
      <c r="D1782" s="6" t="s">
        <v>3583</v>
      </c>
      <c r="E1782" s="6" t="s">
        <v>3685</v>
      </c>
      <c r="F1782" s="6" t="s">
        <v>3712</v>
      </c>
      <c r="G1782" t="str">
        <f t="shared" si="27"/>
        <v>A060380</v>
      </c>
    </row>
    <row r="1783" spans="1:7" x14ac:dyDescent="0.3">
      <c r="A1783" s="5" t="s">
        <v>925</v>
      </c>
      <c r="B1783" s="16" t="s">
        <v>5604</v>
      </c>
      <c r="C1783" s="5">
        <v>12</v>
      </c>
      <c r="D1783" s="6" t="s">
        <v>3584</v>
      </c>
      <c r="E1783" s="6" t="s">
        <v>3679</v>
      </c>
      <c r="F1783" s="6" t="s">
        <v>3706</v>
      </c>
      <c r="G1783" t="str">
        <f t="shared" si="27"/>
        <v>A050760</v>
      </c>
    </row>
    <row r="1784" spans="1:7" x14ac:dyDescent="0.3">
      <c r="A1784" s="5" t="s">
        <v>894</v>
      </c>
      <c r="B1784" s="16" t="s">
        <v>5605</v>
      </c>
      <c r="C1784" s="5">
        <v>12</v>
      </c>
      <c r="D1784" s="6" t="s">
        <v>3585</v>
      </c>
      <c r="E1784" s="6" t="s">
        <v>3696</v>
      </c>
      <c r="F1784" s="6" t="s">
        <v>3723</v>
      </c>
      <c r="G1784" t="str">
        <f t="shared" si="27"/>
        <v>A091440</v>
      </c>
    </row>
    <row r="1785" spans="1:7" x14ac:dyDescent="0.3">
      <c r="A1785" s="5" t="s">
        <v>989</v>
      </c>
      <c r="B1785" s="16" t="s">
        <v>5606</v>
      </c>
      <c r="C1785" s="5">
        <v>12</v>
      </c>
      <c r="D1785" s="6" t="s">
        <v>3586</v>
      </c>
      <c r="E1785" s="6" t="s">
        <v>3699</v>
      </c>
      <c r="F1785" s="6" t="s">
        <v>3726</v>
      </c>
      <c r="G1785" t="str">
        <f t="shared" si="27"/>
        <v>A010240</v>
      </c>
    </row>
    <row r="1786" spans="1:7" x14ac:dyDescent="0.3">
      <c r="A1786" s="5" t="s">
        <v>962</v>
      </c>
      <c r="B1786" s="16" t="s">
        <v>5607</v>
      </c>
      <c r="C1786" s="5">
        <v>12</v>
      </c>
      <c r="D1786" s="6" t="s">
        <v>3587</v>
      </c>
      <c r="E1786" s="6" t="s">
        <v>3696</v>
      </c>
      <c r="F1786" s="6" t="s">
        <v>3723</v>
      </c>
      <c r="G1786" t="str">
        <f t="shared" si="27"/>
        <v>A016920</v>
      </c>
    </row>
    <row r="1787" spans="1:7" x14ac:dyDescent="0.3">
      <c r="A1787" s="5" t="s">
        <v>864</v>
      </c>
      <c r="B1787" s="16" t="s">
        <v>5608</v>
      </c>
      <c r="C1787" s="5">
        <v>12</v>
      </c>
      <c r="D1787" s="6" t="s">
        <v>3813</v>
      </c>
      <c r="E1787" s="6" t="s">
        <v>3698</v>
      </c>
      <c r="F1787" s="6" t="s">
        <v>3725</v>
      </c>
      <c r="G1787" t="str">
        <f t="shared" si="27"/>
        <v>A063440</v>
      </c>
    </row>
    <row r="1788" spans="1:7" x14ac:dyDescent="0.3">
      <c r="A1788" s="5" t="s">
        <v>1010</v>
      </c>
      <c r="B1788" s="16" t="s">
        <v>5609</v>
      </c>
      <c r="C1788" s="5">
        <v>12</v>
      </c>
      <c r="D1788" s="6" t="s">
        <v>3588</v>
      </c>
      <c r="E1788" s="6" t="s">
        <v>3690</v>
      </c>
      <c r="F1788" s="6" t="s">
        <v>3717</v>
      </c>
      <c r="G1788" t="str">
        <f t="shared" si="27"/>
        <v>A057880</v>
      </c>
    </row>
    <row r="1789" spans="1:7" x14ac:dyDescent="0.3">
      <c r="A1789" s="5" t="s">
        <v>1004</v>
      </c>
      <c r="B1789" s="16" t="s">
        <v>5610</v>
      </c>
      <c r="C1789" s="5">
        <v>12</v>
      </c>
      <c r="D1789" s="6" t="s">
        <v>3589</v>
      </c>
      <c r="E1789" s="6" t="s">
        <v>3685</v>
      </c>
      <c r="F1789" s="6" t="s">
        <v>3712</v>
      </c>
      <c r="G1789" t="str">
        <f t="shared" si="27"/>
        <v>A026910</v>
      </c>
    </row>
    <row r="1790" spans="1:7" x14ac:dyDescent="0.3">
      <c r="A1790" s="5" t="s">
        <v>912</v>
      </c>
      <c r="B1790" s="16" t="s">
        <v>5611</v>
      </c>
      <c r="C1790" s="5">
        <v>12</v>
      </c>
      <c r="D1790" s="6" t="s">
        <v>3590</v>
      </c>
      <c r="E1790" s="6" t="s">
        <v>3674</v>
      </c>
      <c r="F1790" s="6" t="s">
        <v>3701</v>
      </c>
      <c r="G1790" t="str">
        <f t="shared" si="27"/>
        <v>A101160</v>
      </c>
    </row>
    <row r="1791" spans="1:7" x14ac:dyDescent="0.3">
      <c r="A1791" s="5" t="s">
        <v>996</v>
      </c>
      <c r="B1791" s="16" t="s">
        <v>5612</v>
      </c>
      <c r="C1791" s="5">
        <v>12</v>
      </c>
      <c r="D1791" s="6" t="s">
        <v>3591</v>
      </c>
      <c r="E1791" s="6" t="s">
        <v>3699</v>
      </c>
      <c r="F1791" s="6" t="s">
        <v>3726</v>
      </c>
      <c r="G1791" t="str">
        <f t="shared" si="27"/>
        <v>A073640</v>
      </c>
    </row>
    <row r="1792" spans="1:7" x14ac:dyDescent="0.3">
      <c r="A1792" s="5" t="s">
        <v>1013</v>
      </c>
      <c r="B1792" s="16" t="s">
        <v>5613</v>
      </c>
      <c r="C1792" s="5">
        <v>12</v>
      </c>
      <c r="D1792" s="6" t="s">
        <v>3592</v>
      </c>
      <c r="E1792" s="6" t="s">
        <v>3696</v>
      </c>
      <c r="F1792" s="6" t="s">
        <v>3723</v>
      </c>
      <c r="G1792" t="str">
        <f t="shared" si="27"/>
        <v>A033790</v>
      </c>
    </row>
    <row r="1793" spans="1:7" x14ac:dyDescent="0.3">
      <c r="A1793" s="5" t="s">
        <v>930</v>
      </c>
      <c r="B1793" s="16" t="s">
        <v>5614</v>
      </c>
      <c r="C1793" s="5">
        <v>12</v>
      </c>
      <c r="D1793" s="6" t="s">
        <v>3593</v>
      </c>
      <c r="E1793" s="6" t="s">
        <v>3689</v>
      </c>
      <c r="F1793" s="6" t="s">
        <v>3716</v>
      </c>
      <c r="G1793" t="str">
        <f t="shared" si="27"/>
        <v>A109820</v>
      </c>
    </row>
    <row r="1794" spans="1:7" x14ac:dyDescent="0.3">
      <c r="A1794" s="5" t="s">
        <v>1023</v>
      </c>
      <c r="B1794" s="16" t="s">
        <v>5615</v>
      </c>
      <c r="C1794" s="5">
        <v>3</v>
      </c>
      <c r="D1794" s="6" t="s">
        <v>3594</v>
      </c>
      <c r="E1794" s="6" t="s">
        <v>3698</v>
      </c>
      <c r="F1794" s="6" t="s">
        <v>3725</v>
      </c>
      <c r="G1794" t="str">
        <f t="shared" si="27"/>
        <v>A039670</v>
      </c>
    </row>
    <row r="1795" spans="1:7" x14ac:dyDescent="0.3">
      <c r="A1795" s="5" t="s">
        <v>1037</v>
      </c>
      <c r="B1795" s="16" t="s">
        <v>5616</v>
      </c>
      <c r="C1795" s="5">
        <v>12</v>
      </c>
      <c r="D1795" s="6" t="s">
        <v>3595</v>
      </c>
      <c r="E1795" s="6" t="s">
        <v>3675</v>
      </c>
      <c r="F1795" s="6" t="s">
        <v>3702</v>
      </c>
      <c r="G1795" t="str">
        <f t="shared" si="27"/>
        <v>A065500</v>
      </c>
    </row>
    <row r="1796" spans="1:7" x14ac:dyDescent="0.3">
      <c r="A1796" s="5" t="s">
        <v>1046</v>
      </c>
      <c r="B1796" s="16" t="s">
        <v>5617</v>
      </c>
      <c r="C1796" s="5">
        <v>12</v>
      </c>
      <c r="D1796" s="6" t="s">
        <v>3814</v>
      </c>
      <c r="E1796" s="6" t="s">
        <v>3678</v>
      </c>
      <c r="F1796" s="6" t="s">
        <v>3705</v>
      </c>
      <c r="G1796" t="str">
        <f t="shared" si="27"/>
        <v>A030270</v>
      </c>
    </row>
    <row r="1797" spans="1:7" x14ac:dyDescent="0.3">
      <c r="A1797" s="5" t="s">
        <v>943</v>
      </c>
      <c r="B1797" s="16" t="s">
        <v>5618</v>
      </c>
      <c r="C1797" s="5">
        <v>12</v>
      </c>
      <c r="D1797" s="6" t="s">
        <v>3596</v>
      </c>
      <c r="E1797" s="6" t="s">
        <v>3674</v>
      </c>
      <c r="F1797" s="6" t="s">
        <v>3701</v>
      </c>
      <c r="G1797" t="str">
        <f t="shared" si="27"/>
        <v>A024850</v>
      </c>
    </row>
    <row r="1798" spans="1:7" x14ac:dyDescent="0.3">
      <c r="A1798" s="5" t="s">
        <v>1028</v>
      </c>
      <c r="B1798" s="16" t="s">
        <v>5619</v>
      </c>
      <c r="C1798" s="5">
        <v>12</v>
      </c>
      <c r="D1798" s="6" t="s">
        <v>3597</v>
      </c>
      <c r="E1798" s="6" t="s">
        <v>3684</v>
      </c>
      <c r="F1798" s="6" t="s">
        <v>3711</v>
      </c>
      <c r="G1798" t="str">
        <f t="shared" si="27"/>
        <v>A025870</v>
      </c>
    </row>
    <row r="1799" spans="1:7" x14ac:dyDescent="0.3">
      <c r="A1799" s="5" t="s">
        <v>1020</v>
      </c>
      <c r="B1799" s="16" t="s">
        <v>5620</v>
      </c>
      <c r="C1799" s="5">
        <v>12</v>
      </c>
      <c r="D1799" s="6" t="s">
        <v>3598</v>
      </c>
      <c r="E1799" s="6" t="s">
        <v>3674</v>
      </c>
      <c r="F1799" s="6" t="s">
        <v>3701</v>
      </c>
      <c r="G1799" t="str">
        <f t="shared" si="27"/>
        <v>A045300</v>
      </c>
    </row>
    <row r="1800" spans="1:7" x14ac:dyDescent="0.3">
      <c r="A1800" s="5" t="s">
        <v>998</v>
      </c>
      <c r="B1800" s="16" t="s">
        <v>5621</v>
      </c>
      <c r="C1800" s="5">
        <v>12</v>
      </c>
      <c r="D1800" s="6" t="s">
        <v>3599</v>
      </c>
      <c r="E1800" s="6" t="s">
        <v>3681</v>
      </c>
      <c r="F1800" s="6" t="s">
        <v>3708</v>
      </c>
      <c r="G1800" t="str">
        <f t="shared" si="27"/>
        <v>A081970</v>
      </c>
    </row>
    <row r="1801" spans="1:7" x14ac:dyDescent="0.3">
      <c r="A1801" s="5" t="s">
        <v>969</v>
      </c>
      <c r="B1801" s="16" t="s">
        <v>5622</v>
      </c>
      <c r="C1801" s="5">
        <v>12</v>
      </c>
      <c r="D1801" s="6" t="s">
        <v>3600</v>
      </c>
      <c r="E1801" s="6" t="s">
        <v>3688</v>
      </c>
      <c r="F1801" s="6" t="s">
        <v>3715</v>
      </c>
      <c r="G1801" t="str">
        <f t="shared" si="27"/>
        <v>A067770</v>
      </c>
    </row>
    <row r="1802" spans="1:7" x14ac:dyDescent="0.3">
      <c r="A1802" s="5" t="s">
        <v>1802</v>
      </c>
      <c r="B1802" s="16" t="s">
        <v>5623</v>
      </c>
      <c r="C1802" s="5">
        <v>12</v>
      </c>
      <c r="D1802" s="6" t="s">
        <v>2508</v>
      </c>
      <c r="E1802" s="6" t="s">
        <v>3695</v>
      </c>
      <c r="F1802" s="6" t="s">
        <v>3722</v>
      </c>
      <c r="G1802" t="str">
        <f t="shared" si="27"/>
        <v>A003580</v>
      </c>
    </row>
    <row r="1803" spans="1:7" x14ac:dyDescent="0.3">
      <c r="A1803" s="5" t="s">
        <v>1807</v>
      </c>
      <c r="B1803" s="16" t="s">
        <v>5624</v>
      </c>
      <c r="C1803" s="5">
        <v>12</v>
      </c>
      <c r="D1803" s="6" t="s">
        <v>2513</v>
      </c>
      <c r="E1803" s="6" t="s">
        <v>3696</v>
      </c>
      <c r="F1803" s="6" t="s">
        <v>3723</v>
      </c>
      <c r="G1803" t="str">
        <f t="shared" si="27"/>
        <v>A011230</v>
      </c>
    </row>
    <row r="1804" spans="1:7" x14ac:dyDescent="0.3">
      <c r="A1804" s="5" t="s">
        <v>975</v>
      </c>
      <c r="B1804" s="16" t="s">
        <v>5625</v>
      </c>
      <c r="C1804" s="5">
        <v>12</v>
      </c>
      <c r="D1804" s="6" t="s">
        <v>3601</v>
      </c>
      <c r="E1804" s="6" t="s">
        <v>3687</v>
      </c>
      <c r="F1804" s="6" t="s">
        <v>3714</v>
      </c>
      <c r="G1804" t="str">
        <f t="shared" si="27"/>
        <v>A060480</v>
      </c>
    </row>
    <row r="1805" spans="1:7" x14ac:dyDescent="0.3">
      <c r="A1805" s="5" t="s">
        <v>955</v>
      </c>
      <c r="B1805" s="16" t="s">
        <v>5626</v>
      </c>
      <c r="C1805" s="5">
        <v>12</v>
      </c>
      <c r="D1805" s="6" t="s">
        <v>3602</v>
      </c>
      <c r="E1805" s="6" t="s">
        <v>3681</v>
      </c>
      <c r="F1805" s="6" t="s">
        <v>3708</v>
      </c>
      <c r="G1805" t="str">
        <f t="shared" si="27"/>
        <v>A065440</v>
      </c>
    </row>
    <row r="1806" spans="1:7" x14ac:dyDescent="0.3">
      <c r="A1806" s="5" t="s">
        <v>1804</v>
      </c>
      <c r="B1806" s="16" t="s">
        <v>5627</v>
      </c>
      <c r="C1806" s="5">
        <v>12</v>
      </c>
      <c r="D1806" s="6" t="s">
        <v>2510</v>
      </c>
      <c r="E1806" s="6" t="s">
        <v>3685</v>
      </c>
      <c r="F1806" s="6" t="s">
        <v>3712</v>
      </c>
      <c r="G1806" t="str">
        <f t="shared" si="27"/>
        <v>A001770</v>
      </c>
    </row>
    <row r="1807" spans="1:7" x14ac:dyDescent="0.3">
      <c r="A1807" s="5" t="s">
        <v>1053</v>
      </c>
      <c r="B1807" s="16" t="s">
        <v>5628</v>
      </c>
      <c r="C1807" s="5">
        <v>3</v>
      </c>
      <c r="D1807" s="6" t="s">
        <v>3815</v>
      </c>
      <c r="E1807" s="6" t="s">
        <v>3682</v>
      </c>
      <c r="F1807" s="6" t="s">
        <v>3709</v>
      </c>
      <c r="G1807" t="str">
        <f t="shared" ref="G1807:G1843" si="28">A1807</f>
        <v>A021880</v>
      </c>
    </row>
    <row r="1808" spans="1:7" x14ac:dyDescent="0.3">
      <c r="A1808" s="5" t="s">
        <v>1019</v>
      </c>
      <c r="B1808" s="16" t="s">
        <v>5629</v>
      </c>
      <c r="C1808" s="5">
        <v>12</v>
      </c>
      <c r="D1808" s="6" t="s">
        <v>3603</v>
      </c>
      <c r="E1808" s="6" t="s">
        <v>3696</v>
      </c>
      <c r="F1808" s="6" t="s">
        <v>3723</v>
      </c>
      <c r="G1808" t="str">
        <f t="shared" si="28"/>
        <v>A092300</v>
      </c>
    </row>
    <row r="1809" spans="1:7" x14ac:dyDescent="0.3">
      <c r="A1809" s="5" t="s">
        <v>947</v>
      </c>
      <c r="B1809" s="16" t="s">
        <v>5630</v>
      </c>
      <c r="C1809" s="5">
        <v>12</v>
      </c>
      <c r="D1809" s="6" t="s">
        <v>3604</v>
      </c>
      <c r="E1809" s="6" t="s">
        <v>3674</v>
      </c>
      <c r="F1809" s="6" t="s">
        <v>3701</v>
      </c>
      <c r="G1809" t="str">
        <f t="shared" si="28"/>
        <v>A054630</v>
      </c>
    </row>
    <row r="1810" spans="1:7" x14ac:dyDescent="0.3">
      <c r="A1810" s="5" t="s">
        <v>708</v>
      </c>
      <c r="B1810" s="16" t="s">
        <v>5631</v>
      </c>
      <c r="C1810" s="5">
        <v>12</v>
      </c>
      <c r="D1810" s="6" t="s">
        <v>3605</v>
      </c>
      <c r="E1810" s="6" t="s">
        <v>3674</v>
      </c>
      <c r="F1810" s="6" t="s">
        <v>3701</v>
      </c>
      <c r="G1810" t="str">
        <f t="shared" si="28"/>
        <v>A089790</v>
      </c>
    </row>
    <row r="1811" spans="1:7" x14ac:dyDescent="0.3">
      <c r="A1811" s="5" t="s">
        <v>937</v>
      </c>
      <c r="B1811" s="16" t="s">
        <v>5632</v>
      </c>
      <c r="C1811" s="5">
        <v>12</v>
      </c>
      <c r="D1811" s="6" t="s">
        <v>3816</v>
      </c>
      <c r="E1811" s="6" t="s">
        <v>3696</v>
      </c>
      <c r="F1811" s="6" t="s">
        <v>3723</v>
      </c>
      <c r="G1811" t="str">
        <f t="shared" si="28"/>
        <v>A066110</v>
      </c>
    </row>
    <row r="1812" spans="1:7" x14ac:dyDescent="0.3">
      <c r="A1812" s="5" t="s">
        <v>1000</v>
      </c>
      <c r="B1812" s="16" t="s">
        <v>5633</v>
      </c>
      <c r="C1812" s="5">
        <v>12</v>
      </c>
      <c r="D1812" s="6" t="s">
        <v>3606</v>
      </c>
      <c r="E1812" s="6" t="s">
        <v>3696</v>
      </c>
      <c r="F1812" s="6" t="s">
        <v>3723</v>
      </c>
      <c r="G1812" t="str">
        <f t="shared" si="28"/>
        <v>A054340</v>
      </c>
    </row>
    <row r="1813" spans="1:7" x14ac:dyDescent="0.3">
      <c r="A1813" s="5" t="s">
        <v>1798</v>
      </c>
      <c r="B1813" s="16" t="s">
        <v>5634</v>
      </c>
      <c r="C1813" s="5">
        <v>12</v>
      </c>
      <c r="D1813" s="6" t="s">
        <v>2505</v>
      </c>
      <c r="E1813" s="6" t="s">
        <v>3679</v>
      </c>
      <c r="F1813" s="6" t="s">
        <v>3706</v>
      </c>
      <c r="G1813" t="str">
        <f t="shared" si="28"/>
        <v>A010640</v>
      </c>
    </row>
    <row r="1814" spans="1:7" x14ac:dyDescent="0.3">
      <c r="A1814" s="5" t="s">
        <v>1027</v>
      </c>
      <c r="B1814" s="16" t="s">
        <v>5635</v>
      </c>
      <c r="C1814" s="5">
        <v>12</v>
      </c>
      <c r="D1814" s="6" t="s">
        <v>3607</v>
      </c>
      <c r="E1814" s="6" t="s">
        <v>3690</v>
      </c>
      <c r="F1814" s="6" t="s">
        <v>3717</v>
      </c>
      <c r="G1814" t="str">
        <f t="shared" si="28"/>
        <v>A058220</v>
      </c>
    </row>
    <row r="1815" spans="1:7" x14ac:dyDescent="0.3">
      <c r="A1815" s="5" t="s">
        <v>1801</v>
      </c>
      <c r="B1815" s="16" t="s">
        <v>5636</v>
      </c>
      <c r="C1815" s="5">
        <v>12</v>
      </c>
      <c r="D1815" s="6" t="s">
        <v>2507</v>
      </c>
      <c r="E1815" s="6" t="s">
        <v>3675</v>
      </c>
      <c r="F1815" s="6" t="s">
        <v>3702</v>
      </c>
      <c r="G1815" t="str">
        <f t="shared" si="28"/>
        <v>A010580</v>
      </c>
    </row>
    <row r="1816" spans="1:7" x14ac:dyDescent="0.3">
      <c r="A1816" s="5" t="s">
        <v>986</v>
      </c>
      <c r="B1816" s="16" t="s">
        <v>5637</v>
      </c>
      <c r="C1816" s="5">
        <v>12</v>
      </c>
      <c r="D1816" s="6" t="s">
        <v>3608</v>
      </c>
      <c r="E1816" s="6" t="s">
        <v>3677</v>
      </c>
      <c r="F1816" s="6" t="s">
        <v>3704</v>
      </c>
      <c r="G1816" t="str">
        <f t="shared" si="28"/>
        <v>A069140</v>
      </c>
    </row>
    <row r="1817" spans="1:7" x14ac:dyDescent="0.3">
      <c r="A1817" s="5" t="s">
        <v>1047</v>
      </c>
      <c r="B1817" s="16" t="s">
        <v>5638</v>
      </c>
      <c r="C1817" s="5">
        <v>12</v>
      </c>
      <c r="D1817" s="6" t="s">
        <v>3609</v>
      </c>
      <c r="E1817" s="6" t="s">
        <v>3688</v>
      </c>
      <c r="F1817" s="6" t="s">
        <v>3715</v>
      </c>
      <c r="G1817" t="str">
        <f t="shared" si="28"/>
        <v>A096870</v>
      </c>
    </row>
    <row r="1818" spans="1:7" x14ac:dyDescent="0.3">
      <c r="A1818" s="5" t="s">
        <v>1044</v>
      </c>
      <c r="B1818" s="16" t="s">
        <v>5639</v>
      </c>
      <c r="C1818" s="5">
        <v>12</v>
      </c>
      <c r="D1818" s="6" t="s">
        <v>3610</v>
      </c>
      <c r="E1818" s="6" t="s">
        <v>3681</v>
      </c>
      <c r="F1818" s="6" t="s">
        <v>3708</v>
      </c>
      <c r="G1818" t="str">
        <f t="shared" si="28"/>
        <v>A051160</v>
      </c>
    </row>
    <row r="1819" spans="1:7" x14ac:dyDescent="0.3">
      <c r="A1819" s="5" t="s">
        <v>966</v>
      </c>
      <c r="B1819" s="16" t="s">
        <v>5640</v>
      </c>
      <c r="C1819" s="5">
        <v>12</v>
      </c>
      <c r="D1819" s="6" t="s">
        <v>3611</v>
      </c>
      <c r="E1819" s="6" t="s">
        <v>3696</v>
      </c>
      <c r="F1819" s="6" t="s">
        <v>3723</v>
      </c>
      <c r="G1819" t="str">
        <f t="shared" si="28"/>
        <v>A131400</v>
      </c>
    </row>
    <row r="1820" spans="1:7" x14ac:dyDescent="0.3">
      <c r="A1820" s="5" t="s">
        <v>3612</v>
      </c>
      <c r="B1820" s="16" t="s">
        <v>5641</v>
      </c>
      <c r="C1820" s="5">
        <v>12</v>
      </c>
      <c r="D1820" s="6" t="s">
        <v>3613</v>
      </c>
      <c r="E1820" s="6" t="s">
        <v>3688</v>
      </c>
      <c r="F1820" s="6" t="s">
        <v>3715</v>
      </c>
      <c r="G1820" t="str">
        <f t="shared" si="28"/>
        <v>A197210</v>
      </c>
    </row>
    <row r="1821" spans="1:7" x14ac:dyDescent="0.3">
      <c r="A1821" s="5" t="s">
        <v>1800</v>
      </c>
      <c r="B1821" s="16" t="s">
        <v>5642</v>
      </c>
      <c r="C1821" s="5">
        <v>12</v>
      </c>
      <c r="D1821" s="6" t="s">
        <v>3817</v>
      </c>
      <c r="E1821" s="6" t="s">
        <v>3696</v>
      </c>
      <c r="F1821" s="6" t="s">
        <v>3723</v>
      </c>
      <c r="G1821" t="str">
        <f t="shared" si="28"/>
        <v>A007630</v>
      </c>
    </row>
    <row r="1822" spans="1:7" x14ac:dyDescent="0.3">
      <c r="A1822" s="5" t="s">
        <v>1026</v>
      </c>
      <c r="B1822" s="16" t="s">
        <v>5643</v>
      </c>
      <c r="C1822" s="5">
        <v>12</v>
      </c>
      <c r="D1822" s="6" t="s">
        <v>3614</v>
      </c>
      <c r="E1822" s="6" t="s">
        <v>3675</v>
      </c>
      <c r="F1822" s="6" t="s">
        <v>3702</v>
      </c>
      <c r="G1822" t="str">
        <f t="shared" si="28"/>
        <v>A007530</v>
      </c>
    </row>
    <row r="1823" spans="1:7" x14ac:dyDescent="0.3">
      <c r="A1823" s="5" t="s">
        <v>1806</v>
      </c>
      <c r="B1823" s="16" t="s">
        <v>5644</v>
      </c>
      <c r="C1823" s="5">
        <v>12</v>
      </c>
      <c r="D1823" s="6" t="s">
        <v>2512</v>
      </c>
      <c r="E1823" s="6" t="s">
        <v>3693</v>
      </c>
      <c r="F1823" s="6" t="s">
        <v>3720</v>
      </c>
      <c r="G1823" t="str">
        <f t="shared" si="28"/>
        <v>A001140</v>
      </c>
    </row>
    <row r="1824" spans="1:7" x14ac:dyDescent="0.3">
      <c r="A1824" s="5" t="s">
        <v>1042</v>
      </c>
      <c r="B1824" s="16" t="s">
        <v>5645</v>
      </c>
      <c r="C1824" s="5">
        <v>12</v>
      </c>
      <c r="D1824" s="6" t="s">
        <v>3615</v>
      </c>
      <c r="E1824" s="6" t="s">
        <v>3675</v>
      </c>
      <c r="F1824" s="6" t="s">
        <v>3702</v>
      </c>
      <c r="G1824" t="str">
        <f t="shared" si="28"/>
        <v>A013720</v>
      </c>
    </row>
    <row r="1825" spans="1:7" x14ac:dyDescent="0.3">
      <c r="A1825" s="5" t="s">
        <v>1003</v>
      </c>
      <c r="B1825" s="16" t="s">
        <v>5646</v>
      </c>
      <c r="C1825" s="5">
        <v>12</v>
      </c>
      <c r="D1825" s="6" t="s">
        <v>3616</v>
      </c>
      <c r="E1825" s="6" t="s">
        <v>3681</v>
      </c>
      <c r="F1825" s="6" t="s">
        <v>3708</v>
      </c>
      <c r="G1825" t="str">
        <f t="shared" si="28"/>
        <v>A045340</v>
      </c>
    </row>
    <row r="1826" spans="1:7" x14ac:dyDescent="0.3">
      <c r="A1826" s="5" t="s">
        <v>902</v>
      </c>
      <c r="B1826" s="16" t="s">
        <v>5647</v>
      </c>
      <c r="C1826" s="5">
        <v>12</v>
      </c>
      <c r="D1826" s="6" t="s">
        <v>3617</v>
      </c>
      <c r="E1826" s="6" t="s">
        <v>3696</v>
      </c>
      <c r="F1826" s="6" t="s">
        <v>3723</v>
      </c>
      <c r="G1826" t="str">
        <f t="shared" si="28"/>
        <v>A018290</v>
      </c>
    </row>
    <row r="1827" spans="1:7" x14ac:dyDescent="0.3">
      <c r="A1827" s="5" t="s">
        <v>974</v>
      </c>
      <c r="B1827" s="16" t="s">
        <v>5648</v>
      </c>
      <c r="C1827" s="5">
        <v>12</v>
      </c>
      <c r="D1827" s="6" t="s">
        <v>3618</v>
      </c>
      <c r="E1827" s="6" t="s">
        <v>3675</v>
      </c>
      <c r="F1827" s="6" t="s">
        <v>3702</v>
      </c>
      <c r="G1827" t="str">
        <f t="shared" si="28"/>
        <v>A033600</v>
      </c>
    </row>
    <row r="1828" spans="1:7" x14ac:dyDescent="0.3">
      <c r="A1828" s="5" t="s">
        <v>1022</v>
      </c>
      <c r="B1828" s="16" t="s">
        <v>5649</v>
      </c>
      <c r="C1828" s="5">
        <v>12</v>
      </c>
      <c r="D1828" s="6" t="s">
        <v>3619</v>
      </c>
      <c r="E1828" s="6" t="s">
        <v>3675</v>
      </c>
      <c r="F1828" s="6" t="s">
        <v>3702</v>
      </c>
      <c r="G1828" t="str">
        <f t="shared" si="28"/>
        <v>A088290</v>
      </c>
    </row>
    <row r="1829" spans="1:7" x14ac:dyDescent="0.3">
      <c r="A1829" s="5" t="s">
        <v>1794</v>
      </c>
      <c r="B1829" s="16" t="s">
        <v>5650</v>
      </c>
      <c r="C1829" s="5">
        <v>12</v>
      </c>
      <c r="D1829" s="6" t="s">
        <v>2501</v>
      </c>
      <c r="E1829" s="6" t="s">
        <v>3675</v>
      </c>
      <c r="F1829" s="6" t="s">
        <v>3702</v>
      </c>
      <c r="G1829" t="str">
        <f t="shared" si="28"/>
        <v>A005030</v>
      </c>
    </row>
    <row r="1830" spans="1:7" x14ac:dyDescent="0.3">
      <c r="A1830" s="5" t="s">
        <v>1025</v>
      </c>
      <c r="B1830" s="16" t="s">
        <v>5651</v>
      </c>
      <c r="C1830" s="5">
        <v>12</v>
      </c>
      <c r="D1830" s="6" t="s">
        <v>3620</v>
      </c>
      <c r="E1830" s="6" t="s">
        <v>3675</v>
      </c>
      <c r="F1830" s="6" t="s">
        <v>3702</v>
      </c>
      <c r="G1830" t="str">
        <f t="shared" si="28"/>
        <v>A053060</v>
      </c>
    </row>
    <row r="1831" spans="1:7" x14ac:dyDescent="0.3">
      <c r="A1831" s="5" t="s">
        <v>1799</v>
      </c>
      <c r="B1831" s="16" t="s">
        <v>5652</v>
      </c>
      <c r="C1831" s="5">
        <v>12</v>
      </c>
      <c r="D1831" s="6" t="s">
        <v>2506</v>
      </c>
      <c r="E1831" s="6" t="s">
        <v>3698</v>
      </c>
      <c r="F1831" s="6" t="s">
        <v>3725</v>
      </c>
      <c r="G1831" t="str">
        <f t="shared" si="28"/>
        <v>A002420</v>
      </c>
    </row>
    <row r="1832" spans="1:7" x14ac:dyDescent="0.3">
      <c r="A1832" s="5" t="s">
        <v>1054</v>
      </c>
      <c r="B1832" s="16" t="s">
        <v>5653</v>
      </c>
      <c r="C1832" s="5">
        <v>12</v>
      </c>
      <c r="D1832" s="6" t="s">
        <v>3621</v>
      </c>
      <c r="E1832" s="6" t="s">
        <v>3675</v>
      </c>
      <c r="F1832" s="6" t="s">
        <v>3702</v>
      </c>
      <c r="G1832" t="str">
        <f t="shared" si="28"/>
        <v>A080440</v>
      </c>
    </row>
    <row r="1833" spans="1:7" x14ac:dyDescent="0.3">
      <c r="A1833" s="5" t="s">
        <v>981</v>
      </c>
      <c r="B1833" s="16" t="s">
        <v>5654</v>
      </c>
      <c r="C1833" s="5">
        <v>12</v>
      </c>
      <c r="D1833" s="6" t="s">
        <v>3622</v>
      </c>
      <c r="E1833" s="6" t="s">
        <v>3699</v>
      </c>
      <c r="F1833" s="6" t="s">
        <v>3726</v>
      </c>
      <c r="G1833" t="str">
        <f t="shared" si="28"/>
        <v>A008830</v>
      </c>
    </row>
    <row r="1834" spans="1:7" x14ac:dyDescent="0.3">
      <c r="A1834" s="5" t="s">
        <v>1051</v>
      </c>
      <c r="B1834" s="16" t="s">
        <v>5655</v>
      </c>
      <c r="C1834" s="5">
        <v>3</v>
      </c>
      <c r="D1834" s="6" t="s">
        <v>3623</v>
      </c>
      <c r="E1834" s="6" t="s">
        <v>3682</v>
      </c>
      <c r="F1834" s="6" t="s">
        <v>3709</v>
      </c>
      <c r="G1834" t="str">
        <f t="shared" si="28"/>
        <v>A019570</v>
      </c>
    </row>
    <row r="1835" spans="1:7" x14ac:dyDescent="0.3">
      <c r="A1835" s="5" t="s">
        <v>1050</v>
      </c>
      <c r="B1835" s="16" t="s">
        <v>5656</v>
      </c>
      <c r="C1835" s="5">
        <v>12</v>
      </c>
      <c r="D1835" s="6" t="s">
        <v>3624</v>
      </c>
      <c r="E1835" s="6" t="s">
        <v>3674</v>
      </c>
      <c r="F1835" s="6" t="s">
        <v>3701</v>
      </c>
      <c r="G1835" t="str">
        <f t="shared" si="28"/>
        <v>A073570</v>
      </c>
    </row>
    <row r="1836" spans="1:7" x14ac:dyDescent="0.3">
      <c r="A1836" s="5" t="s">
        <v>1049</v>
      </c>
      <c r="B1836" s="16" t="s">
        <v>5657</v>
      </c>
      <c r="C1836" s="5">
        <v>12</v>
      </c>
      <c r="D1836" s="6" t="s">
        <v>3625</v>
      </c>
      <c r="E1836" s="6" t="s">
        <v>3695</v>
      </c>
      <c r="F1836" s="6" t="s">
        <v>3722</v>
      </c>
      <c r="G1836" t="str">
        <f t="shared" si="28"/>
        <v>A042940</v>
      </c>
    </row>
    <row r="1837" spans="1:7" x14ac:dyDescent="0.3">
      <c r="A1837" s="5" t="s">
        <v>1041</v>
      </c>
      <c r="B1837" s="16" t="s">
        <v>5658</v>
      </c>
      <c r="C1837" s="5">
        <v>12</v>
      </c>
      <c r="D1837" s="6" t="s">
        <v>3626</v>
      </c>
      <c r="E1837" s="6" t="s">
        <v>3675</v>
      </c>
      <c r="F1837" s="6" t="s">
        <v>3702</v>
      </c>
      <c r="G1837" t="str">
        <f t="shared" si="28"/>
        <v>A020400</v>
      </c>
    </row>
    <row r="1838" spans="1:7" x14ac:dyDescent="0.3">
      <c r="A1838" s="5" t="s">
        <v>1795</v>
      </c>
      <c r="B1838" s="16" t="s">
        <v>5659</v>
      </c>
      <c r="C1838" s="5">
        <v>12</v>
      </c>
      <c r="D1838" s="6" t="s">
        <v>2502</v>
      </c>
      <c r="E1838" s="6" t="s">
        <v>3685</v>
      </c>
      <c r="F1838" s="6" t="s">
        <v>3712</v>
      </c>
      <c r="G1838" t="str">
        <f t="shared" si="28"/>
        <v>A007280</v>
      </c>
    </row>
    <row r="1839" spans="1:7" x14ac:dyDescent="0.3">
      <c r="A1839" s="5" t="s">
        <v>876</v>
      </c>
      <c r="B1839" s="16" t="s">
        <v>5660</v>
      </c>
      <c r="C1839" s="5">
        <v>12</v>
      </c>
      <c r="D1839" s="6" t="s">
        <v>3818</v>
      </c>
      <c r="E1839" s="6" t="s">
        <v>3696</v>
      </c>
      <c r="F1839" s="6" t="s">
        <v>3723</v>
      </c>
      <c r="G1839" t="str">
        <f t="shared" si="28"/>
        <v>A072520</v>
      </c>
    </row>
    <row r="1840" spans="1:7" x14ac:dyDescent="0.3">
      <c r="A1840" s="5" t="s">
        <v>1055</v>
      </c>
      <c r="B1840" s="16" t="s">
        <v>5661</v>
      </c>
      <c r="C1840" s="5">
        <v>12</v>
      </c>
      <c r="D1840" s="6" t="s">
        <v>3627</v>
      </c>
      <c r="E1840" s="6" t="s">
        <v>3675</v>
      </c>
      <c r="F1840" s="6" t="s">
        <v>3702</v>
      </c>
      <c r="G1840" t="str">
        <f t="shared" si="28"/>
        <v>A060910</v>
      </c>
    </row>
    <row r="1841" spans="1:7" x14ac:dyDescent="0.3">
      <c r="A1841" s="5" t="s">
        <v>3628</v>
      </c>
      <c r="B1841" s="16" t="s">
        <v>5662</v>
      </c>
      <c r="C1841" s="5">
        <v>12</v>
      </c>
      <c r="D1841" s="6" t="s">
        <v>3629</v>
      </c>
      <c r="E1841" s="6" t="s">
        <v>3695</v>
      </c>
      <c r="F1841" s="6" t="s">
        <v>3722</v>
      </c>
      <c r="G1841" t="str">
        <f t="shared" si="28"/>
        <v>A109610</v>
      </c>
    </row>
    <row r="1842" spans="1:7" x14ac:dyDescent="0.3">
      <c r="A1842" s="5" t="s">
        <v>3630</v>
      </c>
      <c r="B1842" s="16" t="s">
        <v>5663</v>
      </c>
      <c r="C1842" s="5">
        <v>12</v>
      </c>
      <c r="D1842" s="6" t="s">
        <v>3631</v>
      </c>
      <c r="E1842" s="6" t="s">
        <v>3675</v>
      </c>
      <c r="F1842" s="6" t="s">
        <v>3702</v>
      </c>
      <c r="G1842" t="str">
        <f t="shared" si="28"/>
        <v>A152330</v>
      </c>
    </row>
    <row r="1843" spans="1:7" x14ac:dyDescent="0.3">
      <c r="A1843" s="5" t="s">
        <v>3632</v>
      </c>
      <c r="B1843" s="16" t="s">
        <v>5664</v>
      </c>
      <c r="C1843" s="5">
        <v>12</v>
      </c>
      <c r="D1843" s="6" t="s">
        <v>3633</v>
      </c>
      <c r="E1843" s="6" t="s">
        <v>3674</v>
      </c>
      <c r="F1843" s="6" t="s">
        <v>3701</v>
      </c>
      <c r="G1843" t="str">
        <f t="shared" si="28"/>
        <v>A224060</v>
      </c>
    </row>
  </sheetData>
  <phoneticPr fontId="4" type="noConversion"/>
  <hyperlinks>
    <hyperlink ref="A1" tooltip="Quantiwise7G" display="     Refresh     "/>
  </hyperlinks>
  <pageMargins left="0.7" right="0.7" top="0.75" bottom="0.75" header="0.3" footer="0.3"/>
  <legacy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6"/>
  <dimension ref="A1:BQ1082"/>
  <sheetViews>
    <sheetView showGridLines="0" topLeftCell="G1" zoomScaleNormal="100" workbookViewId="0">
      <pane ySplit="19" topLeftCell="A673" activePane="bottomLeft" state="frozen"/>
      <selection activeCell="F14" sqref="F14"/>
      <selection pane="bottomLeft" activeCell="AD692" sqref="AD692"/>
    </sheetView>
  </sheetViews>
  <sheetFormatPr defaultRowHeight="16.5" x14ac:dyDescent="0.3"/>
  <cols>
    <col min="1" max="3" width="14.625" customWidth="1"/>
    <col min="4" max="5" width="11.375" customWidth="1"/>
    <col min="8" max="23" width="14.625" customWidth="1"/>
    <col min="24" max="25" width="13.5" customWidth="1"/>
    <col min="29" max="29" width="2" style="3" customWidth="1"/>
    <col min="30" max="30" width="8.5" style="4" customWidth="1"/>
    <col min="31" max="31" width="9" style="5"/>
    <col min="32" max="32" width="11.125" style="5" bestFit="1" customWidth="1"/>
    <col min="33" max="33" width="11.125" bestFit="1" customWidth="1"/>
    <col min="34" max="35" width="11.5" style="6" customWidth="1"/>
    <col min="41" max="41" width="11.125" bestFit="1" customWidth="1"/>
    <col min="42" max="42" width="11.125" customWidth="1"/>
    <col min="60" max="60" width="12.625" bestFit="1" customWidth="1"/>
  </cols>
  <sheetData>
    <row r="1" spans="1:69" x14ac:dyDescent="0.3">
      <c r="AH1" s="6">
        <v>2</v>
      </c>
      <c r="AI1" s="6">
        <v>3</v>
      </c>
      <c r="AN1">
        <f>COLUMN()-COLUMN($AF$6)</f>
        <v>8</v>
      </c>
    </row>
    <row r="2" spans="1:69" x14ac:dyDescent="0.3">
      <c r="AG2" s="9"/>
      <c r="AH2" s="10" t="s">
        <v>3734</v>
      </c>
      <c r="AI2" s="10" t="s">
        <v>3735</v>
      </c>
    </row>
    <row r="3" spans="1:69" x14ac:dyDescent="0.3">
      <c r="AG3" s="12">
        <v>2003</v>
      </c>
      <c r="AH3" s="13">
        <f>K19</f>
        <v>5959</v>
      </c>
      <c r="AI3" s="13">
        <f>K20</f>
        <v>4103.8900000000003</v>
      </c>
    </row>
    <row r="4" spans="1:69" x14ac:dyDescent="0.3">
      <c r="AG4" s="12">
        <v>2004</v>
      </c>
      <c r="AH4" s="13">
        <f>L19</f>
        <v>10786.74</v>
      </c>
      <c r="AI4" s="13">
        <f>L20</f>
        <v>12435.92</v>
      </c>
    </row>
    <row r="5" spans="1:69" x14ac:dyDescent="0.3">
      <c r="AG5" s="12">
        <v>2005</v>
      </c>
      <c r="AH5" s="13">
        <f>M19</f>
        <v>7640.21</v>
      </c>
      <c r="AI5" s="13">
        <f>M20</f>
        <v>9285.35</v>
      </c>
    </row>
    <row r="6" spans="1:69" ht="15" customHeight="1" x14ac:dyDescent="0.3">
      <c r="A6" s="1" t="s">
        <v>0</v>
      </c>
      <c r="B6" t="s">
        <v>5665</v>
      </c>
      <c r="H6" s="1" t="s">
        <v>0</v>
      </c>
      <c r="I6" s="2" t="s">
        <v>5678</v>
      </c>
      <c r="AG6" s="12">
        <v>2006</v>
      </c>
      <c r="AH6" s="13">
        <f>N19</f>
        <v>7916.49</v>
      </c>
      <c r="AI6" s="13">
        <f>N20</f>
        <v>9580.73</v>
      </c>
      <c r="BG6">
        <f>COLUMN()-COLUMN($AF$6)</f>
        <v>27</v>
      </c>
    </row>
    <row r="7" spans="1:69" x14ac:dyDescent="0.3">
      <c r="A7" s="7">
        <v>0</v>
      </c>
      <c r="Q7" s="8">
        <f ca="1">TODAY()</f>
        <v>42692</v>
      </c>
      <c r="R7">
        <f>365*6</f>
        <v>2190</v>
      </c>
      <c r="AG7" s="12">
        <v>2007</v>
      </c>
      <c r="AH7" s="13">
        <f>O19</f>
        <v>7425.02</v>
      </c>
      <c r="AI7" s="13">
        <f>O20</f>
        <v>7908.27</v>
      </c>
    </row>
    <row r="8" spans="1:69" x14ac:dyDescent="0.3">
      <c r="A8" s="11" t="s">
        <v>1</v>
      </c>
      <c r="H8" s="11" t="s">
        <v>5679</v>
      </c>
      <c r="Q8" s="8">
        <f ca="1">Q7-R7</f>
        <v>40502</v>
      </c>
      <c r="AG8" s="12">
        <v>2008</v>
      </c>
      <c r="AH8" s="13">
        <f>P19</f>
        <v>5525.9</v>
      </c>
      <c r="AI8" s="13">
        <f>P20</f>
        <v>461.57</v>
      </c>
      <c r="AN8" t="s">
        <v>3744</v>
      </c>
    </row>
    <row r="9" spans="1:69" x14ac:dyDescent="0.3">
      <c r="A9" s="14" t="s">
        <v>2</v>
      </c>
      <c r="B9" s="14" t="s">
        <v>3</v>
      </c>
      <c r="C9" s="14" t="s">
        <v>4</v>
      </c>
      <c r="D9" s="14">
        <v>0</v>
      </c>
      <c r="H9" s="14" t="s">
        <v>5</v>
      </c>
      <c r="I9" s="14" t="s">
        <v>6</v>
      </c>
      <c r="J9" s="14" t="s">
        <v>7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AG9" s="12">
        <v>2009</v>
      </c>
      <c r="AH9" s="13">
        <f>Q19</f>
        <v>9649.49</v>
      </c>
      <c r="AI9" s="13">
        <f>Q20</f>
        <v>9217.0499999999993</v>
      </c>
      <c r="AN9" s="76" t="s">
        <v>3668</v>
      </c>
      <c r="AO9" s="77">
        <f>INDEX(AN20:AN5005,MATCH(MAX(AO20:AO5005),AO20:AO5005,0))</f>
        <v>10.31988416180255</v>
      </c>
      <c r="AW9" t="s">
        <v>3745</v>
      </c>
      <c r="BG9" s="76" t="s">
        <v>3668</v>
      </c>
      <c r="BH9" s="77">
        <f>INDEX(BG20:BG5005,MATCH(MAX(BH20:BH5005),BH20:BH5005,0))</f>
        <v>8.7762717247230331</v>
      </c>
      <c r="BP9" t="s">
        <v>3745</v>
      </c>
    </row>
    <row r="10" spans="1:69" x14ac:dyDescent="0.3">
      <c r="A10" s="16" t="s">
        <v>8</v>
      </c>
      <c r="B10" s="16">
        <v>20040102</v>
      </c>
      <c r="C10" s="16" t="s">
        <v>7</v>
      </c>
      <c r="D10" s="16">
        <v>0</v>
      </c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AG10" s="12">
        <f>AG9+1</f>
        <v>2010</v>
      </c>
      <c r="AH10" s="13">
        <f>R19</f>
        <v>15799.04</v>
      </c>
      <c r="AI10" s="13">
        <f>R20</f>
        <v>18845.39</v>
      </c>
      <c r="AN10" s="76" t="s">
        <v>3664</v>
      </c>
      <c r="AO10" s="77">
        <f>MAX(AN20:AN5005)</f>
        <v>16.631356077474472</v>
      </c>
      <c r="AW10" s="76" t="s">
        <v>3742</v>
      </c>
      <c r="AX10" s="76">
        <f>INDEX(AL20:AL5005,MATCH(MAX($AO$20:$AO$5005),$AO$20:$AO$5005,0))</f>
        <v>0.81257423498053427</v>
      </c>
      <c r="BG10" s="76" t="s">
        <v>3664</v>
      </c>
      <c r="BH10" s="77">
        <f>MAX(BG20:BG5005)</f>
        <v>15.918374166494646</v>
      </c>
      <c r="BP10" s="76" t="s">
        <v>3742</v>
      </c>
      <c r="BQ10" s="76">
        <f>INDEX(BE20:BE5005,MATCH(MAX($AO$20:$AO$5005),$AO$20:$AO$5005,0))</f>
        <v>17.537457865123329</v>
      </c>
    </row>
    <row r="11" spans="1:69" x14ac:dyDescent="0.3">
      <c r="A11" s="17" t="s">
        <v>9</v>
      </c>
      <c r="B11" s="17" t="s">
        <v>5666</v>
      </c>
      <c r="C11" s="17"/>
      <c r="D11" s="17">
        <v>0</v>
      </c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AG11" s="12">
        <v>2011</v>
      </c>
      <c r="AH11" s="13">
        <f>S19</f>
        <v>13382.65</v>
      </c>
      <c r="AI11" s="13">
        <f>S20</f>
        <v>13334.28</v>
      </c>
      <c r="AN11" s="76" t="s">
        <v>3665</v>
      </c>
      <c r="AO11" s="77">
        <f>MIN(AN20:AN5005)</f>
        <v>5.6911208273174365</v>
      </c>
      <c r="AW11" s="76" t="s">
        <v>3743</v>
      </c>
      <c r="AX11" s="76">
        <f>INDEX(AX20:AX5005,MATCH(MAX($AO$20:$AO$5005),$AO$20:$AO$5005,0))</f>
        <v>-5.4227722135549383</v>
      </c>
      <c r="BG11" s="76" t="s">
        <v>3665</v>
      </c>
      <c r="BH11" s="77">
        <f>MIN(BG20:BG5005)</f>
        <v>5.1590542396641403</v>
      </c>
      <c r="BP11" s="76" t="s">
        <v>3743</v>
      </c>
      <c r="BQ11" s="76">
        <f>INDEX(BQ20:BQ5005,MATCH(MAX($AO$20:$AO$5005),$AO$20:$AO$5005,0))</f>
        <v>19.052718839418283</v>
      </c>
    </row>
    <row r="12" spans="1:69" x14ac:dyDescent="0.3">
      <c r="H12" s="17"/>
      <c r="I12" s="17"/>
      <c r="J12" s="17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AG12" s="12">
        <f>AG11+1</f>
        <v>2012</v>
      </c>
      <c r="AH12" s="13">
        <f>T19</f>
        <v>23185.38</v>
      </c>
      <c r="AI12" s="13">
        <f>T20</f>
        <v>23025.38</v>
      </c>
    </row>
    <row r="13" spans="1:69" x14ac:dyDescent="0.3">
      <c r="A13" s="18" t="s">
        <v>3821</v>
      </c>
      <c r="B13" s="52" t="str">
        <f>VLOOKUP(Outcome!$C$5,info!$D$14:$G$1843,4,FALSE)</f>
        <v>A005930</v>
      </c>
      <c r="C13" s="52" t="str">
        <f>VLOOKUP($B$13,info!$A$14:$F$1843,6,FALSE)</f>
        <v>WI620</v>
      </c>
      <c r="D13" s="52" t="str">
        <f>VLOOKUP(Outcome!$C$5,info!$D$14:$G$1843,4,FALSE)</f>
        <v>A005930</v>
      </c>
      <c r="E13" s="52" t="str">
        <f>VLOOKUP($B$13,info!$A$14:$F$1843,6,FALSE)</f>
        <v>WI620</v>
      </c>
      <c r="AG13" s="12">
        <f t="shared" ref="AG13:AG17" si="0">AG12+1</f>
        <v>2013</v>
      </c>
      <c r="AH13" s="13">
        <f>U19</f>
        <v>29821.22</v>
      </c>
      <c r="AI13" s="13">
        <f>U20</f>
        <v>32601.69</v>
      </c>
    </row>
    <row r="14" spans="1:69" x14ac:dyDescent="0.3">
      <c r="A14" s="19" t="s">
        <v>5668</v>
      </c>
      <c r="B14" s="20" t="s">
        <v>5672</v>
      </c>
      <c r="C14" s="21" t="s">
        <v>5674</v>
      </c>
      <c r="D14" s="20" t="s">
        <v>5675</v>
      </c>
      <c r="E14" s="21" t="s">
        <v>5674</v>
      </c>
      <c r="H14" s="14"/>
      <c r="I14" s="14" t="s">
        <v>5680</v>
      </c>
      <c r="J14" s="14" t="s">
        <v>10</v>
      </c>
      <c r="K14" s="14" t="s">
        <v>11</v>
      </c>
      <c r="L14" s="14" t="s">
        <v>11</v>
      </c>
      <c r="M14" s="14" t="s">
        <v>11</v>
      </c>
      <c r="N14" s="14" t="s">
        <v>11</v>
      </c>
      <c r="O14" s="14" t="s">
        <v>11</v>
      </c>
      <c r="P14" s="14" t="s">
        <v>11</v>
      </c>
      <c r="Q14" s="14" t="s">
        <v>11</v>
      </c>
      <c r="R14" s="14" t="s">
        <v>11</v>
      </c>
      <c r="S14" s="14" t="s">
        <v>11</v>
      </c>
      <c r="T14" s="14" t="s">
        <v>11</v>
      </c>
      <c r="U14" s="14" t="s">
        <v>11</v>
      </c>
      <c r="V14" s="14" t="s">
        <v>11</v>
      </c>
      <c r="W14" s="14" t="s">
        <v>14</v>
      </c>
      <c r="X14" s="14" t="s">
        <v>14</v>
      </c>
      <c r="Y14" s="14" t="s">
        <v>14</v>
      </c>
      <c r="Z14" s="14" t="s">
        <v>12</v>
      </c>
      <c r="AA14" s="15"/>
      <c r="AB14" s="15"/>
      <c r="AC14" s="22"/>
      <c r="AD14" s="23"/>
      <c r="AG14" s="12">
        <f t="shared" si="0"/>
        <v>2014</v>
      </c>
      <c r="AH14" s="13">
        <f>V19</f>
        <v>23082.5</v>
      </c>
      <c r="AI14" s="13">
        <f>V20</f>
        <v>27483.14</v>
      </c>
    </row>
    <row r="15" spans="1:69" x14ac:dyDescent="0.3">
      <c r="A15" s="24" t="s">
        <v>5669</v>
      </c>
      <c r="B15" t="s">
        <v>13</v>
      </c>
      <c r="C15" t="s">
        <v>13</v>
      </c>
      <c r="D15" t="s">
        <v>3635</v>
      </c>
      <c r="E15" t="s">
        <v>3730</v>
      </c>
      <c r="H15" s="15"/>
      <c r="I15" s="15" t="s">
        <v>5681</v>
      </c>
      <c r="J15" s="15"/>
      <c r="K15" s="15" t="s">
        <v>3748</v>
      </c>
      <c r="L15" s="15" t="s">
        <v>3749</v>
      </c>
      <c r="M15" s="15" t="s">
        <v>3750</v>
      </c>
      <c r="N15" s="15" t="s">
        <v>3751</v>
      </c>
      <c r="O15" s="15" t="s">
        <v>3752</v>
      </c>
      <c r="P15" s="15" t="s">
        <v>15</v>
      </c>
      <c r="Q15" s="15" t="s">
        <v>16</v>
      </c>
      <c r="R15" s="15" t="s">
        <v>17</v>
      </c>
      <c r="S15" s="15" t="s">
        <v>18</v>
      </c>
      <c r="T15" s="15" t="s">
        <v>19</v>
      </c>
      <c r="U15" s="15" t="s">
        <v>20</v>
      </c>
      <c r="V15" s="15" t="s">
        <v>21</v>
      </c>
      <c r="W15" s="15" t="s">
        <v>22</v>
      </c>
      <c r="X15" s="15" t="s">
        <v>23</v>
      </c>
      <c r="Y15" s="15" t="s">
        <v>24</v>
      </c>
      <c r="Z15" s="15"/>
      <c r="AA15" s="15"/>
      <c r="AB15" s="15"/>
      <c r="AC15" s="22"/>
      <c r="AD15" s="23"/>
      <c r="AG15" s="12">
        <f t="shared" si="0"/>
        <v>2015</v>
      </c>
      <c r="AH15" s="13">
        <f>W19</f>
        <v>20957.27</v>
      </c>
      <c r="AI15" s="26">
        <f>$W$20</f>
        <v>25919.3</v>
      </c>
    </row>
    <row r="16" spans="1:69" x14ac:dyDescent="0.3">
      <c r="A16" s="24" t="s">
        <v>5670</v>
      </c>
      <c r="B16" s="25" t="s">
        <v>26</v>
      </c>
      <c r="C16" s="27" t="s">
        <v>26</v>
      </c>
      <c r="D16" s="25" t="s">
        <v>27</v>
      </c>
      <c r="E16" s="25" t="s">
        <v>27</v>
      </c>
      <c r="H16" s="15"/>
      <c r="I16" s="15" t="s">
        <v>5670</v>
      </c>
      <c r="J16" s="15" t="s">
        <v>28</v>
      </c>
      <c r="K16" s="28" t="s">
        <v>26</v>
      </c>
      <c r="L16" s="28" t="s">
        <v>26</v>
      </c>
      <c r="M16" s="28" t="s">
        <v>26</v>
      </c>
      <c r="N16" s="28" t="s">
        <v>26</v>
      </c>
      <c r="O16" s="28" t="s">
        <v>26</v>
      </c>
      <c r="P16" s="28" t="s">
        <v>26</v>
      </c>
      <c r="Q16" s="28" t="s">
        <v>26</v>
      </c>
      <c r="R16" s="28" t="s">
        <v>26</v>
      </c>
      <c r="S16" s="28" t="s">
        <v>26</v>
      </c>
      <c r="T16" s="28" t="s">
        <v>26</v>
      </c>
      <c r="U16" s="28" t="s">
        <v>26</v>
      </c>
      <c r="V16" s="28" t="s">
        <v>26</v>
      </c>
      <c r="W16" s="28" t="s">
        <v>26</v>
      </c>
      <c r="X16" s="28" t="s">
        <v>26</v>
      </c>
      <c r="Y16" s="28" t="s">
        <v>26</v>
      </c>
      <c r="Z16" s="28" t="s">
        <v>29</v>
      </c>
      <c r="AA16" s="15"/>
      <c r="AB16" s="15"/>
      <c r="AC16" s="22"/>
      <c r="AD16" s="23"/>
      <c r="AG16" s="12">
        <f t="shared" si="0"/>
        <v>2016</v>
      </c>
      <c r="AH16" s="13">
        <f>X19</f>
        <v>21439.72</v>
      </c>
      <c r="AI16" s="26">
        <f>X20</f>
        <v>24492.32</v>
      </c>
    </row>
    <row r="17" spans="1:69" x14ac:dyDescent="0.3">
      <c r="A17" s="24" t="s">
        <v>5671</v>
      </c>
      <c r="B17" s="25"/>
      <c r="C17" s="25"/>
      <c r="D17" s="25"/>
      <c r="H17" s="25"/>
      <c r="I17" s="25" t="s">
        <v>5671</v>
      </c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/>
      <c r="W17" s="15" t="s">
        <v>30</v>
      </c>
      <c r="X17" s="15" t="s">
        <v>30</v>
      </c>
      <c r="Y17" s="15" t="s">
        <v>30</v>
      </c>
      <c r="Z17" s="15" t="s">
        <v>25</v>
      </c>
      <c r="AA17" s="15"/>
      <c r="AB17" s="15"/>
      <c r="AC17" s="22"/>
      <c r="AD17" s="23"/>
      <c r="AG17" s="12">
        <f t="shared" si="0"/>
        <v>2017</v>
      </c>
      <c r="AH17" s="13">
        <f>Y19</f>
        <v>25708.98</v>
      </c>
      <c r="AI17" s="26">
        <f>Y20</f>
        <v>30111.18</v>
      </c>
    </row>
    <row r="18" spans="1:69" x14ac:dyDescent="0.3">
      <c r="A18" s="19"/>
      <c r="B18" s="27"/>
      <c r="C18" s="25"/>
      <c r="D18" s="25"/>
      <c r="E18" s="25"/>
      <c r="H18" s="29" t="s">
        <v>3821</v>
      </c>
      <c r="I18" s="21" t="s">
        <v>5668</v>
      </c>
      <c r="J18" s="21" t="s">
        <v>5682</v>
      </c>
      <c r="K18" s="21" t="s">
        <v>5683</v>
      </c>
      <c r="L18" s="21" t="s">
        <v>5683</v>
      </c>
      <c r="M18" s="21" t="s">
        <v>5683</v>
      </c>
      <c r="N18" s="21" t="s">
        <v>5683</v>
      </c>
      <c r="O18" s="21" t="s">
        <v>5683</v>
      </c>
      <c r="P18" s="21" t="s">
        <v>5683</v>
      </c>
      <c r="Q18" s="21" t="s">
        <v>5683</v>
      </c>
      <c r="R18" s="21" t="s">
        <v>5683</v>
      </c>
      <c r="S18" s="21" t="s">
        <v>5683</v>
      </c>
      <c r="T18" s="21" t="s">
        <v>5683</v>
      </c>
      <c r="U18" s="21" t="s">
        <v>5683</v>
      </c>
      <c r="V18" s="21" t="s">
        <v>5683</v>
      </c>
      <c r="W18" s="21" t="s">
        <v>5683</v>
      </c>
      <c r="X18" s="21" t="s">
        <v>5683</v>
      </c>
      <c r="Y18" s="21" t="s">
        <v>5683</v>
      </c>
      <c r="Z18" s="21" t="s">
        <v>5684</v>
      </c>
      <c r="AA18" s="25"/>
      <c r="AB18" s="25"/>
      <c r="AC18" s="30"/>
      <c r="AD18" s="31"/>
      <c r="AH18" s="6">
        <v>52</v>
      </c>
      <c r="AI18" s="6">
        <v>52</v>
      </c>
      <c r="AK18" s="33" t="s">
        <v>3727</v>
      </c>
      <c r="AM18" s="33"/>
      <c r="AP18" s="6"/>
      <c r="AQ18" s="32">
        <f>Outcome!E6</f>
        <v>12</v>
      </c>
      <c r="AR18" s="32">
        <f>Outcome!F6</f>
        <v>10</v>
      </c>
      <c r="AS18" s="32">
        <f>Outcome!G6</f>
        <v>8</v>
      </c>
      <c r="AT18" s="32">
        <f>Outcome!H6</f>
        <v>6</v>
      </c>
      <c r="AU18" s="32">
        <f>Outcome!I6</f>
        <v>4</v>
      </c>
      <c r="AW18" s="33" t="s">
        <v>3728</v>
      </c>
      <c r="BI18" s="6"/>
      <c r="BJ18" s="6">
        <f>Outcome!L6</f>
        <v>13</v>
      </c>
      <c r="BK18" s="6">
        <f>Outcome!M6</f>
        <v>11</v>
      </c>
      <c r="BL18" s="6">
        <f>Outcome!N6</f>
        <v>9</v>
      </c>
      <c r="BM18" s="6">
        <f>Outcome!O6</f>
        <v>7</v>
      </c>
      <c r="BN18" s="6">
        <f>Outcome!P6</f>
        <v>5</v>
      </c>
      <c r="BP18" s="33" t="s">
        <v>3728</v>
      </c>
    </row>
    <row r="19" spans="1:69" x14ac:dyDescent="0.3">
      <c r="A19" s="29" t="s">
        <v>5667</v>
      </c>
      <c r="B19" s="20" t="s">
        <v>5673</v>
      </c>
      <c r="C19" s="21" t="s">
        <v>5673</v>
      </c>
      <c r="D19" s="21" t="s">
        <v>5676</v>
      </c>
      <c r="E19" s="21" t="s">
        <v>5677</v>
      </c>
      <c r="H19" s="5" t="str">
        <f>B13</f>
        <v>A005930</v>
      </c>
      <c r="I19" s="16" t="s">
        <v>5675</v>
      </c>
      <c r="J19" s="5">
        <v>12</v>
      </c>
      <c r="K19" s="50">
        <v>5959</v>
      </c>
      <c r="L19" s="50">
        <v>10786.74</v>
      </c>
      <c r="M19" s="50">
        <v>7640.21</v>
      </c>
      <c r="N19" s="50">
        <v>7916.49</v>
      </c>
      <c r="O19" s="50">
        <v>7425.02</v>
      </c>
      <c r="P19" s="50">
        <v>5525.9</v>
      </c>
      <c r="Q19" s="50">
        <v>9649.49</v>
      </c>
      <c r="R19" s="50">
        <v>15799.04</v>
      </c>
      <c r="S19" s="50">
        <v>13382.65</v>
      </c>
      <c r="T19" s="50">
        <v>23185.38</v>
      </c>
      <c r="U19" s="50">
        <v>29821.22</v>
      </c>
      <c r="V19" s="50">
        <v>23082.5</v>
      </c>
      <c r="W19" s="50">
        <v>20957.27</v>
      </c>
      <c r="X19" s="50">
        <v>21439.72</v>
      </c>
      <c r="Y19" s="50">
        <v>25708.98</v>
      </c>
      <c r="Z19" s="6">
        <v>10.14</v>
      </c>
      <c r="AA19" s="6"/>
      <c r="AB19" s="6"/>
      <c r="AC19" s="34"/>
      <c r="AD19" s="35" t="s">
        <v>31</v>
      </c>
      <c r="AF19" s="5" t="s">
        <v>32</v>
      </c>
      <c r="AH19" s="6" t="s">
        <v>33</v>
      </c>
      <c r="AI19" s="6" t="s">
        <v>34</v>
      </c>
      <c r="AK19" s="33" t="s">
        <v>3636</v>
      </c>
      <c r="AL19" s="33" t="str">
        <f>$I$19&amp;" Trailing NP Growth"</f>
        <v>삼성전자 Trailing NP Growth</v>
      </c>
      <c r="AM19" s="33"/>
      <c r="AN19" s="36" t="s">
        <v>3637</v>
      </c>
      <c r="AP19" s="37" t="str">
        <f>B14</f>
        <v>삼성전자</v>
      </c>
      <c r="AQ19" s="6" t="str">
        <f>AQ18&amp;"X"</f>
        <v>12X</v>
      </c>
      <c r="AR19" s="6" t="str">
        <f>AR18&amp;"X"</f>
        <v>10X</v>
      </c>
      <c r="AS19" s="6" t="str">
        <f>AS18&amp;"X"</f>
        <v>8X</v>
      </c>
      <c r="AT19" s="6" t="str">
        <f t="shared" ref="AT19" si="1">AT18&amp;"X"</f>
        <v>6X</v>
      </c>
      <c r="AU19" s="6" t="str">
        <f>AU18&amp;"X"</f>
        <v>4X</v>
      </c>
      <c r="AW19" s="33" t="s">
        <v>3729</v>
      </c>
      <c r="AX19" s="33" t="s">
        <v>3747</v>
      </c>
      <c r="BD19" s="33" t="s">
        <v>3638</v>
      </c>
      <c r="BE19" s="33" t="str">
        <f>$I$19&amp;" Forward NP Growth"</f>
        <v>삼성전자 Forward NP Growth</v>
      </c>
      <c r="BF19" s="33"/>
      <c r="BG19" s="36" t="s">
        <v>3639</v>
      </c>
      <c r="BI19" s="6" t="str">
        <f>AP19</f>
        <v>삼성전자</v>
      </c>
      <c r="BJ19" s="6" t="str">
        <f>BJ18&amp;"X"</f>
        <v>13X</v>
      </c>
      <c r="BK19" s="6" t="str">
        <f t="shared" ref="BK19:BN19" si="2">BK18&amp;"X"</f>
        <v>11X</v>
      </c>
      <c r="BL19" s="6" t="str">
        <f t="shared" si="2"/>
        <v>9X</v>
      </c>
      <c r="BM19" s="6" t="str">
        <f t="shared" si="2"/>
        <v>7X</v>
      </c>
      <c r="BN19" s="6" t="str">
        <f t="shared" si="2"/>
        <v>5X</v>
      </c>
      <c r="BP19" s="33" t="s">
        <v>3729</v>
      </c>
      <c r="BQ19" s="33" t="s">
        <v>3746</v>
      </c>
    </row>
    <row r="20" spans="1:69" x14ac:dyDescent="0.3">
      <c r="A20" s="38">
        <v>37988</v>
      </c>
      <c r="B20" s="48">
        <v>67733.09</v>
      </c>
      <c r="C20" s="48">
        <v>73465.820000000007</v>
      </c>
      <c r="D20" s="48">
        <v>449000</v>
      </c>
      <c r="E20" s="49">
        <v>999.13</v>
      </c>
      <c r="H20" s="80" t="str">
        <f>VLOOKUP($B$13,info!$A$14:$F$1843,6,FALSE)</f>
        <v>WI620</v>
      </c>
      <c r="I20" s="16" t="s">
        <v>5674</v>
      </c>
      <c r="J20" s="5"/>
      <c r="K20" s="50">
        <v>4103.8900000000003</v>
      </c>
      <c r="L20" s="50">
        <v>12435.92</v>
      </c>
      <c r="M20" s="50">
        <v>9285.35</v>
      </c>
      <c r="N20" s="50">
        <v>9580.73</v>
      </c>
      <c r="O20" s="50">
        <v>7908.27</v>
      </c>
      <c r="P20" s="50">
        <v>461.57</v>
      </c>
      <c r="Q20" s="50">
        <v>9217.0499999999993</v>
      </c>
      <c r="R20" s="50">
        <v>18845.39</v>
      </c>
      <c r="S20" s="50">
        <v>13334.28</v>
      </c>
      <c r="T20" s="50">
        <v>23025.38</v>
      </c>
      <c r="U20" s="50">
        <v>32601.69</v>
      </c>
      <c r="V20" s="50">
        <v>27483.14</v>
      </c>
      <c r="W20" s="50">
        <v>25919.3</v>
      </c>
      <c r="X20" s="50">
        <v>24492.32</v>
      </c>
      <c r="Y20" s="50">
        <v>30111.18</v>
      </c>
      <c r="Z20" s="6">
        <v>8.82</v>
      </c>
      <c r="AA20" s="6"/>
      <c r="AB20" s="6"/>
      <c r="AC20" s="34"/>
      <c r="AD20" s="35">
        <f>AE20+1</f>
        <v>2005</v>
      </c>
      <c r="AE20" s="5">
        <f t="shared" ref="AE20:AE83" si="3">YEAR(AG20)</f>
        <v>2004</v>
      </c>
      <c r="AF20" s="5">
        <f>AE20-1</f>
        <v>2003</v>
      </c>
      <c r="AG20" s="8">
        <f t="shared" ref="AG20:AG83" si="4">A20</f>
        <v>37988</v>
      </c>
      <c r="AH20" s="6">
        <v>52</v>
      </c>
      <c r="AI20" s="6">
        <v>0</v>
      </c>
      <c r="AK20">
        <f t="shared" ref="AK20:AK83" si="5">VLOOKUP($AF20,$AG$3:$AI$17,AH$1,FALSE)*($AH20/$AH$18)+VLOOKUP($AE20,$AG$3:$AI$17,AH$1,FALSE)*($AI20/$AI$18)</f>
        <v>5959</v>
      </c>
      <c r="AN20">
        <f>B20/AK20</f>
        <v>11.36651955026011</v>
      </c>
      <c r="AO20" s="39">
        <f>AG20</f>
        <v>37988</v>
      </c>
      <c r="AP20" s="40">
        <f t="shared" ref="AP20:AP83" si="6">(B20)/1000</f>
        <v>67.73308999999999</v>
      </c>
      <c r="AQ20">
        <f>($AK20*AQ$18)/1000</f>
        <v>71.507999999999996</v>
      </c>
      <c r="AR20">
        <f t="shared" ref="AR20:AU20" si="7">($AK20*AR$18)/1000</f>
        <v>59.59</v>
      </c>
      <c r="AS20">
        <f t="shared" si="7"/>
        <v>47.671999999999997</v>
      </c>
      <c r="AT20">
        <f t="shared" si="7"/>
        <v>35.753999999999998</v>
      </c>
      <c r="AU20">
        <f t="shared" si="7"/>
        <v>23.835999999999999</v>
      </c>
      <c r="AW20">
        <f t="shared" ref="AW20:AW83" si="8">VLOOKUP($AF20,$AG$3:$AI$17,AI$1,FALSE)*($AH20/$AH$18)+VLOOKUP($AE20,$AG$3:$AI$17,AI$1,FALSE)*($AI20/$AI$18)</f>
        <v>4103.8900000000003</v>
      </c>
      <c r="BD20">
        <f>VLOOKUP($AE20,$AG$3:$AI$17,AH$1,FALSE)*($AH20/$AH$18)+VLOOKUP($AD20,$AG$3:$AI$17,AH$1,FALSE)*($AI20/$AI$18)</f>
        <v>10786.74</v>
      </c>
      <c r="BG20">
        <f>B20/BD20</f>
        <v>6.2792919825637767</v>
      </c>
      <c r="BH20" s="39">
        <f>AO20</f>
        <v>37988</v>
      </c>
      <c r="BI20" s="41">
        <f>B20/1000</f>
        <v>67.73308999999999</v>
      </c>
      <c r="BJ20" s="41">
        <f>$BD20*BJ$18/1000</f>
        <v>140.22762</v>
      </c>
      <c r="BK20" s="41">
        <f t="shared" ref="BK20:BN39" si="9">$BD20*BK$18/1000</f>
        <v>118.65414</v>
      </c>
      <c r="BL20" s="41">
        <f t="shared" si="9"/>
        <v>97.080660000000009</v>
      </c>
      <c r="BM20" s="41">
        <f t="shared" si="9"/>
        <v>75.507179999999991</v>
      </c>
      <c r="BN20" s="41">
        <f t="shared" si="9"/>
        <v>53.933699999999995</v>
      </c>
      <c r="BP20">
        <f>VLOOKUP($AE20,$AG$3:$AI$17,AI$1,FALSE)*($AH20/$AH$18)+VLOOKUP($AD20,$AG$3:$AI$17,AI$1,FALSE)*($AI20/$AI$18)</f>
        <v>12435.92</v>
      </c>
    </row>
    <row r="21" spans="1:69" x14ac:dyDescent="0.3">
      <c r="A21" s="38">
        <v>37995</v>
      </c>
      <c r="B21" s="48">
        <v>76633.429999999993</v>
      </c>
      <c r="C21" s="48">
        <v>83222.38</v>
      </c>
      <c r="D21" s="48">
        <v>508000</v>
      </c>
      <c r="E21" s="49">
        <v>1131.17</v>
      </c>
      <c r="AD21" s="35">
        <f t="shared" ref="AD21:AD84" si="10">AE21+1</f>
        <v>2005</v>
      </c>
      <c r="AE21" s="5">
        <f t="shared" si="3"/>
        <v>2004</v>
      </c>
      <c r="AF21" s="5">
        <f t="shared" ref="AF21:AF84" si="11">AE21-1</f>
        <v>2003</v>
      </c>
      <c r="AG21" s="8">
        <f t="shared" si="4"/>
        <v>37995</v>
      </c>
      <c r="AH21" s="6">
        <f t="shared" ref="AH21:AH84" si="12">AH20-1</f>
        <v>51</v>
      </c>
      <c r="AI21" s="6">
        <f t="shared" ref="AI21:AI84" si="13">AI20+1</f>
        <v>1</v>
      </c>
      <c r="AK21">
        <f t="shared" si="5"/>
        <v>6051.8411538461532</v>
      </c>
      <c r="AN21">
        <f t="shared" ref="AN21:AN84" si="14">B21/AK21</f>
        <v>12.662829055137511</v>
      </c>
      <c r="AO21" s="39">
        <f t="shared" ref="AO21:AO84" si="15">AG21</f>
        <v>37995</v>
      </c>
      <c r="AP21" s="40">
        <f t="shared" si="6"/>
        <v>76.63342999999999</v>
      </c>
      <c r="AQ21">
        <f t="shared" ref="AQ21:AU36" si="16">($AK21*AQ$18)/1000</f>
        <v>72.622093846153845</v>
      </c>
      <c r="AR21">
        <f t="shared" si="16"/>
        <v>60.518411538461528</v>
      </c>
      <c r="AS21">
        <f t="shared" si="16"/>
        <v>48.414729230769225</v>
      </c>
      <c r="AT21">
        <f t="shared" si="16"/>
        <v>36.311046923076923</v>
      </c>
      <c r="AU21">
        <f t="shared" si="16"/>
        <v>24.207364615384613</v>
      </c>
      <c r="AW21">
        <f t="shared" si="8"/>
        <v>4264.1213461538464</v>
      </c>
      <c r="BD21">
        <f t="shared" ref="BD21:BD84" si="17">VLOOKUP($AE21,$AG$3:$AI$17,AH$1,FALSE)*($AH21/$AH$18)+VLOOKUP($AD21,$AG$3:$AI$17,AH$1,FALSE)*($AI21/$AI$18)</f>
        <v>10726.229807692307</v>
      </c>
      <c r="BG21">
        <f t="shared" ref="BG21:BG84" si="18">B21/BD21</f>
        <v>7.1444889186545666</v>
      </c>
      <c r="BH21" s="39">
        <f t="shared" ref="BH21:BH84" si="19">AO21</f>
        <v>37995</v>
      </c>
      <c r="BI21" s="41">
        <f t="shared" ref="BI21:BI84" si="20">B21/1000</f>
        <v>76.63342999999999</v>
      </c>
      <c r="BJ21" s="41">
        <f t="shared" ref="BJ21:BN40" si="21">$BD21*BJ$18/1000</f>
        <v>139.44098749999998</v>
      </c>
      <c r="BK21" s="41">
        <f t="shared" si="9"/>
        <v>117.98852788461538</v>
      </c>
      <c r="BL21" s="41">
        <f t="shared" si="9"/>
        <v>96.536068269230753</v>
      </c>
      <c r="BM21" s="41">
        <f t="shared" si="9"/>
        <v>75.083608653846156</v>
      </c>
      <c r="BN21" s="41">
        <f t="shared" si="9"/>
        <v>53.63114903846153</v>
      </c>
      <c r="BP21">
        <f t="shared" ref="BP21:BP84" si="22">VLOOKUP($AE21,$AG$3:$AI$17,AI$1,FALSE)*($AH21/$AH$18)+VLOOKUP($AD21,$AG$3:$AI$17,AI$1,FALSE)*($AI21/$AI$18)</f>
        <v>12375.332115384615</v>
      </c>
    </row>
    <row r="22" spans="1:69" x14ac:dyDescent="0.3">
      <c r="A22" s="38">
        <v>38002</v>
      </c>
      <c r="B22" s="48">
        <v>76471.210000000006</v>
      </c>
      <c r="C22" s="48">
        <v>83206.320000000007</v>
      </c>
      <c r="D22" s="48">
        <v>506000</v>
      </c>
      <c r="E22" s="49">
        <v>1129.02</v>
      </c>
      <c r="AD22" s="35">
        <f t="shared" si="10"/>
        <v>2005</v>
      </c>
      <c r="AE22" s="5">
        <f t="shared" si="3"/>
        <v>2004</v>
      </c>
      <c r="AF22" s="5">
        <f t="shared" si="11"/>
        <v>2003</v>
      </c>
      <c r="AG22" s="8">
        <f t="shared" si="4"/>
        <v>38002</v>
      </c>
      <c r="AH22" s="6">
        <f t="shared" si="12"/>
        <v>50</v>
      </c>
      <c r="AI22" s="6">
        <f t="shared" si="13"/>
        <v>2</v>
      </c>
      <c r="AK22">
        <f t="shared" si="5"/>
        <v>6144.6823076923074</v>
      </c>
      <c r="AN22">
        <f t="shared" si="14"/>
        <v>12.445103940405257</v>
      </c>
      <c r="AO22" s="39">
        <f t="shared" si="15"/>
        <v>38002</v>
      </c>
      <c r="AP22" s="40">
        <f t="shared" si="6"/>
        <v>76.471210000000013</v>
      </c>
      <c r="AQ22">
        <f t="shared" si="16"/>
        <v>73.736187692307695</v>
      </c>
      <c r="AR22">
        <f t="shared" si="16"/>
        <v>61.446823076923074</v>
      </c>
      <c r="AS22">
        <f t="shared" si="16"/>
        <v>49.157458461538461</v>
      </c>
      <c r="AT22">
        <f t="shared" si="16"/>
        <v>36.868093846153847</v>
      </c>
      <c r="AU22">
        <f t="shared" si="16"/>
        <v>24.57872923076923</v>
      </c>
      <c r="AW22">
        <f t="shared" si="8"/>
        <v>4424.3526923076925</v>
      </c>
      <c r="BD22">
        <f t="shared" si="17"/>
        <v>10665.719615384616</v>
      </c>
      <c r="BG22">
        <f t="shared" si="18"/>
        <v>7.1698125168877676</v>
      </c>
      <c r="BH22" s="39">
        <f t="shared" si="19"/>
        <v>38002</v>
      </c>
      <c r="BI22" s="41">
        <f t="shared" si="20"/>
        <v>76.471210000000013</v>
      </c>
      <c r="BJ22" s="41">
        <f t="shared" si="21"/>
        <v>138.65435500000001</v>
      </c>
      <c r="BK22" s="41">
        <f t="shared" si="9"/>
        <v>117.32291576923078</v>
      </c>
      <c r="BL22" s="41">
        <f t="shared" si="9"/>
        <v>95.991476538461541</v>
      </c>
      <c r="BM22" s="41">
        <f t="shared" si="9"/>
        <v>74.660037307692306</v>
      </c>
      <c r="BN22" s="41">
        <f t="shared" si="9"/>
        <v>53.328598076923079</v>
      </c>
      <c r="BP22">
        <f t="shared" si="22"/>
        <v>12314.744230769231</v>
      </c>
    </row>
    <row r="23" spans="1:69" x14ac:dyDescent="0.3">
      <c r="A23" s="38">
        <v>38006</v>
      </c>
      <c r="B23" s="48">
        <v>79493.789999999994</v>
      </c>
      <c r="C23" s="48">
        <v>86204.84</v>
      </c>
      <c r="D23" s="48">
        <v>526000</v>
      </c>
      <c r="E23" s="49">
        <v>1169.56</v>
      </c>
      <c r="AD23" s="35">
        <f t="shared" si="10"/>
        <v>2005</v>
      </c>
      <c r="AE23" s="5">
        <f t="shared" si="3"/>
        <v>2004</v>
      </c>
      <c r="AF23" s="5">
        <f t="shared" si="11"/>
        <v>2003</v>
      </c>
      <c r="AG23" s="8">
        <f t="shared" si="4"/>
        <v>38006</v>
      </c>
      <c r="AH23" s="6">
        <f t="shared" si="12"/>
        <v>49</v>
      </c>
      <c r="AI23" s="6">
        <f t="shared" si="13"/>
        <v>3</v>
      </c>
      <c r="AK23">
        <f t="shared" si="5"/>
        <v>6237.5234615384616</v>
      </c>
      <c r="AN23">
        <f t="shared" si="14"/>
        <v>12.744447454213367</v>
      </c>
      <c r="AO23" s="39">
        <f t="shared" si="15"/>
        <v>38006</v>
      </c>
      <c r="AP23" s="40">
        <f t="shared" si="6"/>
        <v>79.49378999999999</v>
      </c>
      <c r="AQ23">
        <f t="shared" si="16"/>
        <v>74.850281538461545</v>
      </c>
      <c r="AR23">
        <f t="shared" si="16"/>
        <v>62.375234615384613</v>
      </c>
      <c r="AS23">
        <f t="shared" si="16"/>
        <v>49.900187692307689</v>
      </c>
      <c r="AT23">
        <f t="shared" si="16"/>
        <v>37.425140769230772</v>
      </c>
      <c r="AU23">
        <f t="shared" si="16"/>
        <v>24.950093846153845</v>
      </c>
      <c r="AW23">
        <f t="shared" si="8"/>
        <v>4584.5840384615385</v>
      </c>
      <c r="BD23">
        <f t="shared" si="17"/>
        <v>10605.209423076923</v>
      </c>
      <c r="BG23">
        <f t="shared" si="18"/>
        <v>7.4957303367363588</v>
      </c>
      <c r="BH23" s="39">
        <f t="shared" si="19"/>
        <v>38006</v>
      </c>
      <c r="BI23" s="41">
        <f t="shared" si="20"/>
        <v>79.49378999999999</v>
      </c>
      <c r="BJ23" s="41">
        <f t="shared" si="21"/>
        <v>137.86772250000001</v>
      </c>
      <c r="BK23" s="41">
        <f t="shared" si="9"/>
        <v>116.65730365384616</v>
      </c>
      <c r="BL23" s="41">
        <f t="shared" si="9"/>
        <v>95.446884807692314</v>
      </c>
      <c r="BM23" s="41">
        <f t="shared" si="9"/>
        <v>74.236465961538457</v>
      </c>
      <c r="BN23" s="41">
        <f t="shared" si="9"/>
        <v>53.026047115384614</v>
      </c>
      <c r="BP23">
        <f t="shared" si="22"/>
        <v>12254.156346153846</v>
      </c>
    </row>
    <row r="24" spans="1:69" x14ac:dyDescent="0.3">
      <c r="A24" s="38">
        <v>38016</v>
      </c>
      <c r="B24" s="48">
        <v>79226.66</v>
      </c>
      <c r="C24" s="48">
        <v>86705.2</v>
      </c>
      <c r="D24" s="48">
        <v>524000</v>
      </c>
      <c r="E24" s="49">
        <v>1174.7</v>
      </c>
      <c r="AD24" s="35">
        <f t="shared" si="10"/>
        <v>2005</v>
      </c>
      <c r="AE24" s="5">
        <f t="shared" si="3"/>
        <v>2004</v>
      </c>
      <c r="AF24" s="5">
        <f t="shared" si="11"/>
        <v>2003</v>
      </c>
      <c r="AG24" s="8">
        <f t="shared" si="4"/>
        <v>38016</v>
      </c>
      <c r="AH24" s="6">
        <f t="shared" si="12"/>
        <v>48</v>
      </c>
      <c r="AI24" s="6">
        <f t="shared" si="13"/>
        <v>4</v>
      </c>
      <c r="AK24">
        <f t="shared" si="5"/>
        <v>6330.3646153846157</v>
      </c>
      <c r="AN24">
        <f t="shared" si="14"/>
        <v>12.515339133461021</v>
      </c>
      <c r="AO24" s="39">
        <f t="shared" si="15"/>
        <v>38016</v>
      </c>
      <c r="AP24" s="40">
        <f t="shared" si="6"/>
        <v>79.22666000000001</v>
      </c>
      <c r="AQ24">
        <f t="shared" si="16"/>
        <v>75.96437538461538</v>
      </c>
      <c r="AR24">
        <f t="shared" si="16"/>
        <v>63.303646153846159</v>
      </c>
      <c r="AS24">
        <f t="shared" si="16"/>
        <v>50.642916923076925</v>
      </c>
      <c r="AT24">
        <f t="shared" si="16"/>
        <v>37.98218769230769</v>
      </c>
      <c r="AU24">
        <f t="shared" si="16"/>
        <v>25.321458461538462</v>
      </c>
      <c r="AW24">
        <f t="shared" si="8"/>
        <v>4744.8153846153855</v>
      </c>
      <c r="BD24">
        <f t="shared" si="17"/>
        <v>10544.699230769231</v>
      </c>
      <c r="BG24">
        <f t="shared" si="18"/>
        <v>7.5134110766116615</v>
      </c>
      <c r="BH24" s="39">
        <f t="shared" si="19"/>
        <v>38016</v>
      </c>
      <c r="BI24" s="41">
        <f t="shared" si="20"/>
        <v>79.22666000000001</v>
      </c>
      <c r="BJ24" s="41">
        <f t="shared" si="21"/>
        <v>137.08108999999999</v>
      </c>
      <c r="BK24" s="41">
        <f t="shared" si="9"/>
        <v>115.99169153846154</v>
      </c>
      <c r="BL24" s="41">
        <f t="shared" si="9"/>
        <v>94.902293076923073</v>
      </c>
      <c r="BM24" s="41">
        <f t="shared" si="9"/>
        <v>73.812894615384621</v>
      </c>
      <c r="BN24" s="41">
        <f t="shared" si="9"/>
        <v>52.723496153846149</v>
      </c>
      <c r="BP24">
        <f t="shared" si="22"/>
        <v>12193.568461538462</v>
      </c>
    </row>
    <row r="25" spans="1:69" x14ac:dyDescent="0.3">
      <c r="A25" s="38">
        <v>38023</v>
      </c>
      <c r="B25" s="48">
        <v>79738.92</v>
      </c>
      <c r="C25" s="48">
        <v>86916.07</v>
      </c>
      <c r="D25" s="48">
        <v>527000</v>
      </c>
      <c r="E25" s="49">
        <v>1176.83</v>
      </c>
      <c r="AD25" s="35">
        <f t="shared" si="10"/>
        <v>2005</v>
      </c>
      <c r="AE25" s="5">
        <f t="shared" si="3"/>
        <v>2004</v>
      </c>
      <c r="AF25" s="5">
        <f t="shared" si="11"/>
        <v>2003</v>
      </c>
      <c r="AG25" s="8">
        <f t="shared" si="4"/>
        <v>38023</v>
      </c>
      <c r="AH25" s="6">
        <f t="shared" si="12"/>
        <v>47</v>
      </c>
      <c r="AI25" s="6">
        <f t="shared" si="13"/>
        <v>5</v>
      </c>
      <c r="AK25">
        <f t="shared" si="5"/>
        <v>6423.205769230769</v>
      </c>
      <c r="AN25">
        <f t="shared" si="14"/>
        <v>12.414193607493502</v>
      </c>
      <c r="AO25" s="39">
        <f t="shared" si="15"/>
        <v>38023</v>
      </c>
      <c r="AP25" s="40">
        <f t="shared" si="6"/>
        <v>79.738919999999993</v>
      </c>
      <c r="AQ25">
        <f t="shared" si="16"/>
        <v>77.07846923076923</v>
      </c>
      <c r="AR25">
        <f t="shared" si="16"/>
        <v>64.232057692307691</v>
      </c>
      <c r="AS25">
        <f t="shared" si="16"/>
        <v>51.385646153846153</v>
      </c>
      <c r="AT25">
        <f t="shared" si="16"/>
        <v>38.539234615384615</v>
      </c>
      <c r="AU25">
        <f t="shared" si="16"/>
        <v>25.692823076923077</v>
      </c>
      <c r="AW25">
        <f t="shared" si="8"/>
        <v>4905.0467307692315</v>
      </c>
      <c r="BD25">
        <f t="shared" si="17"/>
        <v>10484.18903846154</v>
      </c>
      <c r="BG25">
        <f t="shared" si="18"/>
        <v>7.6056354676051283</v>
      </c>
      <c r="BH25" s="39">
        <f t="shared" si="19"/>
        <v>38023</v>
      </c>
      <c r="BI25" s="41">
        <f t="shared" si="20"/>
        <v>79.738919999999993</v>
      </c>
      <c r="BJ25" s="41">
        <f t="shared" si="21"/>
        <v>136.29445750000002</v>
      </c>
      <c r="BK25" s="41">
        <f t="shared" si="9"/>
        <v>115.32607942307693</v>
      </c>
      <c r="BL25" s="41">
        <f t="shared" si="9"/>
        <v>94.35770134615386</v>
      </c>
      <c r="BM25" s="41">
        <f t="shared" si="9"/>
        <v>73.389323269230786</v>
      </c>
      <c r="BN25" s="41">
        <f t="shared" si="9"/>
        <v>52.420945192307698</v>
      </c>
      <c r="BP25">
        <f t="shared" si="22"/>
        <v>12132.980576923077</v>
      </c>
    </row>
    <row r="26" spans="1:69" x14ac:dyDescent="0.3">
      <c r="A26" s="38">
        <v>38030</v>
      </c>
      <c r="B26" s="48">
        <v>82782.509999999995</v>
      </c>
      <c r="C26" s="48">
        <v>90130.04</v>
      </c>
      <c r="D26" s="48">
        <v>555000</v>
      </c>
      <c r="E26" s="49">
        <v>1236.46</v>
      </c>
      <c r="AD26" s="35">
        <f t="shared" si="10"/>
        <v>2005</v>
      </c>
      <c r="AE26" s="5">
        <f t="shared" si="3"/>
        <v>2004</v>
      </c>
      <c r="AF26" s="5">
        <f t="shared" si="11"/>
        <v>2003</v>
      </c>
      <c r="AG26" s="8">
        <f t="shared" si="4"/>
        <v>38030</v>
      </c>
      <c r="AH26" s="6">
        <f t="shared" si="12"/>
        <v>46</v>
      </c>
      <c r="AI26" s="6">
        <f t="shared" si="13"/>
        <v>6</v>
      </c>
      <c r="AK26">
        <f t="shared" si="5"/>
        <v>6516.0469230769231</v>
      </c>
      <c r="AN26">
        <f t="shared" si="14"/>
        <v>12.704406671293507</v>
      </c>
      <c r="AO26" s="39">
        <f t="shared" si="15"/>
        <v>38030</v>
      </c>
      <c r="AP26" s="40">
        <f t="shared" si="6"/>
        <v>82.782509999999988</v>
      </c>
      <c r="AQ26">
        <f t="shared" si="16"/>
        <v>78.192563076923079</v>
      </c>
      <c r="AR26">
        <f t="shared" si="16"/>
        <v>65.160469230769237</v>
      </c>
      <c r="AS26">
        <f t="shared" si="16"/>
        <v>52.128375384615381</v>
      </c>
      <c r="AT26">
        <f t="shared" si="16"/>
        <v>39.09628153846154</v>
      </c>
      <c r="AU26">
        <f t="shared" si="16"/>
        <v>26.064187692307691</v>
      </c>
      <c r="AW26">
        <f t="shared" si="8"/>
        <v>5065.2780769230767</v>
      </c>
      <c r="BD26">
        <f t="shared" si="17"/>
        <v>10423.678846153845</v>
      </c>
      <c r="BG26">
        <f t="shared" si="18"/>
        <v>7.9417748015658871</v>
      </c>
      <c r="BH26" s="39">
        <f t="shared" si="19"/>
        <v>38030</v>
      </c>
      <c r="BI26" s="41">
        <f t="shared" si="20"/>
        <v>82.782509999999988</v>
      </c>
      <c r="BJ26" s="41">
        <f t="shared" si="21"/>
        <v>135.50782499999997</v>
      </c>
      <c r="BK26" s="41">
        <f t="shared" si="9"/>
        <v>114.6604673076923</v>
      </c>
      <c r="BL26" s="41">
        <f t="shared" si="9"/>
        <v>93.813109615384604</v>
      </c>
      <c r="BM26" s="41">
        <f t="shared" si="9"/>
        <v>72.965751923076922</v>
      </c>
      <c r="BN26" s="41">
        <f t="shared" si="9"/>
        <v>52.118394230769226</v>
      </c>
      <c r="BP26">
        <f t="shared" si="22"/>
        <v>12072.392692307692</v>
      </c>
    </row>
    <row r="27" spans="1:69" x14ac:dyDescent="0.3">
      <c r="A27" s="38">
        <v>38037</v>
      </c>
      <c r="B27" s="48">
        <v>81887.570000000007</v>
      </c>
      <c r="C27" s="48">
        <v>89504.98</v>
      </c>
      <c r="D27" s="48">
        <v>549000</v>
      </c>
      <c r="E27" s="49">
        <v>1228.1400000000001</v>
      </c>
      <c r="AD27" s="35">
        <f t="shared" si="10"/>
        <v>2005</v>
      </c>
      <c r="AE27" s="5">
        <f t="shared" si="3"/>
        <v>2004</v>
      </c>
      <c r="AF27" s="5">
        <f t="shared" si="11"/>
        <v>2003</v>
      </c>
      <c r="AG27" s="8">
        <f t="shared" si="4"/>
        <v>38037</v>
      </c>
      <c r="AH27" s="6">
        <f t="shared" si="12"/>
        <v>45</v>
      </c>
      <c r="AI27" s="6">
        <f t="shared" si="13"/>
        <v>7</v>
      </c>
      <c r="AK27">
        <f t="shared" si="5"/>
        <v>6608.8880769230764</v>
      </c>
      <c r="AN27">
        <f t="shared" si="14"/>
        <v>12.390521529020157</v>
      </c>
      <c r="AO27" s="39">
        <f t="shared" si="15"/>
        <v>38037</v>
      </c>
      <c r="AP27" s="40">
        <f t="shared" si="6"/>
        <v>81.887570000000011</v>
      </c>
      <c r="AQ27">
        <f t="shared" si="16"/>
        <v>79.306656923076929</v>
      </c>
      <c r="AR27">
        <f t="shared" si="16"/>
        <v>66.088880769230755</v>
      </c>
      <c r="AS27">
        <f t="shared" si="16"/>
        <v>52.87110461538461</v>
      </c>
      <c r="AT27">
        <f t="shared" si="16"/>
        <v>39.653328461538464</v>
      </c>
      <c r="AU27">
        <f t="shared" si="16"/>
        <v>26.435552307692305</v>
      </c>
      <c r="AW27">
        <f t="shared" si="8"/>
        <v>5225.5094230769237</v>
      </c>
      <c r="BD27">
        <f t="shared" si="17"/>
        <v>10363.168653846154</v>
      </c>
      <c r="BG27">
        <f t="shared" si="18"/>
        <v>7.9017887998578997</v>
      </c>
      <c r="BH27" s="39">
        <f t="shared" si="19"/>
        <v>38037</v>
      </c>
      <c r="BI27" s="41">
        <f t="shared" si="20"/>
        <v>81.887570000000011</v>
      </c>
      <c r="BJ27" s="41">
        <f t="shared" si="21"/>
        <v>134.7211925</v>
      </c>
      <c r="BK27" s="41">
        <f t="shared" si="9"/>
        <v>113.9948551923077</v>
      </c>
      <c r="BL27" s="41">
        <f t="shared" si="9"/>
        <v>93.268517884615392</v>
      </c>
      <c r="BM27" s="41">
        <f t="shared" si="9"/>
        <v>72.542180576923087</v>
      </c>
      <c r="BN27" s="41">
        <f t="shared" si="9"/>
        <v>51.815843269230768</v>
      </c>
      <c r="BP27">
        <f t="shared" si="22"/>
        <v>12011.804807692308</v>
      </c>
    </row>
    <row r="28" spans="1:69" x14ac:dyDescent="0.3">
      <c r="A28" s="38">
        <v>38044</v>
      </c>
      <c r="B28" s="48">
        <v>81290.94</v>
      </c>
      <c r="C28" s="48">
        <v>88759.96</v>
      </c>
      <c r="D28" s="48">
        <v>545000</v>
      </c>
      <c r="E28" s="49">
        <v>1218.0999999999999</v>
      </c>
      <c r="AD28" s="35">
        <f t="shared" si="10"/>
        <v>2005</v>
      </c>
      <c r="AE28" s="5">
        <f t="shared" si="3"/>
        <v>2004</v>
      </c>
      <c r="AF28" s="5">
        <f t="shared" si="11"/>
        <v>2003</v>
      </c>
      <c r="AG28" s="8">
        <f t="shared" si="4"/>
        <v>38044</v>
      </c>
      <c r="AH28" s="6">
        <f t="shared" si="12"/>
        <v>44</v>
      </c>
      <c r="AI28" s="6">
        <f t="shared" si="13"/>
        <v>8</v>
      </c>
      <c r="AK28">
        <f t="shared" si="5"/>
        <v>6701.7292307692314</v>
      </c>
      <c r="AN28">
        <f t="shared" si="14"/>
        <v>12.129845477309644</v>
      </c>
      <c r="AO28" s="39">
        <f t="shared" si="15"/>
        <v>38044</v>
      </c>
      <c r="AP28" s="40">
        <f t="shared" si="6"/>
        <v>81.290940000000006</v>
      </c>
      <c r="AQ28">
        <f t="shared" si="16"/>
        <v>80.420750769230764</v>
      </c>
      <c r="AR28">
        <f t="shared" si="16"/>
        <v>67.017292307692315</v>
      </c>
      <c r="AS28">
        <f t="shared" si="16"/>
        <v>53.613833846153852</v>
      </c>
      <c r="AT28">
        <f t="shared" si="16"/>
        <v>40.210375384615382</v>
      </c>
      <c r="AU28">
        <f t="shared" si="16"/>
        <v>26.806916923076926</v>
      </c>
      <c r="AW28">
        <f t="shared" si="8"/>
        <v>5385.7407692307697</v>
      </c>
      <c r="BD28">
        <f t="shared" si="17"/>
        <v>10302.658461538462</v>
      </c>
      <c r="BG28">
        <f t="shared" si="18"/>
        <v>7.8902877644127098</v>
      </c>
      <c r="BH28" s="39">
        <f t="shared" si="19"/>
        <v>38044</v>
      </c>
      <c r="BI28" s="41">
        <f t="shared" si="20"/>
        <v>81.290940000000006</v>
      </c>
      <c r="BJ28" s="41">
        <f t="shared" si="21"/>
        <v>133.93456</v>
      </c>
      <c r="BK28" s="41">
        <f t="shared" si="9"/>
        <v>113.32924307692309</v>
      </c>
      <c r="BL28" s="41">
        <f t="shared" si="9"/>
        <v>92.723926153846165</v>
      </c>
      <c r="BM28" s="41">
        <f t="shared" si="9"/>
        <v>72.118609230769238</v>
      </c>
      <c r="BN28" s="41">
        <f t="shared" si="9"/>
        <v>51.513292307692311</v>
      </c>
      <c r="BP28">
        <f t="shared" si="22"/>
        <v>11951.216923076923</v>
      </c>
    </row>
    <row r="29" spans="1:69" x14ac:dyDescent="0.3">
      <c r="A29" s="38">
        <v>38051</v>
      </c>
      <c r="B29" s="48">
        <v>84124.93</v>
      </c>
      <c r="C29" s="48">
        <v>92072.48</v>
      </c>
      <c r="D29" s="48">
        <v>564000</v>
      </c>
      <c r="E29" s="49">
        <v>1263.6500000000001</v>
      </c>
      <c r="AD29" s="35">
        <f t="shared" si="10"/>
        <v>2005</v>
      </c>
      <c r="AE29" s="5">
        <f t="shared" si="3"/>
        <v>2004</v>
      </c>
      <c r="AF29" s="5">
        <f t="shared" si="11"/>
        <v>2003</v>
      </c>
      <c r="AG29" s="8">
        <f t="shared" si="4"/>
        <v>38051</v>
      </c>
      <c r="AH29" s="6">
        <f t="shared" si="12"/>
        <v>43</v>
      </c>
      <c r="AI29" s="6">
        <f t="shared" si="13"/>
        <v>9</v>
      </c>
      <c r="AK29">
        <f t="shared" si="5"/>
        <v>6794.5703846153847</v>
      </c>
      <c r="AN29">
        <f t="shared" si="14"/>
        <v>12.381199286783456</v>
      </c>
      <c r="AO29" s="39">
        <f t="shared" si="15"/>
        <v>38051</v>
      </c>
      <c r="AP29" s="40">
        <f t="shared" si="6"/>
        <v>84.124929999999992</v>
      </c>
      <c r="AQ29">
        <f t="shared" si="16"/>
        <v>81.534844615384614</v>
      </c>
      <c r="AR29">
        <f t="shared" si="16"/>
        <v>67.945703846153847</v>
      </c>
      <c r="AS29">
        <f t="shared" si="16"/>
        <v>54.356563076923081</v>
      </c>
      <c r="AT29">
        <f t="shared" si="16"/>
        <v>40.767422307692307</v>
      </c>
      <c r="AU29">
        <f t="shared" si="16"/>
        <v>27.17828153846154</v>
      </c>
      <c r="AW29">
        <f t="shared" si="8"/>
        <v>5545.9721153846158</v>
      </c>
      <c r="BD29">
        <f t="shared" si="17"/>
        <v>10242.148269230769</v>
      </c>
      <c r="BG29">
        <f t="shared" si="18"/>
        <v>8.2136020479928238</v>
      </c>
      <c r="BH29" s="39">
        <f t="shared" si="19"/>
        <v>38051</v>
      </c>
      <c r="BI29" s="41">
        <f t="shared" si="20"/>
        <v>84.124929999999992</v>
      </c>
      <c r="BJ29" s="41">
        <f t="shared" si="21"/>
        <v>133.14792749999998</v>
      </c>
      <c r="BK29" s="41">
        <f t="shared" si="9"/>
        <v>112.66363096153847</v>
      </c>
      <c r="BL29" s="41">
        <f t="shared" si="9"/>
        <v>92.179334423076909</v>
      </c>
      <c r="BM29" s="41">
        <f t="shared" si="9"/>
        <v>71.695037884615388</v>
      </c>
      <c r="BN29" s="41">
        <f t="shared" si="9"/>
        <v>51.210741346153846</v>
      </c>
      <c r="BP29">
        <f t="shared" si="22"/>
        <v>11890.629038461537</v>
      </c>
    </row>
    <row r="30" spans="1:69" x14ac:dyDescent="0.3">
      <c r="A30" s="38">
        <v>38058</v>
      </c>
      <c r="B30" s="48">
        <v>78158.62</v>
      </c>
      <c r="C30" s="48">
        <v>85933.45</v>
      </c>
      <c r="D30" s="48">
        <v>524000</v>
      </c>
      <c r="E30" s="49">
        <v>1179.3800000000001</v>
      </c>
      <c r="AD30" s="35">
        <f t="shared" si="10"/>
        <v>2005</v>
      </c>
      <c r="AE30" s="5">
        <f t="shared" si="3"/>
        <v>2004</v>
      </c>
      <c r="AF30" s="5">
        <f t="shared" si="11"/>
        <v>2003</v>
      </c>
      <c r="AG30" s="8">
        <f t="shared" si="4"/>
        <v>38058</v>
      </c>
      <c r="AH30" s="6">
        <f t="shared" si="12"/>
        <v>42</v>
      </c>
      <c r="AI30" s="6">
        <f t="shared" si="13"/>
        <v>10</v>
      </c>
      <c r="AK30">
        <f t="shared" si="5"/>
        <v>6887.4115384615388</v>
      </c>
      <c r="AN30">
        <f t="shared" si="14"/>
        <v>11.348039762621548</v>
      </c>
      <c r="AO30" s="39">
        <f t="shared" si="15"/>
        <v>38058</v>
      </c>
      <c r="AP30" s="40">
        <f t="shared" si="6"/>
        <v>78.158619999999999</v>
      </c>
      <c r="AQ30">
        <f t="shared" si="16"/>
        <v>82.648938461538464</v>
      </c>
      <c r="AR30">
        <f t="shared" si="16"/>
        <v>68.874115384615394</v>
      </c>
      <c r="AS30">
        <f t="shared" si="16"/>
        <v>55.099292307692309</v>
      </c>
      <c r="AT30">
        <f t="shared" si="16"/>
        <v>41.324469230769232</v>
      </c>
      <c r="AU30">
        <f t="shared" si="16"/>
        <v>27.549646153846155</v>
      </c>
      <c r="AW30">
        <f t="shared" si="8"/>
        <v>5706.2034615384619</v>
      </c>
      <c r="BD30">
        <f t="shared" si="17"/>
        <v>10181.638076923076</v>
      </c>
      <c r="BG30">
        <f t="shared" si="18"/>
        <v>7.6764288230936391</v>
      </c>
      <c r="BH30" s="39">
        <f t="shared" si="19"/>
        <v>38058</v>
      </c>
      <c r="BI30" s="41">
        <f t="shared" si="20"/>
        <v>78.158619999999999</v>
      </c>
      <c r="BJ30" s="41">
        <f t="shared" si="21"/>
        <v>132.36129499999998</v>
      </c>
      <c r="BK30" s="41">
        <f t="shared" si="9"/>
        <v>111.99801884615384</v>
      </c>
      <c r="BL30" s="41">
        <f t="shared" si="9"/>
        <v>91.634742692307682</v>
      </c>
      <c r="BM30" s="41">
        <f t="shared" si="9"/>
        <v>71.271466538461539</v>
      </c>
      <c r="BN30" s="41">
        <f t="shared" si="9"/>
        <v>50.908190384615381</v>
      </c>
      <c r="BP30">
        <f t="shared" si="22"/>
        <v>11830.041153846154</v>
      </c>
    </row>
    <row r="31" spans="1:69" x14ac:dyDescent="0.3">
      <c r="A31" s="38">
        <v>38065</v>
      </c>
      <c r="B31" s="48">
        <v>82782.509999999995</v>
      </c>
      <c r="C31" s="48">
        <v>91372.49</v>
      </c>
      <c r="D31" s="48">
        <v>555000</v>
      </c>
      <c r="E31" s="49">
        <v>1254.3</v>
      </c>
      <c r="AD31" s="35">
        <f t="shared" si="10"/>
        <v>2005</v>
      </c>
      <c r="AE31" s="5">
        <f t="shared" si="3"/>
        <v>2004</v>
      </c>
      <c r="AF31" s="5">
        <f t="shared" si="11"/>
        <v>2003</v>
      </c>
      <c r="AG31" s="8">
        <f t="shared" si="4"/>
        <v>38065</v>
      </c>
      <c r="AH31" s="6">
        <f t="shared" si="12"/>
        <v>41</v>
      </c>
      <c r="AI31" s="6">
        <f t="shared" si="13"/>
        <v>11</v>
      </c>
      <c r="AK31">
        <f t="shared" si="5"/>
        <v>6980.2526923076921</v>
      </c>
      <c r="AN31">
        <f t="shared" si="14"/>
        <v>11.85952911006032</v>
      </c>
      <c r="AO31" s="39">
        <f t="shared" si="15"/>
        <v>38065</v>
      </c>
      <c r="AP31" s="40">
        <f t="shared" si="6"/>
        <v>82.782509999999988</v>
      </c>
      <c r="AQ31">
        <f t="shared" si="16"/>
        <v>83.763032307692313</v>
      </c>
      <c r="AR31">
        <f t="shared" si="16"/>
        <v>69.802526923076925</v>
      </c>
      <c r="AS31">
        <f t="shared" si="16"/>
        <v>55.842021538461537</v>
      </c>
      <c r="AT31">
        <f t="shared" si="16"/>
        <v>41.881516153846157</v>
      </c>
      <c r="AU31">
        <f t="shared" si="16"/>
        <v>27.921010769230769</v>
      </c>
      <c r="AW31">
        <f t="shared" si="8"/>
        <v>5866.4348076923079</v>
      </c>
      <c r="BD31">
        <f t="shared" si="17"/>
        <v>10121.127884615384</v>
      </c>
      <c r="BG31">
        <f t="shared" si="18"/>
        <v>8.1791783429427376</v>
      </c>
      <c r="BH31" s="39">
        <f t="shared" si="19"/>
        <v>38065</v>
      </c>
      <c r="BI31" s="41">
        <f t="shared" si="20"/>
        <v>82.782509999999988</v>
      </c>
      <c r="BJ31" s="41">
        <f t="shared" si="21"/>
        <v>131.57466249999999</v>
      </c>
      <c r="BK31" s="41">
        <f t="shared" si="9"/>
        <v>111.33240673076922</v>
      </c>
      <c r="BL31" s="41">
        <f t="shared" si="9"/>
        <v>91.090150961538455</v>
      </c>
      <c r="BM31" s="41">
        <f t="shared" si="9"/>
        <v>70.847895192307675</v>
      </c>
      <c r="BN31" s="41">
        <f t="shared" si="9"/>
        <v>50.605639423076923</v>
      </c>
      <c r="BP31">
        <f t="shared" si="22"/>
        <v>11769.453269230769</v>
      </c>
    </row>
    <row r="32" spans="1:69" x14ac:dyDescent="0.3">
      <c r="A32" s="38">
        <v>38072</v>
      </c>
      <c r="B32" s="48">
        <v>81290.94</v>
      </c>
      <c r="C32" s="48">
        <v>89457.38</v>
      </c>
      <c r="D32" s="48">
        <v>545000</v>
      </c>
      <c r="E32" s="49">
        <v>1227.8800000000001</v>
      </c>
      <c r="AD32" s="35">
        <f t="shared" si="10"/>
        <v>2005</v>
      </c>
      <c r="AE32" s="5">
        <f t="shared" si="3"/>
        <v>2004</v>
      </c>
      <c r="AF32" s="5">
        <f t="shared" si="11"/>
        <v>2003</v>
      </c>
      <c r="AG32" s="8">
        <f t="shared" si="4"/>
        <v>38072</v>
      </c>
      <c r="AH32" s="6">
        <f t="shared" si="12"/>
        <v>40</v>
      </c>
      <c r="AI32" s="6">
        <f t="shared" si="13"/>
        <v>12</v>
      </c>
      <c r="AK32">
        <f t="shared" si="5"/>
        <v>7073.0938461538462</v>
      </c>
      <c r="AN32">
        <f t="shared" si="14"/>
        <v>11.492981963501556</v>
      </c>
      <c r="AO32" s="39">
        <f t="shared" si="15"/>
        <v>38072</v>
      </c>
      <c r="AP32" s="40">
        <f t="shared" si="6"/>
        <v>81.290940000000006</v>
      </c>
      <c r="AQ32">
        <f t="shared" si="16"/>
        <v>84.877126153846149</v>
      </c>
      <c r="AR32">
        <f t="shared" si="16"/>
        <v>70.730938461538457</v>
      </c>
      <c r="AS32">
        <f t="shared" si="16"/>
        <v>56.584750769230773</v>
      </c>
      <c r="AT32">
        <f t="shared" si="16"/>
        <v>42.438563076923074</v>
      </c>
      <c r="AU32">
        <f t="shared" si="16"/>
        <v>28.292375384615386</v>
      </c>
      <c r="AW32">
        <f t="shared" si="8"/>
        <v>6026.666153846154</v>
      </c>
      <c r="BD32">
        <f t="shared" si="17"/>
        <v>10060.617692307693</v>
      </c>
      <c r="BG32">
        <f t="shared" si="18"/>
        <v>8.0801142122868583</v>
      </c>
      <c r="BH32" s="39">
        <f t="shared" si="19"/>
        <v>38072</v>
      </c>
      <c r="BI32" s="41">
        <f t="shared" si="20"/>
        <v>81.290940000000006</v>
      </c>
      <c r="BJ32" s="41">
        <f t="shared" si="21"/>
        <v>130.78802999999999</v>
      </c>
      <c r="BK32" s="41">
        <f t="shared" si="9"/>
        <v>110.66679461538463</v>
      </c>
      <c r="BL32" s="41">
        <f t="shared" si="9"/>
        <v>90.545559230769229</v>
      </c>
      <c r="BM32" s="41">
        <f t="shared" si="9"/>
        <v>70.424323846153854</v>
      </c>
      <c r="BN32" s="41">
        <f t="shared" si="9"/>
        <v>50.303088461538465</v>
      </c>
      <c r="BP32">
        <f t="shared" si="22"/>
        <v>11708.865384615385</v>
      </c>
    </row>
    <row r="33" spans="1:68" x14ac:dyDescent="0.3">
      <c r="A33" s="38">
        <v>38079</v>
      </c>
      <c r="B33" s="48">
        <v>84274.09</v>
      </c>
      <c r="C33" s="48">
        <v>93398.080000000002</v>
      </c>
      <c r="D33" s="48">
        <v>565000</v>
      </c>
      <c r="E33" s="49">
        <v>1281.4000000000001</v>
      </c>
      <c r="AD33" s="35">
        <f t="shared" si="10"/>
        <v>2005</v>
      </c>
      <c r="AE33" s="5">
        <f t="shared" si="3"/>
        <v>2004</v>
      </c>
      <c r="AF33" s="5">
        <f t="shared" si="11"/>
        <v>2003</v>
      </c>
      <c r="AG33" s="8">
        <f t="shared" si="4"/>
        <v>38079</v>
      </c>
      <c r="AH33" s="6">
        <f t="shared" si="12"/>
        <v>39</v>
      </c>
      <c r="AI33" s="6">
        <f t="shared" si="13"/>
        <v>13</v>
      </c>
      <c r="AK33">
        <f t="shared" si="5"/>
        <v>7165.9349999999995</v>
      </c>
      <c r="AN33">
        <f t="shared" si="14"/>
        <v>11.760376001177795</v>
      </c>
      <c r="AO33" s="39">
        <f t="shared" si="15"/>
        <v>38079</v>
      </c>
      <c r="AP33" s="40">
        <f t="shared" si="6"/>
        <v>84.274090000000001</v>
      </c>
      <c r="AQ33">
        <f t="shared" si="16"/>
        <v>85.991219999999998</v>
      </c>
      <c r="AR33">
        <f t="shared" si="16"/>
        <v>71.659349999999989</v>
      </c>
      <c r="AS33">
        <f t="shared" si="16"/>
        <v>57.327479999999994</v>
      </c>
      <c r="AT33">
        <f t="shared" si="16"/>
        <v>42.995609999999999</v>
      </c>
      <c r="AU33">
        <f t="shared" si="16"/>
        <v>28.663739999999997</v>
      </c>
      <c r="AW33">
        <f t="shared" si="8"/>
        <v>6186.8975000000009</v>
      </c>
      <c r="BD33">
        <f t="shared" si="17"/>
        <v>10000.1075</v>
      </c>
      <c r="BG33">
        <f t="shared" si="18"/>
        <v>8.4273184063271316</v>
      </c>
      <c r="BH33" s="39">
        <f t="shared" si="19"/>
        <v>38079</v>
      </c>
      <c r="BI33" s="41">
        <f t="shared" si="20"/>
        <v>84.274090000000001</v>
      </c>
      <c r="BJ33" s="41">
        <f t="shared" si="21"/>
        <v>130.0013975</v>
      </c>
      <c r="BK33" s="41">
        <f t="shared" si="9"/>
        <v>110.0011825</v>
      </c>
      <c r="BL33" s="41">
        <f t="shared" si="9"/>
        <v>90.000967500000002</v>
      </c>
      <c r="BM33" s="41">
        <f t="shared" si="9"/>
        <v>70.000752500000004</v>
      </c>
      <c r="BN33" s="41">
        <f t="shared" si="9"/>
        <v>50.0005375</v>
      </c>
      <c r="BP33">
        <f t="shared" si="22"/>
        <v>11648.2775</v>
      </c>
    </row>
    <row r="34" spans="1:68" x14ac:dyDescent="0.3">
      <c r="A34" s="38">
        <v>38086</v>
      </c>
      <c r="B34" s="48">
        <v>88748.82</v>
      </c>
      <c r="C34" s="48">
        <v>98710.98</v>
      </c>
      <c r="D34" s="49">
        <v>595000</v>
      </c>
      <c r="E34" s="49">
        <v>1354.07</v>
      </c>
      <c r="AD34" s="35">
        <f t="shared" si="10"/>
        <v>2005</v>
      </c>
      <c r="AE34" s="5">
        <f t="shared" si="3"/>
        <v>2004</v>
      </c>
      <c r="AF34" s="5">
        <f t="shared" si="11"/>
        <v>2003</v>
      </c>
      <c r="AG34" s="8">
        <f t="shared" si="4"/>
        <v>38086</v>
      </c>
      <c r="AH34" s="6">
        <f t="shared" si="12"/>
        <v>38</v>
      </c>
      <c r="AI34" s="6">
        <f t="shared" si="13"/>
        <v>14</v>
      </c>
      <c r="AK34">
        <f t="shared" si="5"/>
        <v>7258.7761538461527</v>
      </c>
      <c r="AN34">
        <f t="shared" si="14"/>
        <v>12.226416425994255</v>
      </c>
      <c r="AO34" s="39">
        <f t="shared" si="15"/>
        <v>38086</v>
      </c>
      <c r="AP34" s="40">
        <f t="shared" si="6"/>
        <v>88.748820000000009</v>
      </c>
      <c r="AQ34">
        <f t="shared" si="16"/>
        <v>87.105313846153834</v>
      </c>
      <c r="AR34">
        <f t="shared" si="16"/>
        <v>72.587761538461521</v>
      </c>
      <c r="AS34">
        <f t="shared" si="16"/>
        <v>58.070209230769223</v>
      </c>
      <c r="AT34">
        <f t="shared" si="16"/>
        <v>43.552656923076917</v>
      </c>
      <c r="AU34">
        <f t="shared" si="16"/>
        <v>29.035104615384611</v>
      </c>
      <c r="AW34">
        <f t="shared" si="8"/>
        <v>6347.1288461538461</v>
      </c>
      <c r="BD34">
        <f t="shared" si="17"/>
        <v>9939.5973076923074</v>
      </c>
      <c r="BG34">
        <f t="shared" si="18"/>
        <v>8.9288144431481964</v>
      </c>
      <c r="BH34" s="39">
        <f t="shared" si="19"/>
        <v>38086</v>
      </c>
      <c r="BI34" s="41">
        <f t="shared" si="20"/>
        <v>88.748820000000009</v>
      </c>
      <c r="BJ34" s="41">
        <f t="shared" si="21"/>
        <v>129.214765</v>
      </c>
      <c r="BK34" s="41">
        <f t="shared" si="9"/>
        <v>109.33557038461538</v>
      </c>
      <c r="BL34" s="41">
        <f t="shared" si="9"/>
        <v>89.456375769230775</v>
      </c>
      <c r="BM34" s="41">
        <f t="shared" si="9"/>
        <v>69.577181153846155</v>
      </c>
      <c r="BN34" s="41">
        <f t="shared" si="9"/>
        <v>49.697986538461542</v>
      </c>
      <c r="BP34">
        <f t="shared" si="22"/>
        <v>11587.689615384614</v>
      </c>
    </row>
    <row r="35" spans="1:68" x14ac:dyDescent="0.3">
      <c r="A35" s="38">
        <v>38093</v>
      </c>
      <c r="B35" s="48">
        <v>88599.66</v>
      </c>
      <c r="C35" s="48">
        <v>98016.43</v>
      </c>
      <c r="D35" s="48">
        <v>594000</v>
      </c>
      <c r="E35" s="49">
        <v>1344.14</v>
      </c>
      <c r="AD35" s="35">
        <f t="shared" si="10"/>
        <v>2005</v>
      </c>
      <c r="AE35" s="5">
        <f t="shared" si="3"/>
        <v>2004</v>
      </c>
      <c r="AF35" s="5">
        <f t="shared" si="11"/>
        <v>2003</v>
      </c>
      <c r="AG35" s="8">
        <f t="shared" si="4"/>
        <v>38093</v>
      </c>
      <c r="AH35" s="6">
        <f t="shared" si="12"/>
        <v>37</v>
      </c>
      <c r="AI35" s="6">
        <f t="shared" si="13"/>
        <v>15</v>
      </c>
      <c r="AK35">
        <f t="shared" si="5"/>
        <v>7351.6173076923078</v>
      </c>
      <c r="AN35">
        <f t="shared" si="14"/>
        <v>12.051723626486165</v>
      </c>
      <c r="AO35" s="39">
        <f t="shared" si="15"/>
        <v>38093</v>
      </c>
      <c r="AP35" s="40">
        <f t="shared" si="6"/>
        <v>88.59966</v>
      </c>
      <c r="AQ35">
        <f t="shared" si="16"/>
        <v>88.219407692307698</v>
      </c>
      <c r="AR35">
        <f t="shared" si="16"/>
        <v>73.516173076923081</v>
      </c>
      <c r="AS35">
        <f t="shared" si="16"/>
        <v>58.812938461538465</v>
      </c>
      <c r="AT35">
        <f t="shared" si="16"/>
        <v>44.109703846153849</v>
      </c>
      <c r="AU35">
        <f t="shared" si="16"/>
        <v>29.406469230769233</v>
      </c>
      <c r="AW35">
        <f t="shared" si="8"/>
        <v>6507.3601923076922</v>
      </c>
      <c r="BD35">
        <f t="shared" si="17"/>
        <v>9879.0871153846147</v>
      </c>
      <c r="BG35">
        <f t="shared" si="18"/>
        <v>8.968405578894485</v>
      </c>
      <c r="BH35" s="39">
        <f t="shared" si="19"/>
        <v>38093</v>
      </c>
      <c r="BI35" s="41">
        <f t="shared" si="20"/>
        <v>88.59966</v>
      </c>
      <c r="BJ35" s="41">
        <f t="shared" si="21"/>
        <v>128.4281325</v>
      </c>
      <c r="BK35" s="41">
        <f t="shared" si="9"/>
        <v>108.66995826923076</v>
      </c>
      <c r="BL35" s="41">
        <f t="shared" si="9"/>
        <v>88.911784038461533</v>
      </c>
      <c r="BM35" s="41">
        <f t="shared" si="9"/>
        <v>69.153609807692305</v>
      </c>
      <c r="BN35" s="41">
        <f t="shared" si="9"/>
        <v>49.395435576923077</v>
      </c>
      <c r="BP35">
        <f t="shared" si="22"/>
        <v>11527.101730769231</v>
      </c>
    </row>
    <row r="36" spans="1:68" x14ac:dyDescent="0.3">
      <c r="A36" s="38">
        <v>38100</v>
      </c>
      <c r="B36" s="48">
        <v>95013.440000000002</v>
      </c>
      <c r="C36" s="48">
        <v>104680.54</v>
      </c>
      <c r="D36" s="48">
        <v>637000</v>
      </c>
      <c r="E36" s="49">
        <v>1435.1</v>
      </c>
      <c r="AD36" s="35">
        <f t="shared" si="10"/>
        <v>2005</v>
      </c>
      <c r="AE36" s="5">
        <f t="shared" si="3"/>
        <v>2004</v>
      </c>
      <c r="AF36" s="5">
        <f t="shared" si="11"/>
        <v>2003</v>
      </c>
      <c r="AG36" s="8">
        <f t="shared" si="4"/>
        <v>38100</v>
      </c>
      <c r="AH36" s="6">
        <f t="shared" si="12"/>
        <v>36</v>
      </c>
      <c r="AI36" s="6">
        <f t="shared" si="13"/>
        <v>16</v>
      </c>
      <c r="AK36">
        <f t="shared" si="5"/>
        <v>7444.4584615384611</v>
      </c>
      <c r="AN36">
        <f t="shared" si="14"/>
        <v>12.762975371665203</v>
      </c>
      <c r="AO36" s="39">
        <f t="shared" si="15"/>
        <v>38100</v>
      </c>
      <c r="AP36" s="40">
        <f t="shared" si="6"/>
        <v>95.013440000000003</v>
      </c>
      <c r="AQ36">
        <f t="shared" si="16"/>
        <v>89.333501538461533</v>
      </c>
      <c r="AR36">
        <f t="shared" si="16"/>
        <v>74.444584615384613</v>
      </c>
      <c r="AS36">
        <f t="shared" si="16"/>
        <v>59.555667692307686</v>
      </c>
      <c r="AT36">
        <f t="shared" si="16"/>
        <v>44.666750769230767</v>
      </c>
      <c r="AU36">
        <f t="shared" si="16"/>
        <v>29.777833846153843</v>
      </c>
      <c r="AW36">
        <f t="shared" si="8"/>
        <v>6667.5915384615391</v>
      </c>
      <c r="BD36">
        <f t="shared" si="17"/>
        <v>9818.5769230769238</v>
      </c>
      <c r="BG36">
        <f t="shared" si="18"/>
        <v>9.6769053951888679</v>
      </c>
      <c r="BH36" s="39">
        <f t="shared" si="19"/>
        <v>38100</v>
      </c>
      <c r="BI36" s="41">
        <f t="shared" si="20"/>
        <v>95.013440000000003</v>
      </c>
      <c r="BJ36" s="41">
        <f t="shared" si="21"/>
        <v>127.64150000000001</v>
      </c>
      <c r="BK36" s="41">
        <f t="shared" si="9"/>
        <v>108.00434615384616</v>
      </c>
      <c r="BL36" s="41">
        <f t="shared" si="9"/>
        <v>88.367192307692306</v>
      </c>
      <c r="BM36" s="41">
        <f t="shared" si="9"/>
        <v>68.73003846153847</v>
      </c>
      <c r="BN36" s="41">
        <f t="shared" si="9"/>
        <v>49.092884615384619</v>
      </c>
      <c r="BP36">
        <f t="shared" si="22"/>
        <v>11466.513846153848</v>
      </c>
    </row>
    <row r="37" spans="1:68" x14ac:dyDescent="0.3">
      <c r="A37" s="38">
        <v>38107</v>
      </c>
      <c r="B37" s="48">
        <v>83080.83</v>
      </c>
      <c r="C37" s="48">
        <v>92203.520000000004</v>
      </c>
      <c r="D37" s="48">
        <v>557000</v>
      </c>
      <c r="E37" s="49">
        <v>1264.2</v>
      </c>
      <c r="AD37" s="35">
        <f t="shared" si="10"/>
        <v>2005</v>
      </c>
      <c r="AE37" s="5">
        <f t="shared" si="3"/>
        <v>2004</v>
      </c>
      <c r="AF37" s="5">
        <f t="shared" si="11"/>
        <v>2003</v>
      </c>
      <c r="AG37" s="8">
        <f t="shared" si="4"/>
        <v>38107</v>
      </c>
      <c r="AH37" s="6">
        <f t="shared" si="12"/>
        <v>35</v>
      </c>
      <c r="AI37" s="6">
        <f t="shared" si="13"/>
        <v>17</v>
      </c>
      <c r="AK37">
        <f t="shared" si="5"/>
        <v>7537.2996153846161</v>
      </c>
      <c r="AN37">
        <f t="shared" si="14"/>
        <v>11.022625375064186</v>
      </c>
      <c r="AO37" s="39">
        <f t="shared" si="15"/>
        <v>38107</v>
      </c>
      <c r="AP37" s="40">
        <f t="shared" si="6"/>
        <v>83.080830000000006</v>
      </c>
      <c r="AQ37">
        <f t="shared" ref="AQ37:AU52" si="23">($AK37*AQ$18)/1000</f>
        <v>90.447595384615383</v>
      </c>
      <c r="AR37">
        <f t="shared" si="23"/>
        <v>75.372996153846159</v>
      </c>
      <c r="AS37">
        <f t="shared" si="23"/>
        <v>60.298396923076929</v>
      </c>
      <c r="AT37">
        <f t="shared" si="23"/>
        <v>45.223797692307691</v>
      </c>
      <c r="AU37">
        <f t="shared" si="23"/>
        <v>30.149198461538464</v>
      </c>
      <c r="AW37">
        <f t="shared" si="8"/>
        <v>6827.8228846153852</v>
      </c>
      <c r="BD37">
        <f t="shared" si="17"/>
        <v>9758.0667307692311</v>
      </c>
      <c r="BG37">
        <f t="shared" si="18"/>
        <v>8.5140665966167983</v>
      </c>
      <c r="BH37" s="39">
        <f t="shared" si="19"/>
        <v>38107</v>
      </c>
      <c r="BI37" s="41">
        <f t="shared" si="20"/>
        <v>83.080830000000006</v>
      </c>
      <c r="BJ37" s="41">
        <f t="shared" si="21"/>
        <v>126.85486750000001</v>
      </c>
      <c r="BK37" s="41">
        <f t="shared" si="9"/>
        <v>107.33873403846154</v>
      </c>
      <c r="BL37" s="41">
        <f t="shared" si="9"/>
        <v>87.82260057692308</v>
      </c>
      <c r="BM37" s="41">
        <f t="shared" si="9"/>
        <v>68.306467115384621</v>
      </c>
      <c r="BN37" s="41">
        <f t="shared" si="9"/>
        <v>48.790333653846162</v>
      </c>
      <c r="BP37">
        <f t="shared" si="22"/>
        <v>11405.925961538462</v>
      </c>
    </row>
    <row r="38" spans="1:68" x14ac:dyDescent="0.3">
      <c r="A38" s="38">
        <v>38114</v>
      </c>
      <c r="B38" s="48">
        <v>80545.149999999994</v>
      </c>
      <c r="C38" s="48">
        <v>90064.21</v>
      </c>
      <c r="D38" s="48">
        <v>540000</v>
      </c>
      <c r="E38" s="49">
        <v>1234.97</v>
      </c>
      <c r="AD38" s="35">
        <f t="shared" si="10"/>
        <v>2005</v>
      </c>
      <c r="AE38" s="5">
        <f t="shared" si="3"/>
        <v>2004</v>
      </c>
      <c r="AF38" s="5">
        <f t="shared" si="11"/>
        <v>2003</v>
      </c>
      <c r="AG38" s="8">
        <f t="shared" si="4"/>
        <v>38114</v>
      </c>
      <c r="AH38" s="6">
        <f t="shared" si="12"/>
        <v>34</v>
      </c>
      <c r="AI38" s="6">
        <f t="shared" si="13"/>
        <v>18</v>
      </c>
      <c r="AK38">
        <f t="shared" si="5"/>
        <v>7630.1407692307694</v>
      </c>
      <c r="AN38">
        <f t="shared" si="14"/>
        <v>10.556181391148847</v>
      </c>
      <c r="AO38" s="39">
        <f t="shared" si="15"/>
        <v>38114</v>
      </c>
      <c r="AP38" s="40">
        <f t="shared" si="6"/>
        <v>80.545149999999992</v>
      </c>
      <c r="AQ38">
        <f t="shared" si="23"/>
        <v>91.561689230769232</v>
      </c>
      <c r="AR38">
        <f t="shared" si="23"/>
        <v>76.301407692307691</v>
      </c>
      <c r="AS38">
        <f t="shared" si="23"/>
        <v>61.041126153846157</v>
      </c>
      <c r="AT38">
        <f t="shared" si="23"/>
        <v>45.780844615384616</v>
      </c>
      <c r="AU38">
        <f t="shared" si="23"/>
        <v>30.520563076923079</v>
      </c>
      <c r="AW38">
        <f t="shared" si="8"/>
        <v>6988.0542307692313</v>
      </c>
      <c r="BD38">
        <f t="shared" si="17"/>
        <v>9697.5565384615384</v>
      </c>
      <c r="BG38">
        <f t="shared" si="18"/>
        <v>8.3057159481926597</v>
      </c>
      <c r="BH38" s="39">
        <f t="shared" si="19"/>
        <v>38114</v>
      </c>
      <c r="BI38" s="41">
        <f t="shared" si="20"/>
        <v>80.545149999999992</v>
      </c>
      <c r="BJ38" s="41">
        <f t="shared" si="21"/>
        <v>126.068235</v>
      </c>
      <c r="BK38" s="41">
        <f t="shared" si="9"/>
        <v>106.67312192307692</v>
      </c>
      <c r="BL38" s="41">
        <f t="shared" si="9"/>
        <v>87.278008846153838</v>
      </c>
      <c r="BM38" s="41">
        <f t="shared" si="9"/>
        <v>67.882895769230771</v>
      </c>
      <c r="BN38" s="41">
        <f t="shared" si="9"/>
        <v>48.487782692307697</v>
      </c>
      <c r="BP38">
        <f t="shared" si="22"/>
        <v>11345.338076923077</v>
      </c>
    </row>
    <row r="39" spans="1:68" x14ac:dyDescent="0.3">
      <c r="A39" s="38">
        <v>38121</v>
      </c>
      <c r="B39" s="48">
        <v>73311</v>
      </c>
      <c r="C39" s="48">
        <v>81589.679999999993</v>
      </c>
      <c r="D39" s="48">
        <v>491500</v>
      </c>
      <c r="E39" s="49">
        <v>1118.58</v>
      </c>
      <c r="AD39" s="35">
        <f t="shared" si="10"/>
        <v>2005</v>
      </c>
      <c r="AE39" s="5">
        <f t="shared" si="3"/>
        <v>2004</v>
      </c>
      <c r="AF39" s="5">
        <f t="shared" si="11"/>
        <v>2003</v>
      </c>
      <c r="AG39" s="8">
        <f t="shared" si="4"/>
        <v>38121</v>
      </c>
      <c r="AH39" s="6">
        <f t="shared" si="12"/>
        <v>33</v>
      </c>
      <c r="AI39" s="6">
        <f t="shared" si="13"/>
        <v>19</v>
      </c>
      <c r="AK39">
        <f t="shared" si="5"/>
        <v>7722.9819230769226</v>
      </c>
      <c r="AN39">
        <f t="shared" si="14"/>
        <v>9.4925769256225419</v>
      </c>
      <c r="AO39" s="39">
        <f t="shared" si="15"/>
        <v>38121</v>
      </c>
      <c r="AP39" s="40">
        <f t="shared" si="6"/>
        <v>73.311000000000007</v>
      </c>
      <c r="AQ39">
        <f t="shared" si="23"/>
        <v>92.675783076923082</v>
      </c>
      <c r="AR39">
        <f t="shared" si="23"/>
        <v>77.229819230769223</v>
      </c>
      <c r="AS39">
        <f t="shared" si="23"/>
        <v>61.783855384615379</v>
      </c>
      <c r="AT39">
        <f t="shared" si="23"/>
        <v>46.337891538461541</v>
      </c>
      <c r="AU39">
        <f t="shared" si="23"/>
        <v>30.891927692307689</v>
      </c>
      <c r="AW39">
        <f t="shared" si="8"/>
        <v>7148.2855769230764</v>
      </c>
      <c r="BD39">
        <f t="shared" si="17"/>
        <v>9637.0463461538457</v>
      </c>
      <c r="BG39">
        <f t="shared" si="18"/>
        <v>7.6072063334279276</v>
      </c>
      <c r="BH39" s="39">
        <f t="shared" si="19"/>
        <v>38121</v>
      </c>
      <c r="BI39" s="41">
        <f t="shared" si="20"/>
        <v>73.311000000000007</v>
      </c>
      <c r="BJ39" s="41">
        <f t="shared" si="21"/>
        <v>125.28160249999999</v>
      </c>
      <c r="BK39" s="41">
        <f t="shared" si="9"/>
        <v>106.0075098076923</v>
      </c>
      <c r="BL39" s="41">
        <f t="shared" si="9"/>
        <v>86.733417115384611</v>
      </c>
      <c r="BM39" s="41">
        <f t="shared" si="9"/>
        <v>67.459324423076922</v>
      </c>
      <c r="BN39" s="41">
        <f t="shared" si="9"/>
        <v>48.185231730769232</v>
      </c>
      <c r="BP39">
        <f t="shared" si="22"/>
        <v>11284.750192307692</v>
      </c>
    </row>
    <row r="40" spans="1:68" x14ac:dyDescent="0.3">
      <c r="A40" s="38">
        <v>38128</v>
      </c>
      <c r="B40" s="48">
        <v>73341.039999999994</v>
      </c>
      <c r="C40" s="48">
        <v>80740.759999999995</v>
      </c>
      <c r="D40" s="48">
        <v>502000</v>
      </c>
      <c r="E40" s="49">
        <v>1127.74</v>
      </c>
      <c r="AD40" s="35">
        <f t="shared" si="10"/>
        <v>2005</v>
      </c>
      <c r="AE40" s="5">
        <f t="shared" si="3"/>
        <v>2004</v>
      </c>
      <c r="AF40" s="5">
        <f t="shared" si="11"/>
        <v>2003</v>
      </c>
      <c r="AG40" s="8">
        <f t="shared" si="4"/>
        <v>38128</v>
      </c>
      <c r="AH40" s="6">
        <f t="shared" si="12"/>
        <v>32</v>
      </c>
      <c r="AI40" s="6">
        <f t="shared" si="13"/>
        <v>20</v>
      </c>
      <c r="AK40">
        <f t="shared" si="5"/>
        <v>7815.8230769230777</v>
      </c>
      <c r="AN40">
        <f t="shared" si="14"/>
        <v>9.3836617433864422</v>
      </c>
      <c r="AO40" s="39">
        <f t="shared" si="15"/>
        <v>38128</v>
      </c>
      <c r="AP40" s="40">
        <f t="shared" si="6"/>
        <v>73.341039999999992</v>
      </c>
      <c r="AQ40">
        <f t="shared" si="23"/>
        <v>93.789876923076932</v>
      </c>
      <c r="AR40">
        <f t="shared" si="23"/>
        <v>78.158230769230784</v>
      </c>
      <c r="AS40">
        <f t="shared" si="23"/>
        <v>62.526584615384621</v>
      </c>
      <c r="AT40">
        <f t="shared" si="23"/>
        <v>46.894938461538466</v>
      </c>
      <c r="AU40">
        <f t="shared" si="23"/>
        <v>31.263292307692311</v>
      </c>
      <c r="AW40">
        <f t="shared" si="8"/>
        <v>7308.5169230769243</v>
      </c>
      <c r="BD40">
        <f t="shared" si="17"/>
        <v>9576.5361538461548</v>
      </c>
      <c r="BG40">
        <f t="shared" si="18"/>
        <v>7.6584099743146234</v>
      </c>
      <c r="BH40" s="39">
        <f t="shared" si="19"/>
        <v>38128</v>
      </c>
      <c r="BI40" s="41">
        <f t="shared" si="20"/>
        <v>73.341039999999992</v>
      </c>
      <c r="BJ40" s="41">
        <f t="shared" si="21"/>
        <v>124.49497000000001</v>
      </c>
      <c r="BK40" s="41">
        <f t="shared" si="21"/>
        <v>105.3418976923077</v>
      </c>
      <c r="BL40" s="41">
        <f t="shared" si="21"/>
        <v>86.188825384615399</v>
      </c>
      <c r="BM40" s="41">
        <f t="shared" si="21"/>
        <v>67.035753076923086</v>
      </c>
      <c r="BN40" s="41">
        <f t="shared" si="21"/>
        <v>47.882680769230781</v>
      </c>
      <c r="BP40">
        <f t="shared" si="22"/>
        <v>11224.16230769231</v>
      </c>
    </row>
    <row r="41" spans="1:68" x14ac:dyDescent="0.3">
      <c r="A41" s="38">
        <v>38135</v>
      </c>
      <c r="B41" s="48">
        <v>75970.789999999994</v>
      </c>
      <c r="C41" s="48">
        <v>83930.26</v>
      </c>
      <c r="D41" s="48">
        <v>520000</v>
      </c>
      <c r="E41" s="49">
        <v>1172.5</v>
      </c>
      <c r="AD41" s="35">
        <f t="shared" si="10"/>
        <v>2005</v>
      </c>
      <c r="AE41" s="5">
        <f t="shared" si="3"/>
        <v>2004</v>
      </c>
      <c r="AF41" s="5">
        <f t="shared" si="11"/>
        <v>2003</v>
      </c>
      <c r="AG41" s="8">
        <f t="shared" si="4"/>
        <v>38135</v>
      </c>
      <c r="AH41" s="6">
        <f t="shared" si="12"/>
        <v>31</v>
      </c>
      <c r="AI41" s="6">
        <f t="shared" si="13"/>
        <v>21</v>
      </c>
      <c r="AK41">
        <f t="shared" si="5"/>
        <v>7908.6642307692309</v>
      </c>
      <c r="AN41">
        <f t="shared" si="14"/>
        <v>9.6060204079002531</v>
      </c>
      <c r="AO41" s="39">
        <f t="shared" si="15"/>
        <v>38135</v>
      </c>
      <c r="AP41" s="40">
        <f t="shared" si="6"/>
        <v>75.970789999999994</v>
      </c>
      <c r="AQ41">
        <f t="shared" si="23"/>
        <v>94.903970769230767</v>
      </c>
      <c r="AR41">
        <f t="shared" si="23"/>
        <v>79.086642307692316</v>
      </c>
      <c r="AS41">
        <f t="shared" si="23"/>
        <v>63.26931384615385</v>
      </c>
      <c r="AT41">
        <f t="shared" si="23"/>
        <v>47.451985384615384</v>
      </c>
      <c r="AU41">
        <f t="shared" si="23"/>
        <v>31.634656923076925</v>
      </c>
      <c r="AW41">
        <f t="shared" si="8"/>
        <v>7468.7482692307694</v>
      </c>
      <c r="BD41">
        <f t="shared" si="17"/>
        <v>9516.0259615384621</v>
      </c>
      <c r="BG41">
        <f t="shared" si="18"/>
        <v>7.9834576226521508</v>
      </c>
      <c r="BH41" s="39">
        <f t="shared" si="19"/>
        <v>38135</v>
      </c>
      <c r="BI41" s="41">
        <f t="shared" si="20"/>
        <v>75.970789999999994</v>
      </c>
      <c r="BJ41" s="41">
        <f t="shared" ref="BJ41:BN56" si="24">$BD41*BJ$18/1000</f>
        <v>123.70833750000001</v>
      </c>
      <c r="BK41" s="41">
        <f t="shared" si="24"/>
        <v>104.67628557692308</v>
      </c>
      <c r="BL41" s="41">
        <f t="shared" si="24"/>
        <v>85.644233653846157</v>
      </c>
      <c r="BM41" s="41">
        <f t="shared" si="24"/>
        <v>66.612181730769237</v>
      </c>
      <c r="BN41" s="41">
        <f t="shared" si="24"/>
        <v>47.580129807692309</v>
      </c>
      <c r="BP41">
        <f t="shared" si="22"/>
        <v>11163.574423076923</v>
      </c>
    </row>
    <row r="42" spans="1:68" x14ac:dyDescent="0.3">
      <c r="A42" s="38">
        <v>38142</v>
      </c>
      <c r="B42" s="48">
        <v>70272.98</v>
      </c>
      <c r="C42" s="48">
        <v>78125.039999999994</v>
      </c>
      <c r="D42" s="48">
        <v>481000</v>
      </c>
      <c r="E42" s="49">
        <v>1090.18</v>
      </c>
      <c r="AD42" s="35">
        <f t="shared" si="10"/>
        <v>2005</v>
      </c>
      <c r="AE42" s="5">
        <f t="shared" si="3"/>
        <v>2004</v>
      </c>
      <c r="AF42" s="5">
        <f t="shared" si="11"/>
        <v>2003</v>
      </c>
      <c r="AG42" s="8">
        <f t="shared" si="4"/>
        <v>38142</v>
      </c>
      <c r="AH42" s="6">
        <f t="shared" si="12"/>
        <v>30</v>
      </c>
      <c r="AI42" s="6">
        <f t="shared" si="13"/>
        <v>22</v>
      </c>
      <c r="AK42">
        <f t="shared" si="5"/>
        <v>8001.5053846153842</v>
      </c>
      <c r="AN42">
        <f t="shared" si="14"/>
        <v>8.7824698756205208</v>
      </c>
      <c r="AO42" s="39">
        <f t="shared" si="15"/>
        <v>38142</v>
      </c>
      <c r="AP42" s="40">
        <f t="shared" si="6"/>
        <v>70.27297999999999</v>
      </c>
      <c r="AQ42">
        <f t="shared" si="23"/>
        <v>96.018064615384617</v>
      </c>
      <c r="AR42">
        <f t="shared" si="23"/>
        <v>80.015053846153833</v>
      </c>
      <c r="AS42">
        <f t="shared" si="23"/>
        <v>64.012043076923078</v>
      </c>
      <c r="AT42">
        <f t="shared" si="23"/>
        <v>48.009032307692308</v>
      </c>
      <c r="AU42">
        <f t="shared" si="23"/>
        <v>32.006021538461539</v>
      </c>
      <c r="AW42">
        <f t="shared" si="8"/>
        <v>7628.9796153846155</v>
      </c>
      <c r="BD42">
        <f t="shared" si="17"/>
        <v>9455.5157692307694</v>
      </c>
      <c r="BG42">
        <f t="shared" si="18"/>
        <v>7.4319563009640968</v>
      </c>
      <c r="BH42" s="39">
        <f t="shared" si="19"/>
        <v>38142</v>
      </c>
      <c r="BI42" s="41">
        <f t="shared" si="20"/>
        <v>70.27297999999999</v>
      </c>
      <c r="BJ42" s="41">
        <f t="shared" si="24"/>
        <v>122.921705</v>
      </c>
      <c r="BK42" s="41">
        <f t="shared" si="24"/>
        <v>104.01067346153846</v>
      </c>
      <c r="BL42" s="41">
        <f t="shared" si="24"/>
        <v>85.099641923076931</v>
      </c>
      <c r="BM42" s="41">
        <f t="shared" si="24"/>
        <v>66.188610384615387</v>
      </c>
      <c r="BN42" s="41">
        <f t="shared" si="24"/>
        <v>47.277578846153844</v>
      </c>
      <c r="BP42">
        <f t="shared" si="22"/>
        <v>11102.986538461537</v>
      </c>
    </row>
    <row r="43" spans="1:68" x14ac:dyDescent="0.3">
      <c r="A43" s="38">
        <v>38149</v>
      </c>
      <c r="B43" s="48">
        <v>63771.64</v>
      </c>
      <c r="C43" s="48">
        <v>71821.73</v>
      </c>
      <c r="D43" s="48">
        <v>436500</v>
      </c>
      <c r="E43" s="49">
        <v>1002.1</v>
      </c>
      <c r="AD43" s="35">
        <f t="shared" si="10"/>
        <v>2005</v>
      </c>
      <c r="AE43" s="5">
        <f t="shared" si="3"/>
        <v>2004</v>
      </c>
      <c r="AF43" s="5">
        <f t="shared" si="11"/>
        <v>2003</v>
      </c>
      <c r="AG43" s="8">
        <f t="shared" si="4"/>
        <v>38149</v>
      </c>
      <c r="AH43" s="6">
        <f t="shared" si="12"/>
        <v>29</v>
      </c>
      <c r="AI43" s="6">
        <f t="shared" si="13"/>
        <v>23</v>
      </c>
      <c r="AK43">
        <f t="shared" si="5"/>
        <v>8094.3465384615374</v>
      </c>
      <c r="AN43">
        <f t="shared" si="14"/>
        <v>7.8785408676264606</v>
      </c>
      <c r="AO43" s="39">
        <f t="shared" si="15"/>
        <v>38149</v>
      </c>
      <c r="AP43" s="40">
        <f t="shared" si="6"/>
        <v>63.771639999999998</v>
      </c>
      <c r="AQ43">
        <f t="shared" si="23"/>
        <v>97.132158461538452</v>
      </c>
      <c r="AR43">
        <f t="shared" si="23"/>
        <v>80.943465384615379</v>
      </c>
      <c r="AS43">
        <f t="shared" si="23"/>
        <v>64.754772307692306</v>
      </c>
      <c r="AT43">
        <f t="shared" si="23"/>
        <v>48.566079230769226</v>
      </c>
      <c r="AU43">
        <f t="shared" si="23"/>
        <v>32.377386153846153</v>
      </c>
      <c r="AW43">
        <f t="shared" si="8"/>
        <v>7789.2109615384616</v>
      </c>
      <c r="BD43">
        <f t="shared" si="17"/>
        <v>9395.0055769230767</v>
      </c>
      <c r="BG43">
        <f t="shared" si="18"/>
        <v>6.7878235385662871</v>
      </c>
      <c r="BH43" s="39">
        <f t="shared" si="19"/>
        <v>38149</v>
      </c>
      <c r="BI43" s="41">
        <f t="shared" si="20"/>
        <v>63.771639999999998</v>
      </c>
      <c r="BJ43" s="41">
        <f t="shared" si="24"/>
        <v>122.13507249999999</v>
      </c>
      <c r="BK43" s="41">
        <f t="shared" si="24"/>
        <v>103.34506134615384</v>
      </c>
      <c r="BL43" s="41">
        <f t="shared" si="24"/>
        <v>84.555050192307689</v>
      </c>
      <c r="BM43" s="41">
        <f t="shared" si="24"/>
        <v>65.765039038461538</v>
      </c>
      <c r="BN43" s="41">
        <f t="shared" si="24"/>
        <v>46.975027884615379</v>
      </c>
      <c r="BP43">
        <f t="shared" si="22"/>
        <v>11042.398653846154</v>
      </c>
    </row>
    <row r="44" spans="1:68" x14ac:dyDescent="0.3">
      <c r="A44" s="38">
        <v>38156</v>
      </c>
      <c r="B44" s="48">
        <v>63625.54</v>
      </c>
      <c r="C44" s="48">
        <v>71131.509999999995</v>
      </c>
      <c r="D44" s="48">
        <v>435500</v>
      </c>
      <c r="E44" s="49">
        <v>993.07</v>
      </c>
      <c r="AD44" s="35">
        <f t="shared" si="10"/>
        <v>2005</v>
      </c>
      <c r="AE44" s="5">
        <f t="shared" si="3"/>
        <v>2004</v>
      </c>
      <c r="AF44" s="5">
        <f t="shared" si="11"/>
        <v>2003</v>
      </c>
      <c r="AG44" s="8">
        <f t="shared" si="4"/>
        <v>38156</v>
      </c>
      <c r="AH44" s="6">
        <f t="shared" si="12"/>
        <v>28</v>
      </c>
      <c r="AI44" s="6">
        <f t="shared" si="13"/>
        <v>24</v>
      </c>
      <c r="AK44">
        <f t="shared" si="5"/>
        <v>8187.1876923076925</v>
      </c>
      <c r="AN44">
        <f t="shared" si="14"/>
        <v>7.7713547546710879</v>
      </c>
      <c r="AO44" s="39">
        <f t="shared" si="15"/>
        <v>38156</v>
      </c>
      <c r="AP44" s="40">
        <f t="shared" si="6"/>
        <v>63.625540000000001</v>
      </c>
      <c r="AQ44">
        <f t="shared" si="23"/>
        <v>98.246252307692316</v>
      </c>
      <c r="AR44">
        <f t="shared" si="23"/>
        <v>81.871876923076925</v>
      </c>
      <c r="AS44">
        <f t="shared" si="23"/>
        <v>65.497501538461535</v>
      </c>
      <c r="AT44">
        <f t="shared" si="23"/>
        <v>49.123126153846158</v>
      </c>
      <c r="AU44">
        <f t="shared" si="23"/>
        <v>32.748750769230767</v>
      </c>
      <c r="AW44">
        <f t="shared" si="8"/>
        <v>7949.4423076923085</v>
      </c>
      <c r="BD44">
        <f t="shared" si="17"/>
        <v>9334.495384615384</v>
      </c>
      <c r="BG44">
        <f t="shared" si="18"/>
        <v>6.8161734918059107</v>
      </c>
      <c r="BH44" s="39">
        <f t="shared" si="19"/>
        <v>38156</v>
      </c>
      <c r="BI44" s="41">
        <f t="shared" si="20"/>
        <v>63.625540000000001</v>
      </c>
      <c r="BJ44" s="41">
        <f t="shared" si="24"/>
        <v>121.34843999999998</v>
      </c>
      <c r="BK44" s="41">
        <f t="shared" si="24"/>
        <v>102.67944923076922</v>
      </c>
      <c r="BL44" s="41">
        <f t="shared" si="24"/>
        <v>84.010458461538448</v>
      </c>
      <c r="BM44" s="41">
        <f t="shared" si="24"/>
        <v>65.341467692307688</v>
      </c>
      <c r="BN44" s="41">
        <f t="shared" si="24"/>
        <v>46.672476923076914</v>
      </c>
      <c r="BP44">
        <f t="shared" si="22"/>
        <v>10981.810769230769</v>
      </c>
    </row>
    <row r="45" spans="1:68" x14ac:dyDescent="0.3">
      <c r="A45" s="38">
        <v>38163</v>
      </c>
      <c r="B45" s="48">
        <v>70419.08</v>
      </c>
      <c r="C45" s="48">
        <v>78351.19</v>
      </c>
      <c r="D45" s="48">
        <v>482000</v>
      </c>
      <c r="E45" s="49">
        <v>1094.6400000000001</v>
      </c>
      <c r="AD45" s="35">
        <f t="shared" si="10"/>
        <v>2005</v>
      </c>
      <c r="AE45" s="5">
        <f t="shared" si="3"/>
        <v>2004</v>
      </c>
      <c r="AF45" s="5">
        <f t="shared" si="11"/>
        <v>2003</v>
      </c>
      <c r="AG45" s="8">
        <f t="shared" si="4"/>
        <v>38163</v>
      </c>
      <c r="AH45" s="6">
        <f t="shared" si="12"/>
        <v>27</v>
      </c>
      <c r="AI45" s="6">
        <f t="shared" si="13"/>
        <v>25</v>
      </c>
      <c r="AK45">
        <f t="shared" si="5"/>
        <v>8280.0288461538476</v>
      </c>
      <c r="AN45">
        <f t="shared" si="14"/>
        <v>8.5046901778259301</v>
      </c>
      <c r="AO45" s="39">
        <f t="shared" si="15"/>
        <v>38163</v>
      </c>
      <c r="AP45" s="40">
        <f t="shared" si="6"/>
        <v>70.419080000000008</v>
      </c>
      <c r="AQ45">
        <f t="shared" si="23"/>
        <v>99.360346153846166</v>
      </c>
      <c r="AR45">
        <f t="shared" si="23"/>
        <v>82.800288461538472</v>
      </c>
      <c r="AS45">
        <f t="shared" si="23"/>
        <v>66.240230769230777</v>
      </c>
      <c r="AT45">
        <f t="shared" si="23"/>
        <v>49.680173076923083</v>
      </c>
      <c r="AU45">
        <f t="shared" si="23"/>
        <v>33.120115384615389</v>
      </c>
      <c r="AW45">
        <f t="shared" si="8"/>
        <v>8109.6736538461537</v>
      </c>
      <c r="BD45">
        <f t="shared" si="17"/>
        <v>9273.9851923076931</v>
      </c>
      <c r="BG45">
        <f t="shared" si="18"/>
        <v>7.5931844336358338</v>
      </c>
      <c r="BH45" s="39">
        <f t="shared" si="19"/>
        <v>38163</v>
      </c>
      <c r="BI45" s="41">
        <f t="shared" si="20"/>
        <v>70.419080000000008</v>
      </c>
      <c r="BJ45" s="41">
        <f t="shared" si="24"/>
        <v>120.56180750000001</v>
      </c>
      <c r="BK45" s="41">
        <f t="shared" si="24"/>
        <v>102.01383711538462</v>
      </c>
      <c r="BL45" s="41">
        <f t="shared" si="24"/>
        <v>83.465866730769235</v>
      </c>
      <c r="BM45" s="41">
        <f t="shared" si="24"/>
        <v>64.917896346153853</v>
      </c>
      <c r="BN45" s="41">
        <f t="shared" si="24"/>
        <v>46.369925961538463</v>
      </c>
      <c r="BP45">
        <f t="shared" si="22"/>
        <v>10921.222884615385</v>
      </c>
    </row>
    <row r="46" spans="1:68" x14ac:dyDescent="0.3">
      <c r="A46" s="38">
        <v>38170</v>
      </c>
      <c r="B46" s="48">
        <v>64867.37</v>
      </c>
      <c r="C46" s="48">
        <v>72993.17</v>
      </c>
      <c r="D46" s="48">
        <v>444000</v>
      </c>
      <c r="E46" s="49">
        <v>1019.31</v>
      </c>
      <c r="AD46" s="35">
        <f t="shared" si="10"/>
        <v>2005</v>
      </c>
      <c r="AE46" s="5">
        <f t="shared" si="3"/>
        <v>2004</v>
      </c>
      <c r="AF46" s="5">
        <f t="shared" si="11"/>
        <v>2003</v>
      </c>
      <c r="AG46" s="8">
        <f t="shared" si="4"/>
        <v>38170</v>
      </c>
      <c r="AH46" s="6">
        <f t="shared" si="12"/>
        <v>26</v>
      </c>
      <c r="AI46" s="6">
        <f t="shared" si="13"/>
        <v>26</v>
      </c>
      <c r="AK46">
        <f t="shared" si="5"/>
        <v>8372.869999999999</v>
      </c>
      <c r="AN46">
        <f t="shared" si="14"/>
        <v>7.7473279771452335</v>
      </c>
      <c r="AO46" s="39">
        <f t="shared" si="15"/>
        <v>38170</v>
      </c>
      <c r="AP46" s="40">
        <f t="shared" si="6"/>
        <v>64.867370000000008</v>
      </c>
      <c r="AQ46">
        <f t="shared" si="23"/>
        <v>100.47443999999999</v>
      </c>
      <c r="AR46">
        <f t="shared" si="23"/>
        <v>83.728699999999989</v>
      </c>
      <c r="AS46">
        <f t="shared" si="23"/>
        <v>66.982959999999991</v>
      </c>
      <c r="AT46">
        <f t="shared" si="23"/>
        <v>50.237219999999994</v>
      </c>
      <c r="AU46">
        <f t="shared" si="23"/>
        <v>33.491479999999996</v>
      </c>
      <c r="AW46">
        <f t="shared" si="8"/>
        <v>8269.9050000000007</v>
      </c>
      <c r="BD46">
        <f t="shared" si="17"/>
        <v>9213.4750000000004</v>
      </c>
      <c r="BG46">
        <f t="shared" si="18"/>
        <v>7.0404890662860646</v>
      </c>
      <c r="BH46" s="39">
        <f t="shared" si="19"/>
        <v>38170</v>
      </c>
      <c r="BI46" s="41">
        <f t="shared" si="20"/>
        <v>64.867370000000008</v>
      </c>
      <c r="BJ46" s="41">
        <f t="shared" si="24"/>
        <v>119.775175</v>
      </c>
      <c r="BK46" s="41">
        <f t="shared" si="24"/>
        <v>101.348225</v>
      </c>
      <c r="BL46" s="41">
        <f t="shared" si="24"/>
        <v>82.921275000000009</v>
      </c>
      <c r="BM46" s="41">
        <f t="shared" si="24"/>
        <v>64.494325000000003</v>
      </c>
      <c r="BN46" s="41">
        <f t="shared" si="24"/>
        <v>46.067374999999998</v>
      </c>
      <c r="BP46">
        <f t="shared" si="22"/>
        <v>10860.635</v>
      </c>
    </row>
    <row r="47" spans="1:68" x14ac:dyDescent="0.3">
      <c r="A47" s="38">
        <v>38177</v>
      </c>
      <c r="B47" s="48">
        <v>61945.42</v>
      </c>
      <c r="C47" s="48">
        <v>69807.81</v>
      </c>
      <c r="D47" s="48">
        <v>424000</v>
      </c>
      <c r="E47" s="49">
        <v>974.41</v>
      </c>
      <c r="AD47" s="35">
        <f t="shared" si="10"/>
        <v>2005</v>
      </c>
      <c r="AE47" s="5">
        <f t="shared" si="3"/>
        <v>2004</v>
      </c>
      <c r="AF47" s="5">
        <f t="shared" si="11"/>
        <v>2003</v>
      </c>
      <c r="AG47" s="8">
        <f t="shared" si="4"/>
        <v>38177</v>
      </c>
      <c r="AH47" s="6">
        <f t="shared" si="12"/>
        <v>25</v>
      </c>
      <c r="AI47" s="6">
        <f t="shared" si="13"/>
        <v>27</v>
      </c>
      <c r="AK47">
        <f t="shared" si="5"/>
        <v>8465.711153846154</v>
      </c>
      <c r="AN47">
        <f t="shared" si="14"/>
        <v>7.3172139793426414</v>
      </c>
      <c r="AO47" s="39">
        <f t="shared" si="15"/>
        <v>38177</v>
      </c>
      <c r="AP47" s="40">
        <f t="shared" si="6"/>
        <v>61.945419999999999</v>
      </c>
      <c r="AQ47">
        <f t="shared" si="23"/>
        <v>101.58853384615385</v>
      </c>
      <c r="AR47">
        <f t="shared" si="23"/>
        <v>84.657111538461535</v>
      </c>
      <c r="AS47">
        <f t="shared" si="23"/>
        <v>67.725689230769234</v>
      </c>
      <c r="AT47">
        <f t="shared" si="23"/>
        <v>50.794266923076925</v>
      </c>
      <c r="AU47">
        <f t="shared" si="23"/>
        <v>33.862844615384617</v>
      </c>
      <c r="AW47">
        <f t="shared" si="8"/>
        <v>8430.1363461538476</v>
      </c>
      <c r="BD47">
        <f t="shared" si="17"/>
        <v>9152.9648076923077</v>
      </c>
      <c r="BG47">
        <f t="shared" si="18"/>
        <v>6.7677983365499248</v>
      </c>
      <c r="BH47" s="39">
        <f t="shared" si="19"/>
        <v>38177</v>
      </c>
      <c r="BI47" s="41">
        <f t="shared" si="20"/>
        <v>61.945419999999999</v>
      </c>
      <c r="BJ47" s="41">
        <f t="shared" si="24"/>
        <v>118.98854249999999</v>
      </c>
      <c r="BK47" s="41">
        <f t="shared" si="24"/>
        <v>100.68261288461539</v>
      </c>
      <c r="BL47" s="41">
        <f t="shared" si="24"/>
        <v>82.376683269230767</v>
      </c>
      <c r="BM47" s="41">
        <f t="shared" si="24"/>
        <v>64.070753653846154</v>
      </c>
      <c r="BN47" s="41">
        <f t="shared" si="24"/>
        <v>45.764824038461533</v>
      </c>
      <c r="BP47">
        <f t="shared" si="22"/>
        <v>10800.047115384616</v>
      </c>
    </row>
    <row r="48" spans="1:68" x14ac:dyDescent="0.3">
      <c r="A48" s="38">
        <v>38184</v>
      </c>
      <c r="B48" s="48">
        <v>61799.32</v>
      </c>
      <c r="C48" s="48">
        <v>69087.97</v>
      </c>
      <c r="D48" s="48">
        <v>423000</v>
      </c>
      <c r="E48" s="49">
        <v>964.36</v>
      </c>
      <c r="AD48" s="35">
        <f t="shared" si="10"/>
        <v>2005</v>
      </c>
      <c r="AE48" s="5">
        <f t="shared" si="3"/>
        <v>2004</v>
      </c>
      <c r="AF48" s="5">
        <f t="shared" si="11"/>
        <v>2003</v>
      </c>
      <c r="AG48" s="8">
        <f t="shared" si="4"/>
        <v>38184</v>
      </c>
      <c r="AH48" s="6">
        <f t="shared" si="12"/>
        <v>24</v>
      </c>
      <c r="AI48" s="6">
        <f t="shared" si="13"/>
        <v>28</v>
      </c>
      <c r="AK48">
        <f t="shared" si="5"/>
        <v>8558.5523076923073</v>
      </c>
      <c r="AN48">
        <f t="shared" si="14"/>
        <v>7.220767926423215</v>
      </c>
      <c r="AO48" s="39">
        <f t="shared" si="15"/>
        <v>38184</v>
      </c>
      <c r="AP48" s="40">
        <f t="shared" si="6"/>
        <v>61.799320000000002</v>
      </c>
      <c r="AQ48">
        <f t="shared" si="23"/>
        <v>102.7026276923077</v>
      </c>
      <c r="AR48">
        <f t="shared" si="23"/>
        <v>85.585523076923067</v>
      </c>
      <c r="AS48">
        <f t="shared" si="23"/>
        <v>68.468418461538462</v>
      </c>
      <c r="AT48">
        <f t="shared" si="23"/>
        <v>51.35131384615385</v>
      </c>
      <c r="AU48">
        <f t="shared" si="23"/>
        <v>34.234209230769231</v>
      </c>
      <c r="AW48">
        <f t="shared" si="8"/>
        <v>8590.3676923076928</v>
      </c>
      <c r="BD48">
        <f t="shared" si="17"/>
        <v>9092.4546153846168</v>
      </c>
      <c r="BG48">
        <f t="shared" si="18"/>
        <v>6.7967696968686875</v>
      </c>
      <c r="BH48" s="39">
        <f t="shared" si="19"/>
        <v>38184</v>
      </c>
      <c r="BI48" s="41">
        <f t="shared" si="20"/>
        <v>61.799320000000002</v>
      </c>
      <c r="BJ48" s="41">
        <f t="shared" si="24"/>
        <v>118.20191000000001</v>
      </c>
      <c r="BK48" s="41">
        <f t="shared" si="24"/>
        <v>100.01700076923079</v>
      </c>
      <c r="BL48" s="41">
        <f t="shared" si="24"/>
        <v>81.832091538461555</v>
      </c>
      <c r="BM48" s="41">
        <f t="shared" si="24"/>
        <v>63.647182307692319</v>
      </c>
      <c r="BN48" s="41">
        <f t="shared" si="24"/>
        <v>45.462273076923083</v>
      </c>
      <c r="BP48">
        <f t="shared" si="22"/>
        <v>10739.459230769231</v>
      </c>
    </row>
    <row r="49" spans="1:68" x14ac:dyDescent="0.3">
      <c r="A49" s="38">
        <v>38191</v>
      </c>
      <c r="B49" s="48">
        <v>61068.83</v>
      </c>
      <c r="C49" s="48">
        <v>68512.149999999994</v>
      </c>
      <c r="D49" s="48">
        <v>418000</v>
      </c>
      <c r="E49" s="49">
        <v>956.25</v>
      </c>
      <c r="AD49" s="35">
        <f t="shared" si="10"/>
        <v>2005</v>
      </c>
      <c r="AE49" s="5">
        <f t="shared" si="3"/>
        <v>2004</v>
      </c>
      <c r="AF49" s="5">
        <f t="shared" si="11"/>
        <v>2003</v>
      </c>
      <c r="AG49" s="8">
        <f t="shared" si="4"/>
        <v>38191</v>
      </c>
      <c r="AH49" s="6">
        <f t="shared" si="12"/>
        <v>23</v>
      </c>
      <c r="AI49" s="6">
        <f t="shared" si="13"/>
        <v>29</v>
      </c>
      <c r="AK49">
        <f t="shared" si="5"/>
        <v>8651.3934615384624</v>
      </c>
      <c r="AN49">
        <f t="shared" si="14"/>
        <v>7.0588432108069021</v>
      </c>
      <c r="AO49" s="39">
        <f t="shared" si="15"/>
        <v>38191</v>
      </c>
      <c r="AP49" s="40">
        <f t="shared" si="6"/>
        <v>61.068829999999998</v>
      </c>
      <c r="AQ49">
        <f t="shared" si="23"/>
        <v>103.81672153846154</v>
      </c>
      <c r="AR49">
        <f t="shared" si="23"/>
        <v>86.513934615384628</v>
      </c>
      <c r="AS49">
        <f t="shared" si="23"/>
        <v>69.211147692307705</v>
      </c>
      <c r="AT49">
        <f t="shared" si="23"/>
        <v>51.908360769230768</v>
      </c>
      <c r="AU49">
        <f t="shared" si="23"/>
        <v>34.605573846153852</v>
      </c>
      <c r="AW49">
        <f t="shared" si="8"/>
        <v>8750.5990384615379</v>
      </c>
      <c r="BD49">
        <f t="shared" si="17"/>
        <v>9031.9444230769222</v>
      </c>
      <c r="BG49">
        <f t="shared" si="18"/>
        <v>6.7614266806123258</v>
      </c>
      <c r="BH49" s="39">
        <f t="shared" si="19"/>
        <v>38191</v>
      </c>
      <c r="BI49" s="41">
        <f t="shared" si="20"/>
        <v>61.068829999999998</v>
      </c>
      <c r="BJ49" s="41">
        <f t="shared" si="24"/>
        <v>117.4152775</v>
      </c>
      <c r="BK49" s="41">
        <f t="shared" si="24"/>
        <v>99.351388653846143</v>
      </c>
      <c r="BL49" s="41">
        <f t="shared" si="24"/>
        <v>81.287499807692313</v>
      </c>
      <c r="BM49" s="41">
        <f t="shared" si="24"/>
        <v>63.223610961538455</v>
      </c>
      <c r="BN49" s="41">
        <f t="shared" si="24"/>
        <v>45.159722115384611</v>
      </c>
      <c r="BP49">
        <f t="shared" si="22"/>
        <v>10678.871346153846</v>
      </c>
    </row>
    <row r="50" spans="1:68" x14ac:dyDescent="0.3">
      <c r="A50" s="38">
        <v>38198</v>
      </c>
      <c r="B50" s="48">
        <v>60922.73</v>
      </c>
      <c r="C50" s="48">
        <v>67188.92</v>
      </c>
      <c r="D50" s="49">
        <v>417000</v>
      </c>
      <c r="E50" s="49">
        <v>938.12</v>
      </c>
      <c r="AD50" s="35">
        <f t="shared" si="10"/>
        <v>2005</v>
      </c>
      <c r="AE50" s="5">
        <f t="shared" si="3"/>
        <v>2004</v>
      </c>
      <c r="AF50" s="5">
        <f t="shared" si="11"/>
        <v>2003</v>
      </c>
      <c r="AG50" s="8">
        <f t="shared" si="4"/>
        <v>38198</v>
      </c>
      <c r="AH50" s="6">
        <f t="shared" si="12"/>
        <v>22</v>
      </c>
      <c r="AI50" s="6">
        <f t="shared" si="13"/>
        <v>30</v>
      </c>
      <c r="AK50">
        <f t="shared" si="5"/>
        <v>8744.2346153846156</v>
      </c>
      <c r="AN50">
        <f t="shared" si="14"/>
        <v>6.9671884023802937</v>
      </c>
      <c r="AO50" s="39">
        <f t="shared" si="15"/>
        <v>38198</v>
      </c>
      <c r="AP50" s="40">
        <f t="shared" si="6"/>
        <v>60.922730000000001</v>
      </c>
      <c r="AQ50">
        <f t="shared" si="23"/>
        <v>104.93081538461539</v>
      </c>
      <c r="AR50">
        <f t="shared" si="23"/>
        <v>87.442346153846159</v>
      </c>
      <c r="AS50">
        <f t="shared" si="23"/>
        <v>69.953876923076919</v>
      </c>
      <c r="AT50">
        <f t="shared" si="23"/>
        <v>52.465407692307693</v>
      </c>
      <c r="AU50">
        <f t="shared" si="23"/>
        <v>34.97693846153846</v>
      </c>
      <c r="AW50">
        <f t="shared" si="8"/>
        <v>8910.8303846153831</v>
      </c>
      <c r="BD50">
        <f t="shared" si="17"/>
        <v>8971.4342307692314</v>
      </c>
      <c r="BG50">
        <f t="shared" si="18"/>
        <v>6.7907458755093995</v>
      </c>
      <c r="BH50" s="39">
        <f t="shared" si="19"/>
        <v>38198</v>
      </c>
      <c r="BI50" s="41">
        <f t="shared" si="20"/>
        <v>60.922730000000001</v>
      </c>
      <c r="BJ50" s="41">
        <f t="shared" si="24"/>
        <v>116.62864500000001</v>
      </c>
      <c r="BK50" s="41">
        <f t="shared" si="24"/>
        <v>98.685776538461553</v>
      </c>
      <c r="BL50" s="41">
        <f t="shared" si="24"/>
        <v>80.742908076923072</v>
      </c>
      <c r="BM50" s="41">
        <f t="shared" si="24"/>
        <v>62.80003961538462</v>
      </c>
      <c r="BN50" s="41">
        <f t="shared" si="24"/>
        <v>44.857171153846153</v>
      </c>
      <c r="BP50">
        <f t="shared" si="22"/>
        <v>10618.283461538462</v>
      </c>
    </row>
    <row r="51" spans="1:68" x14ac:dyDescent="0.3">
      <c r="A51" s="38">
        <v>38205</v>
      </c>
      <c r="B51" s="48">
        <v>61287.98</v>
      </c>
      <c r="C51" s="48">
        <v>67657.73</v>
      </c>
      <c r="D51" s="48">
        <v>419500</v>
      </c>
      <c r="E51" s="49">
        <v>944.58</v>
      </c>
      <c r="AD51" s="35">
        <f t="shared" si="10"/>
        <v>2005</v>
      </c>
      <c r="AE51" s="5">
        <f t="shared" si="3"/>
        <v>2004</v>
      </c>
      <c r="AF51" s="5">
        <f t="shared" si="11"/>
        <v>2003</v>
      </c>
      <c r="AG51" s="8">
        <f t="shared" si="4"/>
        <v>38205</v>
      </c>
      <c r="AH51" s="6">
        <f t="shared" si="12"/>
        <v>21</v>
      </c>
      <c r="AI51" s="6">
        <f t="shared" si="13"/>
        <v>31</v>
      </c>
      <c r="AK51">
        <f t="shared" si="5"/>
        <v>8837.0757692307689</v>
      </c>
      <c r="AN51">
        <f t="shared" si="14"/>
        <v>6.9353235844593044</v>
      </c>
      <c r="AO51" s="39">
        <f t="shared" si="15"/>
        <v>38205</v>
      </c>
      <c r="AP51" s="40">
        <f>(B51)/1000</f>
        <v>61.287980000000005</v>
      </c>
      <c r="AQ51">
        <f t="shared" si="23"/>
        <v>106.04490923076924</v>
      </c>
      <c r="AR51">
        <f t="shared" si="23"/>
        <v>88.370757692307691</v>
      </c>
      <c r="AS51">
        <f t="shared" si="23"/>
        <v>70.696606153846147</v>
      </c>
      <c r="AT51">
        <f t="shared" si="23"/>
        <v>53.022454615384618</v>
      </c>
      <c r="AU51">
        <f t="shared" si="23"/>
        <v>35.348303076923074</v>
      </c>
      <c r="AW51">
        <f t="shared" si="8"/>
        <v>9071.0617307692301</v>
      </c>
      <c r="BD51">
        <f t="shared" si="17"/>
        <v>8910.9240384615387</v>
      </c>
      <c r="BG51">
        <f t="shared" si="18"/>
        <v>6.8778478792398401</v>
      </c>
      <c r="BH51" s="39">
        <f t="shared" si="19"/>
        <v>38205</v>
      </c>
      <c r="BI51" s="41">
        <f t="shared" si="20"/>
        <v>61.287980000000005</v>
      </c>
      <c r="BJ51" s="41">
        <f t="shared" si="24"/>
        <v>115.8420125</v>
      </c>
      <c r="BK51" s="41">
        <f t="shared" si="24"/>
        <v>98.020164423076935</v>
      </c>
      <c r="BL51" s="41">
        <f t="shared" si="24"/>
        <v>80.198316346153845</v>
      </c>
      <c r="BM51" s="41">
        <f t="shared" si="24"/>
        <v>62.37646826923077</v>
      </c>
      <c r="BN51" s="41">
        <f t="shared" si="24"/>
        <v>44.554620192307695</v>
      </c>
      <c r="BP51">
        <f t="shared" si="22"/>
        <v>10557.695576923077</v>
      </c>
    </row>
    <row r="52" spans="1:68" x14ac:dyDescent="0.3">
      <c r="A52" s="38">
        <v>38212</v>
      </c>
      <c r="B52" s="48">
        <v>63990.78</v>
      </c>
      <c r="C52" s="48">
        <v>70312.56</v>
      </c>
      <c r="D52" s="48">
        <v>438000</v>
      </c>
      <c r="E52" s="49">
        <v>981.47</v>
      </c>
      <c r="AD52" s="35">
        <f t="shared" si="10"/>
        <v>2005</v>
      </c>
      <c r="AE52" s="5">
        <f t="shared" si="3"/>
        <v>2004</v>
      </c>
      <c r="AF52" s="5">
        <f t="shared" si="11"/>
        <v>2003</v>
      </c>
      <c r="AG52" s="8">
        <f t="shared" si="4"/>
        <v>38212</v>
      </c>
      <c r="AH52" s="6">
        <f t="shared" si="12"/>
        <v>20</v>
      </c>
      <c r="AI52" s="6">
        <f t="shared" si="13"/>
        <v>32</v>
      </c>
      <c r="AK52">
        <f t="shared" si="5"/>
        <v>8929.9169230769239</v>
      </c>
      <c r="AN52">
        <f t="shared" si="14"/>
        <v>7.1658874938280066</v>
      </c>
      <c r="AO52" s="39">
        <f t="shared" si="15"/>
        <v>38212</v>
      </c>
      <c r="AP52" s="40">
        <f t="shared" si="6"/>
        <v>63.990780000000001</v>
      </c>
      <c r="AQ52">
        <f t="shared" si="23"/>
        <v>107.15900307692309</v>
      </c>
      <c r="AR52">
        <f t="shared" si="23"/>
        <v>89.299169230769238</v>
      </c>
      <c r="AS52">
        <f t="shared" si="23"/>
        <v>71.43933538461539</v>
      </c>
      <c r="AT52">
        <f t="shared" si="23"/>
        <v>53.579501538461543</v>
      </c>
      <c r="AU52">
        <f t="shared" si="23"/>
        <v>35.719667692307695</v>
      </c>
      <c r="AW52">
        <f t="shared" si="8"/>
        <v>9231.293076923077</v>
      </c>
      <c r="BD52">
        <f t="shared" si="17"/>
        <v>8850.413846153846</v>
      </c>
      <c r="BG52">
        <f t="shared" si="18"/>
        <v>7.2302585068164564</v>
      </c>
      <c r="BH52" s="39">
        <f t="shared" si="19"/>
        <v>38212</v>
      </c>
      <c r="BI52" s="41">
        <f t="shared" si="20"/>
        <v>63.990780000000001</v>
      </c>
      <c r="BJ52" s="41">
        <f t="shared" si="24"/>
        <v>115.05538</v>
      </c>
      <c r="BK52" s="41">
        <f t="shared" si="24"/>
        <v>97.354552307692302</v>
      </c>
      <c r="BL52" s="41">
        <f t="shared" si="24"/>
        <v>79.653724615384618</v>
      </c>
      <c r="BM52" s="41">
        <f t="shared" si="24"/>
        <v>61.952896923076921</v>
      </c>
      <c r="BN52" s="41">
        <f t="shared" si="24"/>
        <v>44.25206923076923</v>
      </c>
      <c r="BP52">
        <f t="shared" si="22"/>
        <v>10497.107692307694</v>
      </c>
    </row>
    <row r="53" spans="1:68" x14ac:dyDescent="0.3">
      <c r="A53" s="38">
        <v>38219</v>
      </c>
      <c r="B53" s="48">
        <v>63406.39</v>
      </c>
      <c r="C53" s="48">
        <v>70102.25</v>
      </c>
      <c r="D53" s="48">
        <v>434000</v>
      </c>
      <c r="E53" s="49">
        <v>978.22</v>
      </c>
      <c r="AD53" s="35">
        <f t="shared" si="10"/>
        <v>2005</v>
      </c>
      <c r="AE53" s="5">
        <f t="shared" si="3"/>
        <v>2004</v>
      </c>
      <c r="AF53" s="5">
        <f t="shared" si="11"/>
        <v>2003</v>
      </c>
      <c r="AG53" s="8">
        <f t="shared" si="4"/>
        <v>38219</v>
      </c>
      <c r="AH53" s="6">
        <f t="shared" si="12"/>
        <v>19</v>
      </c>
      <c r="AI53" s="6">
        <f t="shared" si="13"/>
        <v>33</v>
      </c>
      <c r="AK53">
        <f t="shared" si="5"/>
        <v>9022.7580769230772</v>
      </c>
      <c r="AN53">
        <f t="shared" si="14"/>
        <v>7.0273844715143596</v>
      </c>
      <c r="AO53" s="39">
        <f t="shared" si="15"/>
        <v>38219</v>
      </c>
      <c r="AP53" s="40">
        <f t="shared" si="6"/>
        <v>63.406390000000002</v>
      </c>
      <c r="AQ53">
        <f t="shared" ref="AQ53:AU68" si="25">($AK53*AQ$18)/1000</f>
        <v>108.27309692307692</v>
      </c>
      <c r="AR53">
        <f t="shared" si="25"/>
        <v>90.227580769230769</v>
      </c>
      <c r="AS53">
        <f t="shared" si="25"/>
        <v>72.182064615384618</v>
      </c>
      <c r="AT53">
        <f t="shared" si="25"/>
        <v>54.13654846153846</v>
      </c>
      <c r="AU53">
        <f t="shared" si="25"/>
        <v>36.091032307692309</v>
      </c>
      <c r="AW53">
        <f t="shared" si="8"/>
        <v>9391.5244230769222</v>
      </c>
      <c r="BD53">
        <f t="shared" si="17"/>
        <v>8789.9036538461532</v>
      </c>
      <c r="BG53">
        <f t="shared" si="18"/>
        <v>7.2135477812951443</v>
      </c>
      <c r="BH53" s="39">
        <f t="shared" si="19"/>
        <v>38219</v>
      </c>
      <c r="BI53" s="41">
        <f t="shared" si="20"/>
        <v>63.406390000000002</v>
      </c>
      <c r="BJ53" s="41">
        <f t="shared" si="24"/>
        <v>114.2687475</v>
      </c>
      <c r="BK53" s="41">
        <f t="shared" si="24"/>
        <v>96.688940192307683</v>
      </c>
      <c r="BL53" s="41">
        <f t="shared" si="24"/>
        <v>79.109132884615377</v>
      </c>
      <c r="BM53" s="41">
        <f t="shared" si="24"/>
        <v>61.529325576923071</v>
      </c>
      <c r="BN53" s="41">
        <f t="shared" si="24"/>
        <v>43.949518269230765</v>
      </c>
      <c r="BP53">
        <f t="shared" si="22"/>
        <v>10436.519807692308</v>
      </c>
    </row>
    <row r="54" spans="1:68" x14ac:dyDescent="0.3">
      <c r="A54" s="38">
        <v>38226</v>
      </c>
      <c r="B54" s="48">
        <v>67536.75</v>
      </c>
      <c r="C54" s="48">
        <v>74733.58</v>
      </c>
      <c r="D54" s="48">
        <v>458500</v>
      </c>
      <c r="E54" s="49">
        <v>1035.31</v>
      </c>
      <c r="AD54" s="35">
        <f t="shared" si="10"/>
        <v>2005</v>
      </c>
      <c r="AE54" s="5">
        <f t="shared" si="3"/>
        <v>2004</v>
      </c>
      <c r="AF54" s="5">
        <f t="shared" si="11"/>
        <v>2003</v>
      </c>
      <c r="AG54" s="8">
        <f t="shared" si="4"/>
        <v>38226</v>
      </c>
      <c r="AH54" s="6">
        <f t="shared" si="12"/>
        <v>18</v>
      </c>
      <c r="AI54" s="6">
        <f t="shared" si="13"/>
        <v>34</v>
      </c>
      <c r="AK54">
        <f t="shared" si="5"/>
        <v>9115.5992307692304</v>
      </c>
      <c r="AN54">
        <f t="shared" si="14"/>
        <v>7.4089204988338251</v>
      </c>
      <c r="AO54" s="39">
        <f t="shared" si="15"/>
        <v>38226</v>
      </c>
      <c r="AP54" s="40">
        <f t="shared" si="6"/>
        <v>67.536749999999998</v>
      </c>
      <c r="AQ54">
        <f t="shared" si="25"/>
        <v>109.38719076923077</v>
      </c>
      <c r="AR54">
        <f t="shared" si="25"/>
        <v>91.155992307692301</v>
      </c>
      <c r="AS54">
        <f t="shared" si="25"/>
        <v>72.924793846153847</v>
      </c>
      <c r="AT54">
        <f t="shared" si="25"/>
        <v>54.693595384615385</v>
      </c>
      <c r="AU54">
        <f t="shared" si="25"/>
        <v>36.462396923076923</v>
      </c>
      <c r="AW54">
        <f t="shared" si="8"/>
        <v>9551.7557692307691</v>
      </c>
      <c r="BD54">
        <f t="shared" si="17"/>
        <v>8729.3934615384624</v>
      </c>
      <c r="BG54">
        <f t="shared" si="18"/>
        <v>7.7367059117641572</v>
      </c>
      <c r="BH54" s="39">
        <f t="shared" si="19"/>
        <v>38226</v>
      </c>
      <c r="BI54" s="41">
        <f t="shared" si="20"/>
        <v>67.536749999999998</v>
      </c>
      <c r="BJ54" s="41">
        <f t="shared" si="24"/>
        <v>113.48211500000001</v>
      </c>
      <c r="BK54" s="41">
        <f t="shared" si="24"/>
        <v>96.023328076923093</v>
      </c>
      <c r="BL54" s="41">
        <f t="shared" si="24"/>
        <v>78.564541153846164</v>
      </c>
      <c r="BM54" s="41">
        <f t="shared" si="24"/>
        <v>61.105754230769236</v>
      </c>
      <c r="BN54" s="41">
        <f t="shared" si="24"/>
        <v>43.646967307692314</v>
      </c>
      <c r="BP54">
        <f t="shared" si="22"/>
        <v>10375.931923076923</v>
      </c>
    </row>
    <row r="55" spans="1:68" x14ac:dyDescent="0.3">
      <c r="A55" s="38">
        <v>38233</v>
      </c>
      <c r="B55" s="48">
        <v>64296.160000000003</v>
      </c>
      <c r="C55" s="48">
        <v>71369.039999999994</v>
      </c>
      <c r="D55" s="48">
        <v>436500</v>
      </c>
      <c r="E55" s="49">
        <v>988.33</v>
      </c>
      <c r="AD55" s="35">
        <f t="shared" si="10"/>
        <v>2005</v>
      </c>
      <c r="AE55" s="5">
        <f t="shared" si="3"/>
        <v>2004</v>
      </c>
      <c r="AF55" s="5">
        <f t="shared" si="11"/>
        <v>2003</v>
      </c>
      <c r="AG55" s="8">
        <f t="shared" si="4"/>
        <v>38233</v>
      </c>
      <c r="AH55" s="6">
        <f t="shared" si="12"/>
        <v>17</v>
      </c>
      <c r="AI55" s="6">
        <f t="shared" si="13"/>
        <v>35</v>
      </c>
      <c r="AK55">
        <f t="shared" si="5"/>
        <v>9208.4403846153855</v>
      </c>
      <c r="AN55">
        <f t="shared" si="14"/>
        <v>6.9823072436261961</v>
      </c>
      <c r="AO55" s="39">
        <f t="shared" si="15"/>
        <v>38233</v>
      </c>
      <c r="AP55" s="40">
        <f t="shared" si="6"/>
        <v>64.29616</v>
      </c>
      <c r="AQ55">
        <f t="shared" si="25"/>
        <v>110.50128461538462</v>
      </c>
      <c r="AR55">
        <f t="shared" si="25"/>
        <v>92.084403846153862</v>
      </c>
      <c r="AS55">
        <f t="shared" si="25"/>
        <v>73.667523076923089</v>
      </c>
      <c r="AT55">
        <f t="shared" si="25"/>
        <v>55.25064230769231</v>
      </c>
      <c r="AU55">
        <f t="shared" si="25"/>
        <v>36.833761538461545</v>
      </c>
      <c r="AW55">
        <f t="shared" si="8"/>
        <v>9711.9871153846161</v>
      </c>
      <c r="BD55">
        <f t="shared" si="17"/>
        <v>8668.8832692307697</v>
      </c>
      <c r="BG55">
        <f t="shared" si="18"/>
        <v>7.4168907347284305</v>
      </c>
      <c r="BH55" s="39">
        <f t="shared" si="19"/>
        <v>38233</v>
      </c>
      <c r="BI55" s="41">
        <f t="shared" si="20"/>
        <v>64.29616</v>
      </c>
      <c r="BJ55" s="41">
        <f t="shared" si="24"/>
        <v>112.69548250000001</v>
      </c>
      <c r="BK55" s="41">
        <f t="shared" si="24"/>
        <v>95.35771596153846</v>
      </c>
      <c r="BL55" s="41">
        <f t="shared" si="24"/>
        <v>78.019949423076937</v>
      </c>
      <c r="BM55" s="41">
        <f t="shared" si="24"/>
        <v>60.682182884615386</v>
      </c>
      <c r="BN55" s="41">
        <f t="shared" si="24"/>
        <v>43.344416346153849</v>
      </c>
      <c r="BP55">
        <f t="shared" si="22"/>
        <v>10315.344038461539</v>
      </c>
    </row>
    <row r="56" spans="1:68" x14ac:dyDescent="0.3">
      <c r="A56" s="38">
        <v>38240</v>
      </c>
      <c r="B56" s="48">
        <v>67389.45</v>
      </c>
      <c r="C56" s="48">
        <v>74724.509999999995</v>
      </c>
      <c r="D56" s="48">
        <v>457500</v>
      </c>
      <c r="E56" s="49">
        <v>1034.83</v>
      </c>
      <c r="AD56" s="35">
        <f t="shared" si="10"/>
        <v>2005</v>
      </c>
      <c r="AE56" s="5">
        <f t="shared" si="3"/>
        <v>2004</v>
      </c>
      <c r="AF56" s="5">
        <f t="shared" si="11"/>
        <v>2003</v>
      </c>
      <c r="AG56" s="8">
        <f t="shared" si="4"/>
        <v>38240</v>
      </c>
      <c r="AH56" s="6">
        <f t="shared" si="12"/>
        <v>16</v>
      </c>
      <c r="AI56" s="6">
        <f t="shared" si="13"/>
        <v>36</v>
      </c>
      <c r="AK56">
        <f t="shared" si="5"/>
        <v>9301.2815384615387</v>
      </c>
      <c r="AN56">
        <f t="shared" si="14"/>
        <v>7.2451790348823719</v>
      </c>
      <c r="AO56" s="39">
        <f t="shared" si="15"/>
        <v>38240</v>
      </c>
      <c r="AP56" s="40">
        <f t="shared" si="6"/>
        <v>67.389449999999997</v>
      </c>
      <c r="AQ56">
        <f t="shared" si="25"/>
        <v>111.61537846153847</v>
      </c>
      <c r="AR56">
        <f t="shared" si="25"/>
        <v>93.012815384615394</v>
      </c>
      <c r="AS56">
        <f t="shared" si="25"/>
        <v>74.410252307692303</v>
      </c>
      <c r="AT56">
        <f t="shared" si="25"/>
        <v>55.807689230769235</v>
      </c>
      <c r="AU56">
        <f t="shared" si="25"/>
        <v>37.205126153846152</v>
      </c>
      <c r="AW56">
        <f t="shared" si="8"/>
        <v>9872.2184615384631</v>
      </c>
      <c r="BD56">
        <f t="shared" si="17"/>
        <v>8608.373076923077</v>
      </c>
      <c r="BG56">
        <f t="shared" si="18"/>
        <v>7.8283607596718214</v>
      </c>
      <c r="BH56" s="39">
        <f t="shared" si="19"/>
        <v>38240</v>
      </c>
      <c r="BI56" s="41">
        <f t="shared" si="20"/>
        <v>67.389449999999997</v>
      </c>
      <c r="BJ56" s="41">
        <f t="shared" si="24"/>
        <v>111.90885</v>
      </c>
      <c r="BK56" s="41">
        <f t="shared" si="24"/>
        <v>94.692103846153842</v>
      </c>
      <c r="BL56" s="41">
        <f t="shared" si="24"/>
        <v>77.475357692307696</v>
      </c>
      <c r="BM56" s="41">
        <f t="shared" si="24"/>
        <v>60.258611538461544</v>
      </c>
      <c r="BN56" s="41">
        <f t="shared" si="24"/>
        <v>43.041865384615384</v>
      </c>
      <c r="BP56">
        <f t="shared" si="22"/>
        <v>10254.756153846154</v>
      </c>
    </row>
    <row r="57" spans="1:68" x14ac:dyDescent="0.3">
      <c r="A57" s="38">
        <v>38247</v>
      </c>
      <c r="B57" s="48">
        <v>69157.039999999994</v>
      </c>
      <c r="C57" s="48">
        <v>76822.63</v>
      </c>
      <c r="D57" s="48">
        <v>469500</v>
      </c>
      <c r="E57" s="49">
        <v>1063.93</v>
      </c>
      <c r="AD57" s="35">
        <f t="shared" si="10"/>
        <v>2005</v>
      </c>
      <c r="AE57" s="5">
        <f t="shared" si="3"/>
        <v>2004</v>
      </c>
      <c r="AF57" s="5">
        <f t="shared" si="11"/>
        <v>2003</v>
      </c>
      <c r="AG57" s="8">
        <f t="shared" si="4"/>
        <v>38247</v>
      </c>
      <c r="AH57" s="6">
        <f t="shared" si="12"/>
        <v>15</v>
      </c>
      <c r="AI57" s="6">
        <f t="shared" si="13"/>
        <v>37</v>
      </c>
      <c r="AK57">
        <f t="shared" si="5"/>
        <v>9394.122692307692</v>
      </c>
      <c r="AN57">
        <f t="shared" si="14"/>
        <v>7.361734806447517</v>
      </c>
      <c r="AO57" s="39">
        <f t="shared" si="15"/>
        <v>38247</v>
      </c>
      <c r="AP57" s="40">
        <f t="shared" si="6"/>
        <v>69.157039999999995</v>
      </c>
      <c r="AQ57">
        <f t="shared" si="25"/>
        <v>112.7294723076923</v>
      </c>
      <c r="AR57">
        <f t="shared" si="25"/>
        <v>93.941226923076911</v>
      </c>
      <c r="AS57">
        <f t="shared" si="25"/>
        <v>75.152981538461532</v>
      </c>
      <c r="AT57">
        <f t="shared" si="25"/>
        <v>56.364736153846152</v>
      </c>
      <c r="AU57">
        <f t="shared" si="25"/>
        <v>37.576490769230766</v>
      </c>
      <c r="AW57">
        <f t="shared" si="8"/>
        <v>10032.449807692308</v>
      </c>
      <c r="BD57">
        <f t="shared" si="17"/>
        <v>8547.8628846153842</v>
      </c>
      <c r="BG57">
        <f t="shared" si="18"/>
        <v>8.0905649673522753</v>
      </c>
      <c r="BH57" s="39">
        <f t="shared" si="19"/>
        <v>38247</v>
      </c>
      <c r="BI57" s="41">
        <f t="shared" si="20"/>
        <v>69.157039999999995</v>
      </c>
      <c r="BJ57" s="41">
        <f t="shared" ref="BJ57:BN72" si="26">$BD57*BJ$18/1000</f>
        <v>111.1222175</v>
      </c>
      <c r="BK57" s="41">
        <f t="shared" si="26"/>
        <v>94.026491730769223</v>
      </c>
      <c r="BL57" s="41">
        <f t="shared" si="26"/>
        <v>76.930765961538455</v>
      </c>
      <c r="BM57" s="41">
        <f t="shared" si="26"/>
        <v>59.835040192307687</v>
      </c>
      <c r="BN57" s="41">
        <f t="shared" si="26"/>
        <v>42.739314423076927</v>
      </c>
      <c r="BP57">
        <f t="shared" si="22"/>
        <v>10194.16826923077</v>
      </c>
    </row>
    <row r="58" spans="1:68" x14ac:dyDescent="0.3">
      <c r="A58" s="38">
        <v>38254</v>
      </c>
      <c r="B58" s="48">
        <v>67610.399999999994</v>
      </c>
      <c r="C58" s="48">
        <v>74950.399999999994</v>
      </c>
      <c r="D58" s="48">
        <v>459000</v>
      </c>
      <c r="E58" s="49">
        <v>1038.07</v>
      </c>
      <c r="AD58" s="35">
        <f t="shared" si="10"/>
        <v>2005</v>
      </c>
      <c r="AE58" s="5">
        <f t="shared" si="3"/>
        <v>2004</v>
      </c>
      <c r="AF58" s="5">
        <f t="shared" si="11"/>
        <v>2003</v>
      </c>
      <c r="AG58" s="8">
        <f t="shared" si="4"/>
        <v>38254</v>
      </c>
      <c r="AH58" s="6">
        <f t="shared" si="12"/>
        <v>14</v>
      </c>
      <c r="AI58" s="6">
        <f t="shared" si="13"/>
        <v>38</v>
      </c>
      <c r="AK58">
        <f t="shared" si="5"/>
        <v>9486.9638461538452</v>
      </c>
      <c r="AN58">
        <f t="shared" si="14"/>
        <v>7.1266636087593236</v>
      </c>
      <c r="AO58" s="39">
        <f t="shared" si="15"/>
        <v>38254</v>
      </c>
      <c r="AP58" s="40">
        <f t="shared" si="6"/>
        <v>67.610399999999998</v>
      </c>
      <c r="AQ58">
        <f t="shared" si="25"/>
        <v>113.84356615384614</v>
      </c>
      <c r="AR58">
        <f t="shared" si="25"/>
        <v>94.869638461538443</v>
      </c>
      <c r="AS58">
        <f t="shared" si="25"/>
        <v>75.89571076923076</v>
      </c>
      <c r="AT58">
        <f t="shared" si="25"/>
        <v>56.92178307692307</v>
      </c>
      <c r="AU58">
        <f t="shared" si="25"/>
        <v>37.94785538461538</v>
      </c>
      <c r="AW58">
        <f t="shared" si="8"/>
        <v>10192.681153846153</v>
      </c>
      <c r="BD58">
        <f t="shared" si="17"/>
        <v>8487.3526923076915</v>
      </c>
      <c r="BG58">
        <f t="shared" si="18"/>
        <v>7.9660174910931953</v>
      </c>
      <c r="BH58" s="39">
        <f t="shared" si="19"/>
        <v>38254</v>
      </c>
      <c r="BI58" s="41">
        <f t="shared" si="20"/>
        <v>67.610399999999998</v>
      </c>
      <c r="BJ58" s="41">
        <f t="shared" si="26"/>
        <v>110.33558499999999</v>
      </c>
      <c r="BK58" s="41">
        <f t="shared" si="26"/>
        <v>93.360879615384604</v>
      </c>
      <c r="BL58" s="41">
        <f t="shared" si="26"/>
        <v>76.386174230769214</v>
      </c>
      <c r="BM58" s="41">
        <f t="shared" si="26"/>
        <v>59.411468846153838</v>
      </c>
      <c r="BN58" s="41">
        <f t="shared" si="26"/>
        <v>42.436763461538462</v>
      </c>
      <c r="BP58">
        <f t="shared" si="22"/>
        <v>10133.580384615385</v>
      </c>
    </row>
    <row r="59" spans="1:68" x14ac:dyDescent="0.3">
      <c r="A59" s="38">
        <v>38261</v>
      </c>
      <c r="B59" s="48">
        <v>67904.990000000005</v>
      </c>
      <c r="C59" s="48">
        <v>75591.81</v>
      </c>
      <c r="D59" s="48">
        <v>461000</v>
      </c>
      <c r="E59" s="49">
        <v>1046.93</v>
      </c>
      <c r="AD59" s="35">
        <f t="shared" si="10"/>
        <v>2005</v>
      </c>
      <c r="AE59" s="5">
        <f t="shared" si="3"/>
        <v>2004</v>
      </c>
      <c r="AF59" s="5">
        <f t="shared" si="11"/>
        <v>2003</v>
      </c>
      <c r="AG59" s="8">
        <f t="shared" si="4"/>
        <v>38261</v>
      </c>
      <c r="AH59" s="6">
        <f t="shared" si="12"/>
        <v>13</v>
      </c>
      <c r="AI59" s="6">
        <f t="shared" si="13"/>
        <v>39</v>
      </c>
      <c r="AK59">
        <f t="shared" si="5"/>
        <v>9579.8050000000003</v>
      </c>
      <c r="AN59">
        <f t="shared" si="14"/>
        <v>7.0883478317147377</v>
      </c>
      <c r="AO59" s="39">
        <f t="shared" si="15"/>
        <v>38261</v>
      </c>
      <c r="AP59" s="40">
        <f t="shared" si="6"/>
        <v>67.904990000000012</v>
      </c>
      <c r="AQ59">
        <f t="shared" si="25"/>
        <v>114.95766</v>
      </c>
      <c r="AR59">
        <f t="shared" si="25"/>
        <v>95.798050000000003</v>
      </c>
      <c r="AS59">
        <f t="shared" si="25"/>
        <v>76.638440000000003</v>
      </c>
      <c r="AT59">
        <f t="shared" si="25"/>
        <v>57.478830000000002</v>
      </c>
      <c r="AU59">
        <f t="shared" si="25"/>
        <v>38.319220000000001</v>
      </c>
      <c r="AW59">
        <f t="shared" si="8"/>
        <v>10352.9125</v>
      </c>
      <c r="BD59">
        <f t="shared" si="17"/>
        <v>8426.8425000000007</v>
      </c>
      <c r="BG59">
        <f t="shared" si="18"/>
        <v>8.0581771879562236</v>
      </c>
      <c r="BH59" s="39">
        <f t="shared" si="19"/>
        <v>38261</v>
      </c>
      <c r="BI59" s="41">
        <f t="shared" si="20"/>
        <v>67.904990000000012</v>
      </c>
      <c r="BJ59" s="41">
        <f t="shared" si="26"/>
        <v>109.54895250000001</v>
      </c>
      <c r="BK59" s="41">
        <f t="shared" si="26"/>
        <v>92.6952675</v>
      </c>
      <c r="BL59" s="41">
        <f t="shared" si="26"/>
        <v>75.841582500000001</v>
      </c>
      <c r="BM59" s="41">
        <f t="shared" si="26"/>
        <v>58.98789750000001</v>
      </c>
      <c r="BN59" s="41">
        <f t="shared" si="26"/>
        <v>42.134212500000004</v>
      </c>
      <c r="BP59">
        <f t="shared" si="22"/>
        <v>10072.9925</v>
      </c>
    </row>
    <row r="60" spans="1:68" x14ac:dyDescent="0.3">
      <c r="A60" s="38">
        <v>38268</v>
      </c>
      <c r="B60" s="48">
        <v>70188.13</v>
      </c>
      <c r="C60" s="48">
        <v>79467.23</v>
      </c>
      <c r="D60" s="48">
        <v>476500</v>
      </c>
      <c r="E60" s="49">
        <v>1100.68</v>
      </c>
      <c r="AD60" s="35">
        <f t="shared" si="10"/>
        <v>2005</v>
      </c>
      <c r="AE60" s="5">
        <f t="shared" si="3"/>
        <v>2004</v>
      </c>
      <c r="AF60" s="5">
        <f t="shared" si="11"/>
        <v>2003</v>
      </c>
      <c r="AG60" s="8">
        <f t="shared" si="4"/>
        <v>38268</v>
      </c>
      <c r="AH60" s="6">
        <f t="shared" si="12"/>
        <v>12</v>
      </c>
      <c r="AI60" s="6">
        <f t="shared" si="13"/>
        <v>40</v>
      </c>
      <c r="AK60">
        <f t="shared" si="5"/>
        <v>9672.6461538461535</v>
      </c>
      <c r="AN60">
        <f t="shared" si="14"/>
        <v>7.2563524896536151</v>
      </c>
      <c r="AO60" s="39">
        <f t="shared" si="15"/>
        <v>38268</v>
      </c>
      <c r="AP60" s="40">
        <f t="shared" si="6"/>
        <v>70.188130000000001</v>
      </c>
      <c r="AQ60">
        <f t="shared" si="25"/>
        <v>116.07175384615385</v>
      </c>
      <c r="AR60">
        <f t="shared" si="25"/>
        <v>96.726461538461535</v>
      </c>
      <c r="AS60">
        <f t="shared" si="25"/>
        <v>77.381169230769231</v>
      </c>
      <c r="AT60">
        <f t="shared" si="25"/>
        <v>58.035876923076927</v>
      </c>
      <c r="AU60">
        <f t="shared" si="25"/>
        <v>38.690584615384616</v>
      </c>
      <c r="AW60">
        <f t="shared" si="8"/>
        <v>10513.143846153847</v>
      </c>
      <c r="BD60">
        <f t="shared" si="17"/>
        <v>8366.3323076923079</v>
      </c>
      <c r="BG60">
        <f t="shared" si="18"/>
        <v>8.3893547875771688</v>
      </c>
      <c r="BH60" s="39">
        <f t="shared" si="19"/>
        <v>38268</v>
      </c>
      <c r="BI60" s="41">
        <f t="shared" si="20"/>
        <v>70.188130000000001</v>
      </c>
      <c r="BJ60" s="41">
        <f t="shared" si="26"/>
        <v>108.76232</v>
      </c>
      <c r="BK60" s="41">
        <f t="shared" si="26"/>
        <v>92.029655384615381</v>
      </c>
      <c r="BL60" s="41">
        <f t="shared" si="26"/>
        <v>75.296990769230774</v>
      </c>
      <c r="BM60" s="41">
        <f t="shared" si="26"/>
        <v>58.564326153846153</v>
      </c>
      <c r="BN60" s="41">
        <f t="shared" si="26"/>
        <v>41.831661538461546</v>
      </c>
      <c r="BP60">
        <f t="shared" si="22"/>
        <v>10012.404615384616</v>
      </c>
    </row>
    <row r="61" spans="1:68" x14ac:dyDescent="0.3">
      <c r="A61" s="38">
        <v>38275</v>
      </c>
      <c r="B61" s="48">
        <v>64369.81</v>
      </c>
      <c r="C61" s="48">
        <v>73577.38</v>
      </c>
      <c r="D61" s="48">
        <v>437000</v>
      </c>
      <c r="E61" s="49">
        <v>1018.57</v>
      </c>
      <c r="AD61" s="35">
        <f t="shared" si="10"/>
        <v>2005</v>
      </c>
      <c r="AE61" s="5">
        <f t="shared" si="3"/>
        <v>2004</v>
      </c>
      <c r="AF61" s="5">
        <f t="shared" si="11"/>
        <v>2003</v>
      </c>
      <c r="AG61" s="8">
        <f t="shared" si="4"/>
        <v>38275</v>
      </c>
      <c r="AH61" s="6">
        <f t="shared" si="12"/>
        <v>11</v>
      </c>
      <c r="AI61" s="6">
        <f t="shared" si="13"/>
        <v>41</v>
      </c>
      <c r="AK61">
        <f t="shared" si="5"/>
        <v>9765.4873076923068</v>
      </c>
      <c r="AN61">
        <f t="shared" si="14"/>
        <v>6.5915614829887375</v>
      </c>
      <c r="AO61" s="39">
        <f t="shared" si="15"/>
        <v>38275</v>
      </c>
      <c r="AP61" s="40">
        <f t="shared" si="6"/>
        <v>64.369810000000001</v>
      </c>
      <c r="AQ61">
        <f t="shared" si="25"/>
        <v>117.18584769230768</v>
      </c>
      <c r="AR61">
        <f t="shared" si="25"/>
        <v>97.654873076923081</v>
      </c>
      <c r="AS61">
        <f t="shared" si="25"/>
        <v>78.12389846153846</v>
      </c>
      <c r="AT61">
        <f t="shared" si="25"/>
        <v>58.592923846153838</v>
      </c>
      <c r="AU61">
        <f t="shared" si="25"/>
        <v>39.06194923076923</v>
      </c>
      <c r="AW61">
        <f t="shared" si="8"/>
        <v>10673.375192307692</v>
      </c>
      <c r="BD61">
        <f t="shared" si="17"/>
        <v>8305.8221153846152</v>
      </c>
      <c r="BG61">
        <f t="shared" si="18"/>
        <v>7.7499625089212794</v>
      </c>
      <c r="BH61" s="39">
        <f t="shared" si="19"/>
        <v>38275</v>
      </c>
      <c r="BI61" s="41">
        <f t="shared" si="20"/>
        <v>64.369810000000001</v>
      </c>
      <c r="BJ61" s="41">
        <f t="shared" si="26"/>
        <v>107.97568750000001</v>
      </c>
      <c r="BK61" s="41">
        <f t="shared" si="26"/>
        <v>91.364043269230763</v>
      </c>
      <c r="BL61" s="41">
        <f t="shared" si="26"/>
        <v>74.752399038461533</v>
      </c>
      <c r="BM61" s="41">
        <f t="shared" si="26"/>
        <v>58.140754807692304</v>
      </c>
      <c r="BN61" s="41">
        <f t="shared" si="26"/>
        <v>41.529110576923081</v>
      </c>
      <c r="BP61">
        <f t="shared" si="22"/>
        <v>9951.8167307692311</v>
      </c>
    </row>
    <row r="62" spans="1:68" x14ac:dyDescent="0.3">
      <c r="A62" s="38">
        <v>38282</v>
      </c>
      <c r="B62" s="48">
        <v>64443.46</v>
      </c>
      <c r="C62" s="48">
        <v>73042.45</v>
      </c>
      <c r="D62" s="48">
        <v>437500</v>
      </c>
      <c r="E62" s="49">
        <v>1007.36</v>
      </c>
      <c r="AD62" s="35">
        <f t="shared" si="10"/>
        <v>2005</v>
      </c>
      <c r="AE62" s="5">
        <f t="shared" si="3"/>
        <v>2004</v>
      </c>
      <c r="AF62" s="5">
        <f t="shared" si="11"/>
        <v>2003</v>
      </c>
      <c r="AG62" s="8">
        <f t="shared" si="4"/>
        <v>38282</v>
      </c>
      <c r="AH62" s="6">
        <f t="shared" si="12"/>
        <v>10</v>
      </c>
      <c r="AI62" s="6">
        <f t="shared" si="13"/>
        <v>42</v>
      </c>
      <c r="AK62">
        <f t="shared" si="5"/>
        <v>9858.3284615384619</v>
      </c>
      <c r="AN62">
        <f t="shared" si="14"/>
        <v>6.5369560622190042</v>
      </c>
      <c r="AO62" s="39">
        <f t="shared" si="15"/>
        <v>38282</v>
      </c>
      <c r="AP62" s="40">
        <f t="shared" si="6"/>
        <v>64.443460000000002</v>
      </c>
      <c r="AQ62">
        <f t="shared" si="25"/>
        <v>118.29994153846154</v>
      </c>
      <c r="AR62">
        <f t="shared" si="25"/>
        <v>98.583284615384613</v>
      </c>
      <c r="AS62">
        <f t="shared" si="25"/>
        <v>78.866627692307688</v>
      </c>
      <c r="AT62">
        <f t="shared" si="25"/>
        <v>59.149970769230769</v>
      </c>
      <c r="AU62">
        <f t="shared" si="25"/>
        <v>39.433313846153844</v>
      </c>
      <c r="AW62">
        <f t="shared" si="8"/>
        <v>10833.606538461539</v>
      </c>
      <c r="BD62">
        <f t="shared" si="17"/>
        <v>8245.3119230769225</v>
      </c>
      <c r="BG62">
        <f t="shared" si="18"/>
        <v>7.8157698097067847</v>
      </c>
      <c r="BH62" s="39">
        <f t="shared" si="19"/>
        <v>38282</v>
      </c>
      <c r="BI62" s="41">
        <f t="shared" si="20"/>
        <v>64.443460000000002</v>
      </c>
      <c r="BJ62" s="41">
        <f t="shared" si="26"/>
        <v>107.189055</v>
      </c>
      <c r="BK62" s="41">
        <f t="shared" si="26"/>
        <v>90.698431153846144</v>
      </c>
      <c r="BL62" s="41">
        <f t="shared" si="26"/>
        <v>74.207807307692306</v>
      </c>
      <c r="BM62" s="41">
        <f t="shared" si="26"/>
        <v>57.717183461538461</v>
      </c>
      <c r="BN62" s="41">
        <f t="shared" si="26"/>
        <v>41.226559615384616</v>
      </c>
      <c r="BP62">
        <f t="shared" si="22"/>
        <v>9891.2288461538465</v>
      </c>
    </row>
    <row r="63" spans="1:68" x14ac:dyDescent="0.3">
      <c r="A63" s="38">
        <v>38289</v>
      </c>
      <c r="B63" s="48">
        <v>64738.06</v>
      </c>
      <c r="C63" s="48">
        <v>73382.009999999995</v>
      </c>
      <c r="D63" s="48">
        <v>439500</v>
      </c>
      <c r="E63" s="49">
        <v>1011.8</v>
      </c>
      <c r="AD63" s="35">
        <f t="shared" si="10"/>
        <v>2005</v>
      </c>
      <c r="AE63" s="5">
        <f t="shared" si="3"/>
        <v>2004</v>
      </c>
      <c r="AF63" s="5">
        <f t="shared" si="11"/>
        <v>2003</v>
      </c>
      <c r="AG63" s="8">
        <f t="shared" si="4"/>
        <v>38289</v>
      </c>
      <c r="AH63" s="6">
        <f t="shared" si="12"/>
        <v>9</v>
      </c>
      <c r="AI63" s="6">
        <f t="shared" si="13"/>
        <v>43</v>
      </c>
      <c r="AK63">
        <f t="shared" si="5"/>
        <v>9951.1696153846151</v>
      </c>
      <c r="AN63">
        <f t="shared" si="14"/>
        <v>6.5055729629926375</v>
      </c>
      <c r="AO63" s="39">
        <f t="shared" si="15"/>
        <v>38289</v>
      </c>
      <c r="AP63" s="40">
        <f t="shared" si="6"/>
        <v>64.738060000000004</v>
      </c>
      <c r="AQ63">
        <f t="shared" si="25"/>
        <v>119.41403538461539</v>
      </c>
      <c r="AR63">
        <f t="shared" si="25"/>
        <v>99.511696153846145</v>
      </c>
      <c r="AS63">
        <f t="shared" si="25"/>
        <v>79.609356923076916</v>
      </c>
      <c r="AT63">
        <f t="shared" si="25"/>
        <v>59.707017692307694</v>
      </c>
      <c r="AU63">
        <f t="shared" si="25"/>
        <v>39.804678461538458</v>
      </c>
      <c r="AW63">
        <f t="shared" si="8"/>
        <v>10993.837884615383</v>
      </c>
      <c r="BD63">
        <f t="shared" si="17"/>
        <v>8184.8017307692307</v>
      </c>
      <c r="BG63">
        <f t="shared" si="18"/>
        <v>7.909545292542564</v>
      </c>
      <c r="BH63" s="39">
        <f t="shared" si="19"/>
        <v>38289</v>
      </c>
      <c r="BI63" s="41">
        <f t="shared" si="20"/>
        <v>64.738060000000004</v>
      </c>
      <c r="BJ63" s="41">
        <f t="shared" si="26"/>
        <v>106.4024225</v>
      </c>
      <c r="BK63" s="41">
        <f t="shared" si="26"/>
        <v>90.03281903846154</v>
      </c>
      <c r="BL63" s="41">
        <f t="shared" si="26"/>
        <v>73.663215576923079</v>
      </c>
      <c r="BM63" s="41">
        <f t="shared" si="26"/>
        <v>57.293612115384619</v>
      </c>
      <c r="BN63" s="41">
        <f t="shared" si="26"/>
        <v>40.924008653846151</v>
      </c>
      <c r="BP63">
        <f t="shared" si="22"/>
        <v>9830.6409615384619</v>
      </c>
    </row>
    <row r="64" spans="1:68" x14ac:dyDescent="0.3">
      <c r="A64" s="38">
        <v>38296</v>
      </c>
      <c r="B64" s="48">
        <v>66652.95</v>
      </c>
      <c r="C64" s="48">
        <v>75068.070000000007</v>
      </c>
      <c r="D64" s="48">
        <v>452500</v>
      </c>
      <c r="E64" s="49">
        <v>1035.1500000000001</v>
      </c>
      <c r="AD64" s="35">
        <f t="shared" si="10"/>
        <v>2005</v>
      </c>
      <c r="AE64" s="5">
        <f t="shared" si="3"/>
        <v>2004</v>
      </c>
      <c r="AF64" s="5">
        <f t="shared" si="11"/>
        <v>2003</v>
      </c>
      <c r="AG64" s="8">
        <f t="shared" si="4"/>
        <v>38296</v>
      </c>
      <c r="AH64" s="6">
        <f t="shared" si="12"/>
        <v>8</v>
      </c>
      <c r="AI64" s="6">
        <f t="shared" si="13"/>
        <v>44</v>
      </c>
      <c r="AK64">
        <f t="shared" si="5"/>
        <v>10044.010769230768</v>
      </c>
      <c r="AN64">
        <f t="shared" si="14"/>
        <v>6.6360890615716341</v>
      </c>
      <c r="AO64" s="39">
        <f t="shared" si="15"/>
        <v>38296</v>
      </c>
      <c r="AP64" s="40">
        <f t="shared" si="6"/>
        <v>66.652950000000004</v>
      </c>
      <c r="AQ64">
        <f t="shared" si="25"/>
        <v>120.52812923076922</v>
      </c>
      <c r="AR64">
        <f t="shared" si="25"/>
        <v>100.44010769230768</v>
      </c>
      <c r="AS64">
        <f t="shared" si="25"/>
        <v>80.352086153846145</v>
      </c>
      <c r="AT64">
        <f t="shared" si="25"/>
        <v>60.264064615384612</v>
      </c>
      <c r="AU64">
        <f t="shared" si="25"/>
        <v>40.176043076923072</v>
      </c>
      <c r="AW64">
        <f t="shared" si="8"/>
        <v>11154.069230769232</v>
      </c>
      <c r="BD64">
        <f t="shared" si="17"/>
        <v>8124.2915384615389</v>
      </c>
      <c r="BG64">
        <f t="shared" si="18"/>
        <v>8.2041553635114592</v>
      </c>
      <c r="BH64" s="39">
        <f t="shared" si="19"/>
        <v>38296</v>
      </c>
      <c r="BI64" s="41">
        <f t="shared" si="20"/>
        <v>66.652950000000004</v>
      </c>
      <c r="BJ64" s="41">
        <f t="shared" si="26"/>
        <v>105.61579</v>
      </c>
      <c r="BK64" s="41">
        <f t="shared" si="26"/>
        <v>89.367206923076921</v>
      </c>
      <c r="BL64" s="41">
        <f t="shared" si="26"/>
        <v>73.118623846153838</v>
      </c>
      <c r="BM64" s="41">
        <f t="shared" si="26"/>
        <v>56.870040769230769</v>
      </c>
      <c r="BN64" s="41">
        <f t="shared" si="26"/>
        <v>40.621457692307693</v>
      </c>
      <c r="BP64">
        <f t="shared" si="22"/>
        <v>9770.0530769230772</v>
      </c>
    </row>
    <row r="65" spans="1:69" x14ac:dyDescent="0.3">
      <c r="A65" s="38">
        <v>38303</v>
      </c>
      <c r="B65" s="48">
        <v>66063.75</v>
      </c>
      <c r="C65" s="48">
        <v>74445.2</v>
      </c>
      <c r="D65" s="48">
        <v>448500</v>
      </c>
      <c r="E65" s="49">
        <v>1026.33</v>
      </c>
      <c r="AD65" s="35">
        <f t="shared" si="10"/>
        <v>2005</v>
      </c>
      <c r="AE65" s="5">
        <f t="shared" si="3"/>
        <v>2004</v>
      </c>
      <c r="AF65" s="5">
        <f t="shared" si="11"/>
        <v>2003</v>
      </c>
      <c r="AG65" s="8">
        <f t="shared" si="4"/>
        <v>38303</v>
      </c>
      <c r="AH65" s="6">
        <f t="shared" si="12"/>
        <v>7</v>
      </c>
      <c r="AI65" s="6">
        <f t="shared" si="13"/>
        <v>45</v>
      </c>
      <c r="AK65">
        <f t="shared" si="5"/>
        <v>10136.851923076923</v>
      </c>
      <c r="AN65">
        <f t="shared" si="14"/>
        <v>6.5171860555251273</v>
      </c>
      <c r="AO65" s="39">
        <f t="shared" si="15"/>
        <v>38303</v>
      </c>
      <c r="AP65" s="40">
        <f t="shared" si="6"/>
        <v>66.063749999999999</v>
      </c>
      <c r="AQ65">
        <f t="shared" si="25"/>
        <v>121.64222307692309</v>
      </c>
      <c r="AR65">
        <f t="shared" si="25"/>
        <v>101.36851923076924</v>
      </c>
      <c r="AS65">
        <f t="shared" si="25"/>
        <v>81.094815384615387</v>
      </c>
      <c r="AT65">
        <f t="shared" si="25"/>
        <v>60.821111538461544</v>
      </c>
      <c r="AU65">
        <f t="shared" si="25"/>
        <v>40.547407692307694</v>
      </c>
      <c r="AW65">
        <f t="shared" si="8"/>
        <v>11314.300576923077</v>
      </c>
      <c r="BD65">
        <f t="shared" si="17"/>
        <v>8063.7813461538462</v>
      </c>
      <c r="BG65">
        <f t="shared" si="18"/>
        <v>8.1926514576824676</v>
      </c>
      <c r="BH65" s="39">
        <f t="shared" si="19"/>
        <v>38303</v>
      </c>
      <c r="BI65" s="41">
        <f t="shared" si="20"/>
        <v>66.063749999999999</v>
      </c>
      <c r="BJ65" s="41">
        <f t="shared" si="26"/>
        <v>104.82915750000001</v>
      </c>
      <c r="BK65" s="41">
        <f t="shared" si="26"/>
        <v>88.701594807692302</v>
      </c>
      <c r="BL65" s="41">
        <f t="shared" si="26"/>
        <v>72.574032115384611</v>
      </c>
      <c r="BM65" s="41">
        <f t="shared" si="26"/>
        <v>56.446469423076927</v>
      </c>
      <c r="BN65" s="41">
        <f t="shared" si="26"/>
        <v>40.318906730769228</v>
      </c>
      <c r="BP65">
        <f t="shared" si="22"/>
        <v>9709.4651923076926</v>
      </c>
    </row>
    <row r="66" spans="1:69" x14ac:dyDescent="0.3">
      <c r="A66" s="38">
        <v>38310</v>
      </c>
      <c r="B66" s="48">
        <v>66873.899999999994</v>
      </c>
      <c r="C66" s="48">
        <v>75431.56</v>
      </c>
      <c r="D66" s="48">
        <v>454000</v>
      </c>
      <c r="E66" s="49">
        <v>1039.8</v>
      </c>
      <c r="AD66" s="35">
        <f t="shared" si="10"/>
        <v>2005</v>
      </c>
      <c r="AE66" s="5">
        <f t="shared" si="3"/>
        <v>2004</v>
      </c>
      <c r="AF66" s="5">
        <f t="shared" si="11"/>
        <v>2003</v>
      </c>
      <c r="AG66" s="8">
        <f t="shared" si="4"/>
        <v>38310</v>
      </c>
      <c r="AH66" s="6">
        <f t="shared" si="12"/>
        <v>6</v>
      </c>
      <c r="AI66" s="6">
        <f t="shared" si="13"/>
        <v>46</v>
      </c>
      <c r="AK66">
        <f t="shared" si="5"/>
        <v>10229.693076923077</v>
      </c>
      <c r="AN66">
        <f t="shared" si="14"/>
        <v>6.537234254941553</v>
      </c>
      <c r="AO66" s="39">
        <f t="shared" si="15"/>
        <v>38310</v>
      </c>
      <c r="AP66" s="40">
        <f t="shared" si="6"/>
        <v>66.873899999999992</v>
      </c>
      <c r="AQ66">
        <f t="shared" si="25"/>
        <v>122.75631692307692</v>
      </c>
      <c r="AR66">
        <f t="shared" si="25"/>
        <v>102.29693076923077</v>
      </c>
      <c r="AS66">
        <f t="shared" si="25"/>
        <v>81.837544615384616</v>
      </c>
      <c r="AT66">
        <f t="shared" si="25"/>
        <v>61.378158461538462</v>
      </c>
      <c r="AU66">
        <f t="shared" si="25"/>
        <v>40.918772307692308</v>
      </c>
      <c r="AW66">
        <f t="shared" si="8"/>
        <v>11474.531923076924</v>
      </c>
      <c r="BD66">
        <f t="shared" si="17"/>
        <v>8003.2711538461535</v>
      </c>
      <c r="BG66">
        <f t="shared" si="18"/>
        <v>8.3558208530598428</v>
      </c>
      <c r="BH66" s="39">
        <f t="shared" si="19"/>
        <v>38310</v>
      </c>
      <c r="BI66" s="41">
        <f t="shared" si="20"/>
        <v>66.873899999999992</v>
      </c>
      <c r="BJ66" s="41">
        <f t="shared" si="26"/>
        <v>104.042525</v>
      </c>
      <c r="BK66" s="41">
        <f t="shared" si="26"/>
        <v>88.035982692307684</v>
      </c>
      <c r="BL66" s="41">
        <f t="shared" si="26"/>
        <v>72.029440384615384</v>
      </c>
      <c r="BM66" s="41">
        <f t="shared" si="26"/>
        <v>56.022898076923077</v>
      </c>
      <c r="BN66" s="41">
        <f t="shared" si="26"/>
        <v>40.016355769230763</v>
      </c>
      <c r="BP66">
        <f t="shared" si="22"/>
        <v>9648.877307692308</v>
      </c>
    </row>
    <row r="67" spans="1:69" x14ac:dyDescent="0.3">
      <c r="A67" s="38">
        <v>38317</v>
      </c>
      <c r="B67" s="48">
        <v>63780.61</v>
      </c>
      <c r="C67" s="48">
        <v>71496.070000000007</v>
      </c>
      <c r="D67" s="48">
        <v>433000</v>
      </c>
      <c r="E67" s="49">
        <v>985.15</v>
      </c>
      <c r="AD67" s="35">
        <f t="shared" si="10"/>
        <v>2005</v>
      </c>
      <c r="AE67" s="5">
        <f t="shared" si="3"/>
        <v>2004</v>
      </c>
      <c r="AF67" s="5">
        <f t="shared" si="11"/>
        <v>2003</v>
      </c>
      <c r="AG67" s="8">
        <f t="shared" si="4"/>
        <v>38317</v>
      </c>
      <c r="AH67" s="6">
        <f t="shared" si="12"/>
        <v>5</v>
      </c>
      <c r="AI67" s="6">
        <f t="shared" si="13"/>
        <v>47</v>
      </c>
      <c r="AK67">
        <f t="shared" si="5"/>
        <v>10322.534230769232</v>
      </c>
      <c r="AN67">
        <f t="shared" si="14"/>
        <v>6.1787743759554568</v>
      </c>
      <c r="AO67" s="39">
        <f t="shared" si="15"/>
        <v>38317</v>
      </c>
      <c r="AP67" s="40">
        <f t="shared" si="6"/>
        <v>63.780610000000003</v>
      </c>
      <c r="AQ67">
        <f t="shared" si="25"/>
        <v>123.87041076923077</v>
      </c>
      <c r="AR67">
        <f t="shared" si="25"/>
        <v>103.22534230769232</v>
      </c>
      <c r="AS67">
        <f t="shared" si="25"/>
        <v>82.580273846153858</v>
      </c>
      <c r="AT67">
        <f t="shared" si="25"/>
        <v>61.935205384615386</v>
      </c>
      <c r="AU67">
        <f t="shared" si="25"/>
        <v>41.290136923076929</v>
      </c>
      <c r="AW67">
        <f t="shared" si="8"/>
        <v>11634.763269230769</v>
      </c>
      <c r="BD67">
        <f t="shared" si="17"/>
        <v>7942.7609615384617</v>
      </c>
      <c r="BG67">
        <f t="shared" si="18"/>
        <v>8.0300301505795417</v>
      </c>
      <c r="BH67" s="39">
        <f t="shared" si="19"/>
        <v>38317</v>
      </c>
      <c r="BI67" s="41">
        <f t="shared" si="20"/>
        <v>63.780610000000003</v>
      </c>
      <c r="BJ67" s="41">
        <f t="shared" si="26"/>
        <v>103.2558925</v>
      </c>
      <c r="BK67" s="41">
        <f t="shared" si="26"/>
        <v>87.370370576923079</v>
      </c>
      <c r="BL67" s="41">
        <f t="shared" si="26"/>
        <v>71.484848653846157</v>
      </c>
      <c r="BM67" s="41">
        <f t="shared" si="26"/>
        <v>55.599326730769228</v>
      </c>
      <c r="BN67" s="41">
        <f t="shared" si="26"/>
        <v>39.713804807692306</v>
      </c>
      <c r="BP67">
        <f t="shared" si="22"/>
        <v>9588.2894230769234</v>
      </c>
    </row>
    <row r="68" spans="1:69" x14ac:dyDescent="0.3">
      <c r="A68" s="38">
        <v>38324</v>
      </c>
      <c r="B68" s="48">
        <v>62749.52</v>
      </c>
      <c r="C68" s="48">
        <v>70557.7</v>
      </c>
      <c r="D68" s="48">
        <v>426000</v>
      </c>
      <c r="E68" s="49">
        <v>971.96</v>
      </c>
      <c r="AD68" s="35">
        <f t="shared" si="10"/>
        <v>2005</v>
      </c>
      <c r="AE68" s="5">
        <f t="shared" si="3"/>
        <v>2004</v>
      </c>
      <c r="AF68" s="5">
        <f t="shared" si="11"/>
        <v>2003</v>
      </c>
      <c r="AG68" s="8">
        <f t="shared" si="4"/>
        <v>38324</v>
      </c>
      <c r="AH68" s="6">
        <f t="shared" si="12"/>
        <v>4</v>
      </c>
      <c r="AI68" s="6">
        <f t="shared" si="13"/>
        <v>48</v>
      </c>
      <c r="AK68">
        <f t="shared" si="5"/>
        <v>10415.375384615385</v>
      </c>
      <c r="AN68">
        <f t="shared" si="14"/>
        <v>6.024700760443805</v>
      </c>
      <c r="AO68" s="39">
        <f t="shared" si="15"/>
        <v>38324</v>
      </c>
      <c r="AP68" s="40">
        <f t="shared" si="6"/>
        <v>62.749519999999997</v>
      </c>
      <c r="AQ68">
        <f t="shared" si="25"/>
        <v>124.98450461538462</v>
      </c>
      <c r="AR68">
        <f t="shared" si="25"/>
        <v>104.15375384615385</v>
      </c>
      <c r="AS68">
        <f t="shared" si="25"/>
        <v>83.323003076923086</v>
      </c>
      <c r="AT68">
        <f t="shared" si="25"/>
        <v>62.492252307692311</v>
      </c>
      <c r="AU68">
        <f t="shared" si="25"/>
        <v>41.661501538461543</v>
      </c>
      <c r="AW68">
        <f t="shared" si="8"/>
        <v>11794.994615384616</v>
      </c>
      <c r="BD68">
        <f t="shared" si="17"/>
        <v>7882.2507692307699</v>
      </c>
      <c r="BG68">
        <f t="shared" si="18"/>
        <v>7.9608631896043738</v>
      </c>
      <c r="BH68" s="39">
        <f t="shared" si="19"/>
        <v>38324</v>
      </c>
      <c r="BI68" s="41">
        <f t="shared" si="20"/>
        <v>62.749519999999997</v>
      </c>
      <c r="BJ68" s="41">
        <f t="shared" si="26"/>
        <v>102.46926000000001</v>
      </c>
      <c r="BK68" s="41">
        <f t="shared" si="26"/>
        <v>86.704758461538475</v>
      </c>
      <c r="BL68" s="41">
        <f t="shared" si="26"/>
        <v>70.94025692307693</v>
      </c>
      <c r="BM68" s="41">
        <f t="shared" si="26"/>
        <v>55.175755384615393</v>
      </c>
      <c r="BN68" s="41">
        <f t="shared" si="26"/>
        <v>39.411253846153848</v>
      </c>
      <c r="BP68">
        <f t="shared" si="22"/>
        <v>9527.7015384615388</v>
      </c>
    </row>
    <row r="69" spans="1:69" x14ac:dyDescent="0.3">
      <c r="A69" s="38">
        <v>38331</v>
      </c>
      <c r="B69" s="48">
        <v>59803.53</v>
      </c>
      <c r="C69" s="48">
        <v>67369.47</v>
      </c>
      <c r="D69" s="48">
        <v>406000</v>
      </c>
      <c r="E69" s="49">
        <v>927.13</v>
      </c>
      <c r="AD69" s="35">
        <f t="shared" si="10"/>
        <v>2005</v>
      </c>
      <c r="AE69" s="5">
        <f t="shared" si="3"/>
        <v>2004</v>
      </c>
      <c r="AF69" s="5">
        <f t="shared" si="11"/>
        <v>2003</v>
      </c>
      <c r="AG69" s="8">
        <f t="shared" si="4"/>
        <v>38331</v>
      </c>
      <c r="AH69" s="6">
        <f t="shared" si="12"/>
        <v>3</v>
      </c>
      <c r="AI69" s="6">
        <f t="shared" si="13"/>
        <v>49</v>
      </c>
      <c r="AK69">
        <f t="shared" si="5"/>
        <v>10508.216538461538</v>
      </c>
      <c r="AN69">
        <f t="shared" si="14"/>
        <v>5.6911208273174365</v>
      </c>
      <c r="AO69" s="39">
        <f t="shared" si="15"/>
        <v>38331</v>
      </c>
      <c r="AP69" s="40">
        <f t="shared" si="6"/>
        <v>59.803530000000002</v>
      </c>
      <c r="AQ69">
        <f t="shared" ref="AQ69:AU84" si="27">($AK69*AQ$18)/1000</f>
        <v>126.09859846153847</v>
      </c>
      <c r="AR69">
        <f t="shared" si="27"/>
        <v>105.08216538461538</v>
      </c>
      <c r="AS69">
        <f t="shared" si="27"/>
        <v>84.065732307692301</v>
      </c>
      <c r="AT69">
        <f t="shared" si="27"/>
        <v>63.049299230769236</v>
      </c>
      <c r="AU69">
        <f t="shared" si="27"/>
        <v>42.03286615384615</v>
      </c>
      <c r="AW69">
        <f t="shared" si="8"/>
        <v>11955.225961538461</v>
      </c>
      <c r="BD69">
        <f t="shared" si="17"/>
        <v>7821.7405769230772</v>
      </c>
      <c r="BG69">
        <f t="shared" si="18"/>
        <v>7.6458084248462201</v>
      </c>
      <c r="BH69" s="39">
        <f t="shared" si="19"/>
        <v>38331</v>
      </c>
      <c r="BI69" s="41">
        <f t="shared" si="20"/>
        <v>59.803530000000002</v>
      </c>
      <c r="BJ69" s="41">
        <f t="shared" si="26"/>
        <v>101.6826275</v>
      </c>
      <c r="BK69" s="41">
        <f t="shared" si="26"/>
        <v>86.039146346153856</v>
      </c>
      <c r="BL69" s="41">
        <f t="shared" si="26"/>
        <v>70.395665192307703</v>
      </c>
      <c r="BM69" s="41">
        <f t="shared" si="26"/>
        <v>54.752184038461543</v>
      </c>
      <c r="BN69" s="41">
        <f t="shared" si="26"/>
        <v>39.108702884615383</v>
      </c>
      <c r="BP69">
        <f t="shared" si="22"/>
        <v>9467.1136538461542</v>
      </c>
    </row>
    <row r="70" spans="1:69" x14ac:dyDescent="0.3">
      <c r="A70" s="38">
        <v>38338</v>
      </c>
      <c r="B70" s="48">
        <v>65400.91</v>
      </c>
      <c r="C70" s="48">
        <v>73610.399999999994</v>
      </c>
      <c r="D70" s="48">
        <v>444000</v>
      </c>
      <c r="E70" s="49">
        <v>1013.43</v>
      </c>
      <c r="AD70" s="35">
        <f t="shared" si="10"/>
        <v>2005</v>
      </c>
      <c r="AE70" s="5">
        <f t="shared" si="3"/>
        <v>2004</v>
      </c>
      <c r="AF70" s="5">
        <f t="shared" si="11"/>
        <v>2003</v>
      </c>
      <c r="AG70" s="8">
        <f t="shared" si="4"/>
        <v>38338</v>
      </c>
      <c r="AH70" s="6">
        <f t="shared" si="12"/>
        <v>2</v>
      </c>
      <c r="AI70" s="6">
        <f t="shared" si="13"/>
        <v>50</v>
      </c>
      <c r="AK70">
        <f t="shared" si="5"/>
        <v>10601.057692307693</v>
      </c>
      <c r="AN70">
        <f t="shared" si="14"/>
        <v>6.1692815847475302</v>
      </c>
      <c r="AO70" s="39">
        <f t="shared" si="15"/>
        <v>38338</v>
      </c>
      <c r="AP70" s="40">
        <f t="shared" si="6"/>
        <v>65.40091000000001</v>
      </c>
      <c r="AQ70">
        <f t="shared" si="27"/>
        <v>127.21269230769231</v>
      </c>
      <c r="AR70">
        <f t="shared" si="27"/>
        <v>106.01057692307694</v>
      </c>
      <c r="AS70">
        <f t="shared" si="27"/>
        <v>84.808461538461543</v>
      </c>
      <c r="AT70">
        <f t="shared" si="27"/>
        <v>63.606346153846154</v>
      </c>
      <c r="AU70">
        <f t="shared" si="27"/>
        <v>42.404230769230772</v>
      </c>
      <c r="AW70">
        <f t="shared" si="8"/>
        <v>12115.457307692308</v>
      </c>
      <c r="BD70">
        <f t="shared" si="17"/>
        <v>7761.2303846153845</v>
      </c>
      <c r="BG70">
        <f t="shared" si="18"/>
        <v>8.4266162398220068</v>
      </c>
      <c r="BH70" s="39">
        <f t="shared" si="19"/>
        <v>38338</v>
      </c>
      <c r="BI70" s="41">
        <f t="shared" si="20"/>
        <v>65.40091000000001</v>
      </c>
      <c r="BJ70" s="41">
        <f t="shared" si="26"/>
        <v>100.895995</v>
      </c>
      <c r="BK70" s="41">
        <f t="shared" si="26"/>
        <v>85.373534230769238</v>
      </c>
      <c r="BL70" s="41">
        <f t="shared" si="26"/>
        <v>69.851073461538462</v>
      </c>
      <c r="BM70" s="41">
        <f t="shared" si="26"/>
        <v>54.328612692307694</v>
      </c>
      <c r="BN70" s="41">
        <f t="shared" si="26"/>
        <v>38.806151923076918</v>
      </c>
      <c r="BP70">
        <f t="shared" si="22"/>
        <v>9406.5257692307696</v>
      </c>
    </row>
    <row r="71" spans="1:69" x14ac:dyDescent="0.3">
      <c r="A71" s="38">
        <v>38345</v>
      </c>
      <c r="B71" s="48">
        <v>63780.61</v>
      </c>
      <c r="C71" s="48">
        <v>71778.77</v>
      </c>
      <c r="D71" s="48">
        <v>433000</v>
      </c>
      <c r="E71" s="49">
        <v>987.34</v>
      </c>
      <c r="AD71" s="35">
        <f t="shared" si="10"/>
        <v>2005</v>
      </c>
      <c r="AE71" s="5">
        <f t="shared" si="3"/>
        <v>2004</v>
      </c>
      <c r="AF71" s="5">
        <f t="shared" si="11"/>
        <v>2003</v>
      </c>
      <c r="AG71" s="8">
        <f t="shared" si="4"/>
        <v>38345</v>
      </c>
      <c r="AH71" s="6">
        <f t="shared" si="12"/>
        <v>1</v>
      </c>
      <c r="AI71" s="6">
        <f t="shared" si="13"/>
        <v>51</v>
      </c>
      <c r="AK71">
        <f t="shared" si="5"/>
        <v>10693.898846153847</v>
      </c>
      <c r="AN71">
        <f t="shared" si="14"/>
        <v>5.964205470574397</v>
      </c>
      <c r="AO71" s="39">
        <f t="shared" si="15"/>
        <v>38345</v>
      </c>
      <c r="AP71" s="40">
        <f t="shared" si="6"/>
        <v>63.780610000000003</v>
      </c>
      <c r="AQ71">
        <f t="shared" si="27"/>
        <v>128.32678615384617</v>
      </c>
      <c r="AR71">
        <f t="shared" si="27"/>
        <v>106.93898846153847</v>
      </c>
      <c r="AS71">
        <f t="shared" si="27"/>
        <v>85.551190769230772</v>
      </c>
      <c r="AT71">
        <f t="shared" si="27"/>
        <v>64.163393076923086</v>
      </c>
      <c r="AU71">
        <f t="shared" si="27"/>
        <v>42.775595384615386</v>
      </c>
      <c r="AW71">
        <f t="shared" si="8"/>
        <v>12275.688653846153</v>
      </c>
      <c r="BD71">
        <f t="shared" si="17"/>
        <v>7700.7201923076918</v>
      </c>
      <c r="BG71">
        <f t="shared" si="18"/>
        <v>8.2824214368561186</v>
      </c>
      <c r="BH71" s="39">
        <f t="shared" si="19"/>
        <v>38345</v>
      </c>
      <c r="BI71" s="41">
        <f t="shared" si="20"/>
        <v>63.780610000000003</v>
      </c>
      <c r="BJ71" s="41">
        <f t="shared" si="26"/>
        <v>100.10936249999999</v>
      </c>
      <c r="BK71" s="41">
        <f t="shared" si="26"/>
        <v>84.707922115384619</v>
      </c>
      <c r="BL71" s="41">
        <f t="shared" si="26"/>
        <v>69.306481730769235</v>
      </c>
      <c r="BM71" s="41">
        <f t="shared" si="26"/>
        <v>53.905041346153844</v>
      </c>
      <c r="BN71" s="41">
        <f t="shared" si="26"/>
        <v>38.50360096153846</v>
      </c>
      <c r="BP71">
        <f t="shared" si="22"/>
        <v>9345.937884615385</v>
      </c>
    </row>
    <row r="72" spans="1:69" x14ac:dyDescent="0.3">
      <c r="A72" s="38">
        <v>38351</v>
      </c>
      <c r="B72" s="48">
        <v>66358.350000000006</v>
      </c>
      <c r="C72" s="48">
        <v>74736.62</v>
      </c>
      <c r="D72" s="48">
        <v>450500</v>
      </c>
      <c r="E72" s="49">
        <v>1028.19</v>
      </c>
      <c r="AD72" s="35">
        <f t="shared" si="10"/>
        <v>2005</v>
      </c>
      <c r="AE72" s="5">
        <f t="shared" si="3"/>
        <v>2004</v>
      </c>
      <c r="AF72" s="5">
        <f t="shared" si="11"/>
        <v>2003</v>
      </c>
      <c r="AG72" s="8">
        <f t="shared" si="4"/>
        <v>38351</v>
      </c>
      <c r="AH72" s="6">
        <v>0</v>
      </c>
      <c r="AI72" s="6">
        <v>52</v>
      </c>
      <c r="AK72">
        <f t="shared" si="5"/>
        <v>10786.74</v>
      </c>
      <c r="AL72">
        <f>(AK72/AK20-1)*100</f>
        <v>81.015942272193314</v>
      </c>
      <c r="AN72">
        <f t="shared" si="14"/>
        <v>6.1518447649614254</v>
      </c>
      <c r="AO72" s="39">
        <f t="shared" si="15"/>
        <v>38351</v>
      </c>
      <c r="AP72" s="40">
        <f t="shared" si="6"/>
        <v>66.358350000000002</v>
      </c>
      <c r="AQ72">
        <f t="shared" si="27"/>
        <v>129.44087999999999</v>
      </c>
      <c r="AR72">
        <f t="shared" si="27"/>
        <v>107.86739999999999</v>
      </c>
      <c r="AS72">
        <f t="shared" si="27"/>
        <v>86.29392</v>
      </c>
      <c r="AT72">
        <f t="shared" si="27"/>
        <v>64.720439999999996</v>
      </c>
      <c r="AU72">
        <f t="shared" si="27"/>
        <v>43.14696</v>
      </c>
      <c r="AW72">
        <f t="shared" si="8"/>
        <v>12435.92</v>
      </c>
      <c r="AX72">
        <f>(AW72/AW20-1)*100</f>
        <v>203.02761526259232</v>
      </c>
      <c r="BD72">
        <f t="shared" si="17"/>
        <v>7640.21</v>
      </c>
      <c r="BE72">
        <f>(BD72/BD20-1)*100</f>
        <v>-29.170351746681579</v>
      </c>
      <c r="BG72">
        <f t="shared" si="18"/>
        <v>8.6854091706903347</v>
      </c>
      <c r="BH72" s="39">
        <f t="shared" si="19"/>
        <v>38351</v>
      </c>
      <c r="BI72" s="41">
        <f t="shared" si="20"/>
        <v>66.358350000000002</v>
      </c>
      <c r="BJ72" s="41">
        <f t="shared" si="26"/>
        <v>99.322729999999993</v>
      </c>
      <c r="BK72" s="41">
        <f t="shared" si="26"/>
        <v>84.042310000000001</v>
      </c>
      <c r="BL72" s="41">
        <f t="shared" si="26"/>
        <v>68.761889999999994</v>
      </c>
      <c r="BM72" s="41">
        <f t="shared" si="26"/>
        <v>53.481470000000002</v>
      </c>
      <c r="BN72" s="41">
        <f t="shared" si="26"/>
        <v>38.201050000000002</v>
      </c>
      <c r="BP72">
        <f t="shared" si="22"/>
        <v>9285.35</v>
      </c>
      <c r="BQ72">
        <f>(BP72/BP20-1)*100</f>
        <v>-25.334434444737497</v>
      </c>
    </row>
    <row r="73" spans="1:69" x14ac:dyDescent="0.3">
      <c r="A73" s="38">
        <v>38359</v>
      </c>
      <c r="B73" s="48">
        <v>64885.36</v>
      </c>
      <c r="C73" s="48">
        <v>73552.78</v>
      </c>
      <c r="D73" s="48">
        <v>440500</v>
      </c>
      <c r="E73" s="49">
        <v>1011.58</v>
      </c>
      <c r="AD73" s="35">
        <f t="shared" si="10"/>
        <v>2006</v>
      </c>
      <c r="AE73" s="5">
        <f t="shared" si="3"/>
        <v>2005</v>
      </c>
      <c r="AF73" s="5">
        <f t="shared" si="11"/>
        <v>2004</v>
      </c>
      <c r="AG73" s="8">
        <f t="shared" si="4"/>
        <v>38359</v>
      </c>
      <c r="AH73" s="6">
        <v>52</v>
      </c>
      <c r="AI73" s="6">
        <v>0</v>
      </c>
      <c r="AK73">
        <f t="shared" si="5"/>
        <v>10786.74</v>
      </c>
      <c r="AL73">
        <f t="shared" ref="AL73:AL136" si="28">(AK73/AK21-1)*100</f>
        <v>78.238980928054531</v>
      </c>
      <c r="AN73">
        <f t="shared" si="14"/>
        <v>6.0152891420392072</v>
      </c>
      <c r="AO73" s="39">
        <f t="shared" si="15"/>
        <v>38359</v>
      </c>
      <c r="AP73" s="40">
        <f t="shared" si="6"/>
        <v>64.885360000000006</v>
      </c>
      <c r="AQ73">
        <f t="shared" si="27"/>
        <v>129.44087999999999</v>
      </c>
      <c r="AR73">
        <f t="shared" si="27"/>
        <v>107.86739999999999</v>
      </c>
      <c r="AS73">
        <f t="shared" si="27"/>
        <v>86.29392</v>
      </c>
      <c r="AT73">
        <f t="shared" si="27"/>
        <v>64.720439999999996</v>
      </c>
      <c r="AU73">
        <f t="shared" si="27"/>
        <v>43.14696</v>
      </c>
      <c r="AW73">
        <f t="shared" si="8"/>
        <v>12435.92</v>
      </c>
      <c r="AX73">
        <f t="shared" ref="AX73:AX136" si="29">(AW73/AW21-1)*100</f>
        <v>191.64085612190553</v>
      </c>
      <c r="BD73">
        <f t="shared" si="17"/>
        <v>7640.21</v>
      </c>
      <c r="BE73">
        <f t="shared" ref="BE73:BE136" si="30">(BD73/BD21-1)*100</f>
        <v>-28.770778391109708</v>
      </c>
      <c r="BG73">
        <f t="shared" si="18"/>
        <v>8.4926147317940206</v>
      </c>
      <c r="BH73" s="39">
        <f t="shared" si="19"/>
        <v>38359</v>
      </c>
      <c r="BI73" s="41">
        <f t="shared" si="20"/>
        <v>64.885360000000006</v>
      </c>
      <c r="BJ73" s="41">
        <f t="shared" ref="BJ73:BN88" si="31">$BD73*BJ$18/1000</f>
        <v>99.322729999999993</v>
      </c>
      <c r="BK73" s="41">
        <f t="shared" si="31"/>
        <v>84.042310000000001</v>
      </c>
      <c r="BL73" s="41">
        <f t="shared" si="31"/>
        <v>68.761889999999994</v>
      </c>
      <c r="BM73" s="41">
        <f t="shared" si="31"/>
        <v>53.481470000000002</v>
      </c>
      <c r="BN73" s="41">
        <f t="shared" si="31"/>
        <v>38.201050000000002</v>
      </c>
      <c r="BP73">
        <f t="shared" si="22"/>
        <v>9285.35</v>
      </c>
      <c r="BQ73">
        <f t="shared" ref="BQ73:BQ136" si="32">(BP73/BP21-1)*100</f>
        <v>-24.968882342504962</v>
      </c>
    </row>
    <row r="74" spans="1:69" x14ac:dyDescent="0.3">
      <c r="A74" s="38">
        <v>38366</v>
      </c>
      <c r="B74" s="48">
        <v>69451.64</v>
      </c>
      <c r="C74" s="48">
        <v>78578.009999999995</v>
      </c>
      <c r="D74" s="48">
        <v>471500</v>
      </c>
      <c r="E74" s="49">
        <v>1080.78</v>
      </c>
      <c r="AD74" s="35">
        <f t="shared" si="10"/>
        <v>2006</v>
      </c>
      <c r="AE74" s="5">
        <f t="shared" si="3"/>
        <v>2005</v>
      </c>
      <c r="AF74" s="5">
        <f t="shared" si="11"/>
        <v>2004</v>
      </c>
      <c r="AG74" s="8">
        <f t="shared" si="4"/>
        <v>38366</v>
      </c>
      <c r="AH74" s="6">
        <f t="shared" si="12"/>
        <v>51</v>
      </c>
      <c r="AI74" s="6">
        <f t="shared" si="13"/>
        <v>1</v>
      </c>
      <c r="AK74">
        <f t="shared" si="5"/>
        <v>10726.229807692307</v>
      </c>
      <c r="AL74">
        <f t="shared" si="28"/>
        <v>74.561177788874858</v>
      </c>
      <c r="AN74">
        <f t="shared" si="14"/>
        <v>6.4749349254285802</v>
      </c>
      <c r="AO74" s="39">
        <f t="shared" si="15"/>
        <v>38366</v>
      </c>
      <c r="AP74" s="40">
        <f t="shared" si="6"/>
        <v>69.451639999999998</v>
      </c>
      <c r="AQ74">
        <f t="shared" si="27"/>
        <v>128.71475769230767</v>
      </c>
      <c r="AR74">
        <f t="shared" si="27"/>
        <v>107.26229807692306</v>
      </c>
      <c r="AS74">
        <f t="shared" si="27"/>
        <v>85.809838461538462</v>
      </c>
      <c r="AT74">
        <f t="shared" si="27"/>
        <v>64.357378846153836</v>
      </c>
      <c r="AU74">
        <f t="shared" si="27"/>
        <v>42.904919230769231</v>
      </c>
      <c r="AW74">
        <f t="shared" si="8"/>
        <v>12375.332115384615</v>
      </c>
      <c r="AX74">
        <f t="shared" si="29"/>
        <v>179.70943945994011</v>
      </c>
      <c r="BD74">
        <f t="shared" si="17"/>
        <v>7645.5230769230766</v>
      </c>
      <c r="BE74">
        <f t="shared" si="30"/>
        <v>-28.316856690148683</v>
      </c>
      <c r="BG74">
        <f t="shared" si="18"/>
        <v>9.0839618560082425</v>
      </c>
      <c r="BH74" s="39">
        <f t="shared" si="19"/>
        <v>38366</v>
      </c>
      <c r="BI74" s="41">
        <f t="shared" si="20"/>
        <v>69.451639999999998</v>
      </c>
      <c r="BJ74" s="41">
        <f t="shared" si="31"/>
        <v>99.391799999999989</v>
      </c>
      <c r="BK74" s="41">
        <f t="shared" si="31"/>
        <v>84.10075384615385</v>
      </c>
      <c r="BL74" s="41">
        <f t="shared" si="31"/>
        <v>68.809707692307683</v>
      </c>
      <c r="BM74" s="41">
        <f t="shared" si="31"/>
        <v>53.518661538461537</v>
      </c>
      <c r="BN74" s="41">
        <f t="shared" si="31"/>
        <v>38.227615384615383</v>
      </c>
      <c r="BP74">
        <f t="shared" si="22"/>
        <v>9291.0303846153856</v>
      </c>
      <c r="BQ74">
        <f t="shared" si="32"/>
        <v>-24.553606550746622</v>
      </c>
    </row>
    <row r="75" spans="1:69" x14ac:dyDescent="0.3">
      <c r="A75" s="38">
        <v>38373</v>
      </c>
      <c r="B75" s="48">
        <v>71587.48</v>
      </c>
      <c r="C75" s="48">
        <v>81124</v>
      </c>
      <c r="D75" s="48">
        <v>486000</v>
      </c>
      <c r="E75" s="49">
        <v>1115.0899999999999</v>
      </c>
      <c r="AD75" s="35">
        <f t="shared" si="10"/>
        <v>2006</v>
      </c>
      <c r="AE75" s="5">
        <f t="shared" si="3"/>
        <v>2005</v>
      </c>
      <c r="AF75" s="5">
        <f t="shared" si="11"/>
        <v>2004</v>
      </c>
      <c r="AG75" s="8">
        <f t="shared" si="4"/>
        <v>38373</v>
      </c>
      <c r="AH75" s="6">
        <f t="shared" si="12"/>
        <v>50</v>
      </c>
      <c r="AI75" s="6">
        <f t="shared" si="13"/>
        <v>2</v>
      </c>
      <c r="AK75">
        <f t="shared" si="5"/>
        <v>10665.719615384616</v>
      </c>
      <c r="AL75">
        <f t="shared" si="28"/>
        <v>70.992857680633989</v>
      </c>
      <c r="AN75">
        <f t="shared" si="14"/>
        <v>6.7119221751094651</v>
      </c>
      <c r="AO75" s="39">
        <f t="shared" si="15"/>
        <v>38373</v>
      </c>
      <c r="AP75" s="40">
        <f t="shared" si="6"/>
        <v>71.587479999999999</v>
      </c>
      <c r="AQ75">
        <f t="shared" si="27"/>
        <v>127.98863538461539</v>
      </c>
      <c r="AR75">
        <f t="shared" si="27"/>
        <v>106.65719615384616</v>
      </c>
      <c r="AS75">
        <f t="shared" si="27"/>
        <v>85.325756923076923</v>
      </c>
      <c r="AT75">
        <f t="shared" si="27"/>
        <v>63.994317692307696</v>
      </c>
      <c r="AU75">
        <f t="shared" si="27"/>
        <v>42.662878461538462</v>
      </c>
      <c r="AW75">
        <f t="shared" si="8"/>
        <v>12314.744230769231</v>
      </c>
      <c r="AX75">
        <f t="shared" si="29"/>
        <v>168.61202952016831</v>
      </c>
      <c r="BD75">
        <f t="shared" si="17"/>
        <v>7650.836153846154</v>
      </c>
      <c r="BE75">
        <f t="shared" si="30"/>
        <v>-27.85775510290307</v>
      </c>
      <c r="BG75">
        <f t="shared" si="18"/>
        <v>9.3568178118691296</v>
      </c>
      <c r="BH75" s="39">
        <f t="shared" si="19"/>
        <v>38373</v>
      </c>
      <c r="BI75" s="41">
        <f t="shared" si="20"/>
        <v>71.587479999999999</v>
      </c>
      <c r="BJ75" s="41">
        <f t="shared" si="31"/>
        <v>99.46087</v>
      </c>
      <c r="BK75" s="41">
        <f t="shared" si="31"/>
        <v>84.1591976923077</v>
      </c>
      <c r="BL75" s="41">
        <f t="shared" si="31"/>
        <v>68.857525384615386</v>
      </c>
      <c r="BM75" s="41">
        <f t="shared" si="31"/>
        <v>53.555853076923079</v>
      </c>
      <c r="BN75" s="41">
        <f t="shared" si="31"/>
        <v>38.254180769230771</v>
      </c>
      <c r="BP75">
        <f t="shared" si="22"/>
        <v>9296.7107692307691</v>
      </c>
      <c r="BQ75">
        <f t="shared" si="32"/>
        <v>-24.13422428587927</v>
      </c>
    </row>
    <row r="76" spans="1:69" x14ac:dyDescent="0.3">
      <c r="A76" s="38">
        <v>38380</v>
      </c>
      <c r="B76" s="48">
        <v>72029.38</v>
      </c>
      <c r="C76" s="48">
        <v>81550.64</v>
      </c>
      <c r="D76" s="48">
        <v>489000</v>
      </c>
      <c r="E76" s="49">
        <v>1120.8399999999999</v>
      </c>
      <c r="AD76" s="35">
        <f t="shared" si="10"/>
        <v>2006</v>
      </c>
      <c r="AE76" s="5">
        <f t="shared" si="3"/>
        <v>2005</v>
      </c>
      <c r="AF76" s="5">
        <f t="shared" si="11"/>
        <v>2004</v>
      </c>
      <c r="AG76" s="8">
        <f t="shared" si="4"/>
        <v>38380</v>
      </c>
      <c r="AH76" s="6">
        <f t="shared" si="12"/>
        <v>49</v>
      </c>
      <c r="AI76" s="6">
        <f t="shared" si="13"/>
        <v>3</v>
      </c>
      <c r="AK76">
        <f t="shared" si="5"/>
        <v>10605.209423076923</v>
      </c>
      <c r="AL76">
        <f t="shared" si="28"/>
        <v>67.529203567567023</v>
      </c>
      <c r="AN76">
        <f t="shared" si="14"/>
        <v>6.7918866216129743</v>
      </c>
      <c r="AO76" s="39">
        <f t="shared" si="15"/>
        <v>38380</v>
      </c>
      <c r="AP76" s="40">
        <f t="shared" si="6"/>
        <v>72.029380000000003</v>
      </c>
      <c r="AQ76">
        <f t="shared" si="27"/>
        <v>127.26251307692309</v>
      </c>
      <c r="AR76">
        <f t="shared" si="27"/>
        <v>106.05209423076923</v>
      </c>
      <c r="AS76">
        <f t="shared" si="27"/>
        <v>84.841675384615385</v>
      </c>
      <c r="AT76">
        <f t="shared" si="27"/>
        <v>63.631256538461543</v>
      </c>
      <c r="AU76">
        <f t="shared" si="27"/>
        <v>42.420837692307693</v>
      </c>
      <c r="AW76">
        <f t="shared" si="8"/>
        <v>12254.156346153846</v>
      </c>
      <c r="AX76">
        <f t="shared" si="29"/>
        <v>158.26413364546886</v>
      </c>
      <c r="BD76">
        <f t="shared" si="17"/>
        <v>7656.1492307692306</v>
      </c>
      <c r="BE76">
        <f t="shared" si="30"/>
        <v>-27.393384455872074</v>
      </c>
      <c r="BG76">
        <f t="shared" si="18"/>
        <v>9.4080428462028625</v>
      </c>
      <c r="BH76" s="39">
        <f t="shared" si="19"/>
        <v>38380</v>
      </c>
      <c r="BI76" s="41">
        <f t="shared" si="20"/>
        <v>72.029380000000003</v>
      </c>
      <c r="BJ76" s="41">
        <f t="shared" si="31"/>
        <v>99.529939999999996</v>
      </c>
      <c r="BK76" s="41">
        <f t="shared" si="31"/>
        <v>84.217641538461535</v>
      </c>
      <c r="BL76" s="41">
        <f t="shared" si="31"/>
        <v>68.905343076923074</v>
      </c>
      <c r="BM76" s="41">
        <f t="shared" si="31"/>
        <v>53.593044615384613</v>
      </c>
      <c r="BN76" s="41">
        <f t="shared" si="31"/>
        <v>38.280746153846152</v>
      </c>
      <c r="BP76">
        <f t="shared" si="22"/>
        <v>9302.3911538461543</v>
      </c>
      <c r="BQ76">
        <f t="shared" si="32"/>
        <v>-23.71067433468551</v>
      </c>
    </row>
    <row r="77" spans="1:69" x14ac:dyDescent="0.3">
      <c r="A77" s="38">
        <v>38387</v>
      </c>
      <c r="B77" s="48">
        <v>72986.820000000007</v>
      </c>
      <c r="C77" s="48">
        <v>82716.740000000005</v>
      </c>
      <c r="D77" s="48">
        <v>495500</v>
      </c>
      <c r="E77" s="49">
        <v>1133.0899999999999</v>
      </c>
      <c r="AD77" s="35">
        <f t="shared" si="10"/>
        <v>2006</v>
      </c>
      <c r="AE77" s="5">
        <f t="shared" si="3"/>
        <v>2005</v>
      </c>
      <c r="AF77" s="5">
        <f t="shared" si="11"/>
        <v>2004</v>
      </c>
      <c r="AG77" s="8">
        <f t="shared" si="4"/>
        <v>38387</v>
      </c>
      <c r="AH77" s="6">
        <f t="shared" si="12"/>
        <v>48</v>
      </c>
      <c r="AI77" s="6">
        <f t="shared" si="13"/>
        <v>4</v>
      </c>
      <c r="AK77">
        <f t="shared" si="5"/>
        <v>10544.699230769231</v>
      </c>
      <c r="AL77">
        <f t="shared" si="28"/>
        <v>64.165676916061869</v>
      </c>
      <c r="AN77">
        <f t="shared" si="14"/>
        <v>6.9216597271002156</v>
      </c>
      <c r="AO77" s="39">
        <f t="shared" si="15"/>
        <v>38387</v>
      </c>
      <c r="AP77" s="40">
        <f t="shared" si="6"/>
        <v>72.986820000000009</v>
      </c>
      <c r="AQ77">
        <f t="shared" si="27"/>
        <v>126.53639076923076</v>
      </c>
      <c r="AR77">
        <f t="shared" si="27"/>
        <v>105.4469923076923</v>
      </c>
      <c r="AS77">
        <f t="shared" si="27"/>
        <v>84.357593846153847</v>
      </c>
      <c r="AT77">
        <f t="shared" si="27"/>
        <v>63.268195384615382</v>
      </c>
      <c r="AU77">
        <f t="shared" si="27"/>
        <v>42.178796923076924</v>
      </c>
      <c r="AW77">
        <f t="shared" si="8"/>
        <v>12193.568461538462</v>
      </c>
      <c r="AX77">
        <f t="shared" si="29"/>
        <v>148.59229954015566</v>
      </c>
      <c r="BD77">
        <f t="shared" si="17"/>
        <v>7661.4623076923081</v>
      </c>
      <c r="BE77">
        <f t="shared" si="30"/>
        <v>-26.923653516871738</v>
      </c>
      <c r="BG77">
        <f t="shared" si="18"/>
        <v>9.5264868596585455</v>
      </c>
      <c r="BH77" s="39">
        <f t="shared" si="19"/>
        <v>38387</v>
      </c>
      <c r="BI77" s="41">
        <f t="shared" si="20"/>
        <v>72.986820000000009</v>
      </c>
      <c r="BJ77" s="41">
        <f t="shared" si="31"/>
        <v>99.599010000000007</v>
      </c>
      <c r="BK77" s="41">
        <f t="shared" si="31"/>
        <v>84.276085384615385</v>
      </c>
      <c r="BL77" s="41">
        <f t="shared" si="31"/>
        <v>68.953160769230777</v>
      </c>
      <c r="BM77" s="41">
        <f t="shared" si="31"/>
        <v>53.630236153846155</v>
      </c>
      <c r="BN77" s="41">
        <f t="shared" si="31"/>
        <v>38.307311538461541</v>
      </c>
      <c r="BP77">
        <f t="shared" si="22"/>
        <v>9308.0715384615396</v>
      </c>
      <c r="BQ77">
        <f t="shared" si="32"/>
        <v>-23.282894261237942</v>
      </c>
    </row>
    <row r="78" spans="1:69" x14ac:dyDescent="0.3">
      <c r="A78" s="38">
        <v>38394</v>
      </c>
      <c r="B78" s="48">
        <v>74533.460000000006</v>
      </c>
      <c r="C78" s="48">
        <v>84735.34</v>
      </c>
      <c r="D78" s="48">
        <v>506000</v>
      </c>
      <c r="E78" s="49">
        <v>1161.04</v>
      </c>
      <c r="AD78" s="35">
        <f t="shared" si="10"/>
        <v>2006</v>
      </c>
      <c r="AE78" s="5">
        <f t="shared" si="3"/>
        <v>2005</v>
      </c>
      <c r="AF78" s="5">
        <f t="shared" si="11"/>
        <v>2004</v>
      </c>
      <c r="AG78" s="8">
        <f t="shared" si="4"/>
        <v>38394</v>
      </c>
      <c r="AH78" s="6">
        <f t="shared" si="12"/>
        <v>47</v>
      </c>
      <c r="AI78" s="6">
        <f t="shared" si="13"/>
        <v>5</v>
      </c>
      <c r="AK78">
        <f t="shared" si="5"/>
        <v>10484.18903846154</v>
      </c>
      <c r="AL78">
        <f t="shared" si="28"/>
        <v>60.897997854055234</v>
      </c>
      <c r="AN78">
        <f t="shared" si="14"/>
        <v>7.1091297311191095</v>
      </c>
      <c r="AO78" s="39">
        <f t="shared" si="15"/>
        <v>38394</v>
      </c>
      <c r="AP78" s="40">
        <f t="shared" si="6"/>
        <v>74.533460000000005</v>
      </c>
      <c r="AQ78">
        <f t="shared" si="27"/>
        <v>125.81026846153848</v>
      </c>
      <c r="AR78">
        <f t="shared" si="27"/>
        <v>104.8418903846154</v>
      </c>
      <c r="AS78">
        <f t="shared" si="27"/>
        <v>83.873512307692323</v>
      </c>
      <c r="AT78">
        <f t="shared" si="27"/>
        <v>62.905134230769242</v>
      </c>
      <c r="AU78">
        <f t="shared" si="27"/>
        <v>41.936756153846162</v>
      </c>
      <c r="AW78">
        <f t="shared" si="8"/>
        <v>12132.980576923077</v>
      </c>
      <c r="AX78">
        <f t="shared" si="29"/>
        <v>139.53236905590197</v>
      </c>
      <c r="BD78">
        <f t="shared" si="17"/>
        <v>7666.7753846153846</v>
      </c>
      <c r="BE78">
        <f t="shared" si="30"/>
        <v>-26.448468935281035</v>
      </c>
      <c r="BG78">
        <f t="shared" si="18"/>
        <v>9.7216177937811192</v>
      </c>
      <c r="BH78" s="39">
        <f t="shared" si="19"/>
        <v>38394</v>
      </c>
      <c r="BI78" s="41">
        <f t="shared" si="20"/>
        <v>74.533460000000005</v>
      </c>
      <c r="BJ78" s="41">
        <f t="shared" si="31"/>
        <v>99.668080000000003</v>
      </c>
      <c r="BK78" s="41">
        <f t="shared" si="31"/>
        <v>84.334529230769235</v>
      </c>
      <c r="BL78" s="41">
        <f t="shared" si="31"/>
        <v>69.000978461538452</v>
      </c>
      <c r="BM78" s="41">
        <f t="shared" si="31"/>
        <v>53.66742769230769</v>
      </c>
      <c r="BN78" s="41">
        <f t="shared" si="31"/>
        <v>38.333876923076922</v>
      </c>
      <c r="BP78">
        <f t="shared" si="22"/>
        <v>9313.751923076923</v>
      </c>
      <c r="BQ78">
        <f t="shared" si="32"/>
        <v>-22.85082037621693</v>
      </c>
    </row>
    <row r="79" spans="1:69" x14ac:dyDescent="0.3">
      <c r="A79" s="38">
        <v>38401</v>
      </c>
      <c r="B79" s="48">
        <v>77626.75</v>
      </c>
      <c r="C79" s="48">
        <v>89131.21</v>
      </c>
      <c r="D79" s="48">
        <v>527000</v>
      </c>
      <c r="E79" s="49">
        <v>1222.28</v>
      </c>
      <c r="AD79" s="35">
        <f t="shared" si="10"/>
        <v>2006</v>
      </c>
      <c r="AE79" s="5">
        <f t="shared" si="3"/>
        <v>2005</v>
      </c>
      <c r="AF79" s="5">
        <f t="shared" si="11"/>
        <v>2004</v>
      </c>
      <c r="AG79" s="8">
        <f t="shared" si="4"/>
        <v>38401</v>
      </c>
      <c r="AH79" s="6">
        <f t="shared" si="12"/>
        <v>46</v>
      </c>
      <c r="AI79" s="6">
        <f t="shared" si="13"/>
        <v>6</v>
      </c>
      <c r="AK79">
        <f t="shared" si="5"/>
        <v>10423.678846153845</v>
      </c>
      <c r="AL79">
        <f t="shared" si="28"/>
        <v>57.722127002744372</v>
      </c>
      <c r="AN79">
        <f t="shared" si="14"/>
        <v>7.4471548045288163</v>
      </c>
      <c r="AO79" s="39">
        <f t="shared" si="15"/>
        <v>38401</v>
      </c>
      <c r="AP79" s="40">
        <f t="shared" si="6"/>
        <v>77.626750000000001</v>
      </c>
      <c r="AQ79">
        <f t="shared" si="27"/>
        <v>125.08414615384615</v>
      </c>
      <c r="AR79">
        <f t="shared" si="27"/>
        <v>104.23678846153845</v>
      </c>
      <c r="AS79">
        <f t="shared" si="27"/>
        <v>83.389430769230756</v>
      </c>
      <c r="AT79">
        <f t="shared" si="27"/>
        <v>62.542073076923074</v>
      </c>
      <c r="AU79">
        <f t="shared" si="27"/>
        <v>41.694715384615378</v>
      </c>
      <c r="AW79">
        <f t="shared" si="8"/>
        <v>12072.392692307692</v>
      </c>
      <c r="AX79">
        <f t="shared" si="29"/>
        <v>131.0280532457472</v>
      </c>
      <c r="BD79">
        <f t="shared" si="17"/>
        <v>7672.0884615384612</v>
      </c>
      <c r="BE79">
        <f t="shared" si="30"/>
        <v>-25.967735180194474</v>
      </c>
      <c r="BG79">
        <f t="shared" si="18"/>
        <v>10.118072854498049</v>
      </c>
      <c r="BH79" s="39">
        <f t="shared" si="19"/>
        <v>38401</v>
      </c>
      <c r="BI79" s="41">
        <f t="shared" si="20"/>
        <v>77.626750000000001</v>
      </c>
      <c r="BJ79" s="41">
        <f t="shared" si="31"/>
        <v>99.73715</v>
      </c>
      <c r="BK79" s="41">
        <f t="shared" si="31"/>
        <v>84.39297307692307</v>
      </c>
      <c r="BL79" s="41">
        <f t="shared" si="31"/>
        <v>69.048796153846155</v>
      </c>
      <c r="BM79" s="41">
        <f t="shared" si="31"/>
        <v>53.704619230769225</v>
      </c>
      <c r="BN79" s="41">
        <f t="shared" si="31"/>
        <v>38.360442307692303</v>
      </c>
      <c r="BP79">
        <f t="shared" si="22"/>
        <v>9319.4323076923083</v>
      </c>
      <c r="BQ79">
        <f t="shared" si="32"/>
        <v>-22.414387705299845</v>
      </c>
    </row>
    <row r="80" spans="1:69" x14ac:dyDescent="0.3">
      <c r="A80" s="38">
        <v>38408</v>
      </c>
      <c r="B80" s="48">
        <v>76890.25</v>
      </c>
      <c r="C80" s="48">
        <v>87999.84</v>
      </c>
      <c r="D80" s="48">
        <v>522000</v>
      </c>
      <c r="E80" s="49">
        <v>1206.7</v>
      </c>
      <c r="AD80" s="35">
        <f t="shared" si="10"/>
        <v>2006</v>
      </c>
      <c r="AE80" s="5">
        <f t="shared" si="3"/>
        <v>2005</v>
      </c>
      <c r="AF80" s="5">
        <f t="shared" si="11"/>
        <v>2004</v>
      </c>
      <c r="AG80" s="8">
        <f t="shared" si="4"/>
        <v>38408</v>
      </c>
      <c r="AH80" s="6">
        <f t="shared" si="12"/>
        <v>45</v>
      </c>
      <c r="AI80" s="6">
        <f t="shared" si="13"/>
        <v>7</v>
      </c>
      <c r="AK80">
        <f t="shared" si="5"/>
        <v>10363.168653846154</v>
      </c>
      <c r="AL80">
        <f t="shared" si="28"/>
        <v>54.634248818445009</v>
      </c>
      <c r="AN80">
        <f t="shared" si="14"/>
        <v>7.4195694934930145</v>
      </c>
      <c r="AO80" s="39">
        <f t="shared" si="15"/>
        <v>38408</v>
      </c>
      <c r="AP80" s="40">
        <f t="shared" si="6"/>
        <v>76.890249999999995</v>
      </c>
      <c r="AQ80">
        <f t="shared" si="27"/>
        <v>124.35802384615386</v>
      </c>
      <c r="AR80">
        <f t="shared" si="27"/>
        <v>103.63168653846154</v>
      </c>
      <c r="AS80">
        <f t="shared" si="27"/>
        <v>82.905349230769232</v>
      </c>
      <c r="AT80">
        <f t="shared" si="27"/>
        <v>62.179011923076928</v>
      </c>
      <c r="AU80">
        <f t="shared" si="27"/>
        <v>41.452674615384616</v>
      </c>
      <c r="AW80">
        <f t="shared" si="8"/>
        <v>12011.804807692308</v>
      </c>
      <c r="AX80">
        <f t="shared" si="29"/>
        <v>123.02976177978802</v>
      </c>
      <c r="BD80">
        <f t="shared" si="17"/>
        <v>7677.4015384615386</v>
      </c>
      <c r="BE80">
        <f t="shared" si="30"/>
        <v>-25.481354476395033</v>
      </c>
      <c r="BG80">
        <f t="shared" si="18"/>
        <v>10.015139837978033</v>
      </c>
      <c r="BH80" s="39">
        <f t="shared" si="19"/>
        <v>38408</v>
      </c>
      <c r="BI80" s="41">
        <f t="shared" si="20"/>
        <v>76.890249999999995</v>
      </c>
      <c r="BJ80" s="41">
        <f t="shared" si="31"/>
        <v>99.806219999999996</v>
      </c>
      <c r="BK80" s="41">
        <f t="shared" si="31"/>
        <v>84.45141692307692</v>
      </c>
      <c r="BL80" s="41">
        <f t="shared" si="31"/>
        <v>69.096613846153843</v>
      </c>
      <c r="BM80" s="41">
        <f t="shared" si="31"/>
        <v>53.741810769230767</v>
      </c>
      <c r="BN80" s="41">
        <f t="shared" si="31"/>
        <v>38.387007692307691</v>
      </c>
      <c r="BP80">
        <f t="shared" si="22"/>
        <v>9325.1126923076918</v>
      </c>
      <c r="BQ80">
        <f t="shared" si="32"/>
        <v>-21.973529956588912</v>
      </c>
    </row>
    <row r="81" spans="1:69" x14ac:dyDescent="0.3">
      <c r="A81" s="38">
        <v>38415</v>
      </c>
      <c r="B81" s="48">
        <v>75122.66</v>
      </c>
      <c r="C81" s="48">
        <v>85706.03</v>
      </c>
      <c r="D81" s="48">
        <v>510000</v>
      </c>
      <c r="E81" s="49">
        <v>1174.6099999999999</v>
      </c>
      <c r="AD81" s="35">
        <f t="shared" si="10"/>
        <v>2006</v>
      </c>
      <c r="AE81" s="5">
        <f t="shared" si="3"/>
        <v>2005</v>
      </c>
      <c r="AF81" s="5">
        <f t="shared" si="11"/>
        <v>2004</v>
      </c>
      <c r="AG81" s="8">
        <f t="shared" si="4"/>
        <v>38415</v>
      </c>
      <c r="AH81" s="6">
        <f t="shared" si="12"/>
        <v>44</v>
      </c>
      <c r="AI81" s="6">
        <f t="shared" si="13"/>
        <v>8</v>
      </c>
      <c r="AK81">
        <f t="shared" si="5"/>
        <v>10302.658461538462</v>
      </c>
      <c r="AL81">
        <f t="shared" si="28"/>
        <v>51.6307563001521</v>
      </c>
      <c r="AN81">
        <f t="shared" si="14"/>
        <v>7.291580156757151</v>
      </c>
      <c r="AO81" s="39">
        <f t="shared" si="15"/>
        <v>38415</v>
      </c>
      <c r="AP81" s="40">
        <f t="shared" si="6"/>
        <v>75.12266000000001</v>
      </c>
      <c r="AQ81">
        <f t="shared" si="27"/>
        <v>123.63190153846153</v>
      </c>
      <c r="AR81">
        <f t="shared" si="27"/>
        <v>103.02658461538462</v>
      </c>
      <c r="AS81">
        <f t="shared" si="27"/>
        <v>82.421267692307694</v>
      </c>
      <c r="AT81">
        <f t="shared" si="27"/>
        <v>61.815950769230767</v>
      </c>
      <c r="AU81">
        <f t="shared" si="27"/>
        <v>41.210633846153847</v>
      </c>
      <c r="AW81">
        <f t="shared" si="8"/>
        <v>11951.216923076923</v>
      </c>
      <c r="AX81">
        <f t="shared" si="29"/>
        <v>115.4936352803516</v>
      </c>
      <c r="BD81">
        <f t="shared" si="17"/>
        <v>7682.7146153846152</v>
      </c>
      <c r="BE81">
        <f t="shared" si="30"/>
        <v>-24.989226738057944</v>
      </c>
      <c r="BG81">
        <f t="shared" si="18"/>
        <v>9.7781401185418346</v>
      </c>
      <c r="BH81" s="39">
        <f t="shared" si="19"/>
        <v>38415</v>
      </c>
      <c r="BI81" s="41">
        <f t="shared" si="20"/>
        <v>75.12266000000001</v>
      </c>
      <c r="BJ81" s="41">
        <f t="shared" si="31"/>
        <v>99.875289999999993</v>
      </c>
      <c r="BK81" s="41">
        <f t="shared" si="31"/>
        <v>84.50986076923077</v>
      </c>
      <c r="BL81" s="41">
        <f t="shared" si="31"/>
        <v>69.144431538461532</v>
      </c>
      <c r="BM81" s="41">
        <f t="shared" si="31"/>
        <v>53.779002307692309</v>
      </c>
      <c r="BN81" s="41">
        <f t="shared" si="31"/>
        <v>38.413573076923072</v>
      </c>
      <c r="BP81">
        <f t="shared" si="22"/>
        <v>9330.793076923077</v>
      </c>
      <c r="BQ81">
        <f t="shared" si="32"/>
        <v>-21.52817948704304</v>
      </c>
    </row>
    <row r="82" spans="1:69" x14ac:dyDescent="0.3">
      <c r="A82" s="38">
        <v>38422</v>
      </c>
      <c r="B82" s="48">
        <v>76448.36</v>
      </c>
      <c r="C82" s="48">
        <v>87087.06</v>
      </c>
      <c r="D82" s="48">
        <v>519000</v>
      </c>
      <c r="E82" s="49">
        <v>1193.77</v>
      </c>
      <c r="AD82" s="35">
        <f t="shared" si="10"/>
        <v>2006</v>
      </c>
      <c r="AE82" s="5">
        <f t="shared" si="3"/>
        <v>2005</v>
      </c>
      <c r="AF82" s="5">
        <f t="shared" si="11"/>
        <v>2004</v>
      </c>
      <c r="AG82" s="8">
        <f t="shared" si="4"/>
        <v>38422</v>
      </c>
      <c r="AH82" s="6">
        <f t="shared" si="12"/>
        <v>43</v>
      </c>
      <c r="AI82" s="6">
        <f t="shared" si="13"/>
        <v>9</v>
      </c>
      <c r="AK82">
        <f t="shared" si="5"/>
        <v>10242.148269230769</v>
      </c>
      <c r="AL82">
        <f t="shared" si="28"/>
        <v>48.708236933937997</v>
      </c>
      <c r="AN82">
        <f t="shared" si="14"/>
        <v>7.4640942496082037</v>
      </c>
      <c r="AO82" s="39">
        <f t="shared" si="15"/>
        <v>38422</v>
      </c>
      <c r="AP82" s="40">
        <f t="shared" si="6"/>
        <v>76.448359999999994</v>
      </c>
      <c r="AQ82">
        <f t="shared" si="27"/>
        <v>122.90577923076923</v>
      </c>
      <c r="AR82">
        <f t="shared" si="27"/>
        <v>102.42148269230769</v>
      </c>
      <c r="AS82">
        <f t="shared" si="27"/>
        <v>81.937186153846156</v>
      </c>
      <c r="AT82">
        <f t="shared" si="27"/>
        <v>61.452889615384613</v>
      </c>
      <c r="AU82">
        <f t="shared" si="27"/>
        <v>40.968593076923078</v>
      </c>
      <c r="AW82">
        <f t="shared" si="8"/>
        <v>11890.629038461537</v>
      </c>
      <c r="AX82">
        <f t="shared" si="29"/>
        <v>108.38074069051298</v>
      </c>
      <c r="BD82">
        <f t="shared" si="17"/>
        <v>7688.0276923076917</v>
      </c>
      <c r="BE82">
        <f t="shared" si="30"/>
        <v>-24.491249500089886</v>
      </c>
      <c r="BG82">
        <f t="shared" si="18"/>
        <v>9.9438195411927204</v>
      </c>
      <c r="BH82" s="39">
        <f t="shared" si="19"/>
        <v>38422</v>
      </c>
      <c r="BI82" s="41">
        <f t="shared" si="20"/>
        <v>76.448359999999994</v>
      </c>
      <c r="BJ82" s="41">
        <f t="shared" si="31"/>
        <v>99.944359999999989</v>
      </c>
      <c r="BK82" s="41">
        <f t="shared" si="31"/>
        <v>84.568304615384605</v>
      </c>
      <c r="BL82" s="41">
        <f t="shared" si="31"/>
        <v>69.192249230769235</v>
      </c>
      <c r="BM82" s="41">
        <f t="shared" si="31"/>
        <v>53.816193846153844</v>
      </c>
      <c r="BN82" s="41">
        <f t="shared" si="31"/>
        <v>38.44013846153846</v>
      </c>
      <c r="BP82">
        <f t="shared" si="22"/>
        <v>9336.4734615384605</v>
      </c>
      <c r="BQ82">
        <f t="shared" si="32"/>
        <v>-21.07826726787836</v>
      </c>
    </row>
    <row r="83" spans="1:69" x14ac:dyDescent="0.3">
      <c r="A83" s="38">
        <v>38429</v>
      </c>
      <c r="B83" s="48">
        <v>72913.17</v>
      </c>
      <c r="C83" s="48">
        <v>82520.740000000005</v>
      </c>
      <c r="D83" s="48">
        <v>495000</v>
      </c>
      <c r="E83" s="49">
        <v>1130.97</v>
      </c>
      <c r="AD83" s="35">
        <f t="shared" si="10"/>
        <v>2006</v>
      </c>
      <c r="AE83" s="5">
        <f t="shared" si="3"/>
        <v>2005</v>
      </c>
      <c r="AF83" s="5">
        <f t="shared" si="11"/>
        <v>2004</v>
      </c>
      <c r="AG83" s="8">
        <f t="shared" si="4"/>
        <v>38429</v>
      </c>
      <c r="AH83" s="6">
        <f t="shared" si="12"/>
        <v>42</v>
      </c>
      <c r="AI83" s="6">
        <f t="shared" si="13"/>
        <v>10</v>
      </c>
      <c r="AK83">
        <f t="shared" si="5"/>
        <v>10181.638076923076</v>
      </c>
      <c r="AL83">
        <f t="shared" si="28"/>
        <v>45.863459759033411</v>
      </c>
      <c r="AN83">
        <f t="shared" si="14"/>
        <v>7.1612415850116911</v>
      </c>
      <c r="AO83" s="39">
        <f t="shared" si="15"/>
        <v>38429</v>
      </c>
      <c r="AP83" s="40">
        <f t="shared" si="6"/>
        <v>72.913169999999994</v>
      </c>
      <c r="AQ83">
        <f t="shared" si="27"/>
        <v>122.17965692307692</v>
      </c>
      <c r="AR83">
        <f t="shared" si="27"/>
        <v>101.81638076923076</v>
      </c>
      <c r="AS83">
        <f t="shared" si="27"/>
        <v>81.453104615384618</v>
      </c>
      <c r="AT83">
        <f t="shared" si="27"/>
        <v>61.08982846153846</v>
      </c>
      <c r="AU83">
        <f t="shared" si="27"/>
        <v>40.726552307692309</v>
      </c>
      <c r="AW83">
        <f t="shared" si="8"/>
        <v>11830.041153846154</v>
      </c>
      <c r="AX83">
        <f t="shared" si="29"/>
        <v>101.65639850517256</v>
      </c>
      <c r="BD83">
        <f t="shared" si="17"/>
        <v>7693.3407692307701</v>
      </c>
      <c r="BE83">
        <f t="shared" si="30"/>
        <v>-23.987317847005674</v>
      </c>
      <c r="BG83">
        <f t="shared" si="18"/>
        <v>9.4774392799047078</v>
      </c>
      <c r="BH83" s="39">
        <f t="shared" si="19"/>
        <v>38429</v>
      </c>
      <c r="BI83" s="41">
        <f t="shared" si="20"/>
        <v>72.913169999999994</v>
      </c>
      <c r="BJ83" s="41">
        <f t="shared" si="31"/>
        <v>100.01343000000001</v>
      </c>
      <c r="BK83" s="41">
        <f t="shared" si="31"/>
        <v>84.626748461538469</v>
      </c>
      <c r="BL83" s="41">
        <f t="shared" si="31"/>
        <v>69.240066923076924</v>
      </c>
      <c r="BM83" s="41">
        <f t="shared" si="31"/>
        <v>53.853385384615393</v>
      </c>
      <c r="BN83" s="41">
        <f t="shared" si="31"/>
        <v>38.466703846153848</v>
      </c>
      <c r="BP83">
        <f t="shared" si="22"/>
        <v>9342.1538461538476</v>
      </c>
      <c r="BQ83">
        <f t="shared" si="32"/>
        <v>-20.623722848899728</v>
      </c>
    </row>
    <row r="84" spans="1:69" x14ac:dyDescent="0.3">
      <c r="A84" s="38">
        <v>38436</v>
      </c>
      <c r="B84" s="48">
        <v>74386.17</v>
      </c>
      <c r="C84" s="48">
        <v>83974.62</v>
      </c>
      <c r="D84" s="48">
        <v>505000</v>
      </c>
      <c r="E84" s="49">
        <v>1150.93</v>
      </c>
      <c r="AD84" s="35">
        <f t="shared" si="10"/>
        <v>2006</v>
      </c>
      <c r="AE84" s="5">
        <f t="shared" ref="AE84:AE147" si="33">YEAR(AG84)</f>
        <v>2005</v>
      </c>
      <c r="AF84" s="5">
        <f t="shared" si="11"/>
        <v>2004</v>
      </c>
      <c r="AG84" s="8">
        <f t="shared" ref="AG84:AG147" si="34">A84</f>
        <v>38436</v>
      </c>
      <c r="AH84" s="6">
        <f t="shared" si="12"/>
        <v>41</v>
      </c>
      <c r="AI84" s="6">
        <f t="shared" si="13"/>
        <v>11</v>
      </c>
      <c r="AK84">
        <f t="shared" ref="AK84:AK147" si="35">VLOOKUP($AF84,$AG$3:$AI$17,AH$1,FALSE)*($AH84/$AH$18)+VLOOKUP($AE84,$AG$3:$AI$17,AH$1,FALSE)*($AI84/$AI$18)</f>
        <v>10121.127884615384</v>
      </c>
      <c r="AL84">
        <f t="shared" si="28"/>
        <v>43.093363452528962</v>
      </c>
      <c r="AN84">
        <f t="shared" si="14"/>
        <v>7.3495929354939449</v>
      </c>
      <c r="AO84" s="39">
        <f t="shared" si="15"/>
        <v>38436</v>
      </c>
      <c r="AP84" s="40">
        <f t="shared" ref="AP84:AP147" si="36">(B84)/1000</f>
        <v>74.386169999999993</v>
      </c>
      <c r="AQ84">
        <f t="shared" si="27"/>
        <v>121.4535346153846</v>
      </c>
      <c r="AR84">
        <f t="shared" si="27"/>
        <v>101.21127884615385</v>
      </c>
      <c r="AS84">
        <f t="shared" si="27"/>
        <v>80.969023076923065</v>
      </c>
      <c r="AT84">
        <f t="shared" si="27"/>
        <v>60.726767307692299</v>
      </c>
      <c r="AU84">
        <f t="shared" si="27"/>
        <v>40.484511538461533</v>
      </c>
      <c r="AW84">
        <f t="shared" ref="AW84:AW147" si="37">VLOOKUP($AF84,$AG$3:$AI$17,AI$1,FALSE)*($AH84/$AH$18)+VLOOKUP($AE84,$AG$3:$AI$17,AI$1,FALSE)*($AI84/$AI$18)</f>
        <v>11769.453269230769</v>
      </c>
      <c r="AX84">
        <f t="shared" si="29"/>
        <v>95.289617323827216</v>
      </c>
      <c r="BD84">
        <f t="shared" si="17"/>
        <v>7698.6538461538457</v>
      </c>
      <c r="BE84">
        <f t="shared" si="30"/>
        <v>-23.477324339238081</v>
      </c>
      <c r="BG84">
        <f t="shared" si="18"/>
        <v>9.662230759623311</v>
      </c>
      <c r="BH84" s="39">
        <f t="shared" si="19"/>
        <v>38436</v>
      </c>
      <c r="BI84" s="41">
        <f t="shared" si="20"/>
        <v>74.386169999999993</v>
      </c>
      <c r="BJ84" s="41">
        <f t="shared" si="31"/>
        <v>100.0825</v>
      </c>
      <c r="BK84" s="41">
        <f t="shared" si="31"/>
        <v>84.685192307692304</v>
      </c>
      <c r="BL84" s="41">
        <f t="shared" si="31"/>
        <v>69.287884615384613</v>
      </c>
      <c r="BM84" s="41">
        <f t="shared" si="31"/>
        <v>53.890576923076921</v>
      </c>
      <c r="BN84" s="41">
        <f t="shared" si="31"/>
        <v>38.493269230769229</v>
      </c>
      <c r="BP84">
        <f t="shared" si="22"/>
        <v>9347.834230769231</v>
      </c>
      <c r="BQ84">
        <f t="shared" si="32"/>
        <v>-20.164474321725322</v>
      </c>
    </row>
    <row r="85" spans="1:69" x14ac:dyDescent="0.3">
      <c r="A85" s="38">
        <v>38443</v>
      </c>
      <c r="B85" s="48">
        <v>75417.259999999995</v>
      </c>
      <c r="C85" s="48">
        <v>85494.67</v>
      </c>
      <c r="D85" s="48">
        <v>512000</v>
      </c>
      <c r="E85" s="49">
        <v>1171.72</v>
      </c>
      <c r="AD85" s="35">
        <f t="shared" ref="AD85:AD148" si="38">AE85+1</f>
        <v>2006</v>
      </c>
      <c r="AE85" s="5">
        <f t="shared" si="33"/>
        <v>2005</v>
      </c>
      <c r="AF85" s="5">
        <f t="shared" ref="AF85:AF148" si="39">AE85-1</f>
        <v>2004</v>
      </c>
      <c r="AG85" s="8">
        <f t="shared" si="34"/>
        <v>38443</v>
      </c>
      <c r="AH85" s="6">
        <f t="shared" ref="AH85:AH124" si="40">AH84-1</f>
        <v>40</v>
      </c>
      <c r="AI85" s="6">
        <f t="shared" ref="AI85:AI124" si="41">AI84+1</f>
        <v>12</v>
      </c>
      <c r="AK85">
        <f t="shared" si="35"/>
        <v>10060.617692307693</v>
      </c>
      <c r="AL85">
        <f t="shared" si="28"/>
        <v>40.395045340317679</v>
      </c>
      <c r="AN85">
        <f t="shared" ref="AN85:AN148" si="42">B85/AK85</f>
        <v>7.4962852487341536</v>
      </c>
      <c r="AO85" s="39">
        <f t="shared" ref="AO85:AO148" si="43">AG85</f>
        <v>38443</v>
      </c>
      <c r="AP85" s="40">
        <f t="shared" si="36"/>
        <v>75.417259999999999</v>
      </c>
      <c r="AQ85">
        <f t="shared" ref="AQ85:AU100" si="44">($AK85*AQ$18)/1000</f>
        <v>120.72741230769232</v>
      </c>
      <c r="AR85">
        <f t="shared" si="44"/>
        <v>100.60617692307693</v>
      </c>
      <c r="AS85">
        <f t="shared" si="44"/>
        <v>80.484941538461541</v>
      </c>
      <c r="AT85">
        <f t="shared" si="44"/>
        <v>60.363706153846159</v>
      </c>
      <c r="AU85">
        <f t="shared" si="44"/>
        <v>40.242470769230771</v>
      </c>
      <c r="AW85">
        <f t="shared" si="37"/>
        <v>11708.865384615385</v>
      </c>
      <c r="AX85">
        <f t="shared" si="29"/>
        <v>89.25261626874186</v>
      </c>
      <c r="BD85">
        <f t="shared" ref="BD85:BD148" si="45">VLOOKUP($AE85,$AG$3:$AI$17,AH$1,FALSE)*($AH85/$AH$18)+VLOOKUP($AD85,$AG$3:$AI$17,AH$1,FALSE)*($AI85/$AI$18)</f>
        <v>7703.9669230769232</v>
      </c>
      <c r="BE85">
        <f t="shared" si="30"/>
        <v>-22.961158936772197</v>
      </c>
      <c r="BG85">
        <f t="shared" ref="BG85:BG148" si="46">B85/BD85</f>
        <v>9.7894059973298457</v>
      </c>
      <c r="BH85" s="39">
        <f t="shared" ref="BH85:BH148" si="47">AO85</f>
        <v>38443</v>
      </c>
      <c r="BI85" s="41">
        <f t="shared" ref="BI85:BI148" si="48">B85/1000</f>
        <v>75.417259999999999</v>
      </c>
      <c r="BJ85" s="41">
        <f t="shared" si="31"/>
        <v>100.15157000000001</v>
      </c>
      <c r="BK85" s="41">
        <f t="shared" si="31"/>
        <v>84.743636153846154</v>
      </c>
      <c r="BL85" s="41">
        <f t="shared" si="31"/>
        <v>69.335702307692301</v>
      </c>
      <c r="BM85" s="41">
        <f t="shared" si="31"/>
        <v>53.927768461538463</v>
      </c>
      <c r="BN85" s="41">
        <f t="shared" si="31"/>
        <v>38.519834615384617</v>
      </c>
      <c r="BP85">
        <f t="shared" ref="BP85:BP148" si="49">VLOOKUP($AE85,$AG$3:$AI$17,AI$1,FALSE)*($AH85/$AH$18)+VLOOKUP($AD85,$AG$3:$AI$17,AI$1,FALSE)*($AI85/$AI$18)</f>
        <v>9353.5146153846163</v>
      </c>
      <c r="BQ85">
        <f t="shared" si="32"/>
        <v>-19.700448281862993</v>
      </c>
    </row>
    <row r="86" spans="1:69" x14ac:dyDescent="0.3">
      <c r="A86" s="38">
        <v>38450</v>
      </c>
      <c r="B86" s="48">
        <v>76890.25</v>
      </c>
      <c r="C86" s="48">
        <v>87028.03</v>
      </c>
      <c r="D86" s="48">
        <v>522000</v>
      </c>
      <c r="E86" s="49">
        <v>1192.8</v>
      </c>
      <c r="AD86" s="35">
        <f t="shared" si="38"/>
        <v>2006</v>
      </c>
      <c r="AE86" s="5">
        <f t="shared" si="33"/>
        <v>2005</v>
      </c>
      <c r="AF86" s="5">
        <f t="shared" si="39"/>
        <v>2004</v>
      </c>
      <c r="AG86" s="8">
        <f t="shared" si="34"/>
        <v>38450</v>
      </c>
      <c r="AH86" s="6">
        <f t="shared" si="40"/>
        <v>39</v>
      </c>
      <c r="AI86" s="6">
        <f t="shared" si="41"/>
        <v>13</v>
      </c>
      <c r="AK86">
        <f t="shared" si="35"/>
        <v>10000.1075</v>
      </c>
      <c r="AL86">
        <f t="shared" si="28"/>
        <v>37.765751251349975</v>
      </c>
      <c r="AN86">
        <f t="shared" si="42"/>
        <v>7.6889423438698037</v>
      </c>
      <c r="AO86" s="39">
        <f t="shared" si="43"/>
        <v>38450</v>
      </c>
      <c r="AP86" s="40">
        <f t="shared" si="36"/>
        <v>76.890249999999995</v>
      </c>
      <c r="AQ86">
        <f t="shared" si="44"/>
        <v>120.00129000000001</v>
      </c>
      <c r="AR86">
        <f t="shared" si="44"/>
        <v>100.001075</v>
      </c>
      <c r="AS86">
        <f t="shared" si="44"/>
        <v>80.000860000000003</v>
      </c>
      <c r="AT86">
        <f t="shared" si="44"/>
        <v>60.000645000000006</v>
      </c>
      <c r="AU86">
        <f t="shared" si="44"/>
        <v>40.000430000000001</v>
      </c>
      <c r="AW86">
        <f t="shared" si="37"/>
        <v>11648.2775</v>
      </c>
      <c r="AX86">
        <f t="shared" si="29"/>
        <v>83.52041974157305</v>
      </c>
      <c r="BD86">
        <f t="shared" si="45"/>
        <v>7709.2800000000007</v>
      </c>
      <c r="BE86">
        <f t="shared" si="30"/>
        <v>-22.438708919990681</v>
      </c>
      <c r="BG86">
        <f t="shared" si="46"/>
        <v>9.9737264699167749</v>
      </c>
      <c r="BH86" s="39">
        <f t="shared" si="47"/>
        <v>38450</v>
      </c>
      <c r="BI86" s="41">
        <f t="shared" si="48"/>
        <v>76.890249999999995</v>
      </c>
      <c r="BJ86" s="41">
        <f t="shared" si="31"/>
        <v>100.22064000000002</v>
      </c>
      <c r="BK86" s="41">
        <f t="shared" si="31"/>
        <v>84.802080000000004</v>
      </c>
      <c r="BL86" s="41">
        <f t="shared" si="31"/>
        <v>69.383520000000004</v>
      </c>
      <c r="BM86" s="41">
        <f t="shared" si="31"/>
        <v>53.964960000000005</v>
      </c>
      <c r="BN86" s="41">
        <f t="shared" si="31"/>
        <v>38.546399999999998</v>
      </c>
      <c r="BP86">
        <f t="shared" si="49"/>
        <v>9359.1949999999997</v>
      </c>
      <c r="BQ86">
        <f t="shared" si="32"/>
        <v>-19.231569789597323</v>
      </c>
    </row>
    <row r="87" spans="1:69" x14ac:dyDescent="0.3">
      <c r="A87" s="38">
        <v>38457</v>
      </c>
      <c r="B87" s="48">
        <v>72397.62</v>
      </c>
      <c r="C87" s="48">
        <v>81981.98</v>
      </c>
      <c r="D87" s="48">
        <v>491500</v>
      </c>
      <c r="E87" s="49">
        <v>1123.3599999999999</v>
      </c>
      <c r="AD87" s="35">
        <f t="shared" si="38"/>
        <v>2006</v>
      </c>
      <c r="AE87" s="5">
        <f t="shared" si="33"/>
        <v>2005</v>
      </c>
      <c r="AF87" s="5">
        <f t="shared" si="39"/>
        <v>2004</v>
      </c>
      <c r="AG87" s="8">
        <f t="shared" si="34"/>
        <v>38457</v>
      </c>
      <c r="AH87" s="6">
        <f t="shared" si="40"/>
        <v>38</v>
      </c>
      <c r="AI87" s="6">
        <f t="shared" si="41"/>
        <v>14</v>
      </c>
      <c r="AK87">
        <f t="shared" si="35"/>
        <v>9939.5973076923074</v>
      </c>
      <c r="AL87">
        <f t="shared" si="28"/>
        <v>35.202866140652979</v>
      </c>
      <c r="AN87">
        <f t="shared" si="42"/>
        <v>7.2837578584769318</v>
      </c>
      <c r="AO87" s="39">
        <f t="shared" si="43"/>
        <v>38457</v>
      </c>
      <c r="AP87" s="40">
        <f t="shared" si="36"/>
        <v>72.397619999999989</v>
      </c>
      <c r="AQ87">
        <f t="shared" si="44"/>
        <v>119.27516769230769</v>
      </c>
      <c r="AR87">
        <f t="shared" si="44"/>
        <v>99.395973076923084</v>
      </c>
      <c r="AS87">
        <f t="shared" si="44"/>
        <v>79.516778461538465</v>
      </c>
      <c r="AT87">
        <f t="shared" si="44"/>
        <v>59.637583846153845</v>
      </c>
      <c r="AU87">
        <f t="shared" si="44"/>
        <v>39.758389230769232</v>
      </c>
      <c r="AW87">
        <f t="shared" si="37"/>
        <v>11587.689615384614</v>
      </c>
      <c r="AX87">
        <f t="shared" si="29"/>
        <v>78.07051205006826</v>
      </c>
      <c r="BD87">
        <f t="shared" si="45"/>
        <v>7714.5930769230763</v>
      </c>
      <c r="BE87">
        <f t="shared" si="30"/>
        <v>-21.909858807609773</v>
      </c>
      <c r="BG87">
        <f t="shared" si="46"/>
        <v>9.3845027570625135</v>
      </c>
      <c r="BH87" s="39">
        <f t="shared" si="47"/>
        <v>38457</v>
      </c>
      <c r="BI87" s="41">
        <f t="shared" si="48"/>
        <v>72.397619999999989</v>
      </c>
      <c r="BJ87" s="41">
        <f t="shared" si="31"/>
        <v>100.28970999999999</v>
      </c>
      <c r="BK87" s="41">
        <f t="shared" si="31"/>
        <v>84.860523846153839</v>
      </c>
      <c r="BL87" s="41">
        <f t="shared" si="31"/>
        <v>69.431337692307693</v>
      </c>
      <c r="BM87" s="41">
        <f t="shared" si="31"/>
        <v>54.002151538461533</v>
      </c>
      <c r="BN87" s="41">
        <f t="shared" si="31"/>
        <v>38.572965384615379</v>
      </c>
      <c r="BP87">
        <f t="shared" si="49"/>
        <v>9364.875384615385</v>
      </c>
      <c r="BQ87">
        <f t="shared" si="32"/>
        <v>-18.757762329642901</v>
      </c>
    </row>
    <row r="88" spans="1:69" x14ac:dyDescent="0.3">
      <c r="A88" s="38">
        <v>38464</v>
      </c>
      <c r="B88" s="49">
        <v>68788.789999999994</v>
      </c>
      <c r="C88" s="48">
        <v>78268.89</v>
      </c>
      <c r="D88" s="48">
        <v>467000</v>
      </c>
      <c r="E88" s="49">
        <v>1072.55</v>
      </c>
      <c r="AD88" s="35">
        <f t="shared" si="38"/>
        <v>2006</v>
      </c>
      <c r="AE88" s="5">
        <f t="shared" si="33"/>
        <v>2005</v>
      </c>
      <c r="AF88" s="5">
        <f t="shared" si="39"/>
        <v>2004</v>
      </c>
      <c r="AG88" s="8">
        <f t="shared" si="34"/>
        <v>38464</v>
      </c>
      <c r="AH88" s="6">
        <f t="shared" si="40"/>
        <v>37</v>
      </c>
      <c r="AI88" s="6">
        <f t="shared" si="41"/>
        <v>15</v>
      </c>
      <c r="AK88">
        <f t="shared" si="35"/>
        <v>9879.0871153846147</v>
      </c>
      <c r="AL88">
        <f t="shared" si="28"/>
        <v>32.703905414001277</v>
      </c>
      <c r="AN88">
        <f t="shared" si="42"/>
        <v>6.9630715061592907</v>
      </c>
      <c r="AO88" s="39">
        <f t="shared" si="43"/>
        <v>38464</v>
      </c>
      <c r="AP88" s="40">
        <f t="shared" si="36"/>
        <v>68.788789999999992</v>
      </c>
      <c r="AQ88">
        <f t="shared" si="44"/>
        <v>118.54904538461537</v>
      </c>
      <c r="AR88">
        <f t="shared" si="44"/>
        <v>98.790871153846155</v>
      </c>
      <c r="AS88">
        <f t="shared" si="44"/>
        <v>79.032696923076912</v>
      </c>
      <c r="AT88">
        <f t="shared" si="44"/>
        <v>59.274522692307684</v>
      </c>
      <c r="AU88">
        <f t="shared" si="44"/>
        <v>39.516348461538456</v>
      </c>
      <c r="AW88">
        <f t="shared" si="37"/>
        <v>11527.101730769231</v>
      </c>
      <c r="AX88">
        <f t="shared" si="29"/>
        <v>72.882541833523319</v>
      </c>
      <c r="BD88">
        <f t="shared" si="45"/>
        <v>7719.9061538461538</v>
      </c>
      <c r="BE88">
        <f t="shared" si="30"/>
        <v>-21.37449027158096</v>
      </c>
      <c r="BG88">
        <f t="shared" si="46"/>
        <v>8.9105733449529776</v>
      </c>
      <c r="BH88" s="39">
        <f t="shared" si="47"/>
        <v>38464</v>
      </c>
      <c r="BI88" s="41">
        <f t="shared" si="48"/>
        <v>68.788789999999992</v>
      </c>
      <c r="BJ88" s="41">
        <f t="shared" si="31"/>
        <v>100.35878</v>
      </c>
      <c r="BK88" s="41">
        <f t="shared" si="31"/>
        <v>84.918967692307689</v>
      </c>
      <c r="BL88" s="41">
        <f t="shared" si="31"/>
        <v>69.479155384615382</v>
      </c>
      <c r="BM88" s="41">
        <f t="shared" si="31"/>
        <v>54.039343076923075</v>
      </c>
      <c r="BN88" s="41">
        <f t="shared" si="31"/>
        <v>38.599530769230768</v>
      </c>
      <c r="BP88">
        <f t="shared" si="49"/>
        <v>9370.5557692307702</v>
      </c>
      <c r="BQ88">
        <f t="shared" si="32"/>
        <v>-18.278947769518584</v>
      </c>
    </row>
    <row r="89" spans="1:69" x14ac:dyDescent="0.3">
      <c r="A89" s="38">
        <v>38471</v>
      </c>
      <c r="B89" s="48">
        <v>66579.3</v>
      </c>
      <c r="C89" s="48">
        <v>75432.81</v>
      </c>
      <c r="D89" s="48">
        <v>452000</v>
      </c>
      <c r="E89" s="49">
        <v>1033.22</v>
      </c>
      <c r="AD89" s="35">
        <f t="shared" si="38"/>
        <v>2006</v>
      </c>
      <c r="AE89" s="5">
        <f t="shared" si="33"/>
        <v>2005</v>
      </c>
      <c r="AF89" s="5">
        <f t="shared" si="39"/>
        <v>2004</v>
      </c>
      <c r="AG89" s="8">
        <f t="shared" si="34"/>
        <v>38471</v>
      </c>
      <c r="AH89" s="6">
        <f t="shared" si="40"/>
        <v>36</v>
      </c>
      <c r="AI89" s="6">
        <f t="shared" si="41"/>
        <v>16</v>
      </c>
      <c r="AK89">
        <f t="shared" si="35"/>
        <v>9818.5769230769238</v>
      </c>
      <c r="AL89">
        <f t="shared" si="28"/>
        <v>30.266506893741131</v>
      </c>
      <c r="AN89">
        <f t="shared" si="42"/>
        <v>6.7809521198042955</v>
      </c>
      <c r="AO89" s="39">
        <f t="shared" si="43"/>
        <v>38471</v>
      </c>
      <c r="AP89" s="40">
        <f t="shared" si="36"/>
        <v>66.579300000000003</v>
      </c>
      <c r="AQ89">
        <f t="shared" si="44"/>
        <v>117.82292307692309</v>
      </c>
      <c r="AR89">
        <f t="shared" si="44"/>
        <v>98.185769230769239</v>
      </c>
      <c r="AS89">
        <f t="shared" si="44"/>
        <v>78.548615384615388</v>
      </c>
      <c r="AT89">
        <f t="shared" si="44"/>
        <v>58.911461538461545</v>
      </c>
      <c r="AU89">
        <f t="shared" si="44"/>
        <v>39.274307692307694</v>
      </c>
      <c r="AW89">
        <f t="shared" si="37"/>
        <v>11466.513846153848</v>
      </c>
      <c r="AX89">
        <f t="shared" si="29"/>
        <v>67.938068106460008</v>
      </c>
      <c r="BD89">
        <f t="shared" si="45"/>
        <v>7725.2192307692312</v>
      </c>
      <c r="BE89">
        <f t="shared" si="30"/>
        <v>-20.832482048826385</v>
      </c>
      <c r="BG89">
        <f t="shared" si="46"/>
        <v>8.618435025742361</v>
      </c>
      <c r="BH89" s="39">
        <f t="shared" si="47"/>
        <v>38471</v>
      </c>
      <c r="BI89" s="41">
        <f t="shared" si="48"/>
        <v>66.579300000000003</v>
      </c>
      <c r="BJ89" s="41">
        <f t="shared" ref="BJ89:BN104" si="50">$BD89*BJ$18/1000</f>
        <v>100.42785000000001</v>
      </c>
      <c r="BK89" s="41">
        <f t="shared" si="50"/>
        <v>84.977411538461538</v>
      </c>
      <c r="BL89" s="41">
        <f t="shared" si="50"/>
        <v>69.526973076923085</v>
      </c>
      <c r="BM89" s="41">
        <f t="shared" si="50"/>
        <v>54.076534615384617</v>
      </c>
      <c r="BN89" s="41">
        <f t="shared" si="50"/>
        <v>38.626096153846156</v>
      </c>
      <c r="BP89">
        <f t="shared" si="49"/>
        <v>9376.2361538461537</v>
      </c>
      <c r="BQ89">
        <f t="shared" si="32"/>
        <v>-17.795046316595041</v>
      </c>
    </row>
    <row r="90" spans="1:69" x14ac:dyDescent="0.3">
      <c r="A90" s="38">
        <v>38478</v>
      </c>
      <c r="B90" s="48">
        <v>69819.89</v>
      </c>
      <c r="C90" s="48">
        <v>79226.850000000006</v>
      </c>
      <c r="D90" s="48">
        <v>474000</v>
      </c>
      <c r="E90" s="49">
        <v>1085.69</v>
      </c>
      <c r="AD90" s="35">
        <f t="shared" si="38"/>
        <v>2006</v>
      </c>
      <c r="AE90" s="5">
        <f t="shared" si="33"/>
        <v>2005</v>
      </c>
      <c r="AF90" s="5">
        <f t="shared" si="39"/>
        <v>2004</v>
      </c>
      <c r="AG90" s="8">
        <f t="shared" si="34"/>
        <v>38478</v>
      </c>
      <c r="AH90" s="6">
        <f t="shared" si="40"/>
        <v>35</v>
      </c>
      <c r="AI90" s="6">
        <f t="shared" si="41"/>
        <v>17</v>
      </c>
      <c r="AK90">
        <f t="shared" si="35"/>
        <v>9758.0667307692311</v>
      </c>
      <c r="AL90">
        <f t="shared" si="28"/>
        <v>27.888423371158687</v>
      </c>
      <c r="AN90">
        <f t="shared" si="42"/>
        <v>7.1550945414057523</v>
      </c>
      <c r="AO90" s="39">
        <f t="shared" si="43"/>
        <v>38478</v>
      </c>
      <c r="AP90" s="40">
        <f t="shared" si="36"/>
        <v>69.819890000000001</v>
      </c>
      <c r="AQ90">
        <f t="shared" si="44"/>
        <v>117.09680076923077</v>
      </c>
      <c r="AR90">
        <f t="shared" si="44"/>
        <v>97.580667307692323</v>
      </c>
      <c r="AS90">
        <f t="shared" si="44"/>
        <v>78.06453384615385</v>
      </c>
      <c r="AT90">
        <f t="shared" si="44"/>
        <v>58.548400384615384</v>
      </c>
      <c r="AU90">
        <f t="shared" si="44"/>
        <v>39.032266923076925</v>
      </c>
      <c r="AW90">
        <f t="shared" si="37"/>
        <v>11405.925961538462</v>
      </c>
      <c r="AX90">
        <f t="shared" si="29"/>
        <v>63.220341240581931</v>
      </c>
      <c r="BD90">
        <f t="shared" si="45"/>
        <v>7730.5323076923087</v>
      </c>
      <c r="BE90">
        <f t="shared" si="30"/>
        <v>-20.283709849669897</v>
      </c>
      <c r="BG90">
        <f t="shared" si="46"/>
        <v>9.0317053497758923</v>
      </c>
      <c r="BH90" s="39">
        <f t="shared" si="47"/>
        <v>38478</v>
      </c>
      <c r="BI90" s="41">
        <f t="shared" si="48"/>
        <v>69.819890000000001</v>
      </c>
      <c r="BJ90" s="41">
        <f t="shared" si="50"/>
        <v>100.49692000000002</v>
      </c>
      <c r="BK90" s="41">
        <f t="shared" si="50"/>
        <v>85.035855384615402</v>
      </c>
      <c r="BL90" s="41">
        <f t="shared" si="50"/>
        <v>69.574790769230773</v>
      </c>
      <c r="BM90" s="41">
        <f t="shared" si="50"/>
        <v>54.113726153846159</v>
      </c>
      <c r="BN90" s="41">
        <f t="shared" si="50"/>
        <v>38.652661538461544</v>
      </c>
      <c r="BP90">
        <f t="shared" si="49"/>
        <v>9381.9165384615389</v>
      </c>
      <c r="BQ90">
        <f t="shared" si="32"/>
        <v>-17.305976473766126</v>
      </c>
    </row>
    <row r="91" spans="1:69" x14ac:dyDescent="0.3">
      <c r="A91" s="38">
        <v>38485</v>
      </c>
      <c r="B91" s="48">
        <v>70924.63</v>
      </c>
      <c r="C91" s="48">
        <v>80904.56</v>
      </c>
      <c r="D91" s="48">
        <v>481500</v>
      </c>
      <c r="E91" s="49">
        <v>1108.8699999999999</v>
      </c>
      <c r="AD91" s="35">
        <f t="shared" si="38"/>
        <v>2006</v>
      </c>
      <c r="AE91" s="5">
        <f t="shared" si="33"/>
        <v>2005</v>
      </c>
      <c r="AF91" s="5">
        <f t="shared" si="39"/>
        <v>2004</v>
      </c>
      <c r="AG91" s="8">
        <f t="shared" si="34"/>
        <v>38485</v>
      </c>
      <c r="AH91" s="6">
        <f t="shared" si="40"/>
        <v>34</v>
      </c>
      <c r="AI91" s="6">
        <f t="shared" si="41"/>
        <v>18</v>
      </c>
      <c r="AK91">
        <f t="shared" si="35"/>
        <v>9697.5565384615384</v>
      </c>
      <c r="AL91">
        <f t="shared" si="28"/>
        <v>25.567515696034704</v>
      </c>
      <c r="AN91">
        <f t="shared" si="42"/>
        <v>7.3136598604715939</v>
      </c>
      <c r="AO91" s="39">
        <f t="shared" si="43"/>
        <v>38485</v>
      </c>
      <c r="AP91" s="40">
        <f t="shared" si="36"/>
        <v>70.924630000000008</v>
      </c>
      <c r="AQ91">
        <f t="shared" si="44"/>
        <v>116.37067846153845</v>
      </c>
      <c r="AR91">
        <f t="shared" si="44"/>
        <v>96.975565384615393</v>
      </c>
      <c r="AS91">
        <f t="shared" si="44"/>
        <v>77.580452307692312</v>
      </c>
      <c r="AT91">
        <f t="shared" si="44"/>
        <v>58.185339230769223</v>
      </c>
      <c r="AU91">
        <f t="shared" si="44"/>
        <v>38.790226153846156</v>
      </c>
      <c r="AW91">
        <f t="shared" si="37"/>
        <v>11345.338076923077</v>
      </c>
      <c r="AX91">
        <f t="shared" si="29"/>
        <v>58.714113402931353</v>
      </c>
      <c r="BD91">
        <f t="shared" si="45"/>
        <v>7735.8453846153843</v>
      </c>
      <c r="BE91">
        <f t="shared" si="30"/>
        <v>-19.7280462628182</v>
      </c>
      <c r="BG91">
        <f t="shared" si="46"/>
        <v>9.1683101812053973</v>
      </c>
      <c r="BH91" s="39">
        <f t="shared" si="47"/>
        <v>38485</v>
      </c>
      <c r="BI91" s="41">
        <f t="shared" si="48"/>
        <v>70.924630000000008</v>
      </c>
      <c r="BJ91" s="41">
        <f t="shared" si="50"/>
        <v>100.56598999999999</v>
      </c>
      <c r="BK91" s="41">
        <f t="shared" si="50"/>
        <v>85.094299230769238</v>
      </c>
      <c r="BL91" s="41">
        <f t="shared" si="50"/>
        <v>69.622608461538462</v>
      </c>
      <c r="BM91" s="41">
        <f t="shared" si="50"/>
        <v>54.150917692307686</v>
      </c>
      <c r="BN91" s="41">
        <f t="shared" si="50"/>
        <v>38.679226923076925</v>
      </c>
      <c r="BP91">
        <f t="shared" si="49"/>
        <v>9387.5969230769224</v>
      </c>
      <c r="BQ91">
        <f t="shared" si="32"/>
        <v>-16.811654993692059</v>
      </c>
    </row>
    <row r="92" spans="1:69" x14ac:dyDescent="0.3">
      <c r="A92" s="38">
        <v>38492</v>
      </c>
      <c r="B92" s="48">
        <v>73428.72</v>
      </c>
      <c r="C92" s="48">
        <v>83542.92</v>
      </c>
      <c r="D92" s="48">
        <v>498500</v>
      </c>
      <c r="E92" s="49">
        <v>1144.6500000000001</v>
      </c>
      <c r="AD92" s="35">
        <f t="shared" si="38"/>
        <v>2006</v>
      </c>
      <c r="AE92" s="5">
        <f t="shared" si="33"/>
        <v>2005</v>
      </c>
      <c r="AF92" s="5">
        <f t="shared" si="39"/>
        <v>2004</v>
      </c>
      <c r="AG92" s="8">
        <f t="shared" si="34"/>
        <v>38492</v>
      </c>
      <c r="AH92" s="6">
        <f t="shared" si="40"/>
        <v>33</v>
      </c>
      <c r="AI92" s="6">
        <f t="shared" si="41"/>
        <v>19</v>
      </c>
      <c r="AK92">
        <f t="shared" si="35"/>
        <v>9637.0463461538457</v>
      </c>
      <c r="AL92">
        <f t="shared" si="28"/>
        <v>23.301746358718045</v>
      </c>
      <c r="AN92">
        <f t="shared" si="42"/>
        <v>7.6194216944183806</v>
      </c>
      <c r="AO92" s="39">
        <f t="shared" si="43"/>
        <v>38492</v>
      </c>
      <c r="AP92" s="40">
        <f t="shared" si="36"/>
        <v>73.428719999999998</v>
      </c>
      <c r="AQ92">
        <f t="shared" si="44"/>
        <v>115.64455615384615</v>
      </c>
      <c r="AR92">
        <f t="shared" si="44"/>
        <v>96.370463461538463</v>
      </c>
      <c r="AS92">
        <f t="shared" si="44"/>
        <v>77.096370769230759</v>
      </c>
      <c r="AT92">
        <f t="shared" si="44"/>
        <v>57.822278076923077</v>
      </c>
      <c r="AU92">
        <f t="shared" si="44"/>
        <v>38.54818538461538</v>
      </c>
      <c r="AW92">
        <f t="shared" si="37"/>
        <v>11284.750192307692</v>
      </c>
      <c r="AX92">
        <f t="shared" si="29"/>
        <v>54.405473929678649</v>
      </c>
      <c r="BD92">
        <f t="shared" si="45"/>
        <v>7741.1584615384618</v>
      </c>
      <c r="BE92">
        <f t="shared" si="30"/>
        <v>-19.165360656739793</v>
      </c>
      <c r="BG92">
        <f t="shared" si="46"/>
        <v>9.4854950153554825</v>
      </c>
      <c r="BH92" s="39">
        <f t="shared" si="47"/>
        <v>38492</v>
      </c>
      <c r="BI92" s="41">
        <f t="shared" si="48"/>
        <v>73.428719999999998</v>
      </c>
      <c r="BJ92" s="41">
        <f t="shared" si="50"/>
        <v>100.63506</v>
      </c>
      <c r="BK92" s="41">
        <f t="shared" si="50"/>
        <v>85.152743076923088</v>
      </c>
      <c r="BL92" s="41">
        <f t="shared" si="50"/>
        <v>69.670426153846151</v>
      </c>
      <c r="BM92" s="41">
        <f t="shared" si="50"/>
        <v>54.188109230769228</v>
      </c>
      <c r="BN92" s="41">
        <f t="shared" si="50"/>
        <v>38.705792307692313</v>
      </c>
      <c r="BP92">
        <f t="shared" si="49"/>
        <v>9393.2773076923077</v>
      </c>
      <c r="BQ92">
        <f t="shared" si="32"/>
        <v>-16.311996831560716</v>
      </c>
    </row>
    <row r="93" spans="1:69" x14ac:dyDescent="0.3">
      <c r="A93" s="38">
        <v>38499</v>
      </c>
      <c r="B93" s="48">
        <v>72176.679999999993</v>
      </c>
      <c r="C93" s="48">
        <v>82777.81</v>
      </c>
      <c r="D93" s="48">
        <v>490000</v>
      </c>
      <c r="E93" s="49">
        <v>1134.6300000000001</v>
      </c>
      <c r="AD93" s="35">
        <f t="shared" si="38"/>
        <v>2006</v>
      </c>
      <c r="AE93" s="5">
        <f t="shared" si="33"/>
        <v>2005</v>
      </c>
      <c r="AF93" s="5">
        <f t="shared" si="39"/>
        <v>2004</v>
      </c>
      <c r="AG93" s="8">
        <f t="shared" si="34"/>
        <v>38499</v>
      </c>
      <c r="AH93" s="6">
        <f t="shared" si="40"/>
        <v>32</v>
      </c>
      <c r="AI93" s="6">
        <f t="shared" si="41"/>
        <v>20</v>
      </c>
      <c r="AK93">
        <f t="shared" si="35"/>
        <v>9576.5361538461548</v>
      </c>
      <c r="AL93">
        <f t="shared" si="28"/>
        <v>21.089173524246331</v>
      </c>
      <c r="AN93">
        <f t="shared" si="42"/>
        <v>7.5368253030624439</v>
      </c>
      <c r="AO93" s="39">
        <f t="shared" si="43"/>
        <v>38499</v>
      </c>
      <c r="AP93" s="40">
        <f t="shared" si="36"/>
        <v>72.17667999999999</v>
      </c>
      <c r="AQ93">
        <f t="shared" si="44"/>
        <v>114.91843384615386</v>
      </c>
      <c r="AR93">
        <f t="shared" si="44"/>
        <v>95.765361538461562</v>
      </c>
      <c r="AS93">
        <f t="shared" si="44"/>
        <v>76.612289230769235</v>
      </c>
      <c r="AT93">
        <f t="shared" si="44"/>
        <v>57.45921692307693</v>
      </c>
      <c r="AU93">
        <f t="shared" si="44"/>
        <v>38.306144615384618</v>
      </c>
      <c r="AW93">
        <f t="shared" si="37"/>
        <v>11224.16230769231</v>
      </c>
      <c r="AX93">
        <f t="shared" si="29"/>
        <v>50.281705890836271</v>
      </c>
      <c r="BD93">
        <f t="shared" si="45"/>
        <v>7746.4715384615392</v>
      </c>
      <c r="BE93">
        <f t="shared" si="30"/>
        <v>-18.595519077281264</v>
      </c>
      <c r="BG93">
        <f t="shared" si="46"/>
        <v>9.3173620585372205</v>
      </c>
      <c r="BH93" s="39">
        <f t="shared" si="47"/>
        <v>38499</v>
      </c>
      <c r="BI93" s="41">
        <f t="shared" si="48"/>
        <v>72.17667999999999</v>
      </c>
      <c r="BJ93" s="41">
        <f t="shared" si="50"/>
        <v>100.70413000000001</v>
      </c>
      <c r="BK93" s="41">
        <f t="shared" si="50"/>
        <v>85.211186923076937</v>
      </c>
      <c r="BL93" s="41">
        <f t="shared" si="50"/>
        <v>69.718243846153854</v>
      </c>
      <c r="BM93" s="41">
        <f t="shared" si="50"/>
        <v>54.22530076923077</v>
      </c>
      <c r="BN93" s="41">
        <f t="shared" si="50"/>
        <v>38.732357692307701</v>
      </c>
      <c r="BP93">
        <f t="shared" si="49"/>
        <v>9398.9576923076929</v>
      </c>
      <c r="BQ93">
        <f t="shared" si="32"/>
        <v>-15.806915096310735</v>
      </c>
    </row>
    <row r="94" spans="1:69" x14ac:dyDescent="0.3">
      <c r="A94" s="38">
        <v>38506</v>
      </c>
      <c r="B94" s="48">
        <v>71882.080000000002</v>
      </c>
      <c r="C94" s="48">
        <v>82900.289999999994</v>
      </c>
      <c r="D94" s="48">
        <v>488000</v>
      </c>
      <c r="E94" s="49">
        <v>1137.23</v>
      </c>
      <c r="AD94" s="35">
        <f t="shared" si="38"/>
        <v>2006</v>
      </c>
      <c r="AE94" s="5">
        <f t="shared" si="33"/>
        <v>2005</v>
      </c>
      <c r="AF94" s="5">
        <f t="shared" si="39"/>
        <v>2004</v>
      </c>
      <c r="AG94" s="8">
        <f t="shared" si="34"/>
        <v>38506</v>
      </c>
      <c r="AH94" s="6">
        <f t="shared" si="40"/>
        <v>31</v>
      </c>
      <c r="AI94" s="6">
        <f t="shared" si="41"/>
        <v>21</v>
      </c>
      <c r="AK94">
        <f t="shared" si="35"/>
        <v>9516.0259615384621</v>
      </c>
      <c r="AL94">
        <f t="shared" si="28"/>
        <v>18.927945481797327</v>
      </c>
      <c r="AN94">
        <f t="shared" si="42"/>
        <v>7.5537919180265432</v>
      </c>
      <c r="AO94" s="39">
        <f t="shared" si="43"/>
        <v>38506</v>
      </c>
      <c r="AP94" s="40">
        <f t="shared" si="36"/>
        <v>71.882080000000002</v>
      </c>
      <c r="AQ94">
        <f t="shared" si="44"/>
        <v>114.19231153846154</v>
      </c>
      <c r="AR94">
        <f t="shared" si="44"/>
        <v>95.160259615384618</v>
      </c>
      <c r="AS94">
        <f t="shared" si="44"/>
        <v>76.128207692307697</v>
      </c>
      <c r="AT94">
        <f t="shared" si="44"/>
        <v>57.096155769230769</v>
      </c>
      <c r="AU94">
        <f t="shared" si="44"/>
        <v>38.064103846153849</v>
      </c>
      <c r="AW94">
        <f t="shared" si="37"/>
        <v>11163.574423076923</v>
      </c>
      <c r="AX94">
        <f t="shared" si="29"/>
        <v>46.331160730387012</v>
      </c>
      <c r="BD94">
        <f t="shared" si="45"/>
        <v>7751.7846153846158</v>
      </c>
      <c r="BE94">
        <f t="shared" si="30"/>
        <v>-18.018384141352417</v>
      </c>
      <c r="BG94">
        <f t="shared" si="46"/>
        <v>9.272971782180182</v>
      </c>
      <c r="BH94" s="39">
        <f t="shared" si="47"/>
        <v>38506</v>
      </c>
      <c r="BI94" s="41">
        <f t="shared" si="48"/>
        <v>71.882080000000002</v>
      </c>
      <c r="BJ94" s="41">
        <f t="shared" si="50"/>
        <v>100.77320000000002</v>
      </c>
      <c r="BK94" s="41">
        <f t="shared" si="50"/>
        <v>85.269630769230773</v>
      </c>
      <c r="BL94" s="41">
        <f t="shared" si="50"/>
        <v>69.766061538461543</v>
      </c>
      <c r="BM94" s="41">
        <f t="shared" si="50"/>
        <v>54.262492307692305</v>
      </c>
      <c r="BN94" s="41">
        <f t="shared" si="50"/>
        <v>38.758923076923075</v>
      </c>
      <c r="BP94">
        <f t="shared" si="49"/>
        <v>9404.6380769230764</v>
      </c>
      <c r="BQ94">
        <f t="shared" si="32"/>
        <v>-15.296321000257551</v>
      </c>
    </row>
    <row r="95" spans="1:69" x14ac:dyDescent="0.3">
      <c r="A95" s="38">
        <v>38513</v>
      </c>
      <c r="B95" s="48">
        <v>72397.62</v>
      </c>
      <c r="C95" s="48">
        <v>83494.58</v>
      </c>
      <c r="D95" s="48">
        <v>491500</v>
      </c>
      <c r="E95" s="49">
        <v>1145.55</v>
      </c>
      <c r="AD95" s="35">
        <f t="shared" si="38"/>
        <v>2006</v>
      </c>
      <c r="AE95" s="5">
        <f t="shared" si="33"/>
        <v>2005</v>
      </c>
      <c r="AF95" s="5">
        <f t="shared" si="39"/>
        <v>2004</v>
      </c>
      <c r="AG95" s="8">
        <f t="shared" si="34"/>
        <v>38513</v>
      </c>
      <c r="AH95" s="6">
        <f t="shared" si="40"/>
        <v>30</v>
      </c>
      <c r="AI95" s="6">
        <f t="shared" si="41"/>
        <v>22</v>
      </c>
      <c r="AK95">
        <f t="shared" si="35"/>
        <v>9455.5157692307694</v>
      </c>
      <c r="AL95">
        <f t="shared" si="28"/>
        <v>16.816295476125532</v>
      </c>
      <c r="AN95">
        <f t="shared" si="42"/>
        <v>7.6566547787471704</v>
      </c>
      <c r="AO95" s="39">
        <f t="shared" si="43"/>
        <v>38513</v>
      </c>
      <c r="AP95" s="40">
        <f t="shared" si="36"/>
        <v>72.397619999999989</v>
      </c>
      <c r="AQ95">
        <f t="shared" si="44"/>
        <v>113.46618923076923</v>
      </c>
      <c r="AR95">
        <f t="shared" si="44"/>
        <v>94.555157692307688</v>
      </c>
      <c r="AS95">
        <f t="shared" si="44"/>
        <v>75.644126153846159</v>
      </c>
      <c r="AT95">
        <f t="shared" si="44"/>
        <v>56.733094615384616</v>
      </c>
      <c r="AU95">
        <f t="shared" si="44"/>
        <v>37.822063076923079</v>
      </c>
      <c r="AW95">
        <f t="shared" si="37"/>
        <v>11102.986538461537</v>
      </c>
      <c r="AX95">
        <f t="shared" si="29"/>
        <v>42.543148379031258</v>
      </c>
      <c r="BD95">
        <f t="shared" si="45"/>
        <v>7757.0976923076923</v>
      </c>
      <c r="BE95">
        <f t="shared" si="30"/>
        <v>-17.433814926502787</v>
      </c>
      <c r="BG95">
        <f t="shared" si="46"/>
        <v>9.3330808598418091</v>
      </c>
      <c r="BH95" s="39">
        <f t="shared" si="47"/>
        <v>38513</v>
      </c>
      <c r="BI95" s="41">
        <f t="shared" si="48"/>
        <v>72.397619999999989</v>
      </c>
      <c r="BJ95" s="41">
        <f t="shared" si="50"/>
        <v>100.84227</v>
      </c>
      <c r="BK95" s="41">
        <f t="shared" si="50"/>
        <v>85.328074615384608</v>
      </c>
      <c r="BL95" s="41">
        <f t="shared" si="50"/>
        <v>69.813879230769231</v>
      </c>
      <c r="BM95" s="41">
        <f t="shared" si="50"/>
        <v>54.29968384615384</v>
      </c>
      <c r="BN95" s="41">
        <f t="shared" si="50"/>
        <v>38.785488461538463</v>
      </c>
      <c r="BP95">
        <f t="shared" si="49"/>
        <v>9410.3184615384616</v>
      </c>
      <c r="BQ95">
        <f t="shared" si="32"/>
        <v>-14.78012380706094</v>
      </c>
    </row>
    <row r="96" spans="1:69" x14ac:dyDescent="0.3">
      <c r="A96" s="38">
        <v>38520</v>
      </c>
      <c r="B96" s="48">
        <v>72692.22</v>
      </c>
      <c r="C96" s="48">
        <v>84414.32</v>
      </c>
      <c r="D96" s="48">
        <v>493500</v>
      </c>
      <c r="E96" s="49">
        <v>1157.8699999999999</v>
      </c>
      <c r="AD96" s="35">
        <f t="shared" si="38"/>
        <v>2006</v>
      </c>
      <c r="AE96" s="5">
        <f t="shared" si="33"/>
        <v>2005</v>
      </c>
      <c r="AF96" s="5">
        <f t="shared" si="39"/>
        <v>2004</v>
      </c>
      <c r="AG96" s="8">
        <f t="shared" si="34"/>
        <v>38520</v>
      </c>
      <c r="AH96" s="6">
        <f t="shared" si="40"/>
        <v>29</v>
      </c>
      <c r="AI96" s="6">
        <f t="shared" si="41"/>
        <v>23</v>
      </c>
      <c r="AK96">
        <f t="shared" si="35"/>
        <v>9395.0055769230767</v>
      </c>
      <c r="AL96">
        <f t="shared" si="28"/>
        <v>14.752536890661428</v>
      </c>
      <c r="AN96">
        <f t="shared" si="42"/>
        <v>7.7373259020253995</v>
      </c>
      <c r="AO96" s="39">
        <f t="shared" si="43"/>
        <v>38520</v>
      </c>
      <c r="AP96" s="40">
        <f t="shared" si="36"/>
        <v>72.692220000000006</v>
      </c>
      <c r="AQ96">
        <f t="shared" si="44"/>
        <v>112.74006692307692</v>
      </c>
      <c r="AR96">
        <f t="shared" si="44"/>
        <v>93.950055769230758</v>
      </c>
      <c r="AS96">
        <f t="shared" si="44"/>
        <v>75.160044615384606</v>
      </c>
      <c r="AT96">
        <f t="shared" si="44"/>
        <v>56.370033461538462</v>
      </c>
      <c r="AU96">
        <f t="shared" si="44"/>
        <v>37.580022307692303</v>
      </c>
      <c r="AW96">
        <f t="shared" si="37"/>
        <v>11042.398653846154</v>
      </c>
      <c r="AX96">
        <f t="shared" si="29"/>
        <v>38.907840656456294</v>
      </c>
      <c r="BD96">
        <f t="shared" si="45"/>
        <v>7762.4107692307698</v>
      </c>
      <c r="BE96">
        <f t="shared" si="30"/>
        <v>-16.841666856203496</v>
      </c>
      <c r="BG96">
        <f t="shared" si="46"/>
        <v>9.3646448456635287</v>
      </c>
      <c r="BH96" s="39">
        <f t="shared" si="47"/>
        <v>38520</v>
      </c>
      <c r="BI96" s="41">
        <f t="shared" si="48"/>
        <v>72.692220000000006</v>
      </c>
      <c r="BJ96" s="41">
        <f t="shared" si="50"/>
        <v>100.91134000000001</v>
      </c>
      <c r="BK96" s="41">
        <f t="shared" si="50"/>
        <v>85.386518461538458</v>
      </c>
      <c r="BL96" s="41">
        <f t="shared" si="50"/>
        <v>69.861696923076934</v>
      </c>
      <c r="BM96" s="41">
        <f t="shared" si="50"/>
        <v>54.336875384615382</v>
      </c>
      <c r="BN96" s="41">
        <f t="shared" si="50"/>
        <v>38.812053846153852</v>
      </c>
      <c r="BP96">
        <f t="shared" si="49"/>
        <v>9415.9988461538451</v>
      </c>
      <c r="BQ96">
        <f t="shared" si="32"/>
        <v>-14.258230777970349</v>
      </c>
    </row>
    <row r="97" spans="1:69" x14ac:dyDescent="0.3">
      <c r="A97" s="38">
        <v>38527</v>
      </c>
      <c r="B97" s="48">
        <v>72323.97</v>
      </c>
      <c r="C97" s="48">
        <v>83959.22</v>
      </c>
      <c r="D97" s="48">
        <v>491000</v>
      </c>
      <c r="E97" s="49">
        <v>1151</v>
      </c>
      <c r="AD97" s="35">
        <f t="shared" si="38"/>
        <v>2006</v>
      </c>
      <c r="AE97" s="5">
        <f t="shared" si="33"/>
        <v>2005</v>
      </c>
      <c r="AF97" s="5">
        <f t="shared" si="39"/>
        <v>2004</v>
      </c>
      <c r="AG97" s="8">
        <f t="shared" si="34"/>
        <v>38527</v>
      </c>
      <c r="AH97" s="6">
        <f t="shared" si="40"/>
        <v>28</v>
      </c>
      <c r="AI97" s="6">
        <f t="shared" si="41"/>
        <v>24</v>
      </c>
      <c r="AK97">
        <f t="shared" si="35"/>
        <v>9334.495384615384</v>
      </c>
      <c r="AL97">
        <f t="shared" si="28"/>
        <v>12.735058754672647</v>
      </c>
      <c r="AN97">
        <f t="shared" si="42"/>
        <v>7.7480321131445953</v>
      </c>
      <c r="AO97" s="39">
        <f t="shared" si="43"/>
        <v>38527</v>
      </c>
      <c r="AP97" s="40">
        <f t="shared" si="36"/>
        <v>72.323970000000003</v>
      </c>
      <c r="AQ97">
        <f t="shared" si="44"/>
        <v>112.0139446153846</v>
      </c>
      <c r="AR97">
        <f t="shared" si="44"/>
        <v>93.344953846153828</v>
      </c>
      <c r="AS97">
        <f t="shared" si="44"/>
        <v>74.675963076923068</v>
      </c>
      <c r="AT97">
        <f t="shared" si="44"/>
        <v>56.006972307692301</v>
      </c>
      <c r="AU97">
        <f t="shared" si="44"/>
        <v>37.337981538461534</v>
      </c>
      <c r="AW97">
        <f t="shared" si="37"/>
        <v>10981.810769230769</v>
      </c>
      <c r="AX97">
        <f t="shared" si="29"/>
        <v>35.416186125103266</v>
      </c>
      <c r="BD97">
        <f t="shared" si="45"/>
        <v>7767.7238461538464</v>
      </c>
      <c r="BE97">
        <f t="shared" si="30"/>
        <v>-16.241791580638008</v>
      </c>
      <c r="BG97">
        <f t="shared" si="46"/>
        <v>9.3108317742025406</v>
      </c>
      <c r="BH97" s="39">
        <f t="shared" si="47"/>
        <v>38527</v>
      </c>
      <c r="BI97" s="41">
        <f t="shared" si="48"/>
        <v>72.323970000000003</v>
      </c>
      <c r="BJ97" s="41">
        <f t="shared" si="50"/>
        <v>100.98041000000001</v>
      </c>
      <c r="BK97" s="41">
        <f t="shared" si="50"/>
        <v>85.444962307692322</v>
      </c>
      <c r="BL97" s="41">
        <f t="shared" si="50"/>
        <v>69.909514615384609</v>
      </c>
      <c r="BM97" s="41">
        <f t="shared" si="50"/>
        <v>54.374066923076924</v>
      </c>
      <c r="BN97" s="41">
        <f t="shared" si="50"/>
        <v>38.838619230769233</v>
      </c>
      <c r="BP97">
        <f t="shared" si="49"/>
        <v>9421.6792307692303</v>
      </c>
      <c r="BQ97">
        <f t="shared" si="32"/>
        <v>-13.730547116280778</v>
      </c>
    </row>
    <row r="98" spans="1:69" x14ac:dyDescent="0.3">
      <c r="A98" s="38">
        <v>38534</v>
      </c>
      <c r="B98" s="48">
        <v>73796.97</v>
      </c>
      <c r="C98" s="48">
        <v>85417.1</v>
      </c>
      <c r="D98" s="48">
        <v>501000</v>
      </c>
      <c r="E98" s="49">
        <v>1170.8499999999999</v>
      </c>
      <c r="AD98" s="35">
        <f t="shared" si="38"/>
        <v>2006</v>
      </c>
      <c r="AE98" s="5">
        <f t="shared" si="33"/>
        <v>2005</v>
      </c>
      <c r="AF98" s="5">
        <f t="shared" si="39"/>
        <v>2004</v>
      </c>
      <c r="AG98" s="8">
        <f t="shared" si="34"/>
        <v>38534</v>
      </c>
      <c r="AH98" s="6">
        <f t="shared" si="40"/>
        <v>27</v>
      </c>
      <c r="AI98" s="6">
        <f t="shared" si="41"/>
        <v>25</v>
      </c>
      <c r="AK98">
        <f t="shared" si="35"/>
        <v>9273.9851923076931</v>
      </c>
      <c r="AL98">
        <f t="shared" si="28"/>
        <v>10.762321549333675</v>
      </c>
      <c r="AN98">
        <f t="shared" si="42"/>
        <v>7.9574172774408671</v>
      </c>
      <c r="AO98" s="39">
        <f t="shared" si="43"/>
        <v>38534</v>
      </c>
      <c r="AP98" s="40">
        <f t="shared" si="36"/>
        <v>73.796970000000002</v>
      </c>
      <c r="AQ98">
        <f t="shared" si="44"/>
        <v>111.28782230769232</v>
      </c>
      <c r="AR98">
        <f t="shared" si="44"/>
        <v>92.739851923076927</v>
      </c>
      <c r="AS98">
        <f t="shared" si="44"/>
        <v>74.191881538461544</v>
      </c>
      <c r="AT98">
        <f t="shared" si="44"/>
        <v>55.643911153846162</v>
      </c>
      <c r="AU98">
        <f t="shared" si="44"/>
        <v>37.095940769230772</v>
      </c>
      <c r="AW98">
        <f t="shared" si="37"/>
        <v>10921.222884615385</v>
      </c>
      <c r="AX98">
        <f t="shared" si="29"/>
        <v>32.059834842303324</v>
      </c>
      <c r="BD98">
        <f t="shared" si="45"/>
        <v>7773.0369230769229</v>
      </c>
      <c r="BE98">
        <f t="shared" si="30"/>
        <v>-15.634036852795251</v>
      </c>
      <c r="BG98">
        <f t="shared" si="46"/>
        <v>9.4939687962768335</v>
      </c>
      <c r="BH98" s="39">
        <f t="shared" si="47"/>
        <v>38534</v>
      </c>
      <c r="BI98" s="41">
        <f t="shared" si="48"/>
        <v>73.796970000000002</v>
      </c>
      <c r="BJ98" s="41">
        <f t="shared" si="50"/>
        <v>101.04948</v>
      </c>
      <c r="BK98" s="41">
        <f t="shared" si="50"/>
        <v>85.503406153846157</v>
      </c>
      <c r="BL98" s="41">
        <f t="shared" si="50"/>
        <v>69.957332307692312</v>
      </c>
      <c r="BM98" s="41">
        <f t="shared" si="50"/>
        <v>54.411258461538459</v>
      </c>
      <c r="BN98" s="41">
        <f t="shared" si="50"/>
        <v>38.865184615384614</v>
      </c>
      <c r="BP98">
        <f t="shared" si="49"/>
        <v>9427.3596153846156</v>
      </c>
      <c r="BQ98">
        <f t="shared" si="32"/>
        <v>-13.19697590992962</v>
      </c>
    </row>
    <row r="99" spans="1:69" x14ac:dyDescent="0.3">
      <c r="A99" s="38">
        <v>38541</v>
      </c>
      <c r="B99" s="48">
        <v>76006.460000000006</v>
      </c>
      <c r="C99" s="48">
        <v>88623.08</v>
      </c>
      <c r="D99" s="48">
        <v>516000</v>
      </c>
      <c r="E99" s="49">
        <v>1214.57</v>
      </c>
      <c r="AD99" s="35">
        <f t="shared" si="38"/>
        <v>2006</v>
      </c>
      <c r="AE99" s="5">
        <f t="shared" si="33"/>
        <v>2005</v>
      </c>
      <c r="AF99" s="5">
        <f t="shared" si="39"/>
        <v>2004</v>
      </c>
      <c r="AG99" s="8">
        <f t="shared" si="34"/>
        <v>38541</v>
      </c>
      <c r="AH99" s="6">
        <f t="shared" si="40"/>
        <v>26</v>
      </c>
      <c r="AI99" s="6">
        <f t="shared" si="41"/>
        <v>26</v>
      </c>
      <c r="AK99">
        <f t="shared" si="35"/>
        <v>9213.4750000000004</v>
      </c>
      <c r="AL99">
        <f t="shared" si="28"/>
        <v>8.8328532897572476</v>
      </c>
      <c r="AN99">
        <f t="shared" si="42"/>
        <v>8.2494889279017958</v>
      </c>
      <c r="AO99" s="39">
        <f t="shared" si="43"/>
        <v>38541</v>
      </c>
      <c r="AP99" s="40">
        <f t="shared" si="36"/>
        <v>76.006460000000004</v>
      </c>
      <c r="AQ99">
        <f t="shared" si="44"/>
        <v>110.56170000000002</v>
      </c>
      <c r="AR99">
        <f t="shared" si="44"/>
        <v>92.134749999999997</v>
      </c>
      <c r="AS99">
        <f t="shared" si="44"/>
        <v>73.707800000000006</v>
      </c>
      <c r="AT99">
        <f t="shared" si="44"/>
        <v>55.280850000000008</v>
      </c>
      <c r="AU99">
        <f t="shared" si="44"/>
        <v>36.853900000000003</v>
      </c>
      <c r="AW99">
        <f t="shared" si="37"/>
        <v>10860.635</v>
      </c>
      <c r="AX99">
        <f t="shared" si="29"/>
        <v>28.831071693817133</v>
      </c>
      <c r="BD99">
        <f t="shared" si="45"/>
        <v>7778.35</v>
      </c>
      <c r="BE99">
        <f t="shared" si="30"/>
        <v>-15.018246399648094</v>
      </c>
      <c r="BG99">
        <f t="shared" si="46"/>
        <v>9.7715402366825881</v>
      </c>
      <c r="BH99" s="39">
        <f t="shared" si="47"/>
        <v>38541</v>
      </c>
      <c r="BI99" s="41">
        <f t="shared" si="48"/>
        <v>76.006460000000004</v>
      </c>
      <c r="BJ99" s="41">
        <f t="shared" si="50"/>
        <v>101.11855</v>
      </c>
      <c r="BK99" s="41">
        <f t="shared" si="50"/>
        <v>85.561850000000007</v>
      </c>
      <c r="BL99" s="41">
        <f t="shared" si="50"/>
        <v>70.005150000000015</v>
      </c>
      <c r="BM99" s="41">
        <f t="shared" si="50"/>
        <v>54.448450000000001</v>
      </c>
      <c r="BN99" s="41">
        <f t="shared" si="50"/>
        <v>38.891750000000002</v>
      </c>
      <c r="BP99">
        <f t="shared" si="49"/>
        <v>9433.0400000000009</v>
      </c>
      <c r="BQ99">
        <f t="shared" si="32"/>
        <v>-12.657418072161185</v>
      </c>
    </row>
    <row r="100" spans="1:69" x14ac:dyDescent="0.3">
      <c r="A100" s="38">
        <v>38548</v>
      </c>
      <c r="B100" s="48">
        <v>79836.240000000005</v>
      </c>
      <c r="C100" s="48">
        <v>93864.04</v>
      </c>
      <c r="D100" s="48">
        <v>542000</v>
      </c>
      <c r="E100" s="49">
        <v>1286.6199999999999</v>
      </c>
      <c r="AD100" s="35">
        <f t="shared" si="38"/>
        <v>2006</v>
      </c>
      <c r="AE100" s="5">
        <f t="shared" si="33"/>
        <v>2005</v>
      </c>
      <c r="AF100" s="5">
        <f t="shared" si="39"/>
        <v>2004</v>
      </c>
      <c r="AG100" s="8">
        <f t="shared" si="34"/>
        <v>38548</v>
      </c>
      <c r="AH100" s="6">
        <f t="shared" si="40"/>
        <v>25</v>
      </c>
      <c r="AI100" s="6">
        <f t="shared" si="41"/>
        <v>27</v>
      </c>
      <c r="AK100">
        <f t="shared" si="35"/>
        <v>9152.9648076923077</v>
      </c>
      <c r="AL100">
        <f t="shared" si="28"/>
        <v>6.945245862033822</v>
      </c>
      <c r="AN100">
        <f t="shared" si="42"/>
        <v>8.7224458607012529</v>
      </c>
      <c r="AO100" s="39">
        <f t="shared" si="43"/>
        <v>38548</v>
      </c>
      <c r="AP100" s="40">
        <f t="shared" si="36"/>
        <v>79.836240000000004</v>
      </c>
      <c r="AQ100">
        <f t="shared" si="44"/>
        <v>109.83557769230769</v>
      </c>
      <c r="AR100">
        <f t="shared" si="44"/>
        <v>91.529648076923067</v>
      </c>
      <c r="AS100">
        <f t="shared" si="44"/>
        <v>73.223718461538468</v>
      </c>
      <c r="AT100">
        <f t="shared" si="44"/>
        <v>54.917788846153847</v>
      </c>
      <c r="AU100">
        <f t="shared" si="44"/>
        <v>36.611859230769234</v>
      </c>
      <c r="AW100">
        <f t="shared" si="37"/>
        <v>10800.047115384616</v>
      </c>
      <c r="AX100">
        <f t="shared" si="29"/>
        <v>25.722757188328458</v>
      </c>
      <c r="BD100">
        <f t="shared" si="45"/>
        <v>7783.6630769230769</v>
      </c>
      <c r="BE100">
        <f t="shared" si="30"/>
        <v>-14.394259788187869</v>
      </c>
      <c r="BG100">
        <f t="shared" si="46"/>
        <v>10.256898225296732</v>
      </c>
      <c r="BH100" s="39">
        <f t="shared" si="47"/>
        <v>38548</v>
      </c>
      <c r="BI100" s="41">
        <f t="shared" si="48"/>
        <v>79.836240000000004</v>
      </c>
      <c r="BJ100" s="41">
        <f t="shared" si="50"/>
        <v>101.18762</v>
      </c>
      <c r="BK100" s="41">
        <f t="shared" si="50"/>
        <v>85.620293846153842</v>
      </c>
      <c r="BL100" s="41">
        <f t="shared" si="50"/>
        <v>70.052967692307689</v>
      </c>
      <c r="BM100" s="41">
        <f t="shared" si="50"/>
        <v>54.485641538461536</v>
      </c>
      <c r="BN100" s="41">
        <f t="shared" si="50"/>
        <v>38.91831538461539</v>
      </c>
      <c r="BP100">
        <f t="shared" si="49"/>
        <v>9438.7203846153861</v>
      </c>
      <c r="BQ100">
        <f t="shared" si="32"/>
        <v>-12.111772280182842</v>
      </c>
    </row>
    <row r="101" spans="1:69" x14ac:dyDescent="0.3">
      <c r="A101" s="38">
        <v>38555</v>
      </c>
      <c r="B101" s="48">
        <v>81309.23</v>
      </c>
      <c r="C101" s="48">
        <v>94862.65</v>
      </c>
      <c r="D101" s="48">
        <v>552000</v>
      </c>
      <c r="E101" s="49">
        <v>1298.17</v>
      </c>
      <c r="AD101" s="35">
        <f t="shared" si="38"/>
        <v>2006</v>
      </c>
      <c r="AE101" s="5">
        <f t="shared" si="33"/>
        <v>2005</v>
      </c>
      <c r="AF101" s="5">
        <f t="shared" si="39"/>
        <v>2004</v>
      </c>
      <c r="AG101" s="8">
        <f t="shared" si="34"/>
        <v>38555</v>
      </c>
      <c r="AH101" s="6">
        <f t="shared" si="40"/>
        <v>24</v>
      </c>
      <c r="AI101" s="6">
        <f t="shared" si="41"/>
        <v>28</v>
      </c>
      <c r="AK101">
        <f t="shared" si="35"/>
        <v>9092.4546153846168</v>
      </c>
      <c r="AL101">
        <f t="shared" si="28"/>
        <v>5.0981515961212809</v>
      </c>
      <c r="AN101">
        <f t="shared" si="42"/>
        <v>8.9424950070603746</v>
      </c>
      <c r="AO101" s="39">
        <f t="shared" si="43"/>
        <v>38555</v>
      </c>
      <c r="AP101" s="40">
        <f t="shared" si="36"/>
        <v>81.309229999999999</v>
      </c>
      <c r="AQ101">
        <f t="shared" ref="AQ101:AU116" si="51">($AK101*AQ$18)/1000</f>
        <v>109.1094553846154</v>
      </c>
      <c r="AR101">
        <f t="shared" si="51"/>
        <v>90.924546153846165</v>
      </c>
      <c r="AS101">
        <f t="shared" si="51"/>
        <v>72.73963692307693</v>
      </c>
      <c r="AT101">
        <f t="shared" si="51"/>
        <v>54.554727692307701</v>
      </c>
      <c r="AU101">
        <f t="shared" si="51"/>
        <v>36.369818461538465</v>
      </c>
      <c r="AW101">
        <f t="shared" si="37"/>
        <v>10739.459230769231</v>
      </c>
      <c r="AX101">
        <f t="shared" si="29"/>
        <v>22.728274756574372</v>
      </c>
      <c r="BD101">
        <f t="shared" si="45"/>
        <v>7788.9761538461535</v>
      </c>
      <c r="BE101">
        <f t="shared" si="30"/>
        <v>-13.761912286073674</v>
      </c>
      <c r="BG101">
        <f t="shared" si="46"/>
        <v>10.43901385676344</v>
      </c>
      <c r="BH101" s="39">
        <f t="shared" si="47"/>
        <v>38555</v>
      </c>
      <c r="BI101" s="41">
        <f t="shared" si="48"/>
        <v>81.309229999999999</v>
      </c>
      <c r="BJ101" s="41">
        <f t="shared" si="50"/>
        <v>101.25669000000001</v>
      </c>
      <c r="BK101" s="41">
        <f t="shared" si="50"/>
        <v>85.678737692307678</v>
      </c>
      <c r="BL101" s="41">
        <f t="shared" si="50"/>
        <v>70.100785384615392</v>
      </c>
      <c r="BM101" s="41">
        <f t="shared" si="50"/>
        <v>54.522833076923071</v>
      </c>
      <c r="BN101" s="41">
        <f t="shared" si="50"/>
        <v>38.944880769230764</v>
      </c>
      <c r="BP101">
        <f t="shared" si="49"/>
        <v>9444.4007692307678</v>
      </c>
      <c r="BQ101">
        <f t="shared" si="32"/>
        <v>-11.559934911732894</v>
      </c>
    </row>
    <row r="102" spans="1:69" x14ac:dyDescent="0.3">
      <c r="A102" s="38">
        <v>38562</v>
      </c>
      <c r="B102" s="49">
        <v>83224.13</v>
      </c>
      <c r="C102" s="48">
        <v>98420.53</v>
      </c>
      <c r="D102" s="48">
        <v>565000</v>
      </c>
      <c r="E102" s="49">
        <v>1347.18</v>
      </c>
      <c r="AD102" s="35">
        <f t="shared" si="38"/>
        <v>2006</v>
      </c>
      <c r="AE102" s="5">
        <f t="shared" si="33"/>
        <v>2005</v>
      </c>
      <c r="AF102" s="5">
        <f t="shared" si="39"/>
        <v>2004</v>
      </c>
      <c r="AG102" s="8">
        <f t="shared" si="34"/>
        <v>38562</v>
      </c>
      <c r="AH102" s="6">
        <f t="shared" si="40"/>
        <v>23</v>
      </c>
      <c r="AI102" s="6">
        <f t="shared" si="41"/>
        <v>29</v>
      </c>
      <c r="AK102">
        <f t="shared" si="35"/>
        <v>9031.9444230769222</v>
      </c>
      <c r="AL102">
        <f t="shared" si="28"/>
        <v>3.2902800570573598</v>
      </c>
      <c r="AN102">
        <f t="shared" si="42"/>
        <v>9.2144200740827795</v>
      </c>
      <c r="AO102" s="39">
        <f t="shared" si="43"/>
        <v>38562</v>
      </c>
      <c r="AP102" s="40">
        <f t="shared" si="36"/>
        <v>83.224130000000002</v>
      </c>
      <c r="AQ102">
        <f t="shared" si="51"/>
        <v>108.38333307692307</v>
      </c>
      <c r="AR102">
        <f t="shared" si="51"/>
        <v>90.319444230769221</v>
      </c>
      <c r="AS102">
        <f t="shared" si="51"/>
        <v>72.255555384615377</v>
      </c>
      <c r="AT102">
        <f t="shared" si="51"/>
        <v>54.191666538461533</v>
      </c>
      <c r="AU102">
        <f t="shared" si="51"/>
        <v>36.127777692307689</v>
      </c>
      <c r="AW102">
        <f t="shared" si="37"/>
        <v>10678.871346153846</v>
      </c>
      <c r="AX102">
        <f t="shared" si="29"/>
        <v>19.841483736364228</v>
      </c>
      <c r="BD102">
        <f t="shared" si="45"/>
        <v>7794.2892307692309</v>
      </c>
      <c r="BE102">
        <f t="shared" si="30"/>
        <v>-13.121034716642733</v>
      </c>
      <c r="BG102">
        <f t="shared" si="46"/>
        <v>10.677577843975708</v>
      </c>
      <c r="BH102" s="39">
        <f t="shared" si="47"/>
        <v>38562</v>
      </c>
      <c r="BI102" s="41">
        <f t="shared" si="48"/>
        <v>83.224130000000002</v>
      </c>
      <c r="BJ102" s="41">
        <f t="shared" si="50"/>
        <v>101.32576</v>
      </c>
      <c r="BK102" s="41">
        <f t="shared" si="50"/>
        <v>85.737181538461527</v>
      </c>
      <c r="BL102" s="41">
        <f t="shared" si="50"/>
        <v>70.148603076923081</v>
      </c>
      <c r="BM102" s="41">
        <f t="shared" si="50"/>
        <v>54.56002461538462</v>
      </c>
      <c r="BN102" s="41">
        <f t="shared" si="50"/>
        <v>38.971446153846152</v>
      </c>
      <c r="BP102">
        <f t="shared" si="49"/>
        <v>9450.081153846153</v>
      </c>
      <c r="BQ102">
        <f t="shared" si="32"/>
        <v>-11.001799979476633</v>
      </c>
    </row>
    <row r="103" spans="1:69" x14ac:dyDescent="0.3">
      <c r="A103" s="38">
        <v>38569</v>
      </c>
      <c r="B103" s="48">
        <v>81456.53</v>
      </c>
      <c r="C103" s="48">
        <v>95423.67</v>
      </c>
      <c r="D103" s="48">
        <v>553000</v>
      </c>
      <c r="E103" s="49">
        <v>1305.75</v>
      </c>
      <c r="AD103" s="35">
        <f t="shared" si="38"/>
        <v>2006</v>
      </c>
      <c r="AE103" s="5">
        <f t="shared" si="33"/>
        <v>2005</v>
      </c>
      <c r="AF103" s="5">
        <f t="shared" si="39"/>
        <v>2004</v>
      </c>
      <c r="AG103" s="8">
        <f t="shared" si="34"/>
        <v>38569</v>
      </c>
      <c r="AH103" s="6">
        <f t="shared" si="40"/>
        <v>22</v>
      </c>
      <c r="AI103" s="6">
        <f t="shared" si="41"/>
        <v>30</v>
      </c>
      <c r="AK103">
        <f t="shared" si="35"/>
        <v>8971.4342307692314</v>
      </c>
      <c r="AL103">
        <f t="shared" si="28"/>
        <v>1.5203950384388154</v>
      </c>
      <c r="AN103">
        <f t="shared" si="42"/>
        <v>9.0795437947512809</v>
      </c>
      <c r="AO103" s="39">
        <f t="shared" si="43"/>
        <v>38569</v>
      </c>
      <c r="AP103" s="40">
        <f t="shared" si="36"/>
        <v>81.456530000000001</v>
      </c>
      <c r="AQ103">
        <f t="shared" si="51"/>
        <v>107.65721076923077</v>
      </c>
      <c r="AR103">
        <f t="shared" si="51"/>
        <v>89.714342307692306</v>
      </c>
      <c r="AS103">
        <f t="shared" si="51"/>
        <v>71.771473846153853</v>
      </c>
      <c r="AT103">
        <f t="shared" si="51"/>
        <v>53.828605384615386</v>
      </c>
      <c r="AU103">
        <f t="shared" si="51"/>
        <v>35.885736923076927</v>
      </c>
      <c r="AW103">
        <f t="shared" si="37"/>
        <v>10618.283461538462</v>
      </c>
      <c r="AX103">
        <f t="shared" si="29"/>
        <v>17.056677340437698</v>
      </c>
      <c r="BD103">
        <f t="shared" si="45"/>
        <v>7799.6023076923075</v>
      </c>
      <c r="BE103">
        <f t="shared" si="30"/>
        <v>-12.471453308012936</v>
      </c>
      <c r="BG103">
        <f t="shared" si="46"/>
        <v>10.4436773551472</v>
      </c>
      <c r="BH103" s="39">
        <f t="shared" si="47"/>
        <v>38569</v>
      </c>
      <c r="BI103" s="41">
        <f t="shared" si="48"/>
        <v>81.456530000000001</v>
      </c>
      <c r="BJ103" s="41">
        <f t="shared" si="50"/>
        <v>101.39483</v>
      </c>
      <c r="BK103" s="41">
        <f t="shared" si="50"/>
        <v>85.795625384615391</v>
      </c>
      <c r="BL103" s="41">
        <f t="shared" si="50"/>
        <v>70.19642076923077</v>
      </c>
      <c r="BM103" s="41">
        <f t="shared" si="50"/>
        <v>54.597216153846155</v>
      </c>
      <c r="BN103" s="41">
        <f t="shared" si="50"/>
        <v>38.998011538461533</v>
      </c>
      <c r="BP103">
        <f t="shared" si="49"/>
        <v>9455.7615384615383</v>
      </c>
      <c r="BQ103">
        <f t="shared" si="32"/>
        <v>-10.437259063143822</v>
      </c>
    </row>
    <row r="104" spans="1:69" x14ac:dyDescent="0.3">
      <c r="A104" s="38">
        <v>38576</v>
      </c>
      <c r="B104" s="48">
        <v>85139.02</v>
      </c>
      <c r="C104" s="48">
        <v>99220.74</v>
      </c>
      <c r="D104" s="48">
        <v>578000</v>
      </c>
      <c r="E104" s="49">
        <v>1358.19</v>
      </c>
      <c r="AD104" s="35">
        <f t="shared" si="38"/>
        <v>2006</v>
      </c>
      <c r="AE104" s="5">
        <f t="shared" si="33"/>
        <v>2005</v>
      </c>
      <c r="AF104" s="5">
        <f t="shared" si="39"/>
        <v>2004</v>
      </c>
      <c r="AG104" s="8">
        <f t="shared" si="34"/>
        <v>38576</v>
      </c>
      <c r="AH104" s="6">
        <f t="shared" si="40"/>
        <v>21</v>
      </c>
      <c r="AI104" s="6">
        <f t="shared" si="41"/>
        <v>31</v>
      </c>
      <c r="AK104">
        <f t="shared" si="35"/>
        <v>8910.9240384615387</v>
      </c>
      <c r="AL104">
        <f t="shared" si="28"/>
        <v>-0.21268825655369472</v>
      </c>
      <c r="AN104">
        <f t="shared" si="42"/>
        <v>9.5544546931969094</v>
      </c>
      <c r="AO104" s="39">
        <f t="shared" si="43"/>
        <v>38576</v>
      </c>
      <c r="AP104" s="40">
        <f t="shared" si="36"/>
        <v>85.139020000000002</v>
      </c>
      <c r="AQ104">
        <f t="shared" si="51"/>
        <v>106.93108846153845</v>
      </c>
      <c r="AR104">
        <f t="shared" si="51"/>
        <v>89.10924038461539</v>
      </c>
      <c r="AS104">
        <f t="shared" si="51"/>
        <v>71.287392307692315</v>
      </c>
      <c r="AT104">
        <f t="shared" si="51"/>
        <v>53.465544230769225</v>
      </c>
      <c r="AU104">
        <f t="shared" si="51"/>
        <v>35.643696153846157</v>
      </c>
      <c r="AW104">
        <f t="shared" si="37"/>
        <v>10557.695576923077</v>
      </c>
      <c r="AX104">
        <f t="shared" si="29"/>
        <v>14.368545001737809</v>
      </c>
      <c r="BD104">
        <f t="shared" si="45"/>
        <v>7804.915384615384</v>
      </c>
      <c r="BE104">
        <f t="shared" si="30"/>
        <v>-11.812989535995621</v>
      </c>
      <c r="BG104">
        <f t="shared" si="46"/>
        <v>10.90838475556331</v>
      </c>
      <c r="BH104" s="39">
        <f t="shared" si="47"/>
        <v>38576</v>
      </c>
      <c r="BI104" s="41">
        <f t="shared" si="48"/>
        <v>85.139020000000002</v>
      </c>
      <c r="BJ104" s="41">
        <f t="shared" si="50"/>
        <v>101.4639</v>
      </c>
      <c r="BK104" s="41">
        <f t="shared" si="50"/>
        <v>85.854069230769227</v>
      </c>
      <c r="BL104" s="41">
        <f t="shared" si="50"/>
        <v>70.244238461538444</v>
      </c>
      <c r="BM104" s="41">
        <f t="shared" si="50"/>
        <v>54.63440769230769</v>
      </c>
      <c r="BN104" s="41">
        <f t="shared" si="50"/>
        <v>39.024576923076921</v>
      </c>
      <c r="BP104">
        <f t="shared" si="49"/>
        <v>9461.4419230769236</v>
      </c>
      <c r="BQ104">
        <f t="shared" si="32"/>
        <v>-9.8662012393157532</v>
      </c>
    </row>
    <row r="105" spans="1:69" x14ac:dyDescent="0.3">
      <c r="A105" s="38">
        <v>38583</v>
      </c>
      <c r="B105" s="48">
        <v>81456.53</v>
      </c>
      <c r="C105" s="48">
        <v>94771.14</v>
      </c>
      <c r="D105" s="48">
        <v>553000</v>
      </c>
      <c r="E105" s="49">
        <v>1297.06</v>
      </c>
      <c r="AD105" s="35">
        <f t="shared" si="38"/>
        <v>2006</v>
      </c>
      <c r="AE105" s="5">
        <f t="shared" si="33"/>
        <v>2005</v>
      </c>
      <c r="AF105" s="5">
        <f t="shared" si="39"/>
        <v>2004</v>
      </c>
      <c r="AG105" s="8">
        <f t="shared" si="34"/>
        <v>38583</v>
      </c>
      <c r="AH105" s="6">
        <f t="shared" si="40"/>
        <v>20</v>
      </c>
      <c r="AI105" s="6">
        <f t="shared" si="41"/>
        <v>32</v>
      </c>
      <c r="AK105">
        <f t="shared" si="35"/>
        <v>8850.413846153846</v>
      </c>
      <c r="AL105">
        <f t="shared" si="28"/>
        <v>-1.9101058600919929</v>
      </c>
      <c r="AN105">
        <f t="shared" si="42"/>
        <v>9.203697297770864</v>
      </c>
      <c r="AO105" s="39">
        <f t="shared" si="43"/>
        <v>38583</v>
      </c>
      <c r="AP105" s="40">
        <f t="shared" si="36"/>
        <v>81.456530000000001</v>
      </c>
      <c r="AQ105">
        <f t="shared" si="51"/>
        <v>106.20496615384616</v>
      </c>
      <c r="AR105">
        <f t="shared" si="51"/>
        <v>88.50413846153846</v>
      </c>
      <c r="AS105">
        <f t="shared" si="51"/>
        <v>70.803310769230762</v>
      </c>
      <c r="AT105">
        <f t="shared" si="51"/>
        <v>53.102483076923079</v>
      </c>
      <c r="AU105">
        <f t="shared" si="51"/>
        <v>35.401655384615381</v>
      </c>
      <c r="AW105">
        <f t="shared" si="37"/>
        <v>10497.107692307694</v>
      </c>
      <c r="AX105">
        <f t="shared" si="29"/>
        <v>11.772138573308988</v>
      </c>
      <c r="BD105">
        <f t="shared" si="45"/>
        <v>7810.2284615384624</v>
      </c>
      <c r="BE105">
        <f t="shared" si="30"/>
        <v>-11.14545996051981</v>
      </c>
      <c r="BG105">
        <f t="shared" si="46"/>
        <v>10.42946828010645</v>
      </c>
      <c r="BH105" s="39">
        <f t="shared" si="47"/>
        <v>38583</v>
      </c>
      <c r="BI105" s="41">
        <f t="shared" si="48"/>
        <v>81.456530000000001</v>
      </c>
      <c r="BJ105" s="41">
        <f t="shared" ref="BJ105:BN120" si="52">$BD105*BJ$18/1000</f>
        <v>101.53297000000002</v>
      </c>
      <c r="BK105" s="41">
        <f t="shared" si="52"/>
        <v>85.912513076923091</v>
      </c>
      <c r="BL105" s="41">
        <f t="shared" si="52"/>
        <v>70.292056153846161</v>
      </c>
      <c r="BM105" s="41">
        <f t="shared" si="52"/>
        <v>54.671599230769239</v>
      </c>
      <c r="BN105" s="41">
        <f t="shared" si="52"/>
        <v>39.051142307692309</v>
      </c>
      <c r="BP105">
        <f t="shared" si="49"/>
        <v>9467.1223076923088</v>
      </c>
      <c r="BQ105">
        <f t="shared" si="32"/>
        <v>-9.2885130087665644</v>
      </c>
    </row>
    <row r="106" spans="1:69" x14ac:dyDescent="0.3">
      <c r="A106" s="38">
        <v>38590</v>
      </c>
      <c r="B106" s="48">
        <v>80867.34</v>
      </c>
      <c r="C106" s="48">
        <v>94296.56</v>
      </c>
      <c r="D106" s="48">
        <v>549000</v>
      </c>
      <c r="E106" s="49">
        <v>1289.99</v>
      </c>
      <c r="AD106" s="35">
        <f t="shared" si="38"/>
        <v>2006</v>
      </c>
      <c r="AE106" s="5">
        <f t="shared" si="33"/>
        <v>2005</v>
      </c>
      <c r="AF106" s="5">
        <f t="shared" si="39"/>
        <v>2004</v>
      </c>
      <c r="AG106" s="8">
        <f t="shared" si="34"/>
        <v>38590</v>
      </c>
      <c r="AH106" s="6">
        <f t="shared" si="40"/>
        <v>19</v>
      </c>
      <c r="AI106" s="6">
        <f t="shared" si="41"/>
        <v>33</v>
      </c>
      <c r="AK106">
        <f t="shared" si="35"/>
        <v>8789.9036538461532</v>
      </c>
      <c r="AL106">
        <f t="shared" si="28"/>
        <v>-3.5729475230076857</v>
      </c>
      <c r="AN106">
        <f t="shared" si="42"/>
        <v>9.2000257550735824</v>
      </c>
      <c r="AO106" s="39">
        <f t="shared" si="43"/>
        <v>38590</v>
      </c>
      <c r="AP106" s="40">
        <f t="shared" si="36"/>
        <v>80.867339999999999</v>
      </c>
      <c r="AQ106">
        <f t="shared" si="51"/>
        <v>105.47884384615385</v>
      </c>
      <c r="AR106">
        <f t="shared" si="51"/>
        <v>87.89903653846153</v>
      </c>
      <c r="AS106">
        <f t="shared" si="51"/>
        <v>70.319229230769224</v>
      </c>
      <c r="AT106">
        <f t="shared" si="51"/>
        <v>52.739421923076925</v>
      </c>
      <c r="AU106">
        <f t="shared" si="51"/>
        <v>35.159614615384612</v>
      </c>
      <c r="AW106">
        <f t="shared" si="37"/>
        <v>10436.519807692308</v>
      </c>
      <c r="AX106">
        <f t="shared" si="29"/>
        <v>9.2628419301888254</v>
      </c>
      <c r="BD106">
        <f t="shared" si="45"/>
        <v>7815.541538461538</v>
      </c>
      <c r="BE106">
        <f t="shared" si="30"/>
        <v>-10.468676055253301</v>
      </c>
      <c r="BG106">
        <f t="shared" si="46"/>
        <v>10.346991261199086</v>
      </c>
      <c r="BH106" s="39">
        <f t="shared" si="47"/>
        <v>38590</v>
      </c>
      <c r="BI106" s="41">
        <f t="shared" si="48"/>
        <v>80.867339999999999</v>
      </c>
      <c r="BJ106" s="41">
        <f t="shared" si="52"/>
        <v>101.60203999999999</v>
      </c>
      <c r="BK106" s="41">
        <f t="shared" si="52"/>
        <v>85.970956923076912</v>
      </c>
      <c r="BL106" s="41">
        <f t="shared" si="52"/>
        <v>70.33987384615385</v>
      </c>
      <c r="BM106" s="41">
        <f t="shared" si="52"/>
        <v>54.708790769230767</v>
      </c>
      <c r="BN106" s="41">
        <f t="shared" si="52"/>
        <v>39.07770769230769</v>
      </c>
      <c r="BP106">
        <f t="shared" si="49"/>
        <v>9472.8026923076923</v>
      </c>
      <c r="BQ106">
        <f t="shared" si="32"/>
        <v>-8.7040782212593157</v>
      </c>
    </row>
    <row r="107" spans="1:69" x14ac:dyDescent="0.3">
      <c r="A107" s="38">
        <v>38597</v>
      </c>
      <c r="B107" s="48">
        <v>81603.83</v>
      </c>
      <c r="C107" s="48">
        <v>95951.88</v>
      </c>
      <c r="D107" s="48">
        <v>554000</v>
      </c>
      <c r="E107" s="49">
        <v>1312.23</v>
      </c>
      <c r="AD107" s="35">
        <f t="shared" si="38"/>
        <v>2006</v>
      </c>
      <c r="AE107" s="5">
        <f t="shared" si="33"/>
        <v>2005</v>
      </c>
      <c r="AF107" s="5">
        <f t="shared" si="39"/>
        <v>2004</v>
      </c>
      <c r="AG107" s="8">
        <f t="shared" si="34"/>
        <v>38597</v>
      </c>
      <c r="AH107" s="6">
        <f t="shared" si="40"/>
        <v>18</v>
      </c>
      <c r="AI107" s="6">
        <f t="shared" si="41"/>
        <v>34</v>
      </c>
      <c r="AK107">
        <f t="shared" si="35"/>
        <v>8729.3934615384624</v>
      </c>
      <c r="AL107">
        <f t="shared" si="28"/>
        <v>-5.2022590478760229</v>
      </c>
      <c r="AN107">
        <f t="shared" si="42"/>
        <v>9.3481672420363324</v>
      </c>
      <c r="AO107" s="39">
        <f t="shared" si="43"/>
        <v>38597</v>
      </c>
      <c r="AP107" s="40">
        <f t="shared" si="36"/>
        <v>81.603830000000002</v>
      </c>
      <c r="AQ107">
        <f t="shared" si="51"/>
        <v>104.75272153846154</v>
      </c>
      <c r="AR107">
        <f t="shared" si="51"/>
        <v>87.293934615384629</v>
      </c>
      <c r="AS107">
        <f t="shared" si="51"/>
        <v>69.8351476923077</v>
      </c>
      <c r="AT107">
        <f t="shared" si="51"/>
        <v>52.376360769230772</v>
      </c>
      <c r="AU107">
        <f t="shared" si="51"/>
        <v>34.91757384615385</v>
      </c>
      <c r="AW107">
        <f t="shared" si="37"/>
        <v>10375.931923076923</v>
      </c>
      <c r="AX107">
        <f t="shared" si="29"/>
        <v>6.8363435804044803</v>
      </c>
      <c r="BD107">
        <f t="shared" si="45"/>
        <v>7820.8546153846146</v>
      </c>
      <c r="BE107">
        <f t="shared" si="30"/>
        <v>-9.7824440300879107</v>
      </c>
      <c r="BG107">
        <f t="shared" si="46"/>
        <v>10.434132075473554</v>
      </c>
      <c r="BH107" s="39">
        <f t="shared" si="47"/>
        <v>38597</v>
      </c>
      <c r="BI107" s="41">
        <f t="shared" si="48"/>
        <v>81.603830000000002</v>
      </c>
      <c r="BJ107" s="41">
        <f t="shared" si="52"/>
        <v>101.67110999999998</v>
      </c>
      <c r="BK107" s="41">
        <f t="shared" si="52"/>
        <v>86.029400769230762</v>
      </c>
      <c r="BL107" s="41">
        <f t="shared" si="52"/>
        <v>70.387691538461524</v>
      </c>
      <c r="BM107" s="41">
        <f t="shared" si="52"/>
        <v>54.745982307692309</v>
      </c>
      <c r="BN107" s="41">
        <f t="shared" si="52"/>
        <v>39.104273076923072</v>
      </c>
      <c r="BP107">
        <f t="shared" si="49"/>
        <v>9478.4830769230775</v>
      </c>
      <c r="BQ107">
        <f t="shared" si="32"/>
        <v>-8.1127779976912233</v>
      </c>
    </row>
    <row r="108" spans="1:69" x14ac:dyDescent="0.3">
      <c r="A108" s="38">
        <v>38604</v>
      </c>
      <c r="B108" s="48">
        <v>86759.31</v>
      </c>
      <c r="C108" s="48">
        <v>100465.2</v>
      </c>
      <c r="D108" s="48">
        <v>589000</v>
      </c>
      <c r="E108" s="49">
        <v>1374.36</v>
      </c>
      <c r="AD108" s="35">
        <f t="shared" si="38"/>
        <v>2006</v>
      </c>
      <c r="AE108" s="5">
        <f t="shared" si="33"/>
        <v>2005</v>
      </c>
      <c r="AF108" s="5">
        <f t="shared" si="39"/>
        <v>2004</v>
      </c>
      <c r="AG108" s="8">
        <f t="shared" si="34"/>
        <v>38604</v>
      </c>
      <c r="AH108" s="6">
        <f t="shared" si="40"/>
        <v>17</v>
      </c>
      <c r="AI108" s="6">
        <f t="shared" si="41"/>
        <v>35</v>
      </c>
      <c r="AK108">
        <f t="shared" si="35"/>
        <v>8668.8832692307697</v>
      </c>
      <c r="AL108">
        <f t="shared" si="28"/>
        <v>-6.7990444823732288</v>
      </c>
      <c r="AN108">
        <f t="shared" si="42"/>
        <v>10.008129917718751</v>
      </c>
      <c r="AO108" s="39">
        <f t="shared" si="43"/>
        <v>38604</v>
      </c>
      <c r="AP108" s="40">
        <f t="shared" si="36"/>
        <v>86.759309999999999</v>
      </c>
      <c r="AQ108">
        <f t="shared" si="51"/>
        <v>104.02659923076924</v>
      </c>
      <c r="AR108">
        <f t="shared" si="51"/>
        <v>86.688832692307699</v>
      </c>
      <c r="AS108">
        <f t="shared" si="51"/>
        <v>69.351066153846162</v>
      </c>
      <c r="AT108">
        <f t="shared" si="51"/>
        <v>52.013299615384618</v>
      </c>
      <c r="AU108">
        <f t="shared" si="51"/>
        <v>34.675533076923081</v>
      </c>
      <c r="AW108">
        <f t="shared" si="37"/>
        <v>10315.344038461539</v>
      </c>
      <c r="AX108">
        <f t="shared" si="29"/>
        <v>4.4886119431966076</v>
      </c>
      <c r="BD108">
        <f t="shared" si="45"/>
        <v>7826.167692307693</v>
      </c>
      <c r="BE108">
        <f t="shared" si="30"/>
        <v>-9.0865646461383509</v>
      </c>
      <c r="BG108">
        <f t="shared" si="46"/>
        <v>11.085797469593624</v>
      </c>
      <c r="BH108" s="39">
        <f t="shared" si="47"/>
        <v>38604</v>
      </c>
      <c r="BI108" s="41">
        <f t="shared" si="48"/>
        <v>86.759309999999999</v>
      </c>
      <c r="BJ108" s="41">
        <f t="shared" si="52"/>
        <v>101.74018000000001</v>
      </c>
      <c r="BK108" s="41">
        <f t="shared" si="52"/>
        <v>86.087844615384611</v>
      </c>
      <c r="BL108" s="41">
        <f t="shared" si="52"/>
        <v>70.435509230769242</v>
      </c>
      <c r="BM108" s="41">
        <f t="shared" si="52"/>
        <v>54.783173846153851</v>
      </c>
      <c r="BN108" s="41">
        <f t="shared" si="52"/>
        <v>39.130838461538467</v>
      </c>
      <c r="BP108">
        <f t="shared" si="49"/>
        <v>9484.163461538461</v>
      </c>
      <c r="BQ108">
        <f t="shared" si="32"/>
        <v>-7.5144906494794999</v>
      </c>
    </row>
    <row r="109" spans="1:69" x14ac:dyDescent="0.3">
      <c r="A109" s="38">
        <v>38611</v>
      </c>
      <c r="B109" s="48">
        <v>87348.51</v>
      </c>
      <c r="C109" s="48">
        <v>102125.11</v>
      </c>
      <c r="D109" s="48">
        <v>593000</v>
      </c>
      <c r="E109" s="49">
        <v>1397.17</v>
      </c>
      <c r="AD109" s="35">
        <f t="shared" si="38"/>
        <v>2006</v>
      </c>
      <c r="AE109" s="5">
        <f t="shared" si="33"/>
        <v>2005</v>
      </c>
      <c r="AF109" s="5">
        <f t="shared" si="39"/>
        <v>2004</v>
      </c>
      <c r="AG109" s="8">
        <f t="shared" si="34"/>
        <v>38611</v>
      </c>
      <c r="AH109" s="6">
        <f t="shared" si="40"/>
        <v>16</v>
      </c>
      <c r="AI109" s="6">
        <f t="shared" si="41"/>
        <v>36</v>
      </c>
      <c r="AK109">
        <f t="shared" si="35"/>
        <v>8608.373076923077</v>
      </c>
      <c r="AL109">
        <f t="shared" si="28"/>
        <v>-8.3642681825735643</v>
      </c>
      <c r="AN109">
        <f t="shared" si="42"/>
        <v>10.146924304914222</v>
      </c>
      <c r="AO109" s="39">
        <f t="shared" si="43"/>
        <v>38611</v>
      </c>
      <c r="AP109" s="40">
        <f t="shared" si="36"/>
        <v>87.34850999999999</v>
      </c>
      <c r="AQ109">
        <f t="shared" si="51"/>
        <v>103.30047692307693</v>
      </c>
      <c r="AR109">
        <f t="shared" si="51"/>
        <v>86.083730769230769</v>
      </c>
      <c r="AS109">
        <f t="shared" si="51"/>
        <v>68.866984615384609</v>
      </c>
      <c r="AT109">
        <f t="shared" si="51"/>
        <v>51.650238461538464</v>
      </c>
      <c r="AU109">
        <f t="shared" si="51"/>
        <v>34.433492307692305</v>
      </c>
      <c r="AW109">
        <f t="shared" si="37"/>
        <v>10254.756153846154</v>
      </c>
      <c r="AX109">
        <f t="shared" si="29"/>
        <v>2.2158729962784784</v>
      </c>
      <c r="BD109">
        <f t="shared" si="45"/>
        <v>7831.4807692307695</v>
      </c>
      <c r="BE109">
        <f t="shared" si="30"/>
        <v>-8.3808330228831061</v>
      </c>
      <c r="BG109">
        <f t="shared" si="46"/>
        <v>11.153511395084434</v>
      </c>
      <c r="BH109" s="39">
        <f t="shared" si="47"/>
        <v>38611</v>
      </c>
      <c r="BI109" s="41">
        <f t="shared" si="48"/>
        <v>87.34850999999999</v>
      </c>
      <c r="BJ109" s="41">
        <f t="shared" si="52"/>
        <v>101.80925000000001</v>
      </c>
      <c r="BK109" s="41">
        <f t="shared" si="52"/>
        <v>86.146288461538475</v>
      </c>
      <c r="BL109" s="41">
        <f t="shared" si="52"/>
        <v>70.483326923076916</v>
      </c>
      <c r="BM109" s="41">
        <f t="shared" si="52"/>
        <v>54.820365384615393</v>
      </c>
      <c r="BN109" s="41">
        <f t="shared" si="52"/>
        <v>39.157403846153841</v>
      </c>
      <c r="BP109">
        <f t="shared" si="49"/>
        <v>9489.8438461538462</v>
      </c>
      <c r="BQ109">
        <f t="shared" si="32"/>
        <v>-6.9090915950720362</v>
      </c>
    </row>
    <row r="110" spans="1:69" x14ac:dyDescent="0.3">
      <c r="A110" s="38">
        <v>38618</v>
      </c>
      <c r="B110" s="48">
        <v>86170.11</v>
      </c>
      <c r="C110" s="48">
        <v>100394.29</v>
      </c>
      <c r="D110" s="48">
        <v>585000</v>
      </c>
      <c r="E110" s="49">
        <v>1373.37</v>
      </c>
      <c r="AD110" s="35">
        <f t="shared" si="38"/>
        <v>2006</v>
      </c>
      <c r="AE110" s="5">
        <f t="shared" si="33"/>
        <v>2005</v>
      </c>
      <c r="AF110" s="5">
        <f t="shared" si="39"/>
        <v>2004</v>
      </c>
      <c r="AG110" s="8">
        <f t="shared" si="34"/>
        <v>38618</v>
      </c>
      <c r="AH110" s="6">
        <f t="shared" si="40"/>
        <v>15</v>
      </c>
      <c r="AI110" s="6">
        <f t="shared" si="41"/>
        <v>37</v>
      </c>
      <c r="AK110">
        <f t="shared" si="35"/>
        <v>8547.8628846153842</v>
      </c>
      <c r="AL110">
        <f t="shared" si="28"/>
        <v>-9.8988567550954301</v>
      </c>
      <c r="AN110">
        <f t="shared" si="42"/>
        <v>10.080895208917156</v>
      </c>
      <c r="AO110" s="39">
        <f t="shared" si="43"/>
        <v>38618</v>
      </c>
      <c r="AP110" s="40">
        <f t="shared" si="36"/>
        <v>86.170109999999994</v>
      </c>
      <c r="AQ110">
        <f t="shared" si="51"/>
        <v>102.57435461538461</v>
      </c>
      <c r="AR110">
        <f t="shared" si="51"/>
        <v>85.478628846153853</v>
      </c>
      <c r="AS110">
        <f t="shared" si="51"/>
        <v>68.382903076923071</v>
      </c>
      <c r="AT110">
        <f t="shared" si="51"/>
        <v>51.287177307692303</v>
      </c>
      <c r="AU110">
        <f t="shared" si="51"/>
        <v>34.191451538461536</v>
      </c>
      <c r="AW110">
        <f t="shared" si="37"/>
        <v>10194.16826923077</v>
      </c>
      <c r="AX110">
        <f t="shared" si="29"/>
        <v>1.4590031436978457E-2</v>
      </c>
      <c r="BD110">
        <f t="shared" si="45"/>
        <v>7836.793846153847</v>
      </c>
      <c r="BE110">
        <f t="shared" si="30"/>
        <v>-7.6650384370554381</v>
      </c>
      <c r="BG110">
        <f t="shared" si="46"/>
        <v>10.995582082625626</v>
      </c>
      <c r="BH110" s="39">
        <f t="shared" si="47"/>
        <v>38618</v>
      </c>
      <c r="BI110" s="41">
        <f t="shared" si="48"/>
        <v>86.170109999999994</v>
      </c>
      <c r="BJ110" s="41">
        <f t="shared" si="52"/>
        <v>101.87832</v>
      </c>
      <c r="BK110" s="41">
        <f t="shared" si="52"/>
        <v>86.204732307692325</v>
      </c>
      <c r="BL110" s="41">
        <f t="shared" si="52"/>
        <v>70.531144615384619</v>
      </c>
      <c r="BM110" s="41">
        <f t="shared" si="52"/>
        <v>54.857556923076935</v>
      </c>
      <c r="BN110" s="41">
        <f t="shared" si="52"/>
        <v>39.183969230769229</v>
      </c>
      <c r="BP110">
        <f t="shared" si="49"/>
        <v>9495.5242307692315</v>
      </c>
      <c r="BQ110">
        <f t="shared" si="32"/>
        <v>-6.2964532734633316</v>
      </c>
    </row>
    <row r="111" spans="1:69" x14ac:dyDescent="0.3">
      <c r="A111" s="38">
        <v>38625</v>
      </c>
      <c r="B111" s="48">
        <v>86612.01</v>
      </c>
      <c r="C111" s="48">
        <v>101111.66</v>
      </c>
      <c r="D111" s="48">
        <v>588000</v>
      </c>
      <c r="E111" s="49">
        <v>1383.19</v>
      </c>
      <c r="AD111" s="35">
        <f t="shared" si="38"/>
        <v>2006</v>
      </c>
      <c r="AE111" s="5">
        <f t="shared" si="33"/>
        <v>2005</v>
      </c>
      <c r="AF111" s="5">
        <f t="shared" si="39"/>
        <v>2004</v>
      </c>
      <c r="AG111" s="8">
        <f t="shared" si="34"/>
        <v>38625</v>
      </c>
      <c r="AH111" s="6">
        <f t="shared" si="40"/>
        <v>14</v>
      </c>
      <c r="AI111" s="6">
        <f t="shared" si="41"/>
        <v>38</v>
      </c>
      <c r="AK111">
        <f t="shared" si="35"/>
        <v>8487.3526923076915</v>
      </c>
      <c r="AL111">
        <f t="shared" si="28"/>
        <v>-11.403700886315626</v>
      </c>
      <c r="AN111">
        <f t="shared" si="42"/>
        <v>10.204832194436637</v>
      </c>
      <c r="AO111" s="39">
        <f t="shared" si="43"/>
        <v>38625</v>
      </c>
      <c r="AP111" s="40">
        <f t="shared" si="36"/>
        <v>86.612009999999998</v>
      </c>
      <c r="AQ111">
        <f t="shared" si="51"/>
        <v>101.84823230769229</v>
      </c>
      <c r="AR111">
        <f t="shared" si="51"/>
        <v>84.873526923076923</v>
      </c>
      <c r="AS111">
        <f t="shared" si="51"/>
        <v>67.898821538461533</v>
      </c>
      <c r="AT111">
        <f t="shared" si="51"/>
        <v>50.924116153846143</v>
      </c>
      <c r="AU111">
        <f t="shared" si="51"/>
        <v>33.949410769230767</v>
      </c>
      <c r="AW111">
        <f t="shared" si="37"/>
        <v>10133.580384615385</v>
      </c>
      <c r="AX111">
        <f t="shared" si="29"/>
        <v>-2.1185547099390245</v>
      </c>
      <c r="BD111">
        <f t="shared" si="45"/>
        <v>7842.1069230769226</v>
      </c>
      <c r="BE111">
        <f t="shared" si="30"/>
        <v>-6.9389641128700053</v>
      </c>
      <c r="BG111">
        <f t="shared" si="46"/>
        <v>11.044482158886069</v>
      </c>
      <c r="BH111" s="39">
        <f t="shared" si="47"/>
        <v>38625</v>
      </c>
      <c r="BI111" s="41">
        <f t="shared" si="48"/>
        <v>86.612009999999998</v>
      </c>
      <c r="BJ111" s="41">
        <f t="shared" si="52"/>
        <v>101.94739</v>
      </c>
      <c r="BK111" s="41">
        <f t="shared" si="52"/>
        <v>86.263176153846146</v>
      </c>
      <c r="BL111" s="41">
        <f t="shared" si="52"/>
        <v>70.578962307692308</v>
      </c>
      <c r="BM111" s="41">
        <f t="shared" si="52"/>
        <v>54.894748461538462</v>
      </c>
      <c r="BN111" s="41">
        <f t="shared" si="52"/>
        <v>39.21053461538461</v>
      </c>
      <c r="BP111">
        <f t="shared" si="49"/>
        <v>9501.204615384615</v>
      </c>
      <c r="BQ111">
        <f t="shared" si="32"/>
        <v>-5.6764450545891414</v>
      </c>
    </row>
    <row r="112" spans="1:69" x14ac:dyDescent="0.3">
      <c r="A112" s="38">
        <v>38632</v>
      </c>
      <c r="B112" s="48">
        <v>85580.91</v>
      </c>
      <c r="C112" s="48">
        <v>99992.71</v>
      </c>
      <c r="D112" s="48">
        <v>581000</v>
      </c>
      <c r="E112" s="49">
        <v>1367.24</v>
      </c>
      <c r="AD112" s="35">
        <f t="shared" si="38"/>
        <v>2006</v>
      </c>
      <c r="AE112" s="5">
        <f t="shared" si="33"/>
        <v>2005</v>
      </c>
      <c r="AF112" s="5">
        <f t="shared" si="39"/>
        <v>2004</v>
      </c>
      <c r="AG112" s="8">
        <f t="shared" si="34"/>
        <v>38632</v>
      </c>
      <c r="AH112" s="6">
        <f t="shared" si="40"/>
        <v>13</v>
      </c>
      <c r="AI112" s="6">
        <f t="shared" si="41"/>
        <v>39</v>
      </c>
      <c r="AK112">
        <f t="shared" si="35"/>
        <v>8426.8425000000007</v>
      </c>
      <c r="AL112">
        <f t="shared" si="28"/>
        <v>-12.879657066239126</v>
      </c>
      <c r="AN112">
        <f t="shared" si="42"/>
        <v>10.155750507974961</v>
      </c>
      <c r="AO112" s="39">
        <f t="shared" si="43"/>
        <v>38632</v>
      </c>
      <c r="AP112" s="40">
        <f t="shared" si="36"/>
        <v>85.580910000000003</v>
      </c>
      <c r="AQ112">
        <f t="shared" si="51"/>
        <v>101.12211000000002</v>
      </c>
      <c r="AR112">
        <f t="shared" si="51"/>
        <v>84.268425000000008</v>
      </c>
      <c r="AS112">
        <f t="shared" si="51"/>
        <v>67.414740000000009</v>
      </c>
      <c r="AT112">
        <f t="shared" si="51"/>
        <v>50.56105500000001</v>
      </c>
      <c r="AU112">
        <f t="shared" si="51"/>
        <v>33.707370000000004</v>
      </c>
      <c r="AW112">
        <f t="shared" si="37"/>
        <v>10072.9925</v>
      </c>
      <c r="AX112">
        <f t="shared" si="29"/>
        <v>-4.1866767219671637</v>
      </c>
      <c r="BD112">
        <f t="shared" si="45"/>
        <v>7847.42</v>
      </c>
      <c r="BE112">
        <f t="shared" si="30"/>
        <v>-6.2023870031459483</v>
      </c>
      <c r="BG112">
        <f t="shared" si="46"/>
        <v>10.905611016104656</v>
      </c>
      <c r="BH112" s="39">
        <f t="shared" si="47"/>
        <v>38632</v>
      </c>
      <c r="BI112" s="41">
        <f t="shared" si="48"/>
        <v>85.580910000000003</v>
      </c>
      <c r="BJ112" s="41">
        <f t="shared" si="52"/>
        <v>102.01646000000001</v>
      </c>
      <c r="BK112" s="41">
        <f t="shared" si="52"/>
        <v>86.321619999999996</v>
      </c>
      <c r="BL112" s="41">
        <f t="shared" si="52"/>
        <v>70.626779999999997</v>
      </c>
      <c r="BM112" s="41">
        <f t="shared" si="52"/>
        <v>54.931940000000004</v>
      </c>
      <c r="BN112" s="41">
        <f t="shared" si="52"/>
        <v>39.237099999999998</v>
      </c>
      <c r="BP112">
        <f t="shared" si="49"/>
        <v>9506.8850000000002</v>
      </c>
      <c r="BQ112">
        <f t="shared" si="32"/>
        <v>-5.048933146467693</v>
      </c>
    </row>
    <row r="113" spans="1:69" x14ac:dyDescent="0.3">
      <c r="A113" s="38">
        <v>38639</v>
      </c>
      <c r="B113" s="48">
        <v>82782.23</v>
      </c>
      <c r="C113" s="48">
        <v>97713.3</v>
      </c>
      <c r="D113" s="48">
        <v>562000</v>
      </c>
      <c r="E113" s="49">
        <v>1333.41</v>
      </c>
      <c r="AD113" s="35">
        <f t="shared" si="38"/>
        <v>2006</v>
      </c>
      <c r="AE113" s="5">
        <f t="shared" si="33"/>
        <v>2005</v>
      </c>
      <c r="AF113" s="5">
        <f t="shared" si="39"/>
        <v>2004</v>
      </c>
      <c r="AG113" s="8">
        <f t="shared" si="34"/>
        <v>38639</v>
      </c>
      <c r="AH113" s="6">
        <f t="shared" si="40"/>
        <v>12</v>
      </c>
      <c r="AI113" s="6">
        <f t="shared" si="41"/>
        <v>40</v>
      </c>
      <c r="AK113">
        <f t="shared" si="35"/>
        <v>8366.3323076923079</v>
      </c>
      <c r="AL113">
        <f t="shared" si="28"/>
        <v>-14.327549214035429</v>
      </c>
      <c r="AN113">
        <f t="shared" si="42"/>
        <v>9.8946858617947822</v>
      </c>
      <c r="AO113" s="39">
        <f t="shared" si="43"/>
        <v>38639</v>
      </c>
      <c r="AP113" s="40">
        <f t="shared" si="36"/>
        <v>82.782229999999998</v>
      </c>
      <c r="AQ113">
        <f t="shared" si="51"/>
        <v>100.3959876923077</v>
      </c>
      <c r="AR113">
        <f t="shared" si="51"/>
        <v>83.663323076923092</v>
      </c>
      <c r="AS113">
        <f t="shared" si="51"/>
        <v>66.930658461538457</v>
      </c>
      <c r="AT113">
        <f t="shared" si="51"/>
        <v>50.19799384615385</v>
      </c>
      <c r="AU113">
        <f t="shared" si="51"/>
        <v>33.465329230769228</v>
      </c>
      <c r="AW113">
        <f t="shared" si="37"/>
        <v>10012.404615384616</v>
      </c>
      <c r="AX113">
        <f t="shared" si="29"/>
        <v>-6.1927044164945988</v>
      </c>
      <c r="BD113">
        <f t="shared" si="45"/>
        <v>7852.7330769230775</v>
      </c>
      <c r="BE113">
        <f t="shared" si="30"/>
        <v>-5.455077560862942</v>
      </c>
      <c r="BG113">
        <f t="shared" si="46"/>
        <v>10.541836732394884</v>
      </c>
      <c r="BH113" s="39">
        <f t="shared" si="47"/>
        <v>38639</v>
      </c>
      <c r="BI113" s="41">
        <f t="shared" si="48"/>
        <v>82.782229999999998</v>
      </c>
      <c r="BJ113" s="41">
        <f t="shared" si="52"/>
        <v>102.08553000000002</v>
      </c>
      <c r="BK113" s="41">
        <f t="shared" si="52"/>
        <v>86.380063846153845</v>
      </c>
      <c r="BL113" s="41">
        <f t="shared" si="52"/>
        <v>70.6745976923077</v>
      </c>
      <c r="BM113" s="41">
        <f t="shared" si="52"/>
        <v>54.969131538461546</v>
      </c>
      <c r="BN113" s="41">
        <f t="shared" si="52"/>
        <v>39.263665384615386</v>
      </c>
      <c r="BP113">
        <f t="shared" si="49"/>
        <v>9512.5653846153855</v>
      </c>
      <c r="BQ113">
        <f t="shared" si="32"/>
        <v>-4.4137804989490936</v>
      </c>
    </row>
    <row r="114" spans="1:69" x14ac:dyDescent="0.3">
      <c r="A114" s="38">
        <v>38646</v>
      </c>
      <c r="B114" s="48">
        <v>83076.83</v>
      </c>
      <c r="C114" s="48">
        <v>97461.66</v>
      </c>
      <c r="D114" s="48">
        <v>564000</v>
      </c>
      <c r="E114" s="49">
        <v>1329.46</v>
      </c>
      <c r="AD114" s="35">
        <f t="shared" si="38"/>
        <v>2006</v>
      </c>
      <c r="AE114" s="5">
        <f t="shared" si="33"/>
        <v>2005</v>
      </c>
      <c r="AF114" s="5">
        <f t="shared" si="39"/>
        <v>2004</v>
      </c>
      <c r="AG114" s="8">
        <f t="shared" si="34"/>
        <v>38646</v>
      </c>
      <c r="AH114" s="6">
        <f t="shared" si="40"/>
        <v>11</v>
      </c>
      <c r="AI114" s="6">
        <f t="shared" si="41"/>
        <v>41</v>
      </c>
      <c r="AK114">
        <f t="shared" si="35"/>
        <v>8305.8221153846152</v>
      </c>
      <c r="AL114">
        <f t="shared" si="28"/>
        <v>-15.748170211723366</v>
      </c>
      <c r="AN114">
        <f t="shared" si="42"/>
        <v>10.002240458066082</v>
      </c>
      <c r="AO114" s="39">
        <f t="shared" si="43"/>
        <v>38646</v>
      </c>
      <c r="AP114" s="40">
        <f t="shared" si="36"/>
        <v>83.076830000000001</v>
      </c>
      <c r="AQ114">
        <f t="shared" si="51"/>
        <v>99.669865384615377</v>
      </c>
      <c r="AR114">
        <f t="shared" si="51"/>
        <v>83.058221153846162</v>
      </c>
      <c r="AS114">
        <f t="shared" si="51"/>
        <v>66.446576923076918</v>
      </c>
      <c r="AT114">
        <f t="shared" si="51"/>
        <v>49.834932692307689</v>
      </c>
      <c r="AU114">
        <f t="shared" si="51"/>
        <v>33.223288461538459</v>
      </c>
      <c r="AW114">
        <f t="shared" si="37"/>
        <v>9951.8167307692311</v>
      </c>
      <c r="AX114">
        <f t="shared" si="29"/>
        <v>-8.1393929580308555</v>
      </c>
      <c r="BD114">
        <f t="shared" si="45"/>
        <v>7858.0461538461532</v>
      </c>
      <c r="BE114">
        <f t="shared" si="30"/>
        <v>-4.6967995006579777</v>
      </c>
      <c r="BG114">
        <f t="shared" si="46"/>
        <v>10.572199294011234</v>
      </c>
      <c r="BH114" s="39">
        <f t="shared" si="47"/>
        <v>38646</v>
      </c>
      <c r="BI114" s="41">
        <f t="shared" si="48"/>
        <v>83.076830000000001</v>
      </c>
      <c r="BJ114" s="41">
        <f t="shared" si="52"/>
        <v>102.15459999999999</v>
      </c>
      <c r="BK114" s="41">
        <f t="shared" si="52"/>
        <v>86.438507692307681</v>
      </c>
      <c r="BL114" s="41">
        <f t="shared" si="52"/>
        <v>70.722415384615374</v>
      </c>
      <c r="BM114" s="41">
        <f t="shared" si="52"/>
        <v>55.006323076923074</v>
      </c>
      <c r="BN114" s="41">
        <f t="shared" si="52"/>
        <v>39.290230769230767</v>
      </c>
      <c r="BP114">
        <f t="shared" si="49"/>
        <v>9518.2457692307689</v>
      </c>
      <c r="BQ114">
        <f t="shared" si="32"/>
        <v>-3.7708467039270888</v>
      </c>
    </row>
    <row r="115" spans="1:69" x14ac:dyDescent="0.3">
      <c r="A115" s="38">
        <v>38653</v>
      </c>
      <c r="B115" s="48">
        <v>80425.440000000002</v>
      </c>
      <c r="C115" s="48">
        <v>93098.19</v>
      </c>
      <c r="D115" s="48">
        <v>546000</v>
      </c>
      <c r="E115" s="49">
        <v>1269.6600000000001</v>
      </c>
      <c r="AD115" s="35">
        <f t="shared" si="38"/>
        <v>2006</v>
      </c>
      <c r="AE115" s="5">
        <f t="shared" si="33"/>
        <v>2005</v>
      </c>
      <c r="AF115" s="5">
        <f t="shared" si="39"/>
        <v>2004</v>
      </c>
      <c r="AG115" s="8">
        <f t="shared" si="34"/>
        <v>38653</v>
      </c>
      <c r="AH115" s="6">
        <f t="shared" si="40"/>
        <v>10</v>
      </c>
      <c r="AI115" s="6">
        <f t="shared" si="41"/>
        <v>42</v>
      </c>
      <c r="AK115">
        <f t="shared" si="35"/>
        <v>8245.3119230769225</v>
      </c>
      <c r="AL115">
        <f t="shared" si="28"/>
        <v>-17.14228335200335</v>
      </c>
      <c r="AN115">
        <f t="shared" si="42"/>
        <v>9.7540809553736629</v>
      </c>
      <c r="AO115" s="39">
        <f t="shared" si="43"/>
        <v>38653</v>
      </c>
      <c r="AP115" s="40">
        <f t="shared" si="36"/>
        <v>80.425440000000009</v>
      </c>
      <c r="AQ115">
        <f t="shared" si="51"/>
        <v>98.94374307692307</v>
      </c>
      <c r="AR115">
        <f t="shared" si="51"/>
        <v>82.453119230769232</v>
      </c>
      <c r="AS115">
        <f t="shared" si="51"/>
        <v>65.96249538461538</v>
      </c>
      <c r="AT115">
        <f t="shared" si="51"/>
        <v>49.471871538461535</v>
      </c>
      <c r="AU115">
        <f t="shared" si="51"/>
        <v>32.98124769230769</v>
      </c>
      <c r="AW115">
        <f t="shared" si="37"/>
        <v>9891.2288461538465</v>
      </c>
      <c r="AX115">
        <f t="shared" si="29"/>
        <v>-10.029336888844897</v>
      </c>
      <c r="BD115">
        <f t="shared" si="45"/>
        <v>7863.3592307692306</v>
      </c>
      <c r="BE115">
        <f t="shared" si="30"/>
        <v>-3.9273095497426302</v>
      </c>
      <c r="BG115">
        <f t="shared" si="46"/>
        <v>10.227873055232708</v>
      </c>
      <c r="BH115" s="39">
        <f t="shared" si="47"/>
        <v>38653</v>
      </c>
      <c r="BI115" s="41">
        <f t="shared" si="48"/>
        <v>80.425440000000009</v>
      </c>
      <c r="BJ115" s="41">
        <f t="shared" si="52"/>
        <v>102.22367</v>
      </c>
      <c r="BK115" s="41">
        <f t="shared" si="52"/>
        <v>86.496951538461531</v>
      </c>
      <c r="BL115" s="41">
        <f t="shared" si="52"/>
        <v>70.770233076923077</v>
      </c>
      <c r="BM115" s="41">
        <f t="shared" si="52"/>
        <v>55.043514615384616</v>
      </c>
      <c r="BN115" s="41">
        <f t="shared" si="52"/>
        <v>39.316796153846155</v>
      </c>
      <c r="BP115">
        <f t="shared" si="49"/>
        <v>9523.9261538461542</v>
      </c>
      <c r="BQ115">
        <f t="shared" si="32"/>
        <v>-3.1199878918607982</v>
      </c>
    </row>
    <row r="116" spans="1:69" x14ac:dyDescent="0.3">
      <c r="A116" s="38">
        <v>38660</v>
      </c>
      <c r="B116" s="48">
        <v>88232.3</v>
      </c>
      <c r="C116" s="48">
        <v>102135</v>
      </c>
      <c r="D116" s="48">
        <v>599000</v>
      </c>
      <c r="E116" s="49">
        <v>1392.81</v>
      </c>
      <c r="AD116" s="35">
        <f t="shared" si="38"/>
        <v>2006</v>
      </c>
      <c r="AE116" s="5">
        <f t="shared" si="33"/>
        <v>2005</v>
      </c>
      <c r="AF116" s="5">
        <f t="shared" si="39"/>
        <v>2004</v>
      </c>
      <c r="AG116" s="8">
        <f t="shared" si="34"/>
        <v>38660</v>
      </c>
      <c r="AH116" s="6">
        <f t="shared" si="40"/>
        <v>9</v>
      </c>
      <c r="AI116" s="6">
        <f t="shared" si="41"/>
        <v>43</v>
      </c>
      <c r="AK116">
        <f t="shared" si="35"/>
        <v>8184.8017307692307</v>
      </c>
      <c r="AL116">
        <f t="shared" si="28"/>
        <v>-18.51062370579205</v>
      </c>
      <c r="AN116">
        <f t="shared" si="42"/>
        <v>10.780016780163065</v>
      </c>
      <c r="AO116" s="39">
        <f t="shared" si="43"/>
        <v>38660</v>
      </c>
      <c r="AP116" s="40">
        <f t="shared" si="36"/>
        <v>88.232300000000009</v>
      </c>
      <c r="AQ116">
        <f t="shared" si="51"/>
        <v>98.217620769230763</v>
      </c>
      <c r="AR116">
        <f t="shared" si="51"/>
        <v>81.848017307692302</v>
      </c>
      <c r="AS116">
        <f t="shared" si="51"/>
        <v>65.478413846153842</v>
      </c>
      <c r="AT116">
        <f t="shared" si="51"/>
        <v>49.108810384615381</v>
      </c>
      <c r="AU116">
        <f t="shared" si="51"/>
        <v>32.739206923076921</v>
      </c>
      <c r="AW116">
        <f t="shared" si="37"/>
        <v>9830.6409615384619</v>
      </c>
      <c r="AX116">
        <f t="shared" si="29"/>
        <v>-11.864981665883922</v>
      </c>
      <c r="BD116">
        <f t="shared" si="45"/>
        <v>7868.6723076923072</v>
      </c>
      <c r="BE116">
        <f t="shared" si="30"/>
        <v>-3.1463571876894636</v>
      </c>
      <c r="BG116">
        <f t="shared" si="46"/>
        <v>11.213111507229156</v>
      </c>
      <c r="BH116" s="39">
        <f t="shared" si="47"/>
        <v>38660</v>
      </c>
      <c r="BI116" s="41">
        <f t="shared" si="48"/>
        <v>88.232300000000009</v>
      </c>
      <c r="BJ116" s="41">
        <f t="shared" si="52"/>
        <v>102.29273999999999</v>
      </c>
      <c r="BK116" s="41">
        <f t="shared" si="52"/>
        <v>86.55539538461538</v>
      </c>
      <c r="BL116" s="41">
        <f t="shared" si="52"/>
        <v>70.818050769230751</v>
      </c>
      <c r="BM116" s="41">
        <f t="shared" si="52"/>
        <v>55.080706153846151</v>
      </c>
      <c r="BN116" s="41">
        <f t="shared" si="52"/>
        <v>39.343361538461536</v>
      </c>
      <c r="BP116">
        <f t="shared" si="49"/>
        <v>9529.6065384615376</v>
      </c>
      <c r="BQ116">
        <f t="shared" si="32"/>
        <v>-2.461056624446345</v>
      </c>
    </row>
    <row r="117" spans="1:69" x14ac:dyDescent="0.3">
      <c r="A117" s="38">
        <v>38667</v>
      </c>
      <c r="B117" s="48">
        <v>91030.99</v>
      </c>
      <c r="C117" s="48">
        <v>105714.35</v>
      </c>
      <c r="D117" s="48">
        <v>618000</v>
      </c>
      <c r="E117" s="49">
        <v>1442.28</v>
      </c>
      <c r="AD117" s="35">
        <f t="shared" si="38"/>
        <v>2006</v>
      </c>
      <c r="AE117" s="5">
        <f t="shared" si="33"/>
        <v>2005</v>
      </c>
      <c r="AF117" s="5">
        <f t="shared" si="39"/>
        <v>2004</v>
      </c>
      <c r="AG117" s="8">
        <f t="shared" si="34"/>
        <v>38667</v>
      </c>
      <c r="AH117" s="6">
        <f t="shared" si="40"/>
        <v>8</v>
      </c>
      <c r="AI117" s="6">
        <f t="shared" si="41"/>
        <v>44</v>
      </c>
      <c r="AK117">
        <f t="shared" si="35"/>
        <v>8124.2915384615389</v>
      </c>
      <c r="AL117">
        <f t="shared" si="28"/>
        <v>-19.853899414607369</v>
      </c>
      <c r="AN117">
        <f t="shared" si="42"/>
        <v>11.204791158594752</v>
      </c>
      <c r="AO117" s="39">
        <f t="shared" si="43"/>
        <v>38667</v>
      </c>
      <c r="AP117" s="40">
        <f t="shared" si="36"/>
        <v>91.030990000000003</v>
      </c>
      <c r="AQ117">
        <f t="shared" ref="AQ117:AU132" si="53">($AK117*AQ$18)/1000</f>
        <v>97.491498461538455</v>
      </c>
      <c r="AR117">
        <f t="shared" si="53"/>
        <v>81.242915384615387</v>
      </c>
      <c r="AS117">
        <f t="shared" si="53"/>
        <v>64.994332307692318</v>
      </c>
      <c r="AT117">
        <f t="shared" si="53"/>
        <v>48.745749230769228</v>
      </c>
      <c r="AU117">
        <f t="shared" si="53"/>
        <v>32.497166153846159</v>
      </c>
      <c r="AW117">
        <f t="shared" si="37"/>
        <v>9770.0530769230772</v>
      </c>
      <c r="AX117">
        <f t="shared" si="29"/>
        <v>-13.648634217387546</v>
      </c>
      <c r="BD117">
        <f t="shared" si="45"/>
        <v>7873.9853846153846</v>
      </c>
      <c r="BE117">
        <f t="shared" si="30"/>
        <v>-2.353684374502385</v>
      </c>
      <c r="BG117">
        <f t="shared" si="46"/>
        <v>11.560980310918692</v>
      </c>
      <c r="BH117" s="39">
        <f t="shared" si="47"/>
        <v>38667</v>
      </c>
      <c r="BI117" s="41">
        <f t="shared" si="48"/>
        <v>91.030990000000003</v>
      </c>
      <c r="BJ117" s="41">
        <f t="shared" si="52"/>
        <v>102.36180999999999</v>
      </c>
      <c r="BK117" s="41">
        <f t="shared" si="52"/>
        <v>86.61383923076923</v>
      </c>
      <c r="BL117" s="41">
        <f t="shared" si="52"/>
        <v>70.865868461538454</v>
      </c>
      <c r="BM117" s="41">
        <f t="shared" si="52"/>
        <v>55.117897692307693</v>
      </c>
      <c r="BN117" s="41">
        <f t="shared" si="52"/>
        <v>39.369926923076918</v>
      </c>
      <c r="BP117">
        <f t="shared" si="49"/>
        <v>9535.2869230769229</v>
      </c>
      <c r="BQ117">
        <f t="shared" si="32"/>
        <v>-1.7939017832698134</v>
      </c>
    </row>
    <row r="118" spans="1:69" x14ac:dyDescent="0.3">
      <c r="A118" s="38">
        <v>38674</v>
      </c>
      <c r="B118" s="48">
        <v>92356.68</v>
      </c>
      <c r="C118" s="48">
        <v>107332.64</v>
      </c>
      <c r="D118" s="48">
        <v>627000</v>
      </c>
      <c r="E118" s="49">
        <v>1464.11</v>
      </c>
      <c r="AD118" s="35">
        <f t="shared" si="38"/>
        <v>2006</v>
      </c>
      <c r="AE118" s="5">
        <f t="shared" si="33"/>
        <v>2005</v>
      </c>
      <c r="AF118" s="5">
        <f t="shared" si="39"/>
        <v>2004</v>
      </c>
      <c r="AG118" s="8">
        <f t="shared" si="34"/>
        <v>38674</v>
      </c>
      <c r="AH118" s="6">
        <f t="shared" si="40"/>
        <v>7</v>
      </c>
      <c r="AI118" s="6">
        <f t="shared" si="41"/>
        <v>45</v>
      </c>
      <c r="AK118">
        <f t="shared" si="35"/>
        <v>8063.7813461538462</v>
      </c>
      <c r="AL118">
        <f t="shared" si="28"/>
        <v>-21.172792912577798</v>
      </c>
      <c r="AN118">
        <f t="shared" si="42"/>
        <v>11.453271862840259</v>
      </c>
      <c r="AO118" s="39">
        <f t="shared" si="43"/>
        <v>38674</v>
      </c>
      <c r="AP118" s="40">
        <f t="shared" si="36"/>
        <v>92.356679999999997</v>
      </c>
      <c r="AQ118">
        <f t="shared" si="53"/>
        <v>96.765376153846148</v>
      </c>
      <c r="AR118">
        <f t="shared" si="53"/>
        <v>80.637813461538457</v>
      </c>
      <c r="AS118">
        <f t="shared" si="53"/>
        <v>64.510250769230765</v>
      </c>
      <c r="AT118">
        <f t="shared" si="53"/>
        <v>48.382688076923074</v>
      </c>
      <c r="AU118">
        <f t="shared" si="53"/>
        <v>32.255125384615383</v>
      </c>
      <c r="AW118">
        <f t="shared" si="37"/>
        <v>9709.4651923076926</v>
      </c>
      <c r="AX118">
        <f t="shared" si="29"/>
        <v>-15.382472615021703</v>
      </c>
      <c r="BD118">
        <f t="shared" si="45"/>
        <v>7879.2984615384612</v>
      </c>
      <c r="BE118">
        <f t="shared" si="30"/>
        <v>-1.5490252663514226</v>
      </c>
      <c r="BG118">
        <f t="shared" si="46"/>
        <v>11.721434395565087</v>
      </c>
      <c r="BH118" s="39">
        <f t="shared" si="47"/>
        <v>38674</v>
      </c>
      <c r="BI118" s="41">
        <f t="shared" si="48"/>
        <v>92.356679999999997</v>
      </c>
      <c r="BJ118" s="41">
        <f t="shared" si="52"/>
        <v>102.43087999999999</v>
      </c>
      <c r="BK118" s="41">
        <f t="shared" si="52"/>
        <v>86.67228307692308</v>
      </c>
      <c r="BL118" s="41">
        <f t="shared" si="52"/>
        <v>70.913686153846157</v>
      </c>
      <c r="BM118" s="41">
        <f t="shared" si="52"/>
        <v>55.155089230769228</v>
      </c>
      <c r="BN118" s="41">
        <f t="shared" si="52"/>
        <v>39.396492307692306</v>
      </c>
      <c r="BP118">
        <f t="shared" si="49"/>
        <v>9540.9673076923082</v>
      </c>
      <c r="BQ118">
        <f t="shared" si="32"/>
        <v>-1.1183684542653616</v>
      </c>
    </row>
    <row r="119" spans="1:69" x14ac:dyDescent="0.3">
      <c r="A119" s="38">
        <v>38681</v>
      </c>
      <c r="B119" s="48">
        <v>88379.6</v>
      </c>
      <c r="C119" s="48">
        <v>102661.29</v>
      </c>
      <c r="D119" s="48">
        <v>600000</v>
      </c>
      <c r="E119" s="49">
        <v>1399.23</v>
      </c>
      <c r="AD119" s="35">
        <f t="shared" si="38"/>
        <v>2006</v>
      </c>
      <c r="AE119" s="5">
        <f t="shared" si="33"/>
        <v>2005</v>
      </c>
      <c r="AF119" s="5">
        <f t="shared" si="39"/>
        <v>2004</v>
      </c>
      <c r="AG119" s="8">
        <f t="shared" si="34"/>
        <v>38681</v>
      </c>
      <c r="AH119" s="6">
        <f t="shared" si="40"/>
        <v>6</v>
      </c>
      <c r="AI119" s="6">
        <f t="shared" si="41"/>
        <v>46</v>
      </c>
      <c r="AK119">
        <f t="shared" si="35"/>
        <v>8003.2711538461535</v>
      </c>
      <c r="AL119">
        <f t="shared" si="28"/>
        <v>-22.467962082507398</v>
      </c>
      <c r="AN119">
        <f t="shared" si="42"/>
        <v>11.042934607748132</v>
      </c>
      <c r="AO119" s="39">
        <f t="shared" si="43"/>
        <v>38681</v>
      </c>
      <c r="AP119" s="40">
        <f t="shared" si="36"/>
        <v>88.379600000000011</v>
      </c>
      <c r="AQ119">
        <f t="shared" si="53"/>
        <v>96.039253846153855</v>
      </c>
      <c r="AR119">
        <f t="shared" si="53"/>
        <v>80.032711538461527</v>
      </c>
      <c r="AS119">
        <f t="shared" si="53"/>
        <v>64.026169230769227</v>
      </c>
      <c r="AT119">
        <f t="shared" si="53"/>
        <v>48.019626923076927</v>
      </c>
      <c r="AU119">
        <f t="shared" si="53"/>
        <v>32.013084615384614</v>
      </c>
      <c r="AW119">
        <f t="shared" si="37"/>
        <v>9648.877307692308</v>
      </c>
      <c r="AX119">
        <f t="shared" si="29"/>
        <v>-17.068554946797441</v>
      </c>
      <c r="BD119">
        <f t="shared" si="45"/>
        <v>7884.6115384615377</v>
      </c>
      <c r="BE119">
        <f t="shared" si="30"/>
        <v>-0.73210591831358585</v>
      </c>
      <c r="BG119">
        <f t="shared" si="46"/>
        <v>11.209125467866084</v>
      </c>
      <c r="BH119" s="39">
        <f t="shared" si="47"/>
        <v>38681</v>
      </c>
      <c r="BI119" s="41">
        <f t="shared" si="48"/>
        <v>88.379600000000011</v>
      </c>
      <c r="BJ119" s="41">
        <f t="shared" si="52"/>
        <v>102.49995</v>
      </c>
      <c r="BK119" s="41">
        <f t="shared" si="52"/>
        <v>86.730726923076915</v>
      </c>
      <c r="BL119" s="41">
        <f t="shared" si="52"/>
        <v>70.961503846153832</v>
      </c>
      <c r="BM119" s="41">
        <f t="shared" si="52"/>
        <v>55.192280769230763</v>
      </c>
      <c r="BN119" s="41">
        <f t="shared" si="52"/>
        <v>39.423057692307687</v>
      </c>
      <c r="BP119">
        <f t="shared" si="49"/>
        <v>9546.6476923076916</v>
      </c>
      <c r="BQ119">
        <f t="shared" si="32"/>
        <v>-0.43429780779259408</v>
      </c>
    </row>
    <row r="120" spans="1:69" x14ac:dyDescent="0.3">
      <c r="A120" s="38">
        <v>38688</v>
      </c>
      <c r="B120" s="48">
        <v>90883.69</v>
      </c>
      <c r="C120" s="48">
        <v>106653.6</v>
      </c>
      <c r="D120" s="48">
        <v>617000</v>
      </c>
      <c r="E120" s="49">
        <v>1453.34</v>
      </c>
      <c r="AD120" s="35">
        <f t="shared" si="38"/>
        <v>2006</v>
      </c>
      <c r="AE120" s="5">
        <f t="shared" si="33"/>
        <v>2005</v>
      </c>
      <c r="AF120" s="5">
        <f t="shared" si="39"/>
        <v>2004</v>
      </c>
      <c r="AG120" s="8">
        <f t="shared" si="34"/>
        <v>38688</v>
      </c>
      <c r="AH120" s="6">
        <f t="shared" si="40"/>
        <v>5</v>
      </c>
      <c r="AI120" s="6">
        <f t="shared" si="41"/>
        <v>47</v>
      </c>
      <c r="AK120">
        <f t="shared" si="35"/>
        <v>7942.7609615384617</v>
      </c>
      <c r="AL120">
        <f t="shared" si="28"/>
        <v>-23.740041350110509</v>
      </c>
      <c r="AN120">
        <f t="shared" si="42"/>
        <v>11.442329744038579</v>
      </c>
      <c r="AO120" s="39">
        <f t="shared" si="43"/>
        <v>38688</v>
      </c>
      <c r="AP120" s="40">
        <f t="shared" si="36"/>
        <v>90.883690000000001</v>
      </c>
      <c r="AQ120">
        <f t="shared" si="53"/>
        <v>95.313131538461548</v>
      </c>
      <c r="AR120">
        <f t="shared" si="53"/>
        <v>79.427609615384611</v>
      </c>
      <c r="AS120">
        <f t="shared" si="53"/>
        <v>63.542087692307696</v>
      </c>
      <c r="AT120">
        <f t="shared" si="53"/>
        <v>47.656565769230774</v>
      </c>
      <c r="AU120">
        <f t="shared" si="53"/>
        <v>31.771043846153848</v>
      </c>
      <c r="AW120">
        <f t="shared" si="37"/>
        <v>9588.2894230769234</v>
      </c>
      <c r="AX120">
        <f t="shared" si="29"/>
        <v>-18.708827466774856</v>
      </c>
      <c r="BD120">
        <f t="shared" si="45"/>
        <v>7889.9246153846152</v>
      </c>
      <c r="BE120">
        <f t="shared" si="30"/>
        <v>9.7356026578099275E-2</v>
      </c>
      <c r="BG120">
        <f t="shared" si="46"/>
        <v>11.518955431181853</v>
      </c>
      <c r="BH120" s="39">
        <f t="shared" si="47"/>
        <v>38688</v>
      </c>
      <c r="BI120" s="41">
        <f t="shared" si="48"/>
        <v>90.883690000000001</v>
      </c>
      <c r="BJ120" s="41">
        <f t="shared" si="52"/>
        <v>102.56902000000001</v>
      </c>
      <c r="BK120" s="41">
        <f t="shared" si="52"/>
        <v>86.789170769230765</v>
      </c>
      <c r="BL120" s="41">
        <f t="shared" si="52"/>
        <v>71.009321538461535</v>
      </c>
      <c r="BM120" s="41">
        <f t="shared" si="52"/>
        <v>55.229472307692305</v>
      </c>
      <c r="BN120" s="41">
        <f t="shared" si="52"/>
        <v>39.449623076923075</v>
      </c>
      <c r="BP120">
        <f t="shared" si="49"/>
        <v>9552.3280769230769</v>
      </c>
      <c r="BQ120">
        <f t="shared" si="32"/>
        <v>0.25847302586174958</v>
      </c>
    </row>
    <row r="121" spans="1:69" x14ac:dyDescent="0.3">
      <c r="A121" s="38">
        <v>38695</v>
      </c>
      <c r="B121" s="48">
        <v>91620.19</v>
      </c>
      <c r="C121" s="48">
        <v>108459.49</v>
      </c>
      <c r="D121" s="48">
        <v>622000</v>
      </c>
      <c r="E121" s="49">
        <v>1476.27</v>
      </c>
      <c r="AD121" s="35">
        <f t="shared" si="38"/>
        <v>2006</v>
      </c>
      <c r="AE121" s="5">
        <f t="shared" si="33"/>
        <v>2005</v>
      </c>
      <c r="AF121" s="5">
        <f t="shared" si="39"/>
        <v>2004</v>
      </c>
      <c r="AG121" s="8">
        <f t="shared" si="34"/>
        <v>38695</v>
      </c>
      <c r="AH121" s="6">
        <f t="shared" si="40"/>
        <v>4</v>
      </c>
      <c r="AI121" s="6">
        <f t="shared" si="41"/>
        <v>48</v>
      </c>
      <c r="AK121">
        <f t="shared" si="35"/>
        <v>7882.2507692307699</v>
      </c>
      <c r="AL121">
        <f t="shared" si="28"/>
        <v>-24.989642720240557</v>
      </c>
      <c r="AN121">
        <f t="shared" si="42"/>
        <v>11.623607606808129</v>
      </c>
      <c r="AO121" s="39">
        <f t="shared" si="43"/>
        <v>38695</v>
      </c>
      <c r="AP121" s="40">
        <f t="shared" si="36"/>
        <v>91.620190000000008</v>
      </c>
      <c r="AQ121">
        <f t="shared" si="53"/>
        <v>94.58700923076924</v>
      </c>
      <c r="AR121">
        <f t="shared" si="53"/>
        <v>78.822507692307695</v>
      </c>
      <c r="AS121">
        <f t="shared" si="53"/>
        <v>63.058006153846158</v>
      </c>
      <c r="AT121">
        <f t="shared" si="53"/>
        <v>47.29350461538462</v>
      </c>
      <c r="AU121">
        <f t="shared" si="53"/>
        <v>31.529003076923079</v>
      </c>
      <c r="AW121">
        <f t="shared" si="37"/>
        <v>9527.7015384615388</v>
      </c>
      <c r="AX121">
        <f t="shared" si="29"/>
        <v>-20.305132089402477</v>
      </c>
      <c r="BD121">
        <f t="shared" si="45"/>
        <v>7895.2376923076927</v>
      </c>
      <c r="BE121">
        <f t="shared" si="30"/>
        <v>0.93965166271887668</v>
      </c>
      <c r="BG121">
        <f t="shared" si="46"/>
        <v>11.604487866054406</v>
      </c>
      <c r="BH121" s="39">
        <f t="shared" si="47"/>
        <v>38695</v>
      </c>
      <c r="BI121" s="41">
        <f t="shared" si="48"/>
        <v>91.620190000000008</v>
      </c>
      <c r="BJ121" s="41">
        <f t="shared" ref="BJ121:BN136" si="54">$BD121*BJ$18/1000</f>
        <v>102.63809000000001</v>
      </c>
      <c r="BK121" s="41">
        <f t="shared" si="54"/>
        <v>86.847614615384614</v>
      </c>
      <c r="BL121" s="41">
        <f t="shared" si="54"/>
        <v>71.057139230769224</v>
      </c>
      <c r="BM121" s="41">
        <f t="shared" si="54"/>
        <v>55.266663846153847</v>
      </c>
      <c r="BN121" s="41">
        <f t="shared" si="54"/>
        <v>39.476188461538463</v>
      </c>
      <c r="BP121">
        <f t="shared" si="49"/>
        <v>9558.0084615384621</v>
      </c>
      <c r="BQ121">
        <f t="shared" si="32"/>
        <v>0.96011108576246063</v>
      </c>
    </row>
    <row r="122" spans="1:69" x14ac:dyDescent="0.3">
      <c r="A122" s="38">
        <v>38702</v>
      </c>
      <c r="B122" s="48">
        <v>88674.2</v>
      </c>
      <c r="C122" s="48">
        <v>107000.29</v>
      </c>
      <c r="D122" s="48">
        <v>602000</v>
      </c>
      <c r="E122" s="49">
        <v>1455.99</v>
      </c>
      <c r="AD122" s="35">
        <f t="shared" si="38"/>
        <v>2006</v>
      </c>
      <c r="AE122" s="5">
        <f t="shared" si="33"/>
        <v>2005</v>
      </c>
      <c r="AF122" s="5">
        <f t="shared" si="39"/>
        <v>2004</v>
      </c>
      <c r="AG122" s="8">
        <f t="shared" si="34"/>
        <v>38702</v>
      </c>
      <c r="AH122" s="6">
        <f t="shared" si="40"/>
        <v>3</v>
      </c>
      <c r="AI122" s="6">
        <f t="shared" si="41"/>
        <v>49</v>
      </c>
      <c r="AK122">
        <f t="shared" si="35"/>
        <v>7821.7405769230772</v>
      </c>
      <c r="AL122">
        <f t="shared" si="28"/>
        <v>-26.217356758668863</v>
      </c>
      <c r="AN122">
        <f t="shared" si="42"/>
        <v>11.336888398168114</v>
      </c>
      <c r="AO122" s="39">
        <f t="shared" si="43"/>
        <v>38702</v>
      </c>
      <c r="AP122" s="40">
        <f t="shared" si="36"/>
        <v>88.674199999999999</v>
      </c>
      <c r="AQ122">
        <f t="shared" si="53"/>
        <v>93.860886923076933</v>
      </c>
      <c r="AR122">
        <f t="shared" si="53"/>
        <v>78.217405769230766</v>
      </c>
      <c r="AS122">
        <f t="shared" si="53"/>
        <v>62.57392461538462</v>
      </c>
      <c r="AT122">
        <f t="shared" si="53"/>
        <v>46.930443461538466</v>
      </c>
      <c r="AU122">
        <f t="shared" si="53"/>
        <v>31.28696230769231</v>
      </c>
      <c r="AW122">
        <f t="shared" si="37"/>
        <v>9467.1136538461542</v>
      </c>
      <c r="AX122">
        <f t="shared" si="29"/>
        <v>-21.859213289164703</v>
      </c>
      <c r="BD122">
        <f t="shared" si="45"/>
        <v>7900.5507692307692</v>
      </c>
      <c r="BE122">
        <f t="shared" si="30"/>
        <v>1.7950811625377261</v>
      </c>
      <c r="BG122">
        <f t="shared" si="46"/>
        <v>11.22379978182631</v>
      </c>
      <c r="BH122" s="39">
        <f t="shared" si="47"/>
        <v>38702</v>
      </c>
      <c r="BI122" s="41">
        <f t="shared" si="48"/>
        <v>88.674199999999999</v>
      </c>
      <c r="BJ122" s="41">
        <f t="shared" si="54"/>
        <v>102.70716</v>
      </c>
      <c r="BK122" s="41">
        <f t="shared" si="54"/>
        <v>86.906058461538464</v>
      </c>
      <c r="BL122" s="41">
        <f t="shared" si="54"/>
        <v>71.104956923076927</v>
      </c>
      <c r="BM122" s="41">
        <f t="shared" si="54"/>
        <v>55.303855384615382</v>
      </c>
      <c r="BN122" s="41">
        <f t="shared" si="54"/>
        <v>39.502753846153851</v>
      </c>
      <c r="BP122">
        <f t="shared" si="49"/>
        <v>9563.6888461538456</v>
      </c>
      <c r="BQ122">
        <f t="shared" si="32"/>
        <v>1.6707877146008965</v>
      </c>
    </row>
    <row r="123" spans="1:69" x14ac:dyDescent="0.3">
      <c r="A123" s="38">
        <v>38709</v>
      </c>
      <c r="B123" s="48">
        <v>95008.07</v>
      </c>
      <c r="C123" s="48">
        <v>115350.85</v>
      </c>
      <c r="D123" s="49">
        <v>645000</v>
      </c>
      <c r="E123" s="49">
        <v>1568.99</v>
      </c>
      <c r="AD123" s="35">
        <f t="shared" si="38"/>
        <v>2006</v>
      </c>
      <c r="AE123" s="5">
        <f t="shared" si="33"/>
        <v>2005</v>
      </c>
      <c r="AF123" s="5">
        <f t="shared" si="39"/>
        <v>2004</v>
      </c>
      <c r="AG123" s="8">
        <f t="shared" si="34"/>
        <v>38709</v>
      </c>
      <c r="AH123" s="6">
        <f t="shared" si="40"/>
        <v>2</v>
      </c>
      <c r="AI123" s="6">
        <f t="shared" si="41"/>
        <v>50</v>
      </c>
      <c r="AK123">
        <f t="shared" si="35"/>
        <v>7761.2303846153845</v>
      </c>
      <c r="AL123">
        <f t="shared" si="28"/>
        <v>-27.423753522722183</v>
      </c>
      <c r="AN123">
        <f t="shared" si="42"/>
        <v>12.241367063182242</v>
      </c>
      <c r="AO123" s="39">
        <f t="shared" si="43"/>
        <v>38709</v>
      </c>
      <c r="AP123" s="40">
        <f t="shared" si="36"/>
        <v>95.008070000000004</v>
      </c>
      <c r="AQ123">
        <f t="shared" si="53"/>
        <v>93.134764615384611</v>
      </c>
      <c r="AR123">
        <f t="shared" si="53"/>
        <v>77.612303846153836</v>
      </c>
      <c r="AS123">
        <f t="shared" si="53"/>
        <v>62.089843076923074</v>
      </c>
      <c r="AT123">
        <f t="shared" si="53"/>
        <v>46.567382307692306</v>
      </c>
      <c r="AU123">
        <f t="shared" si="53"/>
        <v>31.044921538461537</v>
      </c>
      <c r="AW123">
        <f t="shared" si="37"/>
        <v>9406.5257692307696</v>
      </c>
      <c r="AX123">
        <f t="shared" si="29"/>
        <v>-23.37272445987324</v>
      </c>
      <c r="BD123">
        <f t="shared" si="45"/>
        <v>7905.8638461538458</v>
      </c>
      <c r="BE123">
        <f t="shared" si="30"/>
        <v>2.6639541331611172</v>
      </c>
      <c r="BG123">
        <f t="shared" si="46"/>
        <v>12.017417937980408</v>
      </c>
      <c r="BH123" s="39">
        <f t="shared" si="47"/>
        <v>38709</v>
      </c>
      <c r="BI123" s="41">
        <f t="shared" si="48"/>
        <v>95.008070000000004</v>
      </c>
      <c r="BJ123" s="41">
        <f t="shared" si="54"/>
        <v>102.77623</v>
      </c>
      <c r="BK123" s="41">
        <f t="shared" si="54"/>
        <v>86.964502307692314</v>
      </c>
      <c r="BL123" s="41">
        <f t="shared" si="54"/>
        <v>71.152774615384615</v>
      </c>
      <c r="BM123" s="41">
        <f t="shared" si="54"/>
        <v>55.341046923076924</v>
      </c>
      <c r="BN123" s="41">
        <f t="shared" si="54"/>
        <v>39.529319230769232</v>
      </c>
      <c r="BP123">
        <f t="shared" si="49"/>
        <v>9569.3692307692309</v>
      </c>
      <c r="BQ123">
        <f t="shared" si="32"/>
        <v>2.3906786981929606</v>
      </c>
    </row>
    <row r="124" spans="1:69" x14ac:dyDescent="0.3">
      <c r="A124" s="38">
        <v>38715</v>
      </c>
      <c r="B124" s="48">
        <v>97070.26</v>
      </c>
      <c r="C124" s="48">
        <v>118274.46</v>
      </c>
      <c r="D124" s="48">
        <v>659000</v>
      </c>
      <c r="E124" s="49">
        <v>1608.63</v>
      </c>
      <c r="AD124" s="35">
        <f t="shared" si="38"/>
        <v>2006</v>
      </c>
      <c r="AE124" s="5">
        <f t="shared" si="33"/>
        <v>2005</v>
      </c>
      <c r="AF124" s="5">
        <f t="shared" si="39"/>
        <v>2004</v>
      </c>
      <c r="AG124" s="8">
        <f t="shared" si="34"/>
        <v>38715</v>
      </c>
      <c r="AH124" s="6">
        <f t="shared" si="40"/>
        <v>1</v>
      </c>
      <c r="AI124" s="6">
        <f t="shared" si="41"/>
        <v>51</v>
      </c>
      <c r="AK124">
        <f t="shared" si="35"/>
        <v>7700.7201923076918</v>
      </c>
      <c r="AL124">
        <f t="shared" si="28"/>
        <v>-28.609383443860782</v>
      </c>
      <c r="AN124">
        <f t="shared" si="42"/>
        <v>12.605348275991668</v>
      </c>
      <c r="AO124" s="39">
        <f t="shared" si="43"/>
        <v>38715</v>
      </c>
      <c r="AP124" s="40">
        <f t="shared" si="36"/>
        <v>97.07025999999999</v>
      </c>
      <c r="AQ124">
        <f t="shared" si="53"/>
        <v>92.40864230769229</v>
      </c>
      <c r="AR124">
        <f t="shared" si="53"/>
        <v>77.00720192307692</v>
      </c>
      <c r="AS124">
        <f t="shared" si="53"/>
        <v>61.605761538461536</v>
      </c>
      <c r="AT124">
        <f t="shared" si="53"/>
        <v>46.204321153846145</v>
      </c>
      <c r="AU124">
        <f t="shared" si="53"/>
        <v>30.802880769230768</v>
      </c>
      <c r="AW124">
        <f t="shared" si="37"/>
        <v>9345.937884615385</v>
      </c>
      <c r="AX124">
        <f t="shared" si="29"/>
        <v>-24.847233782338705</v>
      </c>
      <c r="BD124">
        <f t="shared" si="45"/>
        <v>7911.1769230769232</v>
      </c>
      <c r="BE124">
        <f t="shared" si="30"/>
        <v>3.5465899900254394</v>
      </c>
      <c r="BG124">
        <f t="shared" si="46"/>
        <v>12.27001506145638</v>
      </c>
      <c r="BH124" s="39">
        <f t="shared" si="47"/>
        <v>38715</v>
      </c>
      <c r="BI124" s="41">
        <f t="shared" si="48"/>
        <v>97.07025999999999</v>
      </c>
      <c r="BJ124" s="41">
        <f t="shared" si="54"/>
        <v>102.84530000000001</v>
      </c>
      <c r="BK124" s="41">
        <f t="shared" si="54"/>
        <v>87.022946153846163</v>
      </c>
      <c r="BL124" s="41">
        <f t="shared" si="54"/>
        <v>71.200592307692304</v>
      </c>
      <c r="BM124" s="41">
        <f t="shared" si="54"/>
        <v>55.378238461538466</v>
      </c>
      <c r="BN124" s="41">
        <f t="shared" si="54"/>
        <v>39.55588461538462</v>
      </c>
      <c r="BP124">
        <f t="shared" si="49"/>
        <v>9575.0496153846143</v>
      </c>
      <c r="BQ124">
        <f t="shared" si="32"/>
        <v>3.1199644104380919</v>
      </c>
    </row>
    <row r="125" spans="1:69" x14ac:dyDescent="0.3">
      <c r="A125" s="38">
        <v>38723</v>
      </c>
      <c r="B125" s="48">
        <v>101194.64</v>
      </c>
      <c r="C125" s="48">
        <v>122548.26</v>
      </c>
      <c r="D125" s="48">
        <v>687000</v>
      </c>
      <c r="E125" s="49">
        <v>1664.7</v>
      </c>
      <c r="AD125" s="35">
        <f t="shared" si="38"/>
        <v>2007</v>
      </c>
      <c r="AE125" s="5">
        <f t="shared" si="33"/>
        <v>2006</v>
      </c>
      <c r="AF125" s="5">
        <f t="shared" si="39"/>
        <v>2005</v>
      </c>
      <c r="AG125" s="8">
        <f t="shared" si="34"/>
        <v>38723</v>
      </c>
      <c r="AH125" s="6">
        <v>52</v>
      </c>
      <c r="AI125" s="6">
        <v>0</v>
      </c>
      <c r="AK125">
        <f t="shared" si="35"/>
        <v>7640.21</v>
      </c>
      <c r="AL125">
        <f t="shared" si="28"/>
        <v>-29.170351746681579</v>
      </c>
      <c r="AN125">
        <f t="shared" si="42"/>
        <v>13.245007663401923</v>
      </c>
      <c r="AO125" s="39">
        <f t="shared" si="43"/>
        <v>38723</v>
      </c>
      <c r="AP125" s="40">
        <f t="shared" si="36"/>
        <v>101.19463999999999</v>
      </c>
      <c r="AQ125">
        <f t="shared" si="53"/>
        <v>91.682520000000011</v>
      </c>
      <c r="AR125">
        <f t="shared" si="53"/>
        <v>76.402100000000004</v>
      </c>
      <c r="AS125">
        <f t="shared" si="53"/>
        <v>61.121679999999998</v>
      </c>
      <c r="AT125">
        <f t="shared" si="53"/>
        <v>45.841260000000005</v>
      </c>
      <c r="AU125">
        <f t="shared" si="53"/>
        <v>30.560839999999999</v>
      </c>
      <c r="AW125">
        <f t="shared" si="37"/>
        <v>9285.35</v>
      </c>
      <c r="AX125">
        <f t="shared" si="29"/>
        <v>-25.334434444737497</v>
      </c>
      <c r="BD125">
        <f t="shared" si="45"/>
        <v>7916.49</v>
      </c>
      <c r="BE125">
        <f t="shared" si="30"/>
        <v>3.6161309702220201</v>
      </c>
      <c r="BG125">
        <f t="shared" si="46"/>
        <v>12.782766099622433</v>
      </c>
      <c r="BH125" s="39">
        <f t="shared" si="47"/>
        <v>38723</v>
      </c>
      <c r="BI125" s="41">
        <f t="shared" si="48"/>
        <v>101.19463999999999</v>
      </c>
      <c r="BJ125" s="41">
        <f t="shared" si="54"/>
        <v>102.91436999999999</v>
      </c>
      <c r="BK125" s="41">
        <f t="shared" si="54"/>
        <v>87.081389999999999</v>
      </c>
      <c r="BL125" s="41">
        <f t="shared" si="54"/>
        <v>71.248410000000007</v>
      </c>
      <c r="BM125" s="41">
        <f t="shared" si="54"/>
        <v>55.415430000000001</v>
      </c>
      <c r="BN125" s="41">
        <f t="shared" si="54"/>
        <v>39.582449999999994</v>
      </c>
      <c r="BP125">
        <f t="shared" si="49"/>
        <v>9580.73</v>
      </c>
      <c r="BQ125">
        <f t="shared" si="32"/>
        <v>3.1811401831917996</v>
      </c>
    </row>
    <row r="126" spans="1:69" x14ac:dyDescent="0.3">
      <c r="A126" s="38">
        <v>38730</v>
      </c>
      <c r="B126" s="48">
        <v>102225.74</v>
      </c>
      <c r="C126" s="48">
        <v>124914.76</v>
      </c>
      <c r="D126" s="48">
        <v>694000</v>
      </c>
      <c r="E126" s="49">
        <v>1696.78</v>
      </c>
      <c r="AD126" s="35">
        <f t="shared" si="38"/>
        <v>2007</v>
      </c>
      <c r="AE126" s="5">
        <f t="shared" si="33"/>
        <v>2006</v>
      </c>
      <c r="AF126" s="5">
        <f t="shared" si="39"/>
        <v>2005</v>
      </c>
      <c r="AG126" s="8">
        <f t="shared" si="34"/>
        <v>38730</v>
      </c>
      <c r="AH126" s="6">
        <f t="shared" ref="AH126:AH176" si="55">AH125-1</f>
        <v>51</v>
      </c>
      <c r="AI126" s="6">
        <f t="shared" ref="AI126:AI176" si="56">AI125+1</f>
        <v>1</v>
      </c>
      <c r="AK126">
        <f t="shared" si="35"/>
        <v>7645.5230769230766</v>
      </c>
      <c r="AL126">
        <f t="shared" si="28"/>
        <v>-28.721244892216504</v>
      </c>
      <c r="AN126">
        <f t="shared" si="42"/>
        <v>13.370666594226085</v>
      </c>
      <c r="AO126" s="39">
        <f t="shared" si="43"/>
        <v>38730</v>
      </c>
      <c r="AP126" s="40">
        <f t="shared" si="36"/>
        <v>102.22574</v>
      </c>
      <c r="AQ126">
        <f t="shared" si="53"/>
        <v>91.74627692307692</v>
      </c>
      <c r="AR126">
        <f t="shared" si="53"/>
        <v>76.455230769230766</v>
      </c>
      <c r="AS126">
        <f t="shared" si="53"/>
        <v>61.164184615384613</v>
      </c>
      <c r="AT126">
        <f t="shared" si="53"/>
        <v>45.87313846153846</v>
      </c>
      <c r="AU126">
        <f t="shared" si="53"/>
        <v>30.582092307692307</v>
      </c>
      <c r="AW126">
        <f t="shared" si="37"/>
        <v>9291.0303846153856</v>
      </c>
      <c r="AX126">
        <f t="shared" si="29"/>
        <v>-24.922981476472252</v>
      </c>
      <c r="BD126">
        <f t="shared" si="45"/>
        <v>7907.0386538461535</v>
      </c>
      <c r="BE126">
        <f t="shared" si="30"/>
        <v>3.4205060175990454</v>
      </c>
      <c r="BG126">
        <f t="shared" si="46"/>
        <v>12.928448244055973</v>
      </c>
      <c r="BH126" s="39">
        <f t="shared" si="47"/>
        <v>38730</v>
      </c>
      <c r="BI126" s="41">
        <f t="shared" si="48"/>
        <v>102.22574</v>
      </c>
      <c r="BJ126" s="41">
        <f t="shared" si="54"/>
        <v>102.79150250000001</v>
      </c>
      <c r="BK126" s="41">
        <f t="shared" si="54"/>
        <v>86.977425192307678</v>
      </c>
      <c r="BL126" s="41">
        <f t="shared" si="54"/>
        <v>71.163347884615391</v>
      </c>
      <c r="BM126" s="41">
        <f t="shared" si="54"/>
        <v>55.349270576923075</v>
      </c>
      <c r="BN126" s="41">
        <f t="shared" si="54"/>
        <v>39.535193269230767</v>
      </c>
      <c r="BP126">
        <f t="shared" si="49"/>
        <v>9548.5673076923067</v>
      </c>
      <c r="BQ126">
        <f t="shared" si="32"/>
        <v>2.7718876423369121</v>
      </c>
    </row>
    <row r="127" spans="1:69" x14ac:dyDescent="0.3">
      <c r="A127" s="38">
        <v>38737</v>
      </c>
      <c r="B127" s="48">
        <v>101194.64</v>
      </c>
      <c r="C127" s="48">
        <v>120746.79</v>
      </c>
      <c r="D127" s="48">
        <v>687000</v>
      </c>
      <c r="E127" s="49">
        <v>1639.64</v>
      </c>
      <c r="AD127" s="35">
        <f t="shared" si="38"/>
        <v>2007</v>
      </c>
      <c r="AE127" s="5">
        <f t="shared" si="33"/>
        <v>2006</v>
      </c>
      <c r="AF127" s="5">
        <f t="shared" si="39"/>
        <v>2005</v>
      </c>
      <c r="AG127" s="8">
        <f t="shared" si="34"/>
        <v>38737</v>
      </c>
      <c r="AH127" s="6">
        <f t="shared" si="55"/>
        <v>50</v>
      </c>
      <c r="AI127" s="6">
        <f t="shared" si="56"/>
        <v>2</v>
      </c>
      <c r="AK127">
        <f t="shared" si="35"/>
        <v>7650.836153846154</v>
      </c>
      <c r="AL127">
        <f t="shared" si="28"/>
        <v>-28.267042171160085</v>
      </c>
      <c r="AN127">
        <f t="shared" si="42"/>
        <v>13.226611832371866</v>
      </c>
      <c r="AO127" s="39">
        <f t="shared" si="43"/>
        <v>38737</v>
      </c>
      <c r="AP127" s="40">
        <f t="shared" si="36"/>
        <v>101.19463999999999</v>
      </c>
      <c r="AQ127">
        <f t="shared" si="53"/>
        <v>91.810033846153843</v>
      </c>
      <c r="AR127">
        <f t="shared" si="53"/>
        <v>76.508361538461543</v>
      </c>
      <c r="AS127">
        <f t="shared" si="53"/>
        <v>61.206689230769236</v>
      </c>
      <c r="AT127">
        <f t="shared" si="53"/>
        <v>45.905016923076921</v>
      </c>
      <c r="AU127">
        <f t="shared" si="53"/>
        <v>30.603344615384618</v>
      </c>
      <c r="AW127">
        <f t="shared" si="37"/>
        <v>9296.7107692307691</v>
      </c>
      <c r="AX127">
        <f t="shared" si="29"/>
        <v>-24.507479854901892</v>
      </c>
      <c r="BD127">
        <f t="shared" si="45"/>
        <v>7897.5873076923071</v>
      </c>
      <c r="BE127">
        <f t="shared" si="30"/>
        <v>3.2251527661079082</v>
      </c>
      <c r="BG127">
        <f t="shared" si="46"/>
        <v>12.813361354224687</v>
      </c>
      <c r="BH127" s="39">
        <f t="shared" si="47"/>
        <v>38737</v>
      </c>
      <c r="BI127" s="41">
        <f t="shared" si="48"/>
        <v>101.19463999999999</v>
      </c>
      <c r="BJ127" s="41">
        <f t="shared" si="54"/>
        <v>102.66863499999999</v>
      </c>
      <c r="BK127" s="41">
        <f t="shared" si="54"/>
        <v>86.87346038461537</v>
      </c>
      <c r="BL127" s="41">
        <f t="shared" si="54"/>
        <v>71.07828576923076</v>
      </c>
      <c r="BM127" s="41">
        <f t="shared" si="54"/>
        <v>55.28311115384615</v>
      </c>
      <c r="BN127" s="41">
        <f t="shared" si="54"/>
        <v>39.48793653846154</v>
      </c>
      <c r="BP127">
        <f t="shared" si="49"/>
        <v>9516.4046153846157</v>
      </c>
      <c r="BQ127">
        <f t="shared" si="32"/>
        <v>2.363135216392509</v>
      </c>
    </row>
    <row r="128" spans="1:69" x14ac:dyDescent="0.3">
      <c r="A128" s="38">
        <v>38744</v>
      </c>
      <c r="B128" s="48">
        <v>106055.52</v>
      </c>
      <c r="C128" s="48">
        <v>127912.91</v>
      </c>
      <c r="D128" s="48">
        <v>720000</v>
      </c>
      <c r="E128" s="49">
        <v>1736.63</v>
      </c>
      <c r="AD128" s="35">
        <f t="shared" si="38"/>
        <v>2007</v>
      </c>
      <c r="AE128" s="5">
        <f t="shared" si="33"/>
        <v>2006</v>
      </c>
      <c r="AF128" s="5">
        <f t="shared" si="39"/>
        <v>2005</v>
      </c>
      <c r="AG128" s="8">
        <f t="shared" si="34"/>
        <v>38744</v>
      </c>
      <c r="AH128" s="6">
        <f t="shared" si="55"/>
        <v>49</v>
      </c>
      <c r="AI128" s="6">
        <f t="shared" si="56"/>
        <v>3</v>
      </c>
      <c r="AK128">
        <f t="shared" si="35"/>
        <v>7656.1492307692306</v>
      </c>
      <c r="AL128">
        <f t="shared" si="28"/>
        <v>-27.807656356983777</v>
      </c>
      <c r="AN128">
        <f t="shared" si="42"/>
        <v>13.852331871193734</v>
      </c>
      <c r="AO128" s="39">
        <f t="shared" si="43"/>
        <v>38744</v>
      </c>
      <c r="AP128" s="40">
        <f t="shared" si="36"/>
        <v>106.05552</v>
      </c>
      <c r="AQ128">
        <f t="shared" si="53"/>
        <v>91.873790769230766</v>
      </c>
      <c r="AR128">
        <f t="shared" si="53"/>
        <v>76.561492307692305</v>
      </c>
      <c r="AS128">
        <f t="shared" si="53"/>
        <v>61.249193846153844</v>
      </c>
      <c r="AT128">
        <f t="shared" si="53"/>
        <v>45.936895384615383</v>
      </c>
      <c r="AU128">
        <f t="shared" si="53"/>
        <v>30.624596923076922</v>
      </c>
      <c r="AW128">
        <f t="shared" si="37"/>
        <v>9302.3911538461543</v>
      </c>
      <c r="AX128">
        <f t="shared" si="29"/>
        <v>-24.087869527094362</v>
      </c>
      <c r="BD128">
        <f t="shared" si="45"/>
        <v>7888.1359615384617</v>
      </c>
      <c r="BE128">
        <f t="shared" si="30"/>
        <v>3.0300706500978603</v>
      </c>
      <c r="BG128">
        <f t="shared" si="46"/>
        <v>13.444940670028142</v>
      </c>
      <c r="BH128" s="39">
        <f t="shared" si="47"/>
        <v>38744</v>
      </c>
      <c r="BI128" s="41">
        <f t="shared" si="48"/>
        <v>106.05552</v>
      </c>
      <c r="BJ128" s="41">
        <f t="shared" si="54"/>
        <v>102.5457675</v>
      </c>
      <c r="BK128" s="41">
        <f t="shared" si="54"/>
        <v>86.769495576923077</v>
      </c>
      <c r="BL128" s="41">
        <f t="shared" si="54"/>
        <v>70.993223653846158</v>
      </c>
      <c r="BM128" s="41">
        <f t="shared" si="54"/>
        <v>55.216951730769232</v>
      </c>
      <c r="BN128" s="41">
        <f t="shared" si="54"/>
        <v>39.440679807692305</v>
      </c>
      <c r="BP128">
        <f t="shared" si="49"/>
        <v>9484.2419230769228</v>
      </c>
      <c r="BQ128">
        <f t="shared" si="32"/>
        <v>1.9548819891924252</v>
      </c>
    </row>
    <row r="129" spans="1:69" x14ac:dyDescent="0.3">
      <c r="A129" s="38">
        <v>38751</v>
      </c>
      <c r="B129" s="48">
        <v>103698.73</v>
      </c>
      <c r="C129" s="48">
        <v>124303.95</v>
      </c>
      <c r="D129" s="48">
        <v>704000</v>
      </c>
      <c r="E129" s="49">
        <v>1687.2</v>
      </c>
      <c r="AD129" s="35">
        <f t="shared" si="38"/>
        <v>2007</v>
      </c>
      <c r="AE129" s="5">
        <f t="shared" si="33"/>
        <v>2006</v>
      </c>
      <c r="AF129" s="5">
        <f t="shared" si="39"/>
        <v>2005</v>
      </c>
      <c r="AG129" s="8">
        <f t="shared" si="34"/>
        <v>38751</v>
      </c>
      <c r="AH129" s="6">
        <f t="shared" si="55"/>
        <v>48</v>
      </c>
      <c r="AI129" s="6">
        <f t="shared" si="56"/>
        <v>4</v>
      </c>
      <c r="AK129">
        <f t="shared" si="35"/>
        <v>7661.4623076923081</v>
      </c>
      <c r="AL129">
        <f t="shared" si="28"/>
        <v>-27.342998220979997</v>
      </c>
      <c r="AN129">
        <f t="shared" si="42"/>
        <v>13.535109334922103</v>
      </c>
      <c r="AO129" s="39">
        <f t="shared" si="43"/>
        <v>38751</v>
      </c>
      <c r="AP129" s="40">
        <f t="shared" si="36"/>
        <v>103.69873</v>
      </c>
      <c r="AQ129">
        <f t="shared" si="53"/>
        <v>91.937547692307689</v>
      </c>
      <c r="AR129">
        <f t="shared" si="53"/>
        <v>76.614623076923081</v>
      </c>
      <c r="AS129">
        <f t="shared" si="53"/>
        <v>61.291698461538466</v>
      </c>
      <c r="AT129">
        <f t="shared" si="53"/>
        <v>45.968773846153844</v>
      </c>
      <c r="AU129">
        <f t="shared" si="53"/>
        <v>30.645849230769233</v>
      </c>
      <c r="AW129">
        <f t="shared" si="37"/>
        <v>9308.0715384615396</v>
      </c>
      <c r="AX129">
        <f t="shared" si="29"/>
        <v>-23.664089246544151</v>
      </c>
      <c r="BD129">
        <f t="shared" si="45"/>
        <v>7878.6846153846154</v>
      </c>
      <c r="BE129">
        <f t="shared" si="30"/>
        <v>2.8352591054870979</v>
      </c>
      <c r="BG129">
        <f t="shared" si="46"/>
        <v>13.16193439162531</v>
      </c>
      <c r="BH129" s="39">
        <f t="shared" si="47"/>
        <v>38751</v>
      </c>
      <c r="BI129" s="41">
        <f t="shared" si="48"/>
        <v>103.69873</v>
      </c>
      <c r="BJ129" s="41">
        <f t="shared" si="54"/>
        <v>102.4229</v>
      </c>
      <c r="BK129" s="41">
        <f t="shared" si="54"/>
        <v>86.66553076923077</v>
      </c>
      <c r="BL129" s="41">
        <f t="shared" si="54"/>
        <v>70.908161538461542</v>
      </c>
      <c r="BM129" s="41">
        <f t="shared" si="54"/>
        <v>55.150792307692313</v>
      </c>
      <c r="BN129" s="41">
        <f t="shared" si="54"/>
        <v>39.393423076923078</v>
      </c>
      <c r="BP129">
        <f t="shared" si="49"/>
        <v>9452.0792307692318</v>
      </c>
      <c r="BQ129">
        <f t="shared" si="32"/>
        <v>1.5471270468071063</v>
      </c>
    </row>
    <row r="130" spans="1:69" x14ac:dyDescent="0.3">
      <c r="A130" s="38">
        <v>38758</v>
      </c>
      <c r="B130" s="48">
        <v>101194.64</v>
      </c>
      <c r="C130" s="48">
        <v>121400.89</v>
      </c>
      <c r="D130" s="48">
        <v>687000</v>
      </c>
      <c r="E130" s="49">
        <v>1649.46</v>
      </c>
      <c r="AD130" s="35">
        <f t="shared" si="38"/>
        <v>2007</v>
      </c>
      <c r="AE130" s="5">
        <f t="shared" si="33"/>
        <v>2006</v>
      </c>
      <c r="AF130" s="5">
        <f t="shared" si="39"/>
        <v>2005</v>
      </c>
      <c r="AG130" s="8">
        <f t="shared" si="34"/>
        <v>38758</v>
      </c>
      <c r="AH130" s="6">
        <f t="shared" si="55"/>
        <v>47</v>
      </c>
      <c r="AI130" s="6">
        <f t="shared" si="56"/>
        <v>5</v>
      </c>
      <c r="AK130">
        <f t="shared" si="35"/>
        <v>7666.7753846153846</v>
      </c>
      <c r="AL130">
        <f t="shared" si="28"/>
        <v>-26.872976474483579</v>
      </c>
      <c r="AN130">
        <f t="shared" si="42"/>
        <v>13.199113698187022</v>
      </c>
      <c r="AO130" s="39">
        <f t="shared" si="43"/>
        <v>38758</v>
      </c>
      <c r="AP130" s="40">
        <f t="shared" si="36"/>
        <v>101.19463999999999</v>
      </c>
      <c r="AQ130">
        <f t="shared" si="53"/>
        <v>92.001304615384612</v>
      </c>
      <c r="AR130">
        <f t="shared" si="53"/>
        <v>76.667753846153843</v>
      </c>
      <c r="AS130">
        <f t="shared" si="53"/>
        <v>61.334203076923075</v>
      </c>
      <c r="AT130">
        <f t="shared" si="53"/>
        <v>46.000652307692306</v>
      </c>
      <c r="AU130">
        <f t="shared" si="53"/>
        <v>30.667101538461537</v>
      </c>
      <c r="AW130">
        <f t="shared" si="37"/>
        <v>9313.751923076923</v>
      </c>
      <c r="AX130">
        <f t="shared" si="29"/>
        <v>-23.236076543370764</v>
      </c>
      <c r="BD130">
        <f t="shared" si="45"/>
        <v>7869.2332692307691</v>
      </c>
      <c r="BE130">
        <f t="shared" si="30"/>
        <v>2.6407175697575447</v>
      </c>
      <c r="BG130">
        <f t="shared" si="46"/>
        <v>12.859529834460218</v>
      </c>
      <c r="BH130" s="39">
        <f t="shared" si="47"/>
        <v>38758</v>
      </c>
      <c r="BI130" s="41">
        <f t="shared" si="48"/>
        <v>101.19463999999999</v>
      </c>
      <c r="BJ130" s="41">
        <f t="shared" si="54"/>
        <v>102.3000325</v>
      </c>
      <c r="BK130" s="41">
        <f t="shared" si="54"/>
        <v>86.561565961538463</v>
      </c>
      <c r="BL130" s="41">
        <f t="shared" si="54"/>
        <v>70.823099423076926</v>
      </c>
      <c r="BM130" s="41">
        <f t="shared" si="54"/>
        <v>55.084632884615388</v>
      </c>
      <c r="BN130" s="41">
        <f t="shared" si="54"/>
        <v>39.346166346153851</v>
      </c>
      <c r="BP130">
        <f t="shared" si="49"/>
        <v>9419.9165384615389</v>
      </c>
      <c r="BQ130">
        <f t="shared" si="32"/>
        <v>1.1398694775364371</v>
      </c>
    </row>
    <row r="131" spans="1:69" x14ac:dyDescent="0.3">
      <c r="A131" s="38">
        <v>38765</v>
      </c>
      <c r="B131" s="48">
        <v>99132.45</v>
      </c>
      <c r="C131" s="48">
        <v>117863.94</v>
      </c>
      <c r="D131" s="48">
        <v>673000</v>
      </c>
      <c r="E131" s="49">
        <v>1601.2</v>
      </c>
      <c r="AD131" s="35">
        <f t="shared" si="38"/>
        <v>2007</v>
      </c>
      <c r="AE131" s="5">
        <f t="shared" si="33"/>
        <v>2006</v>
      </c>
      <c r="AF131" s="5">
        <f t="shared" si="39"/>
        <v>2005</v>
      </c>
      <c r="AG131" s="8">
        <f t="shared" si="34"/>
        <v>38765</v>
      </c>
      <c r="AH131" s="6">
        <f t="shared" si="55"/>
        <v>46</v>
      </c>
      <c r="AI131" s="6">
        <f t="shared" si="56"/>
        <v>6</v>
      </c>
      <c r="AK131">
        <f t="shared" si="35"/>
        <v>7672.0884615384612</v>
      </c>
      <c r="AL131">
        <f t="shared" si="28"/>
        <v>-26.397497709080632</v>
      </c>
      <c r="AN131">
        <f t="shared" si="42"/>
        <v>12.921181826430773</v>
      </c>
      <c r="AO131" s="39">
        <f t="shared" si="43"/>
        <v>38765</v>
      </c>
      <c r="AP131" s="40">
        <f t="shared" si="36"/>
        <v>99.132449999999992</v>
      </c>
      <c r="AQ131">
        <f t="shared" si="53"/>
        <v>92.065061538461535</v>
      </c>
      <c r="AR131">
        <f t="shared" si="53"/>
        <v>76.720884615384605</v>
      </c>
      <c r="AS131">
        <f t="shared" si="53"/>
        <v>61.37670769230769</v>
      </c>
      <c r="AT131">
        <f t="shared" si="53"/>
        <v>46.032530769230767</v>
      </c>
      <c r="AU131">
        <f t="shared" si="53"/>
        <v>30.688353846153845</v>
      </c>
      <c r="AW131">
        <f t="shared" si="37"/>
        <v>9319.4323076923083</v>
      </c>
      <c r="AX131">
        <f t="shared" si="29"/>
        <v>-22.803767693619836</v>
      </c>
      <c r="BD131">
        <f t="shared" si="45"/>
        <v>7859.7819230769219</v>
      </c>
      <c r="BE131">
        <f t="shared" si="30"/>
        <v>2.4464454819492998</v>
      </c>
      <c r="BG131">
        <f t="shared" si="46"/>
        <v>12.61262093149678</v>
      </c>
      <c r="BH131" s="39">
        <f t="shared" si="47"/>
        <v>38765</v>
      </c>
      <c r="BI131" s="41">
        <f t="shared" si="48"/>
        <v>99.132449999999992</v>
      </c>
      <c r="BJ131" s="41">
        <f t="shared" si="54"/>
        <v>102.17716499999997</v>
      </c>
      <c r="BK131" s="41">
        <f t="shared" si="54"/>
        <v>86.457601153846142</v>
      </c>
      <c r="BL131" s="41">
        <f t="shared" si="54"/>
        <v>70.738037307692295</v>
      </c>
      <c r="BM131" s="41">
        <f t="shared" si="54"/>
        <v>55.018473461538449</v>
      </c>
      <c r="BN131" s="41">
        <f t="shared" si="54"/>
        <v>39.298909615384609</v>
      </c>
      <c r="BP131">
        <f t="shared" si="49"/>
        <v>9387.7538461538461</v>
      </c>
      <c r="BQ131">
        <f t="shared" si="32"/>
        <v>0.73310837190312395</v>
      </c>
    </row>
    <row r="132" spans="1:69" x14ac:dyDescent="0.3">
      <c r="A132" s="38">
        <v>38772</v>
      </c>
      <c r="B132" s="48">
        <v>100310.85</v>
      </c>
      <c r="C132" s="48">
        <v>119841.48</v>
      </c>
      <c r="D132" s="48">
        <v>681000</v>
      </c>
      <c r="E132" s="49">
        <v>1627.68</v>
      </c>
      <c r="AD132" s="35">
        <f t="shared" si="38"/>
        <v>2007</v>
      </c>
      <c r="AE132" s="5">
        <f t="shared" si="33"/>
        <v>2006</v>
      </c>
      <c r="AF132" s="5">
        <f t="shared" si="39"/>
        <v>2005</v>
      </c>
      <c r="AG132" s="8">
        <f t="shared" si="34"/>
        <v>38772</v>
      </c>
      <c r="AH132" s="6">
        <f t="shared" si="55"/>
        <v>45</v>
      </c>
      <c r="AI132" s="6">
        <f t="shared" si="56"/>
        <v>7</v>
      </c>
      <c r="AK132">
        <f t="shared" si="35"/>
        <v>7677.4015384615386</v>
      </c>
      <c r="AL132">
        <f t="shared" si="28"/>
        <v>-25.916466334723097</v>
      </c>
      <c r="AN132">
        <f t="shared" si="42"/>
        <v>13.065729270179755</v>
      </c>
      <c r="AO132" s="39">
        <f t="shared" si="43"/>
        <v>38772</v>
      </c>
      <c r="AP132" s="40">
        <f t="shared" si="36"/>
        <v>100.31085</v>
      </c>
      <c r="AQ132">
        <f t="shared" si="53"/>
        <v>92.128818461538472</v>
      </c>
      <c r="AR132">
        <f t="shared" si="53"/>
        <v>76.774015384615382</v>
      </c>
      <c r="AS132">
        <f t="shared" si="53"/>
        <v>61.419212307692312</v>
      </c>
      <c r="AT132">
        <f t="shared" si="53"/>
        <v>46.064409230769236</v>
      </c>
      <c r="AU132">
        <f t="shared" si="53"/>
        <v>30.709606153846156</v>
      </c>
      <c r="AW132">
        <f t="shared" si="37"/>
        <v>9325.1126923076918</v>
      </c>
      <c r="AX132">
        <f t="shared" si="29"/>
        <v>-22.367097687635329</v>
      </c>
      <c r="BD132">
        <f t="shared" si="45"/>
        <v>7850.3305769230774</v>
      </c>
      <c r="BE132">
        <f t="shared" si="30"/>
        <v>2.2524422826553314</v>
      </c>
      <c r="BG132">
        <f t="shared" si="46"/>
        <v>12.777914129485826</v>
      </c>
      <c r="BH132" s="39">
        <f t="shared" si="47"/>
        <v>38772</v>
      </c>
      <c r="BI132" s="41">
        <f t="shared" si="48"/>
        <v>100.31085</v>
      </c>
      <c r="BJ132" s="41">
        <f t="shared" si="54"/>
        <v>102.0542975</v>
      </c>
      <c r="BK132" s="41">
        <f t="shared" si="54"/>
        <v>86.353636346153863</v>
      </c>
      <c r="BL132" s="41">
        <f t="shared" si="54"/>
        <v>70.652975192307693</v>
      </c>
      <c r="BM132" s="41">
        <f t="shared" si="54"/>
        <v>54.952314038461537</v>
      </c>
      <c r="BN132" s="41">
        <f t="shared" si="54"/>
        <v>39.251652884615389</v>
      </c>
      <c r="BP132">
        <f t="shared" si="49"/>
        <v>9355.5911538461551</v>
      </c>
      <c r="BQ132">
        <f t="shared" si="32"/>
        <v>0.32684282264605624</v>
      </c>
    </row>
    <row r="133" spans="1:69" x14ac:dyDescent="0.3">
      <c r="A133" s="38">
        <v>38779</v>
      </c>
      <c r="B133" s="48">
        <v>96039.17</v>
      </c>
      <c r="C133" s="48">
        <v>114411.65</v>
      </c>
      <c r="D133" s="48">
        <v>652000</v>
      </c>
      <c r="E133" s="49">
        <v>1553.15</v>
      </c>
      <c r="AD133" s="35">
        <f t="shared" si="38"/>
        <v>2007</v>
      </c>
      <c r="AE133" s="5">
        <f t="shared" si="33"/>
        <v>2006</v>
      </c>
      <c r="AF133" s="5">
        <f t="shared" si="39"/>
        <v>2005</v>
      </c>
      <c r="AG133" s="8">
        <f t="shared" si="34"/>
        <v>38779</v>
      </c>
      <c r="AH133" s="6">
        <f t="shared" si="55"/>
        <v>44</v>
      </c>
      <c r="AI133" s="6">
        <f t="shared" si="56"/>
        <v>8</v>
      </c>
      <c r="AK133">
        <f t="shared" si="35"/>
        <v>7682.7146153846152</v>
      </c>
      <c r="AL133">
        <f t="shared" si="28"/>
        <v>-25.429784515661979</v>
      </c>
      <c r="AN133">
        <f t="shared" si="42"/>
        <v>12.500681700148254</v>
      </c>
      <c r="AO133" s="39">
        <f t="shared" si="43"/>
        <v>38779</v>
      </c>
      <c r="AP133" s="40">
        <f t="shared" si="36"/>
        <v>96.039169999999999</v>
      </c>
      <c r="AQ133">
        <f t="shared" ref="AQ133:AU148" si="57">($AK133*AQ$18)/1000</f>
        <v>92.192575384615381</v>
      </c>
      <c r="AR133">
        <f t="shared" si="57"/>
        <v>76.827146153846144</v>
      </c>
      <c r="AS133">
        <f t="shared" si="57"/>
        <v>61.461716923076921</v>
      </c>
      <c r="AT133">
        <f t="shared" si="57"/>
        <v>46.096287692307691</v>
      </c>
      <c r="AU133">
        <f t="shared" si="57"/>
        <v>30.73085846153846</v>
      </c>
      <c r="AW133">
        <f t="shared" si="37"/>
        <v>9330.793076923077</v>
      </c>
      <c r="AX133">
        <f t="shared" si="29"/>
        <v>-21.926000197469431</v>
      </c>
      <c r="BD133">
        <f t="shared" si="45"/>
        <v>7840.8792307692311</v>
      </c>
      <c r="BE133">
        <f t="shared" si="30"/>
        <v>2.0587074140160366</v>
      </c>
      <c r="BG133">
        <f t="shared" si="46"/>
        <v>12.248520500497245</v>
      </c>
      <c r="BH133" s="39">
        <f t="shared" si="47"/>
        <v>38779</v>
      </c>
      <c r="BI133" s="41">
        <f t="shared" si="48"/>
        <v>96.039169999999999</v>
      </c>
      <c r="BJ133" s="41">
        <f t="shared" si="54"/>
        <v>101.93143000000001</v>
      </c>
      <c r="BK133" s="41">
        <f t="shared" si="54"/>
        <v>86.249671538461541</v>
      </c>
      <c r="BL133" s="41">
        <f t="shared" si="54"/>
        <v>70.567913076923077</v>
      </c>
      <c r="BM133" s="41">
        <f t="shared" si="54"/>
        <v>54.886154615384612</v>
      </c>
      <c r="BN133" s="41">
        <f t="shared" si="54"/>
        <v>39.204396153846162</v>
      </c>
      <c r="BP133">
        <f t="shared" si="49"/>
        <v>9323.4284615384604</v>
      </c>
      <c r="BQ133">
        <f t="shared" si="32"/>
        <v>-7.8928075286877064E-2</v>
      </c>
    </row>
    <row r="134" spans="1:69" x14ac:dyDescent="0.3">
      <c r="A134" s="38">
        <v>38786</v>
      </c>
      <c r="B134" s="48">
        <v>91325.59</v>
      </c>
      <c r="C134" s="48">
        <v>109149.97</v>
      </c>
      <c r="D134" s="48">
        <v>620000</v>
      </c>
      <c r="E134" s="49">
        <v>1481.54</v>
      </c>
      <c r="AD134" s="35">
        <f t="shared" si="38"/>
        <v>2007</v>
      </c>
      <c r="AE134" s="5">
        <f t="shared" si="33"/>
        <v>2006</v>
      </c>
      <c r="AF134" s="5">
        <f t="shared" si="39"/>
        <v>2005</v>
      </c>
      <c r="AG134" s="8">
        <f t="shared" si="34"/>
        <v>38786</v>
      </c>
      <c r="AH134" s="6">
        <f t="shared" si="55"/>
        <v>43</v>
      </c>
      <c r="AI134" s="6">
        <f t="shared" si="56"/>
        <v>9</v>
      </c>
      <c r="AK134">
        <f t="shared" si="35"/>
        <v>7688.0276923076917</v>
      </c>
      <c r="AL134">
        <f t="shared" si="28"/>
        <v>-24.937352104109923</v>
      </c>
      <c r="AN134">
        <f t="shared" si="42"/>
        <v>11.878936140068335</v>
      </c>
      <c r="AO134" s="39">
        <f t="shared" si="43"/>
        <v>38786</v>
      </c>
      <c r="AP134" s="40">
        <f t="shared" si="36"/>
        <v>91.325589999999991</v>
      </c>
      <c r="AQ134">
        <f t="shared" si="57"/>
        <v>92.256332307692304</v>
      </c>
      <c r="AR134">
        <f t="shared" si="57"/>
        <v>76.88027692307692</v>
      </c>
      <c r="AS134">
        <f t="shared" si="57"/>
        <v>61.504221538461536</v>
      </c>
      <c r="AT134">
        <f t="shared" si="57"/>
        <v>46.128166153846152</v>
      </c>
      <c r="AU134">
        <f t="shared" si="57"/>
        <v>30.752110769230768</v>
      </c>
      <c r="AW134">
        <f t="shared" si="37"/>
        <v>9336.4734615384605</v>
      </c>
      <c r="AX134">
        <f t="shared" si="29"/>
        <v>-21.48040754329633</v>
      </c>
      <c r="BD134">
        <f t="shared" si="45"/>
        <v>7831.4278846153838</v>
      </c>
      <c r="BE134">
        <f t="shared" si="30"/>
        <v>1.86524031971389</v>
      </c>
      <c r="BG134">
        <f t="shared" si="46"/>
        <v>11.661422584176062</v>
      </c>
      <c r="BH134" s="39">
        <f t="shared" si="47"/>
        <v>38786</v>
      </c>
      <c r="BI134" s="41">
        <f t="shared" si="48"/>
        <v>91.325589999999991</v>
      </c>
      <c r="BJ134" s="41">
        <f t="shared" si="54"/>
        <v>101.80856249999998</v>
      </c>
      <c r="BK134" s="41">
        <f t="shared" si="54"/>
        <v>86.14570673076922</v>
      </c>
      <c r="BL134" s="41">
        <f t="shared" si="54"/>
        <v>70.48285096153846</v>
      </c>
      <c r="BM134" s="41">
        <f t="shared" si="54"/>
        <v>54.819995192307687</v>
      </c>
      <c r="BN134" s="41">
        <f t="shared" si="54"/>
        <v>39.15713942307692</v>
      </c>
      <c r="BP134">
        <f t="shared" si="49"/>
        <v>9291.2657692307694</v>
      </c>
      <c r="BQ134">
        <f t="shared" si="32"/>
        <v>-0.48420522474490468</v>
      </c>
    </row>
    <row r="135" spans="1:69" x14ac:dyDescent="0.3">
      <c r="A135" s="38">
        <v>38793</v>
      </c>
      <c r="B135" s="48">
        <v>93829.68</v>
      </c>
      <c r="C135" s="48">
        <v>111224.33</v>
      </c>
      <c r="D135" s="48">
        <v>637000</v>
      </c>
      <c r="E135" s="49">
        <v>1509.28</v>
      </c>
      <c r="AD135" s="35">
        <f t="shared" si="38"/>
        <v>2007</v>
      </c>
      <c r="AE135" s="5">
        <f t="shared" si="33"/>
        <v>2006</v>
      </c>
      <c r="AF135" s="5">
        <f t="shared" si="39"/>
        <v>2005</v>
      </c>
      <c r="AG135" s="8">
        <f t="shared" si="34"/>
        <v>38793</v>
      </c>
      <c r="AH135" s="6">
        <f t="shared" si="55"/>
        <v>42</v>
      </c>
      <c r="AI135" s="6">
        <f t="shared" si="56"/>
        <v>10</v>
      </c>
      <c r="AK135">
        <f t="shared" si="35"/>
        <v>7693.3407692307701</v>
      </c>
      <c r="AL135">
        <f t="shared" si="28"/>
        <v>-24.439066571538138</v>
      </c>
      <c r="AN135">
        <f t="shared" si="42"/>
        <v>12.196220447593886</v>
      </c>
      <c r="AO135" s="39">
        <f t="shared" si="43"/>
        <v>38793</v>
      </c>
      <c r="AP135" s="40">
        <f t="shared" si="36"/>
        <v>93.829679999999996</v>
      </c>
      <c r="AQ135">
        <f t="shared" si="57"/>
        <v>92.320089230769241</v>
      </c>
      <c r="AR135">
        <f t="shared" si="57"/>
        <v>76.933407692307696</v>
      </c>
      <c r="AS135">
        <f t="shared" si="57"/>
        <v>61.546726153846159</v>
      </c>
      <c r="AT135">
        <f t="shared" si="57"/>
        <v>46.160044615384621</v>
      </c>
      <c r="AU135">
        <f t="shared" si="57"/>
        <v>30.773363076923079</v>
      </c>
      <c r="AW135">
        <f t="shared" si="37"/>
        <v>9342.1538461538476</v>
      </c>
      <c r="AX135">
        <f t="shared" si="29"/>
        <v>-21.030250658793783</v>
      </c>
      <c r="BD135">
        <f t="shared" si="45"/>
        <v>7821.9765384615384</v>
      </c>
      <c r="BE135">
        <f t="shared" si="30"/>
        <v>1.6720404449682258</v>
      </c>
      <c r="BG135">
        <f t="shared" si="46"/>
        <v>11.99564835545452</v>
      </c>
      <c r="BH135" s="39">
        <f t="shared" si="47"/>
        <v>38793</v>
      </c>
      <c r="BI135" s="41">
        <f t="shared" si="48"/>
        <v>93.829679999999996</v>
      </c>
      <c r="BJ135" s="41">
        <f t="shared" si="54"/>
        <v>101.68569500000001</v>
      </c>
      <c r="BK135" s="41">
        <f t="shared" si="54"/>
        <v>86.041741923076913</v>
      </c>
      <c r="BL135" s="41">
        <f t="shared" si="54"/>
        <v>70.397788846153858</v>
      </c>
      <c r="BM135" s="41">
        <f t="shared" si="54"/>
        <v>54.753835769230768</v>
      </c>
      <c r="BN135" s="41">
        <f t="shared" si="54"/>
        <v>39.109882692307693</v>
      </c>
      <c r="BP135">
        <f t="shared" si="49"/>
        <v>9259.1030769230765</v>
      </c>
      <c r="BQ135">
        <f t="shared" si="32"/>
        <v>-0.88898952638167827</v>
      </c>
    </row>
    <row r="136" spans="1:69" x14ac:dyDescent="0.3">
      <c r="A136" s="38">
        <v>38800</v>
      </c>
      <c r="B136" s="48">
        <v>89705.3</v>
      </c>
      <c r="C136" s="48">
        <v>105993.71</v>
      </c>
      <c r="D136" s="48">
        <v>609000</v>
      </c>
      <c r="E136" s="49">
        <v>1438.56</v>
      </c>
      <c r="AD136" s="35">
        <f t="shared" si="38"/>
        <v>2007</v>
      </c>
      <c r="AE136" s="5">
        <f t="shared" si="33"/>
        <v>2006</v>
      </c>
      <c r="AF136" s="5">
        <f t="shared" si="39"/>
        <v>2005</v>
      </c>
      <c r="AG136" s="8">
        <f t="shared" si="34"/>
        <v>38800</v>
      </c>
      <c r="AH136" s="6">
        <f t="shared" si="55"/>
        <v>41</v>
      </c>
      <c r="AI136" s="6">
        <f t="shared" si="56"/>
        <v>11</v>
      </c>
      <c r="AK136">
        <f t="shared" si="35"/>
        <v>7698.6538461538457</v>
      </c>
      <c r="AL136">
        <f t="shared" si="28"/>
        <v>-23.934822937508958</v>
      </c>
      <c r="AN136">
        <f t="shared" si="42"/>
        <v>11.652076037269254</v>
      </c>
      <c r="AO136" s="39">
        <f t="shared" si="43"/>
        <v>38800</v>
      </c>
      <c r="AP136" s="40">
        <f t="shared" si="36"/>
        <v>89.705300000000008</v>
      </c>
      <c r="AQ136">
        <f t="shared" si="57"/>
        <v>92.38384615384615</v>
      </c>
      <c r="AR136">
        <f t="shared" si="57"/>
        <v>76.986538461538458</v>
      </c>
      <c r="AS136">
        <f t="shared" si="57"/>
        <v>61.589230769230767</v>
      </c>
      <c r="AT136">
        <f t="shared" si="57"/>
        <v>46.191923076923075</v>
      </c>
      <c r="AU136">
        <f t="shared" si="57"/>
        <v>30.794615384615383</v>
      </c>
      <c r="AW136">
        <f t="shared" si="37"/>
        <v>9347.834230769231</v>
      </c>
      <c r="AX136">
        <f t="shared" si="29"/>
        <v>-20.575459055455436</v>
      </c>
      <c r="BD136">
        <f t="shared" si="45"/>
        <v>7812.5251923076921</v>
      </c>
      <c r="BE136">
        <f t="shared" si="30"/>
        <v>1.4791072365298641</v>
      </c>
      <c r="BG136">
        <f t="shared" si="46"/>
        <v>11.482241374187815</v>
      </c>
      <c r="BH136" s="39">
        <f t="shared" si="47"/>
        <v>38800</v>
      </c>
      <c r="BI136" s="41">
        <f t="shared" si="48"/>
        <v>89.705300000000008</v>
      </c>
      <c r="BJ136" s="41">
        <f t="shared" si="54"/>
        <v>101.5628275</v>
      </c>
      <c r="BK136" s="41">
        <f t="shared" si="54"/>
        <v>85.937777115384606</v>
      </c>
      <c r="BL136" s="41">
        <f t="shared" si="54"/>
        <v>70.312726730769228</v>
      </c>
      <c r="BM136" s="41">
        <f t="shared" si="54"/>
        <v>54.687676346153843</v>
      </c>
      <c r="BN136" s="41">
        <f t="shared" si="54"/>
        <v>39.062625961538465</v>
      </c>
      <c r="BP136">
        <f t="shared" si="49"/>
        <v>9226.9403846153837</v>
      </c>
      <c r="BQ136">
        <f t="shared" si="32"/>
        <v>-1.293281878661412</v>
      </c>
    </row>
    <row r="137" spans="1:69" x14ac:dyDescent="0.3">
      <c r="A137" s="38">
        <v>38807</v>
      </c>
      <c r="B137" s="48">
        <v>92798.58</v>
      </c>
      <c r="C137" s="48">
        <v>110234.84</v>
      </c>
      <c r="D137" s="48">
        <v>630000</v>
      </c>
      <c r="E137" s="49">
        <v>1495.93</v>
      </c>
      <c r="AD137" s="35">
        <f t="shared" si="38"/>
        <v>2007</v>
      </c>
      <c r="AE137" s="5">
        <f t="shared" si="33"/>
        <v>2006</v>
      </c>
      <c r="AF137" s="5">
        <f t="shared" si="39"/>
        <v>2005</v>
      </c>
      <c r="AG137" s="8">
        <f t="shared" si="34"/>
        <v>38807</v>
      </c>
      <c r="AH137" s="6">
        <f t="shared" si="55"/>
        <v>40</v>
      </c>
      <c r="AI137" s="6">
        <f t="shared" si="56"/>
        <v>12</v>
      </c>
      <c r="AK137">
        <f t="shared" si="35"/>
        <v>7703.9669230769232</v>
      </c>
      <c r="AL137">
        <f t="shared" ref="AL137:AL200" si="58">(AK137/AK85-1)*100</f>
        <v>-23.424513695939918</v>
      </c>
      <c r="AN137">
        <f t="shared" si="42"/>
        <v>12.045557947818491</v>
      </c>
      <c r="AO137" s="39">
        <f t="shared" si="43"/>
        <v>38807</v>
      </c>
      <c r="AP137" s="40">
        <f t="shared" si="36"/>
        <v>92.798580000000001</v>
      </c>
      <c r="AQ137">
        <f t="shared" si="57"/>
        <v>92.447603076923087</v>
      </c>
      <c r="AR137">
        <f t="shared" si="57"/>
        <v>77.039669230769235</v>
      </c>
      <c r="AS137">
        <f t="shared" si="57"/>
        <v>61.631735384615382</v>
      </c>
      <c r="AT137">
        <f t="shared" si="57"/>
        <v>46.223801538461544</v>
      </c>
      <c r="AU137">
        <f t="shared" si="57"/>
        <v>30.815867692307691</v>
      </c>
      <c r="AW137">
        <f t="shared" si="37"/>
        <v>9353.5146153846163</v>
      </c>
      <c r="AX137">
        <f t="shared" ref="AX137:AX200" si="59">(AW137/AW85-1)*100</f>
        <v>-20.115960785795107</v>
      </c>
      <c r="BD137">
        <f t="shared" si="45"/>
        <v>7803.0738461538467</v>
      </c>
      <c r="BE137">
        <f t="shared" ref="BE137:BE200" si="60">(BD137/BD85-1)*100</f>
        <v>1.2864401426757599</v>
      </c>
      <c r="BG137">
        <f t="shared" si="46"/>
        <v>11.892567189498102</v>
      </c>
      <c r="BH137" s="39">
        <f t="shared" si="47"/>
        <v>38807</v>
      </c>
      <c r="BI137" s="41">
        <f t="shared" si="48"/>
        <v>92.798580000000001</v>
      </c>
      <c r="BJ137" s="41">
        <f t="shared" ref="BJ137:BN152" si="61">$BD137*BJ$18/1000</f>
        <v>101.43996000000001</v>
      </c>
      <c r="BK137" s="41">
        <f t="shared" si="61"/>
        <v>85.833812307692313</v>
      </c>
      <c r="BL137" s="41">
        <f t="shared" si="61"/>
        <v>70.227664615384626</v>
      </c>
      <c r="BM137" s="41">
        <f t="shared" si="61"/>
        <v>54.621516923076925</v>
      </c>
      <c r="BN137" s="41">
        <f t="shared" si="61"/>
        <v>39.015369230769231</v>
      </c>
      <c r="BP137">
        <f t="shared" si="49"/>
        <v>9194.7776923076926</v>
      </c>
      <c r="BQ137">
        <f t="shared" ref="BQ137:BQ200" si="62">(BP137/BP85-1)*100</f>
        <v>-1.6970831778659323</v>
      </c>
    </row>
    <row r="138" spans="1:69" x14ac:dyDescent="0.3">
      <c r="A138" s="38">
        <v>38814</v>
      </c>
      <c r="B138" s="48">
        <v>96333.77</v>
      </c>
      <c r="C138" s="48">
        <v>115050.16</v>
      </c>
      <c r="D138" s="48">
        <v>654000</v>
      </c>
      <c r="E138" s="49">
        <v>1557.47</v>
      </c>
      <c r="AD138" s="35">
        <f t="shared" si="38"/>
        <v>2007</v>
      </c>
      <c r="AE138" s="5">
        <f t="shared" si="33"/>
        <v>2006</v>
      </c>
      <c r="AF138" s="5">
        <f t="shared" si="39"/>
        <v>2005</v>
      </c>
      <c r="AG138" s="8">
        <f t="shared" si="34"/>
        <v>38814</v>
      </c>
      <c r="AH138" s="6">
        <f t="shared" si="55"/>
        <v>39</v>
      </c>
      <c r="AI138" s="6">
        <f t="shared" si="56"/>
        <v>13</v>
      </c>
      <c r="AK138">
        <f t="shared" si="35"/>
        <v>7709.2800000000007</v>
      </c>
      <c r="AL138">
        <f t="shared" si="58"/>
        <v>-22.908028738691055</v>
      </c>
      <c r="AN138">
        <f t="shared" si="42"/>
        <v>12.495819324242989</v>
      </c>
      <c r="AO138" s="39">
        <f t="shared" si="43"/>
        <v>38814</v>
      </c>
      <c r="AP138" s="40">
        <f t="shared" si="36"/>
        <v>96.333770000000001</v>
      </c>
      <c r="AQ138">
        <f t="shared" si="57"/>
        <v>92.51136000000001</v>
      </c>
      <c r="AR138">
        <f t="shared" si="57"/>
        <v>77.092799999999997</v>
      </c>
      <c r="AS138">
        <f t="shared" si="57"/>
        <v>61.674240000000005</v>
      </c>
      <c r="AT138">
        <f t="shared" si="57"/>
        <v>46.255680000000005</v>
      </c>
      <c r="AU138">
        <f t="shared" si="57"/>
        <v>30.837120000000002</v>
      </c>
      <c r="AW138">
        <f t="shared" si="37"/>
        <v>9359.1949999999997</v>
      </c>
      <c r="AX138">
        <f t="shared" si="59"/>
        <v>-19.651682405402859</v>
      </c>
      <c r="BD138">
        <f t="shared" si="45"/>
        <v>7793.6225000000004</v>
      </c>
      <c r="BE138">
        <f t="shared" si="60"/>
        <v>1.0940386132038293</v>
      </c>
      <c r="BG138">
        <f t="shared" si="46"/>
        <v>12.360589700104155</v>
      </c>
      <c r="BH138" s="39">
        <f t="shared" si="47"/>
        <v>38814</v>
      </c>
      <c r="BI138" s="41">
        <f t="shared" si="48"/>
        <v>96.333770000000001</v>
      </c>
      <c r="BJ138" s="41">
        <f t="shared" si="61"/>
        <v>101.3170925</v>
      </c>
      <c r="BK138" s="41">
        <f t="shared" si="61"/>
        <v>85.729847500000005</v>
      </c>
      <c r="BL138" s="41">
        <f t="shared" si="61"/>
        <v>70.14260250000001</v>
      </c>
      <c r="BM138" s="41">
        <f t="shared" si="61"/>
        <v>54.555357500000007</v>
      </c>
      <c r="BN138" s="41">
        <f t="shared" si="61"/>
        <v>38.968112500000004</v>
      </c>
      <c r="BP138">
        <f t="shared" si="49"/>
        <v>9162.6149999999998</v>
      </c>
      <c r="BQ138">
        <f t="shared" si="62"/>
        <v>-2.1003943181010731</v>
      </c>
    </row>
    <row r="139" spans="1:69" x14ac:dyDescent="0.3">
      <c r="A139" s="38">
        <v>38821</v>
      </c>
      <c r="B139" s="48">
        <v>96481.07</v>
      </c>
      <c r="C139" s="48">
        <v>116003.75</v>
      </c>
      <c r="D139" s="48">
        <v>655000</v>
      </c>
      <c r="E139" s="49">
        <v>1570.78</v>
      </c>
      <c r="AD139" s="35">
        <f t="shared" si="38"/>
        <v>2007</v>
      </c>
      <c r="AE139" s="5">
        <f t="shared" si="33"/>
        <v>2006</v>
      </c>
      <c r="AF139" s="5">
        <f t="shared" si="39"/>
        <v>2005</v>
      </c>
      <c r="AG139" s="8">
        <f t="shared" si="34"/>
        <v>38821</v>
      </c>
      <c r="AH139" s="6">
        <f t="shared" si="55"/>
        <v>38</v>
      </c>
      <c r="AI139" s="6">
        <f t="shared" si="56"/>
        <v>14</v>
      </c>
      <c r="AK139">
        <f t="shared" si="35"/>
        <v>7714.5930769230763</v>
      </c>
      <c r="AL139">
        <f t="shared" si="58"/>
        <v>-22.385255276361026</v>
      </c>
      <c r="AN139">
        <f t="shared" si="42"/>
        <v>12.506307077765008</v>
      </c>
      <c r="AO139" s="39">
        <f t="shared" si="43"/>
        <v>38821</v>
      </c>
      <c r="AP139" s="40">
        <f t="shared" si="36"/>
        <v>96.481070000000003</v>
      </c>
      <c r="AQ139">
        <f t="shared" si="57"/>
        <v>92.575116923076919</v>
      </c>
      <c r="AR139">
        <f t="shared" si="57"/>
        <v>77.145930769230759</v>
      </c>
      <c r="AS139">
        <f t="shared" si="57"/>
        <v>61.716744615384613</v>
      </c>
      <c r="AT139">
        <f t="shared" si="57"/>
        <v>46.28755846153846</v>
      </c>
      <c r="AU139">
        <f t="shared" si="57"/>
        <v>30.858372307692306</v>
      </c>
      <c r="AW139">
        <f t="shared" si="37"/>
        <v>9364.875384615385</v>
      </c>
      <c r="AX139">
        <f t="shared" si="59"/>
        <v>-19.182548933810484</v>
      </c>
      <c r="BD139">
        <f t="shared" si="45"/>
        <v>7784.1711538461532</v>
      </c>
      <c r="BE139">
        <f t="shared" si="60"/>
        <v>0.90190209942775379</v>
      </c>
      <c r="BG139">
        <f t="shared" si="46"/>
        <v>12.394520635935502</v>
      </c>
      <c r="BH139" s="39">
        <f t="shared" si="47"/>
        <v>38821</v>
      </c>
      <c r="BI139" s="41">
        <f t="shared" si="48"/>
        <v>96.481070000000003</v>
      </c>
      <c r="BJ139" s="41">
        <f t="shared" si="61"/>
        <v>101.19422499999999</v>
      </c>
      <c r="BK139" s="41">
        <f t="shared" si="61"/>
        <v>85.625882692307684</v>
      </c>
      <c r="BL139" s="41">
        <f t="shared" si="61"/>
        <v>70.057540384615379</v>
      </c>
      <c r="BM139" s="41">
        <f t="shared" si="61"/>
        <v>54.489198076923074</v>
      </c>
      <c r="BN139" s="41">
        <f t="shared" si="61"/>
        <v>38.920855769230769</v>
      </c>
      <c r="BP139">
        <f t="shared" si="49"/>
        <v>9130.4523076923069</v>
      </c>
      <c r="BQ139">
        <f t="shared" si="62"/>
        <v>-2.5032161913033923</v>
      </c>
    </row>
    <row r="140" spans="1:69" x14ac:dyDescent="0.3">
      <c r="A140" s="38">
        <v>38828</v>
      </c>
      <c r="B140" s="48">
        <v>101636.54</v>
      </c>
      <c r="C140" s="48">
        <v>121928.31</v>
      </c>
      <c r="D140" s="48">
        <v>690000</v>
      </c>
      <c r="E140" s="49">
        <v>1651.04</v>
      </c>
      <c r="AD140" s="35">
        <f t="shared" si="38"/>
        <v>2007</v>
      </c>
      <c r="AE140" s="5">
        <f t="shared" si="33"/>
        <v>2006</v>
      </c>
      <c r="AF140" s="5">
        <f t="shared" si="39"/>
        <v>2005</v>
      </c>
      <c r="AG140" s="8">
        <f t="shared" si="34"/>
        <v>38828</v>
      </c>
      <c r="AH140" s="6">
        <f t="shared" si="55"/>
        <v>37</v>
      </c>
      <c r="AI140" s="6">
        <f t="shared" si="56"/>
        <v>15</v>
      </c>
      <c r="AK140">
        <f t="shared" si="35"/>
        <v>7719.9061538461538</v>
      </c>
      <c r="AL140">
        <f t="shared" si="58"/>
        <v>-21.856077756172311</v>
      </c>
      <c r="AN140">
        <f t="shared" si="42"/>
        <v>13.165514965407112</v>
      </c>
      <c r="AO140" s="39">
        <f t="shared" si="43"/>
        <v>38828</v>
      </c>
      <c r="AP140" s="40">
        <f t="shared" si="36"/>
        <v>101.63654</v>
      </c>
      <c r="AQ140">
        <f t="shared" si="57"/>
        <v>92.638873846153842</v>
      </c>
      <c r="AR140">
        <f t="shared" si="57"/>
        <v>77.199061538461535</v>
      </c>
      <c r="AS140">
        <f t="shared" si="57"/>
        <v>61.759249230769228</v>
      </c>
      <c r="AT140">
        <f t="shared" si="57"/>
        <v>46.319436923076921</v>
      </c>
      <c r="AU140">
        <f t="shared" si="57"/>
        <v>30.879624615384614</v>
      </c>
      <c r="AW140">
        <f t="shared" si="37"/>
        <v>9370.5557692307702</v>
      </c>
      <c r="AX140">
        <f t="shared" si="59"/>
        <v>-18.708483814123056</v>
      </c>
      <c r="BD140">
        <f t="shared" si="45"/>
        <v>7774.7198076923087</v>
      </c>
      <c r="BE140">
        <f t="shared" si="60"/>
        <v>0.71003005417165088</v>
      </c>
      <c r="BG140">
        <f t="shared" si="46"/>
        <v>13.07269490270772</v>
      </c>
      <c r="BH140" s="39">
        <f t="shared" si="47"/>
        <v>38828</v>
      </c>
      <c r="BI140" s="41">
        <f t="shared" si="48"/>
        <v>101.63654</v>
      </c>
      <c r="BJ140" s="41">
        <f t="shared" si="61"/>
        <v>101.07135750000002</v>
      </c>
      <c r="BK140" s="41">
        <f t="shared" si="61"/>
        <v>85.521917884615391</v>
      </c>
      <c r="BL140" s="41">
        <f t="shared" si="61"/>
        <v>69.972478269230777</v>
      </c>
      <c r="BM140" s="41">
        <f t="shared" si="61"/>
        <v>54.423038653846163</v>
      </c>
      <c r="BN140" s="41">
        <f t="shared" si="61"/>
        <v>38.873599038461542</v>
      </c>
      <c r="BP140">
        <f t="shared" si="49"/>
        <v>9098.2896153846159</v>
      </c>
      <c r="BQ140">
        <f t="shared" si="62"/>
        <v>-2.9055496872466113</v>
      </c>
    </row>
    <row r="141" spans="1:69" x14ac:dyDescent="0.3">
      <c r="A141" s="38">
        <v>38835</v>
      </c>
      <c r="B141" s="48">
        <v>94860.77</v>
      </c>
      <c r="C141" s="48">
        <v>114367.87</v>
      </c>
      <c r="D141" s="48">
        <v>644000</v>
      </c>
      <c r="E141" s="49">
        <v>1548.48</v>
      </c>
      <c r="AD141" s="35">
        <f t="shared" si="38"/>
        <v>2007</v>
      </c>
      <c r="AE141" s="5">
        <f t="shared" si="33"/>
        <v>2006</v>
      </c>
      <c r="AF141" s="5">
        <f t="shared" si="39"/>
        <v>2005</v>
      </c>
      <c r="AG141" s="8">
        <f t="shared" si="34"/>
        <v>38835</v>
      </c>
      <c r="AH141" s="6">
        <f t="shared" si="55"/>
        <v>36</v>
      </c>
      <c r="AI141" s="6">
        <f t="shared" si="56"/>
        <v>16</v>
      </c>
      <c r="AK141">
        <f t="shared" si="35"/>
        <v>7725.2192307692312</v>
      </c>
      <c r="AL141">
        <f t="shared" si="58"/>
        <v>-21.32037777682023</v>
      </c>
      <c r="AN141">
        <f t="shared" si="42"/>
        <v>12.279362846063119</v>
      </c>
      <c r="AO141" s="39">
        <f t="shared" si="43"/>
        <v>38835</v>
      </c>
      <c r="AP141" s="40">
        <f t="shared" si="36"/>
        <v>94.860770000000002</v>
      </c>
      <c r="AQ141">
        <f t="shared" si="57"/>
        <v>92.70263076923078</v>
      </c>
      <c r="AR141">
        <f t="shared" si="57"/>
        <v>77.252192307692312</v>
      </c>
      <c r="AS141">
        <f t="shared" si="57"/>
        <v>61.801753846153851</v>
      </c>
      <c r="AT141">
        <f t="shared" si="57"/>
        <v>46.35131538461539</v>
      </c>
      <c r="AU141">
        <f t="shared" si="57"/>
        <v>30.900876923076925</v>
      </c>
      <c r="AW141">
        <f t="shared" si="37"/>
        <v>9376.2361538461537</v>
      </c>
      <c r="AX141">
        <f t="shared" si="59"/>
        <v>-18.229408871370477</v>
      </c>
      <c r="BD141">
        <f t="shared" si="45"/>
        <v>7765.2684615384615</v>
      </c>
      <c r="BE141">
        <f t="shared" si="60"/>
        <v>0.51842193176494522</v>
      </c>
      <c r="BG141">
        <f t="shared" si="46"/>
        <v>12.216032255658307</v>
      </c>
      <c r="BH141" s="39">
        <f t="shared" si="47"/>
        <v>38835</v>
      </c>
      <c r="BI141" s="41">
        <f t="shared" si="48"/>
        <v>94.860770000000002</v>
      </c>
      <c r="BJ141" s="41">
        <f t="shared" si="61"/>
        <v>100.94849000000001</v>
      </c>
      <c r="BK141" s="41">
        <f t="shared" si="61"/>
        <v>85.417953076923084</v>
      </c>
      <c r="BL141" s="41">
        <f t="shared" si="61"/>
        <v>69.887416153846146</v>
      </c>
      <c r="BM141" s="41">
        <f t="shared" si="61"/>
        <v>54.356879230769231</v>
      </c>
      <c r="BN141" s="41">
        <f t="shared" si="61"/>
        <v>38.826342307692308</v>
      </c>
      <c r="BP141">
        <f t="shared" si="49"/>
        <v>9066.126923076923</v>
      </c>
      <c r="BQ141">
        <f t="shared" si="62"/>
        <v>-3.3073956935483428</v>
      </c>
    </row>
    <row r="142" spans="1:69" x14ac:dyDescent="0.3">
      <c r="A142" s="38">
        <v>38841</v>
      </c>
      <c r="B142" s="48">
        <v>95008.07</v>
      </c>
      <c r="C142" s="48">
        <v>113743.02</v>
      </c>
      <c r="D142" s="48">
        <v>645000</v>
      </c>
      <c r="E142" s="49">
        <v>1540.02</v>
      </c>
      <c r="AD142" s="35">
        <f t="shared" si="38"/>
        <v>2007</v>
      </c>
      <c r="AE142" s="5">
        <f t="shared" si="33"/>
        <v>2006</v>
      </c>
      <c r="AF142" s="5">
        <f t="shared" si="39"/>
        <v>2005</v>
      </c>
      <c r="AG142" s="8">
        <f t="shared" si="34"/>
        <v>38841</v>
      </c>
      <c r="AH142" s="6">
        <f t="shared" si="55"/>
        <v>35</v>
      </c>
      <c r="AI142" s="6">
        <f t="shared" si="56"/>
        <v>17</v>
      </c>
      <c r="AK142">
        <f t="shared" si="35"/>
        <v>7730.5323076923087</v>
      </c>
      <c r="AL142">
        <f t="shared" si="58"/>
        <v>-20.778034000153756</v>
      </c>
      <c r="AN142">
        <f t="shared" si="42"/>
        <v>12.289977742601463</v>
      </c>
      <c r="AO142" s="39">
        <f t="shared" si="43"/>
        <v>38841</v>
      </c>
      <c r="AP142" s="40">
        <f t="shared" si="36"/>
        <v>95.008070000000004</v>
      </c>
      <c r="AQ142">
        <f t="shared" si="57"/>
        <v>92.766387692307703</v>
      </c>
      <c r="AR142">
        <f t="shared" si="57"/>
        <v>77.305323076923088</v>
      </c>
      <c r="AS142">
        <f t="shared" si="57"/>
        <v>61.844258461538466</v>
      </c>
      <c r="AT142">
        <f t="shared" si="57"/>
        <v>46.383193846153851</v>
      </c>
      <c r="AU142">
        <f t="shared" si="57"/>
        <v>30.922129230769233</v>
      </c>
      <c r="AW142">
        <f t="shared" si="37"/>
        <v>9381.9165384615389</v>
      </c>
      <c r="AX142">
        <f t="shared" si="59"/>
        <v>-17.745244269531611</v>
      </c>
      <c r="BD142">
        <f t="shared" si="45"/>
        <v>7755.817115384616</v>
      </c>
      <c r="BE142">
        <f t="shared" si="60"/>
        <v>0.32707718803719477</v>
      </c>
      <c r="BG142">
        <f t="shared" si="46"/>
        <v>12.249911077910776</v>
      </c>
      <c r="BH142" s="39">
        <f t="shared" si="47"/>
        <v>38841</v>
      </c>
      <c r="BI142" s="41">
        <f t="shared" si="48"/>
        <v>95.008070000000004</v>
      </c>
      <c r="BJ142" s="41">
        <f t="shared" si="61"/>
        <v>100.82562250000001</v>
      </c>
      <c r="BK142" s="41">
        <f t="shared" si="61"/>
        <v>85.313988269230776</v>
      </c>
      <c r="BL142" s="41">
        <f t="shared" si="61"/>
        <v>69.802354038461544</v>
      </c>
      <c r="BM142" s="41">
        <f t="shared" si="61"/>
        <v>54.290719807692305</v>
      </c>
      <c r="BN142" s="41">
        <f t="shared" si="61"/>
        <v>38.779085576923087</v>
      </c>
      <c r="BP142">
        <f t="shared" si="49"/>
        <v>9033.9642307692302</v>
      </c>
      <c r="BQ142">
        <f t="shared" si="62"/>
        <v>-3.708755095676497</v>
      </c>
    </row>
    <row r="143" spans="1:69" x14ac:dyDescent="0.3">
      <c r="A143" s="38">
        <v>38849</v>
      </c>
      <c r="B143" s="48">
        <v>96481.07</v>
      </c>
      <c r="C143" s="48">
        <v>115954.5</v>
      </c>
      <c r="D143" s="48">
        <v>655000</v>
      </c>
      <c r="E143" s="49">
        <v>1569.91</v>
      </c>
      <c r="AD143" s="35">
        <f t="shared" si="38"/>
        <v>2007</v>
      </c>
      <c r="AE143" s="5">
        <f t="shared" si="33"/>
        <v>2006</v>
      </c>
      <c r="AF143" s="5">
        <f t="shared" si="39"/>
        <v>2005</v>
      </c>
      <c r="AG143" s="8">
        <f t="shared" si="34"/>
        <v>38849</v>
      </c>
      <c r="AH143" s="6">
        <f t="shared" si="55"/>
        <v>34</v>
      </c>
      <c r="AI143" s="6">
        <f t="shared" si="56"/>
        <v>18</v>
      </c>
      <c r="AK143">
        <f t="shared" si="35"/>
        <v>7735.8453846153843</v>
      </c>
      <c r="AL143">
        <f t="shared" si="58"/>
        <v>-20.228922059549738</v>
      </c>
      <c r="AN143">
        <f t="shared" si="42"/>
        <v>12.471949115202865</v>
      </c>
      <c r="AO143" s="39">
        <f t="shared" si="43"/>
        <v>38849</v>
      </c>
      <c r="AP143" s="40">
        <f t="shared" si="36"/>
        <v>96.481070000000003</v>
      </c>
      <c r="AQ143">
        <f t="shared" si="57"/>
        <v>92.830144615384611</v>
      </c>
      <c r="AR143">
        <f t="shared" si="57"/>
        <v>77.35845384615385</v>
      </c>
      <c r="AS143">
        <f t="shared" si="57"/>
        <v>61.886763076923074</v>
      </c>
      <c r="AT143">
        <f t="shared" si="57"/>
        <v>46.415072307692306</v>
      </c>
      <c r="AU143">
        <f t="shared" si="57"/>
        <v>30.943381538461537</v>
      </c>
      <c r="AW143">
        <f t="shared" si="37"/>
        <v>9387.5969230769224</v>
      </c>
      <c r="AX143">
        <f t="shared" si="59"/>
        <v>-17.255908467181669</v>
      </c>
      <c r="BD143">
        <f t="shared" si="45"/>
        <v>7746.3657692307688</v>
      </c>
      <c r="BE143">
        <f t="shared" si="60"/>
        <v>0.1359952803129616</v>
      </c>
      <c r="BG143">
        <f t="shared" si="46"/>
        <v>12.455010888232405</v>
      </c>
      <c r="BH143" s="39">
        <f t="shared" si="47"/>
        <v>38849</v>
      </c>
      <c r="BI143" s="41">
        <f t="shared" si="48"/>
        <v>96.481070000000003</v>
      </c>
      <c r="BJ143" s="41">
        <f t="shared" si="61"/>
        <v>100.702755</v>
      </c>
      <c r="BK143" s="41">
        <f t="shared" si="61"/>
        <v>85.210023461538455</v>
      </c>
      <c r="BL143" s="41">
        <f t="shared" si="61"/>
        <v>69.717291923076914</v>
      </c>
      <c r="BM143" s="41">
        <f t="shared" si="61"/>
        <v>54.22456038461538</v>
      </c>
      <c r="BN143" s="41">
        <f t="shared" si="61"/>
        <v>38.731828846153846</v>
      </c>
      <c r="BP143">
        <f t="shared" si="49"/>
        <v>9001.8015384615392</v>
      </c>
      <c r="BQ143">
        <f t="shared" si="62"/>
        <v>-4.1096287769557645</v>
      </c>
    </row>
    <row r="144" spans="1:69" x14ac:dyDescent="0.3">
      <c r="A144" s="38">
        <v>38856</v>
      </c>
      <c r="B144" s="48">
        <v>93976.98</v>
      </c>
      <c r="C144" s="48">
        <v>113869.58</v>
      </c>
      <c r="D144" s="48">
        <v>638000</v>
      </c>
      <c r="E144" s="49">
        <v>1541.58</v>
      </c>
      <c r="AD144" s="35">
        <f t="shared" si="38"/>
        <v>2007</v>
      </c>
      <c r="AE144" s="5">
        <f t="shared" si="33"/>
        <v>2006</v>
      </c>
      <c r="AF144" s="5">
        <f t="shared" si="39"/>
        <v>2005</v>
      </c>
      <c r="AG144" s="8">
        <f t="shared" si="34"/>
        <v>38856</v>
      </c>
      <c r="AH144" s="6">
        <f t="shared" si="55"/>
        <v>33</v>
      </c>
      <c r="AI144" s="6">
        <f t="shared" si="56"/>
        <v>19</v>
      </c>
      <c r="AK144">
        <f t="shared" si="35"/>
        <v>7741.1584615384618</v>
      </c>
      <c r="AL144">
        <f t="shared" si="58"/>
        <v>-19.672914464835323</v>
      </c>
      <c r="AN144">
        <f t="shared" si="42"/>
        <v>12.139911676904648</v>
      </c>
      <c r="AO144" s="39">
        <f t="shared" si="43"/>
        <v>38856</v>
      </c>
      <c r="AP144" s="40">
        <f t="shared" si="36"/>
        <v>93.976979999999998</v>
      </c>
      <c r="AQ144">
        <f t="shared" si="57"/>
        <v>92.893901538461535</v>
      </c>
      <c r="AR144">
        <f t="shared" si="57"/>
        <v>77.411584615384626</v>
      </c>
      <c r="AS144">
        <f t="shared" si="57"/>
        <v>61.929267692307697</v>
      </c>
      <c r="AT144">
        <f t="shared" si="57"/>
        <v>46.446950769230767</v>
      </c>
      <c r="AU144">
        <f t="shared" si="57"/>
        <v>30.964633846153848</v>
      </c>
      <c r="AW144">
        <f t="shared" si="37"/>
        <v>9393.2773076923077</v>
      </c>
      <c r="AX144">
        <f t="shared" si="59"/>
        <v>-16.761318171710325</v>
      </c>
      <c r="BD144">
        <f t="shared" si="45"/>
        <v>7736.9144230769225</v>
      </c>
      <c r="BE144">
        <f t="shared" si="60"/>
        <v>-5.482433259343944E-2</v>
      </c>
      <c r="BG144">
        <f t="shared" si="46"/>
        <v>12.146570953362819</v>
      </c>
      <c r="BH144" s="39">
        <f t="shared" si="47"/>
        <v>38856</v>
      </c>
      <c r="BI144" s="41">
        <f t="shared" si="48"/>
        <v>93.976979999999998</v>
      </c>
      <c r="BJ144" s="41">
        <f t="shared" si="61"/>
        <v>100.5798875</v>
      </c>
      <c r="BK144" s="41">
        <f t="shared" si="61"/>
        <v>85.106058653846148</v>
      </c>
      <c r="BL144" s="41">
        <f t="shared" si="61"/>
        <v>69.632229807692298</v>
      </c>
      <c r="BM144" s="41">
        <f t="shared" si="61"/>
        <v>54.158400961538455</v>
      </c>
      <c r="BN144" s="41">
        <f t="shared" si="61"/>
        <v>38.684572115384611</v>
      </c>
      <c r="BP144">
        <f t="shared" si="49"/>
        <v>8969.6388461538463</v>
      </c>
      <c r="BQ144">
        <f t="shared" si="62"/>
        <v>-4.5100176185742686</v>
      </c>
    </row>
    <row r="145" spans="1:69" x14ac:dyDescent="0.3">
      <c r="A145" s="38">
        <v>38863</v>
      </c>
      <c r="B145" s="48">
        <v>91325.59</v>
      </c>
      <c r="C145" s="48">
        <v>110254.62</v>
      </c>
      <c r="D145" s="48">
        <v>620000</v>
      </c>
      <c r="E145" s="49">
        <v>1492.69</v>
      </c>
      <c r="AD145" s="35">
        <f t="shared" si="38"/>
        <v>2007</v>
      </c>
      <c r="AE145" s="5">
        <f t="shared" si="33"/>
        <v>2006</v>
      </c>
      <c r="AF145" s="5">
        <f t="shared" si="39"/>
        <v>2005</v>
      </c>
      <c r="AG145" s="8">
        <f t="shared" si="34"/>
        <v>38863</v>
      </c>
      <c r="AH145" s="6">
        <f t="shared" si="55"/>
        <v>32</v>
      </c>
      <c r="AI145" s="6">
        <f t="shared" si="56"/>
        <v>20</v>
      </c>
      <c r="AK145">
        <f t="shared" si="35"/>
        <v>7746.4715384615392</v>
      </c>
      <c r="AL145">
        <f t="shared" si="58"/>
        <v>-19.109880503605893</v>
      </c>
      <c r="AN145">
        <f t="shared" si="42"/>
        <v>11.789314599113261</v>
      </c>
      <c r="AO145" s="39">
        <f t="shared" si="43"/>
        <v>38863</v>
      </c>
      <c r="AP145" s="40">
        <f t="shared" si="36"/>
        <v>91.325589999999991</v>
      </c>
      <c r="AQ145">
        <f t="shared" si="57"/>
        <v>92.957658461538458</v>
      </c>
      <c r="AR145">
        <f t="shared" si="57"/>
        <v>77.464715384615403</v>
      </c>
      <c r="AS145">
        <f t="shared" si="57"/>
        <v>61.971772307692312</v>
      </c>
      <c r="AT145">
        <f t="shared" si="57"/>
        <v>46.478829230769229</v>
      </c>
      <c r="AU145">
        <f t="shared" si="57"/>
        <v>30.985886153846156</v>
      </c>
      <c r="AW145">
        <f t="shared" si="37"/>
        <v>9398.9576923076929</v>
      </c>
      <c r="AX145">
        <f t="shared" si="59"/>
        <v>-16.261388292057578</v>
      </c>
      <c r="BD145">
        <f t="shared" si="45"/>
        <v>7727.463076923078</v>
      </c>
      <c r="BE145">
        <f t="shared" si="60"/>
        <v>-0.24538219038284792</v>
      </c>
      <c r="BG145">
        <f t="shared" si="46"/>
        <v>11.818314638439402</v>
      </c>
      <c r="BH145" s="39">
        <f t="shared" si="47"/>
        <v>38863</v>
      </c>
      <c r="BI145" s="41">
        <f t="shared" si="48"/>
        <v>91.325589999999991</v>
      </c>
      <c r="BJ145" s="41">
        <f t="shared" si="61"/>
        <v>100.45702000000001</v>
      </c>
      <c r="BK145" s="41">
        <f t="shared" si="61"/>
        <v>85.002093846153855</v>
      </c>
      <c r="BL145" s="41">
        <f t="shared" si="61"/>
        <v>69.54716769230771</v>
      </c>
      <c r="BM145" s="41">
        <f t="shared" si="61"/>
        <v>54.092241538461543</v>
      </c>
      <c r="BN145" s="41">
        <f t="shared" si="61"/>
        <v>38.637315384615384</v>
      </c>
      <c r="BP145">
        <f t="shared" si="49"/>
        <v>8937.4761538461535</v>
      </c>
      <c r="BQ145">
        <f t="shared" si="62"/>
        <v>-4.909922499589781</v>
      </c>
    </row>
    <row r="146" spans="1:69" x14ac:dyDescent="0.3">
      <c r="A146" s="38">
        <v>38870</v>
      </c>
      <c r="B146" s="48">
        <v>90441.79</v>
      </c>
      <c r="C146" s="48">
        <v>108797.29</v>
      </c>
      <c r="D146" s="48">
        <v>614000</v>
      </c>
      <c r="E146" s="49">
        <v>1473.31</v>
      </c>
      <c r="AD146" s="35">
        <f t="shared" si="38"/>
        <v>2007</v>
      </c>
      <c r="AE146" s="5">
        <f t="shared" si="33"/>
        <v>2006</v>
      </c>
      <c r="AF146" s="5">
        <f t="shared" si="39"/>
        <v>2005</v>
      </c>
      <c r="AG146" s="8">
        <f t="shared" si="34"/>
        <v>38870</v>
      </c>
      <c r="AH146" s="6">
        <f t="shared" si="55"/>
        <v>31</v>
      </c>
      <c r="AI146" s="6">
        <f t="shared" si="56"/>
        <v>21</v>
      </c>
      <c r="AK146">
        <f t="shared" si="35"/>
        <v>7751.7846153846158</v>
      </c>
      <c r="AL146">
        <f t="shared" si="58"/>
        <v>-18.539686138777832</v>
      </c>
      <c r="AN146">
        <f t="shared" si="42"/>
        <v>11.66722174149476</v>
      </c>
      <c r="AO146" s="39">
        <f t="shared" si="43"/>
        <v>38870</v>
      </c>
      <c r="AP146" s="40">
        <f t="shared" si="36"/>
        <v>90.441789999999997</v>
      </c>
      <c r="AQ146">
        <f t="shared" si="57"/>
        <v>93.021415384615395</v>
      </c>
      <c r="AR146">
        <f t="shared" si="57"/>
        <v>77.517846153846151</v>
      </c>
      <c r="AS146">
        <f t="shared" si="57"/>
        <v>62.014276923076928</v>
      </c>
      <c r="AT146">
        <f t="shared" si="57"/>
        <v>46.510707692307697</v>
      </c>
      <c r="AU146">
        <f t="shared" si="57"/>
        <v>31.007138461538464</v>
      </c>
      <c r="AW146">
        <f t="shared" si="37"/>
        <v>9404.6380769230764</v>
      </c>
      <c r="AX146">
        <f t="shared" si="59"/>
        <v>-15.756031889910094</v>
      </c>
      <c r="BD146">
        <f t="shared" si="45"/>
        <v>7718.0117307692308</v>
      </c>
      <c r="BE146">
        <f t="shared" si="60"/>
        <v>-0.43567883127657581</v>
      </c>
      <c r="BG146">
        <f t="shared" si="46"/>
        <v>11.718275788495845</v>
      </c>
      <c r="BH146" s="39">
        <f t="shared" si="47"/>
        <v>38870</v>
      </c>
      <c r="BI146" s="41">
        <f t="shared" si="48"/>
        <v>90.441789999999997</v>
      </c>
      <c r="BJ146" s="41">
        <f t="shared" si="61"/>
        <v>100.3341525</v>
      </c>
      <c r="BK146" s="41">
        <f t="shared" si="61"/>
        <v>84.898129038461548</v>
      </c>
      <c r="BL146" s="41">
        <f t="shared" si="61"/>
        <v>69.462105576923079</v>
      </c>
      <c r="BM146" s="41">
        <f t="shared" si="61"/>
        <v>54.026082115384618</v>
      </c>
      <c r="BN146" s="41">
        <f t="shared" si="61"/>
        <v>38.59005865384615</v>
      </c>
      <c r="BP146">
        <f t="shared" si="49"/>
        <v>8905.3134615384606</v>
      </c>
      <c r="BQ146">
        <f t="shared" si="62"/>
        <v>-5.3093442969363025</v>
      </c>
    </row>
    <row r="147" spans="1:69" x14ac:dyDescent="0.3">
      <c r="A147" s="38">
        <v>38877</v>
      </c>
      <c r="B147" s="48">
        <v>84697.12</v>
      </c>
      <c r="C147" s="48">
        <v>102290.18</v>
      </c>
      <c r="D147" s="48">
        <v>575000</v>
      </c>
      <c r="E147" s="49">
        <v>1381.98</v>
      </c>
      <c r="AD147" s="35">
        <f t="shared" si="38"/>
        <v>2007</v>
      </c>
      <c r="AE147" s="5">
        <f t="shared" si="33"/>
        <v>2006</v>
      </c>
      <c r="AF147" s="5">
        <f t="shared" si="39"/>
        <v>2005</v>
      </c>
      <c r="AG147" s="8">
        <f t="shared" si="34"/>
        <v>38877</v>
      </c>
      <c r="AH147" s="6">
        <f t="shared" si="55"/>
        <v>30</v>
      </c>
      <c r="AI147" s="6">
        <f t="shared" si="56"/>
        <v>22</v>
      </c>
      <c r="AK147">
        <f t="shared" si="35"/>
        <v>7757.0976923076923</v>
      </c>
      <c r="AL147">
        <f t="shared" si="58"/>
        <v>-17.962193902207911</v>
      </c>
      <c r="AN147">
        <f t="shared" si="42"/>
        <v>10.918660994045453</v>
      </c>
      <c r="AO147" s="39">
        <f t="shared" si="43"/>
        <v>38877</v>
      </c>
      <c r="AP147" s="40">
        <f t="shared" si="36"/>
        <v>84.697119999999998</v>
      </c>
      <c r="AQ147">
        <f t="shared" si="57"/>
        <v>93.085172307692304</v>
      </c>
      <c r="AR147">
        <f t="shared" si="57"/>
        <v>77.570976923076927</v>
      </c>
      <c r="AS147">
        <f t="shared" si="57"/>
        <v>62.056781538461536</v>
      </c>
      <c r="AT147">
        <f t="shared" si="57"/>
        <v>46.542586153846152</v>
      </c>
      <c r="AU147">
        <f t="shared" si="57"/>
        <v>31.028390769230768</v>
      </c>
      <c r="AW147">
        <f t="shared" si="37"/>
        <v>9410.3184615384616</v>
      </c>
      <c r="AX147">
        <f t="shared" si="59"/>
        <v>-15.245160129299917</v>
      </c>
      <c r="BD147">
        <f t="shared" si="45"/>
        <v>7708.5603846153845</v>
      </c>
      <c r="BE147">
        <f t="shared" si="60"/>
        <v>-0.62571479202124802</v>
      </c>
      <c r="BG147">
        <f t="shared" si="46"/>
        <v>10.987410848987716</v>
      </c>
      <c r="BH147" s="39">
        <f t="shared" si="47"/>
        <v>38877</v>
      </c>
      <c r="BI147" s="41">
        <f t="shared" si="48"/>
        <v>84.697119999999998</v>
      </c>
      <c r="BJ147" s="41">
        <f t="shared" si="61"/>
        <v>100.211285</v>
      </c>
      <c r="BK147" s="41">
        <f t="shared" si="61"/>
        <v>84.794164230769226</v>
      </c>
      <c r="BL147" s="41">
        <f t="shared" si="61"/>
        <v>69.377043461538463</v>
      </c>
      <c r="BM147" s="41">
        <f t="shared" si="61"/>
        <v>53.959922692307693</v>
      </c>
      <c r="BN147" s="41">
        <f t="shared" si="61"/>
        <v>38.542801923076922</v>
      </c>
      <c r="BP147">
        <f t="shared" si="49"/>
        <v>8873.1507692307696</v>
      </c>
      <c r="BQ147">
        <f t="shared" si="62"/>
        <v>-5.7082838854305091</v>
      </c>
    </row>
    <row r="148" spans="1:69" x14ac:dyDescent="0.3">
      <c r="A148" s="38">
        <v>38884</v>
      </c>
      <c r="B148" s="48">
        <v>84107.92</v>
      </c>
      <c r="C148" s="48">
        <v>101585.69</v>
      </c>
      <c r="D148" s="48">
        <v>571000</v>
      </c>
      <c r="E148" s="49">
        <v>1372.3</v>
      </c>
      <c r="AD148" s="35">
        <f t="shared" si="38"/>
        <v>2007</v>
      </c>
      <c r="AE148" s="5">
        <f t="shared" ref="AE148:AE211" si="63">YEAR(AG148)</f>
        <v>2006</v>
      </c>
      <c r="AF148" s="5">
        <f t="shared" si="39"/>
        <v>2005</v>
      </c>
      <c r="AG148" s="8">
        <f t="shared" ref="AG148:AG211" si="64">A148</f>
        <v>38884</v>
      </c>
      <c r="AH148" s="6">
        <f t="shared" si="55"/>
        <v>29</v>
      </c>
      <c r="AI148" s="6">
        <f t="shared" si="56"/>
        <v>23</v>
      </c>
      <c r="AK148">
        <f t="shared" ref="AK148:AK211" si="65">VLOOKUP($AF148,$AG$3:$AI$17,AH$1,FALSE)*($AH148/$AH$18)+VLOOKUP($AE148,$AG$3:$AI$17,AH$1,FALSE)*($AI148/$AI$18)</f>
        <v>7762.4107692307698</v>
      </c>
      <c r="AL148">
        <f t="shared" si="58"/>
        <v>-17.377262784201474</v>
      </c>
      <c r="AN148">
        <f t="shared" si="42"/>
        <v>10.835283328910307</v>
      </c>
      <c r="AO148" s="39">
        <f t="shared" si="43"/>
        <v>38884</v>
      </c>
      <c r="AP148" s="40">
        <f t="shared" ref="AP148:AP211" si="66">(B148)/1000</f>
        <v>84.107919999999993</v>
      </c>
      <c r="AQ148">
        <f t="shared" si="57"/>
        <v>93.148929230769241</v>
      </c>
      <c r="AR148">
        <f t="shared" si="57"/>
        <v>77.624107692307703</v>
      </c>
      <c r="AS148">
        <f t="shared" si="57"/>
        <v>62.099286153846158</v>
      </c>
      <c r="AT148">
        <f t="shared" si="57"/>
        <v>46.57446461538462</v>
      </c>
      <c r="AU148">
        <f t="shared" si="57"/>
        <v>31.049643076923079</v>
      </c>
      <c r="AW148">
        <f t="shared" ref="AW148:AW211" si="67">VLOOKUP($AF148,$AG$3:$AI$17,AI$1,FALSE)*($AH148/$AH$18)+VLOOKUP($AE148,$AG$3:$AI$17,AI$1,FALSE)*($AI148/$AI$18)</f>
        <v>9415.9988461538451</v>
      </c>
      <c r="AX148">
        <f t="shared" si="59"/>
        <v>-14.728682224543865</v>
      </c>
      <c r="BD148">
        <f t="shared" si="45"/>
        <v>7699.1090384615381</v>
      </c>
      <c r="BE148">
        <f t="shared" si="60"/>
        <v>-0.8154906078940316</v>
      </c>
      <c r="BG148">
        <f t="shared" si="46"/>
        <v>10.924370544673664</v>
      </c>
      <c r="BH148" s="39">
        <f t="shared" si="47"/>
        <v>38884</v>
      </c>
      <c r="BI148" s="41">
        <f t="shared" si="48"/>
        <v>84.107919999999993</v>
      </c>
      <c r="BJ148" s="41">
        <f t="shared" si="61"/>
        <v>100.08841749999999</v>
      </c>
      <c r="BK148" s="41">
        <f t="shared" si="61"/>
        <v>84.690199423076919</v>
      </c>
      <c r="BL148" s="41">
        <f t="shared" si="61"/>
        <v>69.291981346153847</v>
      </c>
      <c r="BM148" s="41">
        <f t="shared" si="61"/>
        <v>53.893763269230767</v>
      </c>
      <c r="BN148" s="41">
        <f t="shared" si="61"/>
        <v>38.495545192307688</v>
      </c>
      <c r="BP148">
        <f t="shared" si="49"/>
        <v>8840.9880769230767</v>
      </c>
      <c r="BQ148">
        <f t="shared" si="62"/>
        <v>-6.10674213777801</v>
      </c>
    </row>
    <row r="149" spans="1:69" x14ac:dyDescent="0.3">
      <c r="A149" s="38">
        <v>38891</v>
      </c>
      <c r="B149" s="48">
        <v>83666.02</v>
      </c>
      <c r="C149" s="48">
        <v>99787.71</v>
      </c>
      <c r="D149" s="48">
        <v>568000</v>
      </c>
      <c r="E149" s="49">
        <v>1346.38</v>
      </c>
      <c r="AD149" s="35">
        <f t="shared" ref="AD149:AD212" si="68">AE149+1</f>
        <v>2007</v>
      </c>
      <c r="AE149" s="5">
        <f t="shared" si="63"/>
        <v>2006</v>
      </c>
      <c r="AF149" s="5">
        <f t="shared" ref="AF149:AF212" si="69">AE149-1</f>
        <v>2005</v>
      </c>
      <c r="AG149" s="8">
        <f t="shared" si="64"/>
        <v>38891</v>
      </c>
      <c r="AH149" s="6">
        <f t="shared" si="55"/>
        <v>28</v>
      </c>
      <c r="AI149" s="6">
        <f t="shared" si="56"/>
        <v>24</v>
      </c>
      <c r="AK149">
        <f t="shared" si="65"/>
        <v>7767.7238461538464</v>
      </c>
      <c r="AL149">
        <f t="shared" si="58"/>
        <v>-16.784748118723236</v>
      </c>
      <c r="AN149">
        <f t="shared" ref="AN149:AN212" si="70">B149/AK149</f>
        <v>10.770982807457408</v>
      </c>
      <c r="AO149" s="39">
        <f t="shared" ref="AO149:AO212" si="71">AG149</f>
        <v>38891</v>
      </c>
      <c r="AP149" s="40">
        <f t="shared" si="66"/>
        <v>83.666020000000003</v>
      </c>
      <c r="AQ149">
        <f t="shared" ref="AQ149:AU164" si="72">($AK149*AQ$18)/1000</f>
        <v>93.21268615384615</v>
      </c>
      <c r="AR149">
        <f t="shared" si="72"/>
        <v>77.677238461538465</v>
      </c>
      <c r="AS149">
        <f t="shared" si="72"/>
        <v>62.141790769230774</v>
      </c>
      <c r="AT149">
        <f t="shared" si="72"/>
        <v>46.606343076923075</v>
      </c>
      <c r="AU149">
        <f t="shared" si="72"/>
        <v>31.070895384615387</v>
      </c>
      <c r="AW149">
        <f t="shared" si="67"/>
        <v>9421.6792307692303</v>
      </c>
      <c r="AX149">
        <f t="shared" si="59"/>
        <v>-14.206505386459323</v>
      </c>
      <c r="BD149">
        <f t="shared" ref="BD149:BD212" si="73">VLOOKUP($AE149,$AG$3:$AI$17,AH$1,FALSE)*($AH149/$AH$18)+VLOOKUP($AD149,$AG$3:$AI$17,AH$1,FALSE)*($AI149/$AI$18)</f>
        <v>7689.6576923076918</v>
      </c>
      <c r="BE149">
        <f t="shared" si="60"/>
        <v>-1.0050068127075429</v>
      </c>
      <c r="BG149">
        <f t="shared" ref="BG149:BG212" si="74">B149/BD149</f>
        <v>10.88033087398609</v>
      </c>
      <c r="BH149" s="39">
        <f t="shared" ref="BH149:BH212" si="75">AO149</f>
        <v>38891</v>
      </c>
      <c r="BI149" s="41">
        <f t="shared" ref="BI149:BI212" si="76">B149/1000</f>
        <v>83.666020000000003</v>
      </c>
      <c r="BJ149" s="41">
        <f t="shared" si="61"/>
        <v>99.965549999999993</v>
      </c>
      <c r="BK149" s="41">
        <f t="shared" si="61"/>
        <v>84.586234615384612</v>
      </c>
      <c r="BL149" s="41">
        <f t="shared" si="61"/>
        <v>69.20691923076923</v>
      </c>
      <c r="BM149" s="41">
        <f t="shared" si="61"/>
        <v>53.827603846153842</v>
      </c>
      <c r="BN149" s="41">
        <f t="shared" si="61"/>
        <v>38.448288461538461</v>
      </c>
      <c r="BP149">
        <f t="shared" ref="BP149:BP212" si="77">VLOOKUP($AE149,$AG$3:$AI$17,AI$1,FALSE)*($AH149/$AH$18)+VLOOKUP($AD149,$AG$3:$AI$17,AI$1,FALSE)*($AI149/$AI$18)</f>
        <v>8808.8253846153839</v>
      </c>
      <c r="BQ149">
        <f t="shared" si="62"/>
        <v>-6.5047199245798382</v>
      </c>
    </row>
    <row r="150" spans="1:69" x14ac:dyDescent="0.3">
      <c r="A150" s="38">
        <v>38898</v>
      </c>
      <c r="B150" s="48">
        <v>88821.5</v>
      </c>
      <c r="C150" s="48">
        <v>106832.57</v>
      </c>
      <c r="D150" s="48">
        <v>603000</v>
      </c>
      <c r="E150" s="49">
        <v>1442.59</v>
      </c>
      <c r="AD150" s="35">
        <f t="shared" si="68"/>
        <v>2007</v>
      </c>
      <c r="AE150" s="5">
        <f t="shared" si="63"/>
        <v>2006</v>
      </c>
      <c r="AF150" s="5">
        <f t="shared" si="69"/>
        <v>2005</v>
      </c>
      <c r="AG150" s="8">
        <f t="shared" si="64"/>
        <v>38898</v>
      </c>
      <c r="AH150" s="6">
        <f t="shared" si="55"/>
        <v>27</v>
      </c>
      <c r="AI150" s="6">
        <f t="shared" si="56"/>
        <v>25</v>
      </c>
      <c r="AK150">
        <f t="shared" si="65"/>
        <v>7773.0369230769229</v>
      </c>
      <c r="AL150">
        <f t="shared" si="58"/>
        <v>-16.184501464114177</v>
      </c>
      <c r="AN150">
        <f t="shared" si="70"/>
        <v>11.426872260995307</v>
      </c>
      <c r="AO150" s="39">
        <f t="shared" si="71"/>
        <v>38898</v>
      </c>
      <c r="AP150" s="40">
        <f t="shared" si="66"/>
        <v>88.8215</v>
      </c>
      <c r="AQ150">
        <f t="shared" si="72"/>
        <v>93.276443076923087</v>
      </c>
      <c r="AR150">
        <f t="shared" si="72"/>
        <v>77.730369230769227</v>
      </c>
      <c r="AS150">
        <f t="shared" si="72"/>
        <v>62.184295384615382</v>
      </c>
      <c r="AT150">
        <f t="shared" si="72"/>
        <v>46.638221538461544</v>
      </c>
      <c r="AU150">
        <f t="shared" si="72"/>
        <v>31.092147692307691</v>
      </c>
      <c r="AW150">
        <f t="shared" si="67"/>
        <v>9427.3596153846156</v>
      </c>
      <c r="AX150">
        <f t="shared" si="59"/>
        <v>-13.678534766790262</v>
      </c>
      <c r="BD150">
        <f t="shared" si="73"/>
        <v>7680.2063461538464</v>
      </c>
      <c r="BE150">
        <f t="shared" si="60"/>
        <v>-1.1942639388149212</v>
      </c>
      <c r="BG150">
        <f t="shared" si="74"/>
        <v>11.564988751178635</v>
      </c>
      <c r="BH150" s="39">
        <f t="shared" si="75"/>
        <v>38898</v>
      </c>
      <c r="BI150" s="41">
        <f t="shared" si="76"/>
        <v>88.8215</v>
      </c>
      <c r="BJ150" s="41">
        <f t="shared" si="61"/>
        <v>99.842682500000009</v>
      </c>
      <c r="BK150" s="41">
        <f t="shared" si="61"/>
        <v>84.482269807692305</v>
      </c>
      <c r="BL150" s="41">
        <f t="shared" si="61"/>
        <v>69.121857115384614</v>
      </c>
      <c r="BM150" s="41">
        <f t="shared" si="61"/>
        <v>53.761444423076924</v>
      </c>
      <c r="BN150" s="41">
        <f t="shared" si="61"/>
        <v>38.401031730769233</v>
      </c>
      <c r="BP150">
        <f t="shared" si="77"/>
        <v>8776.6626923076929</v>
      </c>
      <c r="BQ150">
        <f t="shared" si="62"/>
        <v>-6.902218114338643</v>
      </c>
    </row>
    <row r="151" spans="1:69" x14ac:dyDescent="0.3">
      <c r="A151" s="38">
        <v>38905</v>
      </c>
      <c r="B151" s="48">
        <v>88526.9</v>
      </c>
      <c r="C151" s="48">
        <v>106604.7</v>
      </c>
      <c r="D151" s="48">
        <v>601000</v>
      </c>
      <c r="E151" s="49">
        <v>1434.89</v>
      </c>
      <c r="AD151" s="35">
        <f t="shared" si="68"/>
        <v>2007</v>
      </c>
      <c r="AE151" s="5">
        <f t="shared" si="63"/>
        <v>2006</v>
      </c>
      <c r="AF151" s="5">
        <f t="shared" si="69"/>
        <v>2005</v>
      </c>
      <c r="AG151" s="8">
        <f t="shared" si="64"/>
        <v>38905</v>
      </c>
      <c r="AH151" s="6">
        <f t="shared" si="55"/>
        <v>26</v>
      </c>
      <c r="AI151" s="6">
        <f t="shared" si="56"/>
        <v>26</v>
      </c>
      <c r="AK151">
        <f t="shared" si="65"/>
        <v>7778.35</v>
      </c>
      <c r="AL151">
        <f t="shared" si="58"/>
        <v>-15.576370479108048</v>
      </c>
      <c r="AN151">
        <f t="shared" si="70"/>
        <v>11.381192669396464</v>
      </c>
      <c r="AO151" s="39">
        <f t="shared" si="71"/>
        <v>38905</v>
      </c>
      <c r="AP151" s="40">
        <f t="shared" si="66"/>
        <v>88.526899999999998</v>
      </c>
      <c r="AQ151">
        <f t="shared" si="72"/>
        <v>93.34020000000001</v>
      </c>
      <c r="AR151">
        <f t="shared" si="72"/>
        <v>77.783500000000004</v>
      </c>
      <c r="AS151">
        <f t="shared" si="72"/>
        <v>62.226800000000004</v>
      </c>
      <c r="AT151">
        <f t="shared" si="72"/>
        <v>46.670100000000005</v>
      </c>
      <c r="AU151">
        <f t="shared" si="72"/>
        <v>31.113400000000002</v>
      </c>
      <c r="AW151">
        <f t="shared" si="67"/>
        <v>9433.0400000000009</v>
      </c>
      <c r="AX151">
        <f t="shared" si="59"/>
        <v>-13.1446734007726</v>
      </c>
      <c r="BD151">
        <f t="shared" si="73"/>
        <v>7670.7550000000001</v>
      </c>
      <c r="BE151">
        <f t="shared" si="60"/>
        <v>-1.3832625171148138</v>
      </c>
      <c r="BG151">
        <f t="shared" si="74"/>
        <v>11.540832682050201</v>
      </c>
      <c r="BH151" s="39">
        <f t="shared" si="75"/>
        <v>38905</v>
      </c>
      <c r="BI151" s="41">
        <f t="shared" si="76"/>
        <v>88.526899999999998</v>
      </c>
      <c r="BJ151" s="41">
        <f t="shared" si="61"/>
        <v>99.719814999999997</v>
      </c>
      <c r="BK151" s="41">
        <f t="shared" si="61"/>
        <v>84.378305000000012</v>
      </c>
      <c r="BL151" s="41">
        <f t="shared" si="61"/>
        <v>69.036794999999998</v>
      </c>
      <c r="BM151" s="41">
        <f t="shared" si="61"/>
        <v>53.695285000000005</v>
      </c>
      <c r="BN151" s="41">
        <f t="shared" si="61"/>
        <v>38.353774999999999</v>
      </c>
      <c r="BP151">
        <f t="shared" si="77"/>
        <v>8744.5</v>
      </c>
      <c r="BQ151">
        <f t="shared" si="62"/>
        <v>-7.2992375734651898</v>
      </c>
    </row>
    <row r="152" spans="1:69" x14ac:dyDescent="0.3">
      <c r="A152" s="38">
        <v>38912</v>
      </c>
      <c r="B152" s="48">
        <v>86022.81</v>
      </c>
      <c r="C152" s="48">
        <v>104244.05</v>
      </c>
      <c r="D152" s="48">
        <v>584000</v>
      </c>
      <c r="E152" s="49">
        <v>1404.04</v>
      </c>
      <c r="AD152" s="35">
        <f t="shared" si="68"/>
        <v>2007</v>
      </c>
      <c r="AE152" s="5">
        <f t="shared" si="63"/>
        <v>2006</v>
      </c>
      <c r="AF152" s="5">
        <f t="shared" si="69"/>
        <v>2005</v>
      </c>
      <c r="AG152" s="8">
        <f t="shared" si="64"/>
        <v>38912</v>
      </c>
      <c r="AH152" s="6">
        <f t="shared" si="55"/>
        <v>25</v>
      </c>
      <c r="AI152" s="6">
        <f t="shared" si="56"/>
        <v>27</v>
      </c>
      <c r="AK152">
        <f t="shared" si="65"/>
        <v>7783.6630769230769</v>
      </c>
      <c r="AL152">
        <f t="shared" si="58"/>
        <v>-14.96019879393009</v>
      </c>
      <c r="AN152">
        <f t="shared" si="70"/>
        <v>11.051712946702374</v>
      </c>
      <c r="AO152" s="39">
        <f t="shared" si="71"/>
        <v>38912</v>
      </c>
      <c r="AP152" s="40">
        <f t="shared" si="66"/>
        <v>86.022809999999993</v>
      </c>
      <c r="AQ152">
        <f t="shared" si="72"/>
        <v>93.403956923076933</v>
      </c>
      <c r="AR152">
        <f t="shared" si="72"/>
        <v>77.83663076923078</v>
      </c>
      <c r="AS152">
        <f t="shared" si="72"/>
        <v>62.269304615384613</v>
      </c>
      <c r="AT152">
        <f t="shared" si="72"/>
        <v>46.701978461538467</v>
      </c>
      <c r="AU152">
        <f t="shared" si="72"/>
        <v>31.134652307692306</v>
      </c>
      <c r="AW152">
        <f t="shared" si="67"/>
        <v>9438.7203846153861</v>
      </c>
      <c r="AX152">
        <f t="shared" si="59"/>
        <v>-12.604822147766615</v>
      </c>
      <c r="BD152">
        <f t="shared" si="73"/>
        <v>7661.3036538461547</v>
      </c>
      <c r="BE152">
        <f t="shared" si="60"/>
        <v>-1.5720030770562499</v>
      </c>
      <c r="BG152">
        <f t="shared" si="74"/>
        <v>11.228220925144315</v>
      </c>
      <c r="BH152" s="39">
        <f t="shared" si="75"/>
        <v>38912</v>
      </c>
      <c r="BI152" s="41">
        <f t="shared" si="76"/>
        <v>86.022809999999993</v>
      </c>
      <c r="BJ152" s="41">
        <f t="shared" si="61"/>
        <v>99.596947500000013</v>
      </c>
      <c r="BK152" s="41">
        <f t="shared" si="61"/>
        <v>84.274340192307704</v>
      </c>
      <c r="BL152" s="41">
        <f t="shared" si="61"/>
        <v>68.951732884615396</v>
      </c>
      <c r="BM152" s="41">
        <f t="shared" si="61"/>
        <v>53.629125576923087</v>
      </c>
      <c r="BN152" s="41">
        <f t="shared" si="61"/>
        <v>38.306518269230772</v>
      </c>
      <c r="BP152">
        <f t="shared" si="77"/>
        <v>8712.337307692309</v>
      </c>
      <c r="BQ152">
        <f t="shared" si="62"/>
        <v>-7.6957791662844777</v>
      </c>
    </row>
    <row r="153" spans="1:69" x14ac:dyDescent="0.3">
      <c r="A153" s="38">
        <v>38919</v>
      </c>
      <c r="B153" s="48">
        <v>87937.7</v>
      </c>
      <c r="C153" s="48">
        <v>106633.85</v>
      </c>
      <c r="D153" s="48">
        <v>597000</v>
      </c>
      <c r="E153" s="49">
        <v>1436.64</v>
      </c>
      <c r="AD153" s="35">
        <f t="shared" si="68"/>
        <v>2007</v>
      </c>
      <c r="AE153" s="5">
        <f t="shared" si="63"/>
        <v>2006</v>
      </c>
      <c r="AF153" s="5">
        <f t="shared" si="69"/>
        <v>2005</v>
      </c>
      <c r="AG153" s="8">
        <f t="shared" si="64"/>
        <v>38919</v>
      </c>
      <c r="AH153" s="6">
        <f t="shared" si="55"/>
        <v>24</v>
      </c>
      <c r="AI153" s="6">
        <f t="shared" si="56"/>
        <v>28</v>
      </c>
      <c r="AK153">
        <f t="shared" si="65"/>
        <v>7788.9761538461535</v>
      </c>
      <c r="AL153">
        <f t="shared" si="58"/>
        <v>-14.335825876248553</v>
      </c>
      <c r="AN153">
        <f t="shared" si="70"/>
        <v>11.290020442106098</v>
      </c>
      <c r="AO153" s="39">
        <f t="shared" si="71"/>
        <v>38919</v>
      </c>
      <c r="AP153" s="40">
        <f t="shared" si="66"/>
        <v>87.937699999999992</v>
      </c>
      <c r="AQ153">
        <f t="shared" si="72"/>
        <v>93.467713846153842</v>
      </c>
      <c r="AR153">
        <f t="shared" si="72"/>
        <v>77.889761538461528</v>
      </c>
      <c r="AS153">
        <f t="shared" si="72"/>
        <v>62.311809230769228</v>
      </c>
      <c r="AT153">
        <f t="shared" si="72"/>
        <v>46.733856923076921</v>
      </c>
      <c r="AU153">
        <f t="shared" si="72"/>
        <v>31.155904615384614</v>
      </c>
      <c r="AW153">
        <f t="shared" si="67"/>
        <v>9444.4007692307678</v>
      </c>
      <c r="AX153">
        <f t="shared" si="59"/>
        <v>-12.058879629879671</v>
      </c>
      <c r="BD153">
        <f t="shared" si="73"/>
        <v>7651.8523076923084</v>
      </c>
      <c r="BE153">
        <f t="shared" si="60"/>
        <v>-1.7604861466437249</v>
      </c>
      <c r="BG153">
        <f t="shared" si="74"/>
        <v>11.492341522535316</v>
      </c>
      <c r="BH153" s="39">
        <f t="shared" si="75"/>
        <v>38919</v>
      </c>
      <c r="BI153" s="41">
        <f t="shared" si="76"/>
        <v>87.937699999999992</v>
      </c>
      <c r="BJ153" s="41">
        <f t="shared" ref="BJ153:BN168" si="78">$BD153*BJ$18/1000</f>
        <v>99.474080000000015</v>
      </c>
      <c r="BK153" s="41">
        <f t="shared" si="78"/>
        <v>84.170375384615383</v>
      </c>
      <c r="BL153" s="41">
        <f t="shared" si="78"/>
        <v>68.86667076923078</v>
      </c>
      <c r="BM153" s="41">
        <f t="shared" si="78"/>
        <v>53.562966153846162</v>
      </c>
      <c r="BN153" s="41">
        <f t="shared" si="78"/>
        <v>38.259261538461544</v>
      </c>
      <c r="BP153">
        <f t="shared" si="77"/>
        <v>8680.1746153846161</v>
      </c>
      <c r="BQ153">
        <f t="shared" si="62"/>
        <v>-8.091843755042138</v>
      </c>
    </row>
    <row r="154" spans="1:69" x14ac:dyDescent="0.3">
      <c r="A154" s="38">
        <v>38926</v>
      </c>
      <c r="B154" s="48">
        <v>88379.6</v>
      </c>
      <c r="C154" s="48">
        <v>106973.83</v>
      </c>
      <c r="D154" s="48">
        <v>600000</v>
      </c>
      <c r="E154" s="49">
        <v>1440.95</v>
      </c>
      <c r="AD154" s="35">
        <f t="shared" si="68"/>
        <v>2007</v>
      </c>
      <c r="AE154" s="5">
        <f t="shared" si="63"/>
        <v>2006</v>
      </c>
      <c r="AF154" s="5">
        <f t="shared" si="69"/>
        <v>2005</v>
      </c>
      <c r="AG154" s="8">
        <f t="shared" si="64"/>
        <v>38926</v>
      </c>
      <c r="AH154" s="6">
        <f t="shared" si="55"/>
        <v>23</v>
      </c>
      <c r="AI154" s="6">
        <f t="shared" si="56"/>
        <v>29</v>
      </c>
      <c r="AK154">
        <f t="shared" si="65"/>
        <v>7794.2892307692309</v>
      </c>
      <c r="AL154">
        <f t="shared" si="58"/>
        <v>-13.703086891737737</v>
      </c>
      <c r="AN154">
        <f t="shared" si="70"/>
        <v>11.339019810954293</v>
      </c>
      <c r="AO154" s="39">
        <f t="shared" si="71"/>
        <v>38926</v>
      </c>
      <c r="AP154" s="40">
        <f t="shared" si="66"/>
        <v>88.379600000000011</v>
      </c>
      <c r="AQ154">
        <f t="shared" si="72"/>
        <v>93.531470769230765</v>
      </c>
      <c r="AR154">
        <f t="shared" si="72"/>
        <v>77.942892307692304</v>
      </c>
      <c r="AS154">
        <f t="shared" si="72"/>
        <v>62.35431384615385</v>
      </c>
      <c r="AT154">
        <f t="shared" si="72"/>
        <v>46.765735384615382</v>
      </c>
      <c r="AU154">
        <f t="shared" si="72"/>
        <v>31.177156923076925</v>
      </c>
      <c r="AW154">
        <f t="shared" si="67"/>
        <v>9450.081153846153</v>
      </c>
      <c r="AX154">
        <f t="shared" si="59"/>
        <v>-11.506742168499484</v>
      </c>
      <c r="BD154">
        <f t="shared" si="73"/>
        <v>7642.4009615384621</v>
      </c>
      <c r="BE154">
        <f t="shared" si="60"/>
        <v>-1.9487122524420197</v>
      </c>
      <c r="BG154">
        <f t="shared" si="74"/>
        <v>11.564376227416449</v>
      </c>
      <c r="BH154" s="39">
        <f t="shared" si="75"/>
        <v>38926</v>
      </c>
      <c r="BI154" s="41">
        <f t="shared" si="76"/>
        <v>88.379600000000011</v>
      </c>
      <c r="BJ154" s="41">
        <f t="shared" si="78"/>
        <v>99.351212500000003</v>
      </c>
      <c r="BK154" s="41">
        <f t="shared" si="78"/>
        <v>84.066410576923076</v>
      </c>
      <c r="BL154" s="41">
        <f t="shared" si="78"/>
        <v>68.781608653846149</v>
      </c>
      <c r="BM154" s="41">
        <f t="shared" si="78"/>
        <v>53.496806730769229</v>
      </c>
      <c r="BN154" s="41">
        <f t="shared" si="78"/>
        <v>38.21200480769231</v>
      </c>
      <c r="BP154">
        <f t="shared" si="77"/>
        <v>8648.0119230769233</v>
      </c>
      <c r="BQ154">
        <f t="shared" si="62"/>
        <v>-8.4874321999106819</v>
      </c>
    </row>
    <row r="155" spans="1:69" x14ac:dyDescent="0.3">
      <c r="A155" s="38">
        <v>38933</v>
      </c>
      <c r="B155" s="48">
        <v>90589.09</v>
      </c>
      <c r="C155" s="48">
        <v>109957.56</v>
      </c>
      <c r="D155" s="48">
        <v>615000</v>
      </c>
      <c r="E155" s="49">
        <v>1482.01</v>
      </c>
      <c r="AD155" s="35">
        <f t="shared" si="68"/>
        <v>2007</v>
      </c>
      <c r="AE155" s="5">
        <f t="shared" si="63"/>
        <v>2006</v>
      </c>
      <c r="AF155" s="5">
        <f t="shared" si="69"/>
        <v>2005</v>
      </c>
      <c r="AG155" s="8">
        <f t="shared" si="64"/>
        <v>38933</v>
      </c>
      <c r="AH155" s="6">
        <f t="shared" si="55"/>
        <v>22</v>
      </c>
      <c r="AI155" s="6">
        <f t="shared" si="56"/>
        <v>30</v>
      </c>
      <c r="AK155">
        <f t="shared" si="65"/>
        <v>7799.6023076923075</v>
      </c>
      <c r="AL155">
        <f t="shared" si="58"/>
        <v>-13.061812558998698</v>
      </c>
      <c r="AN155">
        <f t="shared" si="70"/>
        <v>11.614578080558939</v>
      </c>
      <c r="AO155" s="39">
        <f t="shared" si="71"/>
        <v>38933</v>
      </c>
      <c r="AP155" s="40">
        <f t="shared" si="66"/>
        <v>90.589089999999999</v>
      </c>
      <c r="AQ155">
        <f t="shared" si="72"/>
        <v>93.595227692307688</v>
      </c>
      <c r="AR155">
        <f t="shared" si="72"/>
        <v>77.996023076923066</v>
      </c>
      <c r="AS155">
        <f t="shared" si="72"/>
        <v>62.396818461538459</v>
      </c>
      <c r="AT155">
        <f t="shared" si="72"/>
        <v>46.797613846153844</v>
      </c>
      <c r="AU155">
        <f t="shared" si="72"/>
        <v>31.198409230769229</v>
      </c>
      <c r="AW155">
        <f t="shared" si="67"/>
        <v>9455.7615384615383</v>
      </c>
      <c r="AX155">
        <f t="shared" si="59"/>
        <v>-10.948303718654806</v>
      </c>
      <c r="BD155">
        <f t="shared" si="73"/>
        <v>7632.9496153846158</v>
      </c>
      <c r="BE155">
        <f t="shared" si="60"/>
        <v>-2.136681919581096</v>
      </c>
      <c r="BG155">
        <f t="shared" si="74"/>
        <v>11.86816297298922</v>
      </c>
      <c r="BH155" s="39">
        <f t="shared" si="75"/>
        <v>38933</v>
      </c>
      <c r="BI155" s="41">
        <f t="shared" si="76"/>
        <v>90.589089999999999</v>
      </c>
      <c r="BJ155" s="41">
        <f t="shared" si="78"/>
        <v>99.228345000000004</v>
      </c>
      <c r="BK155" s="41">
        <f t="shared" si="78"/>
        <v>83.962445769230783</v>
      </c>
      <c r="BL155" s="41">
        <f t="shared" si="78"/>
        <v>68.696546538461533</v>
      </c>
      <c r="BM155" s="41">
        <f t="shared" si="78"/>
        <v>53.430647307692311</v>
      </c>
      <c r="BN155" s="41">
        <f t="shared" si="78"/>
        <v>38.164748076923075</v>
      </c>
      <c r="BP155">
        <f t="shared" si="77"/>
        <v>8615.8492307692304</v>
      </c>
      <c r="BQ155">
        <f t="shared" si="62"/>
        <v>-8.8825453589956194</v>
      </c>
    </row>
    <row r="156" spans="1:69" x14ac:dyDescent="0.3">
      <c r="A156" s="38">
        <v>38940</v>
      </c>
      <c r="B156" s="48">
        <v>89410.7</v>
      </c>
      <c r="C156" s="48">
        <v>108451.98</v>
      </c>
      <c r="D156" s="48">
        <v>607000</v>
      </c>
      <c r="E156" s="49">
        <v>1460.93</v>
      </c>
      <c r="AD156" s="35">
        <f t="shared" si="68"/>
        <v>2007</v>
      </c>
      <c r="AE156" s="5">
        <f t="shared" si="63"/>
        <v>2006</v>
      </c>
      <c r="AF156" s="5">
        <f t="shared" si="69"/>
        <v>2005</v>
      </c>
      <c r="AG156" s="8">
        <f t="shared" si="64"/>
        <v>38940</v>
      </c>
      <c r="AH156" s="6">
        <f t="shared" si="55"/>
        <v>21</v>
      </c>
      <c r="AI156" s="6">
        <f t="shared" si="56"/>
        <v>31</v>
      </c>
      <c r="AK156">
        <f t="shared" si="65"/>
        <v>7804.915384615384</v>
      </c>
      <c r="AL156">
        <f t="shared" si="58"/>
        <v>-12.411828998568208</v>
      </c>
      <c r="AN156">
        <f t="shared" si="70"/>
        <v>11.455691137439031</v>
      </c>
      <c r="AO156" s="39">
        <f t="shared" si="71"/>
        <v>38940</v>
      </c>
      <c r="AP156" s="40">
        <f t="shared" si="66"/>
        <v>89.410699999999991</v>
      </c>
      <c r="AQ156">
        <f t="shared" si="72"/>
        <v>93.658984615384597</v>
      </c>
      <c r="AR156">
        <f t="shared" si="72"/>
        <v>78.049153846153843</v>
      </c>
      <c r="AS156">
        <f t="shared" si="72"/>
        <v>62.439323076923074</v>
      </c>
      <c r="AT156">
        <f t="shared" si="72"/>
        <v>46.829492307692298</v>
      </c>
      <c r="AU156">
        <f t="shared" si="72"/>
        <v>31.219661538461537</v>
      </c>
      <c r="AW156">
        <f t="shared" si="67"/>
        <v>9461.4419230769236</v>
      </c>
      <c r="AX156">
        <f t="shared" si="59"/>
        <v>-10.383455801115693</v>
      </c>
      <c r="BD156">
        <f t="shared" si="73"/>
        <v>7623.4982692307694</v>
      </c>
      <c r="BE156">
        <f t="shared" si="60"/>
        <v>-2.3243956717610814</v>
      </c>
      <c r="BG156">
        <f t="shared" si="74"/>
        <v>11.728303311994031</v>
      </c>
      <c r="BH156" s="39">
        <f t="shared" si="75"/>
        <v>38940</v>
      </c>
      <c r="BI156" s="41">
        <f t="shared" si="76"/>
        <v>89.410699999999991</v>
      </c>
      <c r="BJ156" s="41">
        <f t="shared" si="78"/>
        <v>99.105477500000006</v>
      </c>
      <c r="BK156" s="41">
        <f t="shared" si="78"/>
        <v>83.858480961538461</v>
      </c>
      <c r="BL156" s="41">
        <f t="shared" si="78"/>
        <v>68.611484423076917</v>
      </c>
      <c r="BM156" s="41">
        <f t="shared" si="78"/>
        <v>53.364487884615386</v>
      </c>
      <c r="BN156" s="41">
        <f t="shared" si="78"/>
        <v>38.117491346153848</v>
      </c>
      <c r="BP156">
        <f t="shared" si="77"/>
        <v>8583.6865384615394</v>
      </c>
      <c r="BQ156">
        <f t="shared" si="62"/>
        <v>-9.2771840883417056</v>
      </c>
    </row>
    <row r="157" spans="1:69" x14ac:dyDescent="0.3">
      <c r="A157" s="38">
        <v>38947</v>
      </c>
      <c r="B157" s="48">
        <v>96922.96</v>
      </c>
      <c r="C157" s="48">
        <v>117136.09</v>
      </c>
      <c r="D157" s="48">
        <v>658000</v>
      </c>
      <c r="E157" s="49">
        <v>1577.93</v>
      </c>
      <c r="AD157" s="35">
        <f t="shared" si="68"/>
        <v>2007</v>
      </c>
      <c r="AE157" s="5">
        <f t="shared" si="63"/>
        <v>2006</v>
      </c>
      <c r="AF157" s="5">
        <f t="shared" si="69"/>
        <v>2005</v>
      </c>
      <c r="AG157" s="8">
        <f t="shared" si="64"/>
        <v>38947</v>
      </c>
      <c r="AH157" s="6">
        <f t="shared" si="55"/>
        <v>20</v>
      </c>
      <c r="AI157" s="6">
        <f t="shared" si="56"/>
        <v>32</v>
      </c>
      <c r="AK157">
        <f t="shared" si="65"/>
        <v>7810.2284615384624</v>
      </c>
      <c r="AL157">
        <f t="shared" si="58"/>
        <v>-11.75295757573439</v>
      </c>
      <c r="AN157">
        <f t="shared" si="70"/>
        <v>12.409747099882924</v>
      </c>
      <c r="AO157" s="39">
        <f t="shared" si="71"/>
        <v>38947</v>
      </c>
      <c r="AP157" s="40">
        <f t="shared" si="66"/>
        <v>96.922960000000003</v>
      </c>
      <c r="AQ157">
        <f t="shared" si="72"/>
        <v>93.722741538461548</v>
      </c>
      <c r="AR157">
        <f t="shared" si="72"/>
        <v>78.102284615384619</v>
      </c>
      <c r="AS157">
        <f t="shared" si="72"/>
        <v>62.481827692307697</v>
      </c>
      <c r="AT157">
        <f t="shared" si="72"/>
        <v>46.861370769230774</v>
      </c>
      <c r="AU157">
        <f t="shared" si="72"/>
        <v>31.240913846153848</v>
      </c>
      <c r="AW157">
        <f t="shared" si="67"/>
        <v>9467.1223076923088</v>
      </c>
      <c r="AX157">
        <f t="shared" si="59"/>
        <v>-9.8120874321424907</v>
      </c>
      <c r="BD157">
        <f t="shared" si="73"/>
        <v>7614.046923076924</v>
      </c>
      <c r="BE157">
        <f t="shared" si="60"/>
        <v>-2.5118540312570325</v>
      </c>
      <c r="BG157">
        <f t="shared" si="74"/>
        <v>12.729493392829305</v>
      </c>
      <c r="BH157" s="39">
        <f t="shared" si="75"/>
        <v>38947</v>
      </c>
      <c r="BI157" s="41">
        <f t="shared" si="76"/>
        <v>96.922960000000003</v>
      </c>
      <c r="BJ157" s="41">
        <f t="shared" si="78"/>
        <v>98.982610000000008</v>
      </c>
      <c r="BK157" s="41">
        <f t="shared" si="78"/>
        <v>83.754516153846168</v>
      </c>
      <c r="BL157" s="41">
        <f t="shared" si="78"/>
        <v>68.526422307692329</v>
      </c>
      <c r="BM157" s="41">
        <f t="shared" si="78"/>
        <v>53.298328461538468</v>
      </c>
      <c r="BN157" s="41">
        <f t="shared" si="78"/>
        <v>38.070234615384621</v>
      </c>
      <c r="BP157">
        <f t="shared" si="77"/>
        <v>8551.5238461538465</v>
      </c>
      <c r="BQ157">
        <f t="shared" si="62"/>
        <v>-9.6713492419392537</v>
      </c>
    </row>
    <row r="158" spans="1:69" x14ac:dyDescent="0.3">
      <c r="A158" s="38">
        <v>38954</v>
      </c>
      <c r="B158" s="48">
        <v>95155.37</v>
      </c>
      <c r="C158" s="48">
        <v>115797.71</v>
      </c>
      <c r="D158" s="48">
        <v>646000</v>
      </c>
      <c r="E158" s="49">
        <v>1560.92</v>
      </c>
      <c r="AD158" s="35">
        <f t="shared" si="68"/>
        <v>2007</v>
      </c>
      <c r="AE158" s="5">
        <f t="shared" si="63"/>
        <v>2006</v>
      </c>
      <c r="AF158" s="5">
        <f t="shared" si="69"/>
        <v>2005</v>
      </c>
      <c r="AG158" s="8">
        <f t="shared" si="64"/>
        <v>38954</v>
      </c>
      <c r="AH158" s="6">
        <f t="shared" si="55"/>
        <v>19</v>
      </c>
      <c r="AI158" s="6">
        <f t="shared" si="56"/>
        <v>33</v>
      </c>
      <c r="AK158">
        <f t="shared" si="65"/>
        <v>7815.541538461538</v>
      </c>
      <c r="AL158">
        <f t="shared" si="58"/>
        <v>-11.0850147368597</v>
      </c>
      <c r="AN158">
        <f t="shared" si="70"/>
        <v>12.175147369088258</v>
      </c>
      <c r="AO158" s="39">
        <f t="shared" si="71"/>
        <v>38954</v>
      </c>
      <c r="AP158" s="40">
        <f t="shared" si="66"/>
        <v>95.155369999999991</v>
      </c>
      <c r="AQ158">
        <f t="shared" si="72"/>
        <v>93.786498461538457</v>
      </c>
      <c r="AR158">
        <f t="shared" si="72"/>
        <v>78.155415384615381</v>
      </c>
      <c r="AS158">
        <f t="shared" si="72"/>
        <v>62.524332307692305</v>
      </c>
      <c r="AT158">
        <f t="shared" si="72"/>
        <v>46.893249230769229</v>
      </c>
      <c r="AU158">
        <f t="shared" si="72"/>
        <v>31.262166153846152</v>
      </c>
      <c r="AW158">
        <f t="shared" si="67"/>
        <v>9472.8026923076923</v>
      </c>
      <c r="AX158">
        <f t="shared" si="59"/>
        <v>-9.2340850507877335</v>
      </c>
      <c r="BD158">
        <f t="shared" si="73"/>
        <v>7604.5955769230768</v>
      </c>
      <c r="BE158">
        <f t="shared" si="60"/>
        <v>-2.6990575189238308</v>
      </c>
      <c r="BG158">
        <f t="shared" si="74"/>
        <v>12.512877119824584</v>
      </c>
      <c r="BH158" s="39">
        <f t="shared" si="75"/>
        <v>38954</v>
      </c>
      <c r="BI158" s="41">
        <f t="shared" si="76"/>
        <v>95.155369999999991</v>
      </c>
      <c r="BJ158" s="41">
        <f t="shared" si="78"/>
        <v>98.859742499999996</v>
      </c>
      <c r="BK158" s="41">
        <f t="shared" si="78"/>
        <v>83.650551346153847</v>
      </c>
      <c r="BL158" s="41">
        <f t="shared" si="78"/>
        <v>68.441360192307698</v>
      </c>
      <c r="BM158" s="41">
        <f t="shared" si="78"/>
        <v>53.232169038461535</v>
      </c>
      <c r="BN158" s="41">
        <f t="shared" si="78"/>
        <v>38.022977884615386</v>
      </c>
      <c r="BP158">
        <f t="shared" si="77"/>
        <v>8519.3611538461537</v>
      </c>
      <c r="BQ158">
        <f t="shared" si="62"/>
        <v>-10.065041671730079</v>
      </c>
    </row>
    <row r="159" spans="1:69" x14ac:dyDescent="0.3">
      <c r="A159" s="38">
        <v>38961</v>
      </c>
      <c r="B159" s="48">
        <v>96186.47</v>
      </c>
      <c r="C159" s="48">
        <v>117837.95</v>
      </c>
      <c r="D159" s="48">
        <v>653000</v>
      </c>
      <c r="E159" s="49">
        <v>1589.28</v>
      </c>
      <c r="AD159" s="35">
        <f t="shared" si="68"/>
        <v>2007</v>
      </c>
      <c r="AE159" s="5">
        <f t="shared" si="63"/>
        <v>2006</v>
      </c>
      <c r="AF159" s="5">
        <f t="shared" si="69"/>
        <v>2005</v>
      </c>
      <c r="AG159" s="8">
        <f t="shared" si="64"/>
        <v>38961</v>
      </c>
      <c r="AH159" s="6">
        <f t="shared" si="55"/>
        <v>18</v>
      </c>
      <c r="AI159" s="6">
        <f t="shared" si="56"/>
        <v>34</v>
      </c>
      <c r="AK159">
        <f t="shared" si="65"/>
        <v>7820.8546153846146</v>
      </c>
      <c r="AL159">
        <f t="shared" si="58"/>
        <v>-10.407811838896396</v>
      </c>
      <c r="AN159">
        <f t="shared" si="70"/>
        <v>12.298716026607757</v>
      </c>
      <c r="AO159" s="39">
        <f t="shared" si="71"/>
        <v>38961</v>
      </c>
      <c r="AP159" s="40">
        <f t="shared" si="66"/>
        <v>96.18647</v>
      </c>
      <c r="AQ159">
        <f t="shared" si="72"/>
        <v>93.85025538461538</v>
      </c>
      <c r="AR159">
        <f t="shared" si="72"/>
        <v>78.208546153846143</v>
      </c>
      <c r="AS159">
        <f t="shared" si="72"/>
        <v>62.56683692307692</v>
      </c>
      <c r="AT159">
        <f t="shared" si="72"/>
        <v>46.92512769230769</v>
      </c>
      <c r="AU159">
        <f t="shared" si="72"/>
        <v>31.28341846153846</v>
      </c>
      <c r="AW159">
        <f t="shared" si="67"/>
        <v>9478.4830769230775</v>
      </c>
      <c r="AX159">
        <f t="shared" si="59"/>
        <v>-8.6493324436511152</v>
      </c>
      <c r="BD159">
        <f t="shared" si="73"/>
        <v>7595.1442307692305</v>
      </c>
      <c r="BE159">
        <f t="shared" si="60"/>
        <v>-2.8860066542009788</v>
      </c>
      <c r="BG159">
        <f t="shared" si="74"/>
        <v>12.66420585014464</v>
      </c>
      <c r="BH159" s="39">
        <f t="shared" si="75"/>
        <v>38961</v>
      </c>
      <c r="BI159" s="41">
        <f t="shared" si="76"/>
        <v>96.18647</v>
      </c>
      <c r="BJ159" s="41">
        <f t="shared" si="78"/>
        <v>98.736874999999998</v>
      </c>
      <c r="BK159" s="41">
        <f t="shared" si="78"/>
        <v>83.546586538461526</v>
      </c>
      <c r="BL159" s="41">
        <f t="shared" si="78"/>
        <v>68.356298076923082</v>
      </c>
      <c r="BM159" s="41">
        <f t="shared" si="78"/>
        <v>53.16600961538461</v>
      </c>
      <c r="BN159" s="41">
        <f t="shared" si="78"/>
        <v>37.975721153846159</v>
      </c>
      <c r="BP159">
        <f t="shared" si="77"/>
        <v>8487.1984615384608</v>
      </c>
      <c r="BQ159">
        <f t="shared" si="62"/>
        <v>-10.458262227613845</v>
      </c>
    </row>
    <row r="160" spans="1:69" x14ac:dyDescent="0.3">
      <c r="A160" s="38">
        <v>38968</v>
      </c>
      <c r="B160" s="48">
        <v>95302.67</v>
      </c>
      <c r="C160" s="48">
        <v>116875.97</v>
      </c>
      <c r="D160" s="48">
        <v>647000</v>
      </c>
      <c r="E160" s="49">
        <v>1574.98</v>
      </c>
      <c r="AD160" s="35">
        <f t="shared" si="68"/>
        <v>2007</v>
      </c>
      <c r="AE160" s="5">
        <f t="shared" si="63"/>
        <v>2006</v>
      </c>
      <c r="AF160" s="5">
        <f t="shared" si="69"/>
        <v>2005</v>
      </c>
      <c r="AG160" s="8">
        <f t="shared" si="64"/>
        <v>38968</v>
      </c>
      <c r="AH160" s="6">
        <f t="shared" si="55"/>
        <v>17</v>
      </c>
      <c r="AI160" s="6">
        <f t="shared" si="56"/>
        <v>35</v>
      </c>
      <c r="AK160">
        <f t="shared" si="65"/>
        <v>7826.167692307693</v>
      </c>
      <c r="AL160">
        <f t="shared" si="58"/>
        <v>-9.7211549717620578</v>
      </c>
      <c r="AN160">
        <f t="shared" si="70"/>
        <v>12.17743776352666</v>
      </c>
      <c r="AO160" s="39">
        <f t="shared" si="71"/>
        <v>38968</v>
      </c>
      <c r="AP160" s="40">
        <f t="shared" si="66"/>
        <v>95.302669999999992</v>
      </c>
      <c r="AQ160">
        <f t="shared" si="72"/>
        <v>93.914012307692317</v>
      </c>
      <c r="AR160">
        <f t="shared" si="72"/>
        <v>78.261676923076934</v>
      </c>
      <c r="AS160">
        <f t="shared" si="72"/>
        <v>62.609341538461543</v>
      </c>
      <c r="AT160">
        <f t="shared" si="72"/>
        <v>46.957006153846159</v>
      </c>
      <c r="AU160">
        <f t="shared" si="72"/>
        <v>31.304670769230771</v>
      </c>
      <c r="AW160">
        <f t="shared" si="67"/>
        <v>9484.163461538461</v>
      </c>
      <c r="AX160">
        <f t="shared" si="59"/>
        <v>-8.0577106669826861</v>
      </c>
      <c r="BD160">
        <f t="shared" si="73"/>
        <v>7585.6928846153842</v>
      </c>
      <c r="BE160">
        <f t="shared" si="60"/>
        <v>-3.0727019551174517</v>
      </c>
      <c r="BG160">
        <f t="shared" si="74"/>
        <v>12.563475934187139</v>
      </c>
      <c r="BH160" s="39">
        <f t="shared" si="75"/>
        <v>38968</v>
      </c>
      <c r="BI160" s="41">
        <f t="shared" si="76"/>
        <v>95.302669999999992</v>
      </c>
      <c r="BJ160" s="41">
        <f t="shared" si="78"/>
        <v>98.614007499999985</v>
      </c>
      <c r="BK160" s="41">
        <f t="shared" si="78"/>
        <v>83.442621730769233</v>
      </c>
      <c r="BL160" s="41">
        <f t="shared" si="78"/>
        <v>68.271235961538466</v>
      </c>
      <c r="BM160" s="41">
        <f t="shared" si="78"/>
        <v>53.099850192307692</v>
      </c>
      <c r="BN160" s="41">
        <f t="shared" si="78"/>
        <v>37.928464423076917</v>
      </c>
      <c r="BP160">
        <f t="shared" si="77"/>
        <v>8455.0357692307698</v>
      </c>
      <c r="BQ160">
        <f t="shared" si="62"/>
        <v>-10.851011757453966</v>
      </c>
    </row>
    <row r="161" spans="1:69" x14ac:dyDescent="0.3">
      <c r="A161" s="38">
        <v>38975</v>
      </c>
      <c r="B161" s="48">
        <v>96628.37</v>
      </c>
      <c r="C161" s="48">
        <v>119422.42</v>
      </c>
      <c r="D161" s="48">
        <v>656000</v>
      </c>
      <c r="E161" s="49">
        <v>1610.08</v>
      </c>
      <c r="AD161" s="35">
        <f t="shared" si="68"/>
        <v>2007</v>
      </c>
      <c r="AE161" s="5">
        <f t="shared" si="63"/>
        <v>2006</v>
      </c>
      <c r="AF161" s="5">
        <f t="shared" si="69"/>
        <v>2005</v>
      </c>
      <c r="AG161" s="8">
        <f t="shared" si="64"/>
        <v>38975</v>
      </c>
      <c r="AH161" s="6">
        <f t="shared" si="55"/>
        <v>16</v>
      </c>
      <c r="AI161" s="6">
        <f t="shared" si="56"/>
        <v>36</v>
      </c>
      <c r="AK161">
        <f t="shared" si="65"/>
        <v>7831.4807692307695</v>
      </c>
      <c r="AL161">
        <f t="shared" si="58"/>
        <v>-9.0248447732239168</v>
      </c>
      <c r="AN161">
        <f t="shared" si="70"/>
        <v>12.338454609969132</v>
      </c>
      <c r="AO161" s="39">
        <f t="shared" si="71"/>
        <v>38975</v>
      </c>
      <c r="AP161" s="40">
        <f t="shared" si="66"/>
        <v>96.62836999999999</v>
      </c>
      <c r="AQ161">
        <f t="shared" si="72"/>
        <v>93.97776923076924</v>
      </c>
      <c r="AR161">
        <f t="shared" si="72"/>
        <v>78.314807692307681</v>
      </c>
      <c r="AS161">
        <f t="shared" si="72"/>
        <v>62.651846153846158</v>
      </c>
      <c r="AT161">
        <f t="shared" si="72"/>
        <v>46.98888461538462</v>
      </c>
      <c r="AU161">
        <f t="shared" si="72"/>
        <v>31.325923076923079</v>
      </c>
      <c r="AW161">
        <f t="shared" si="67"/>
        <v>9489.8438461538462</v>
      </c>
      <c r="AX161">
        <f t="shared" si="59"/>
        <v>-7.4590979660244745</v>
      </c>
      <c r="BD161">
        <f t="shared" si="73"/>
        <v>7576.2415384615388</v>
      </c>
      <c r="BE161">
        <f t="shared" si="60"/>
        <v>-3.2591439382963716</v>
      </c>
      <c r="BG161">
        <f t="shared" si="74"/>
        <v>12.754130066927846</v>
      </c>
      <c r="BH161" s="39">
        <f t="shared" si="75"/>
        <v>38975</v>
      </c>
      <c r="BI161" s="41">
        <f t="shared" si="76"/>
        <v>96.62836999999999</v>
      </c>
      <c r="BJ161" s="41">
        <f t="shared" si="78"/>
        <v>98.491140000000001</v>
      </c>
      <c r="BK161" s="41">
        <f t="shared" si="78"/>
        <v>83.338656923076925</v>
      </c>
      <c r="BL161" s="41">
        <f t="shared" si="78"/>
        <v>68.186173846153849</v>
      </c>
      <c r="BM161" s="41">
        <f t="shared" si="78"/>
        <v>53.033690769230773</v>
      </c>
      <c r="BN161" s="41">
        <f t="shared" si="78"/>
        <v>37.881207692307697</v>
      </c>
      <c r="BP161">
        <f t="shared" si="77"/>
        <v>8422.873076923077</v>
      </c>
      <c r="BQ161">
        <f t="shared" si="62"/>
        <v>-11.243291107083952</v>
      </c>
    </row>
    <row r="162" spans="1:69" x14ac:dyDescent="0.3">
      <c r="A162" s="38">
        <v>38982</v>
      </c>
      <c r="B162" s="48">
        <v>96333.77</v>
      </c>
      <c r="C162" s="48">
        <v>117991.89</v>
      </c>
      <c r="D162" s="48">
        <v>654000</v>
      </c>
      <c r="E162" s="49">
        <v>1589.1</v>
      </c>
      <c r="AD162" s="35">
        <f t="shared" si="68"/>
        <v>2007</v>
      </c>
      <c r="AE162" s="5">
        <f t="shared" si="63"/>
        <v>2006</v>
      </c>
      <c r="AF162" s="5">
        <f t="shared" si="69"/>
        <v>2005</v>
      </c>
      <c r="AG162" s="8">
        <f t="shared" si="64"/>
        <v>38982</v>
      </c>
      <c r="AH162" s="6">
        <f t="shared" si="55"/>
        <v>15</v>
      </c>
      <c r="AI162" s="6">
        <f t="shared" si="56"/>
        <v>37</v>
      </c>
      <c r="AK162">
        <f t="shared" si="65"/>
        <v>7836.793846153847</v>
      </c>
      <c r="AL162">
        <f t="shared" si="58"/>
        <v>-8.3186762359201296</v>
      </c>
      <c r="AN162">
        <f t="shared" si="70"/>
        <v>12.292497657990433</v>
      </c>
      <c r="AO162" s="39">
        <f t="shared" si="71"/>
        <v>38982</v>
      </c>
      <c r="AP162" s="40">
        <f t="shared" si="66"/>
        <v>96.333770000000001</v>
      </c>
      <c r="AQ162">
        <f t="shared" si="72"/>
        <v>94.041526153846164</v>
      </c>
      <c r="AR162">
        <f t="shared" si="72"/>
        <v>78.367938461538458</v>
      </c>
      <c r="AS162">
        <f t="shared" si="72"/>
        <v>62.694350769230773</v>
      </c>
      <c r="AT162">
        <f t="shared" si="72"/>
        <v>47.020763076923082</v>
      </c>
      <c r="AU162">
        <f t="shared" si="72"/>
        <v>31.347175384615387</v>
      </c>
      <c r="AW162">
        <f t="shared" si="67"/>
        <v>9495.5242307692315</v>
      </c>
      <c r="AX162">
        <f t="shared" si="59"/>
        <v>-6.8533696914761304</v>
      </c>
      <c r="BD162">
        <f t="shared" si="73"/>
        <v>7566.7901923076934</v>
      </c>
      <c r="BE162">
        <f t="shared" si="60"/>
        <v>-3.4453331189599479</v>
      </c>
      <c r="BG162">
        <f t="shared" si="74"/>
        <v>12.731127406959391</v>
      </c>
      <c r="BH162" s="39">
        <f t="shared" si="75"/>
        <v>38982</v>
      </c>
      <c r="BI162" s="41">
        <f t="shared" si="76"/>
        <v>96.333770000000001</v>
      </c>
      <c r="BJ162" s="41">
        <f t="shared" si="78"/>
        <v>98.368272500000018</v>
      </c>
      <c r="BK162" s="41">
        <f t="shared" si="78"/>
        <v>83.234692115384618</v>
      </c>
      <c r="BL162" s="41">
        <f t="shared" si="78"/>
        <v>68.101111730769247</v>
      </c>
      <c r="BM162" s="41">
        <f t="shared" si="78"/>
        <v>52.967531346153855</v>
      </c>
      <c r="BN162" s="41">
        <f t="shared" si="78"/>
        <v>37.83395096153847</v>
      </c>
      <c r="BP162">
        <f t="shared" si="77"/>
        <v>8390.7103846153841</v>
      </c>
      <c r="BQ162">
        <f t="shared" si="62"/>
        <v>-11.635101120313251</v>
      </c>
    </row>
    <row r="163" spans="1:69" x14ac:dyDescent="0.3">
      <c r="A163" s="38">
        <v>38989</v>
      </c>
      <c r="B163" s="48">
        <v>97806.76</v>
      </c>
      <c r="C163" s="48">
        <v>119699.98</v>
      </c>
      <c r="D163" s="48">
        <v>664000</v>
      </c>
      <c r="E163" s="49">
        <v>1612.05</v>
      </c>
      <c r="AD163" s="35">
        <f t="shared" si="68"/>
        <v>2007</v>
      </c>
      <c r="AE163" s="5">
        <f t="shared" si="63"/>
        <v>2006</v>
      </c>
      <c r="AF163" s="5">
        <f t="shared" si="69"/>
        <v>2005</v>
      </c>
      <c r="AG163" s="8">
        <f t="shared" si="64"/>
        <v>38989</v>
      </c>
      <c r="AH163" s="6">
        <f t="shared" si="55"/>
        <v>14</v>
      </c>
      <c r="AI163" s="6">
        <f t="shared" si="56"/>
        <v>38</v>
      </c>
      <c r="AK163">
        <f t="shared" si="65"/>
        <v>7842.1069230769226</v>
      </c>
      <c r="AL163">
        <f t="shared" si="58"/>
        <v>-7.6024385061265516</v>
      </c>
      <c r="AN163">
        <f t="shared" si="70"/>
        <v>12.47200031310267</v>
      </c>
      <c r="AO163" s="39">
        <f t="shared" si="71"/>
        <v>38989</v>
      </c>
      <c r="AP163" s="40">
        <f t="shared" si="66"/>
        <v>97.806759999999997</v>
      </c>
      <c r="AQ163">
        <f t="shared" si="72"/>
        <v>94.105283076923072</v>
      </c>
      <c r="AR163">
        <f t="shared" si="72"/>
        <v>78.42106923076922</v>
      </c>
      <c r="AS163">
        <f t="shared" si="72"/>
        <v>62.736855384615382</v>
      </c>
      <c r="AT163">
        <f t="shared" si="72"/>
        <v>47.052641538461536</v>
      </c>
      <c r="AU163">
        <f t="shared" si="72"/>
        <v>31.368427692307691</v>
      </c>
      <c r="AW163">
        <f t="shared" si="67"/>
        <v>9501.204615384615</v>
      </c>
      <c r="AX163">
        <f t="shared" si="59"/>
        <v>-6.2403982129636155</v>
      </c>
      <c r="BD163">
        <f t="shared" si="73"/>
        <v>7557.3388461538452</v>
      </c>
      <c r="BE163">
        <f t="shared" si="60"/>
        <v>-3.6312700109340734</v>
      </c>
      <c r="BG163">
        <f t="shared" si="74"/>
        <v>12.941957743469022</v>
      </c>
      <c r="BH163" s="39">
        <f t="shared" si="75"/>
        <v>38989</v>
      </c>
      <c r="BI163" s="41">
        <f t="shared" si="76"/>
        <v>97.806759999999997</v>
      </c>
      <c r="BJ163" s="41">
        <f t="shared" si="78"/>
        <v>98.245404999999991</v>
      </c>
      <c r="BK163" s="41">
        <f t="shared" si="78"/>
        <v>83.130727307692297</v>
      </c>
      <c r="BL163" s="41">
        <f t="shared" si="78"/>
        <v>68.016049615384603</v>
      </c>
      <c r="BM163" s="41">
        <f t="shared" si="78"/>
        <v>52.901371923076923</v>
      </c>
      <c r="BN163" s="41">
        <f t="shared" si="78"/>
        <v>37.786694230769221</v>
      </c>
      <c r="BP163">
        <f t="shared" si="77"/>
        <v>8358.5476923076931</v>
      </c>
      <c r="BQ163">
        <f t="shared" si="62"/>
        <v>-12.026442638933387</v>
      </c>
    </row>
    <row r="164" spans="1:69" x14ac:dyDescent="0.3">
      <c r="A164" s="38">
        <v>38994</v>
      </c>
      <c r="B164" s="48">
        <v>95449.97</v>
      </c>
      <c r="C164" s="48">
        <v>116891.27</v>
      </c>
      <c r="D164" s="48">
        <v>648000</v>
      </c>
      <c r="E164" s="49">
        <v>1574.19</v>
      </c>
      <c r="AD164" s="35">
        <f t="shared" si="68"/>
        <v>2007</v>
      </c>
      <c r="AE164" s="5">
        <f t="shared" si="63"/>
        <v>2006</v>
      </c>
      <c r="AF164" s="5">
        <f t="shared" si="69"/>
        <v>2005</v>
      </c>
      <c r="AG164" s="8">
        <f t="shared" si="64"/>
        <v>38994</v>
      </c>
      <c r="AH164" s="6">
        <f t="shared" si="55"/>
        <v>13</v>
      </c>
      <c r="AI164" s="6">
        <f t="shared" si="56"/>
        <v>39</v>
      </c>
      <c r="AK164">
        <f t="shared" si="65"/>
        <v>7847.42</v>
      </c>
      <c r="AL164">
        <f t="shared" si="58"/>
        <v>-6.8759146738532344</v>
      </c>
      <c r="AN164">
        <f t="shared" si="70"/>
        <v>12.163229443562344</v>
      </c>
      <c r="AO164" s="39">
        <f t="shared" si="71"/>
        <v>38994</v>
      </c>
      <c r="AP164" s="40">
        <f t="shared" si="66"/>
        <v>95.449970000000008</v>
      </c>
      <c r="AQ164">
        <f t="shared" si="72"/>
        <v>94.16904000000001</v>
      </c>
      <c r="AR164">
        <f t="shared" si="72"/>
        <v>78.474199999999996</v>
      </c>
      <c r="AS164">
        <f t="shared" si="72"/>
        <v>62.779360000000004</v>
      </c>
      <c r="AT164">
        <f t="shared" si="72"/>
        <v>47.084520000000005</v>
      </c>
      <c r="AU164">
        <f t="shared" si="72"/>
        <v>31.389680000000002</v>
      </c>
      <c r="AW164">
        <f t="shared" si="67"/>
        <v>9506.8850000000002</v>
      </c>
      <c r="AX164">
        <f t="shared" si="59"/>
        <v>-5.6200528293851137</v>
      </c>
      <c r="BD164">
        <f t="shared" si="73"/>
        <v>7547.8875000000007</v>
      </c>
      <c r="BE164">
        <f t="shared" si="60"/>
        <v>-3.8169551266530877</v>
      </c>
      <c r="BG164">
        <f t="shared" si="74"/>
        <v>12.645918477189809</v>
      </c>
      <c r="BH164" s="39">
        <f t="shared" si="75"/>
        <v>38994</v>
      </c>
      <c r="BI164" s="41">
        <f t="shared" si="76"/>
        <v>95.449970000000008</v>
      </c>
      <c r="BJ164" s="41">
        <f t="shared" si="78"/>
        <v>98.122537500000007</v>
      </c>
      <c r="BK164" s="41">
        <f t="shared" si="78"/>
        <v>83.026762500000018</v>
      </c>
      <c r="BL164" s="41">
        <f t="shared" si="78"/>
        <v>67.930987500000001</v>
      </c>
      <c r="BM164" s="41">
        <f t="shared" si="78"/>
        <v>52.835212500000011</v>
      </c>
      <c r="BN164" s="41">
        <f t="shared" si="78"/>
        <v>37.739437500000001</v>
      </c>
      <c r="BP164">
        <f t="shared" si="77"/>
        <v>8326.3850000000002</v>
      </c>
      <c r="BQ164">
        <f t="shared" si="62"/>
        <v>-12.417316502724074</v>
      </c>
    </row>
    <row r="165" spans="1:69" x14ac:dyDescent="0.3">
      <c r="A165" s="38">
        <v>39003</v>
      </c>
      <c r="B165" s="48">
        <v>94860.77</v>
      </c>
      <c r="C165" s="48">
        <v>116462.08</v>
      </c>
      <c r="D165" s="48">
        <v>644000</v>
      </c>
      <c r="E165" s="49">
        <v>1570.52</v>
      </c>
      <c r="AD165" s="35">
        <f t="shared" si="68"/>
        <v>2007</v>
      </c>
      <c r="AE165" s="5">
        <f t="shared" si="63"/>
        <v>2006</v>
      </c>
      <c r="AF165" s="5">
        <f t="shared" si="69"/>
        <v>2005</v>
      </c>
      <c r="AG165" s="8">
        <f t="shared" si="64"/>
        <v>39003</v>
      </c>
      <c r="AH165" s="6">
        <f t="shared" si="55"/>
        <v>12</v>
      </c>
      <c r="AI165" s="6">
        <f t="shared" si="56"/>
        <v>40</v>
      </c>
      <c r="AK165">
        <f t="shared" si="65"/>
        <v>7852.7330769230775</v>
      </c>
      <c r="AL165">
        <f t="shared" si="58"/>
        <v>-6.1388815538322428</v>
      </c>
      <c r="AN165">
        <f t="shared" si="70"/>
        <v>12.079968728183122</v>
      </c>
      <c r="AO165" s="39">
        <f t="shared" si="71"/>
        <v>39003</v>
      </c>
      <c r="AP165" s="40">
        <f t="shared" si="66"/>
        <v>94.860770000000002</v>
      </c>
      <c r="AQ165">
        <f t="shared" ref="AQ165:AU180" si="79">($AK165*AQ$18)/1000</f>
        <v>94.232796923076933</v>
      </c>
      <c r="AR165">
        <f t="shared" si="79"/>
        <v>78.527330769230772</v>
      </c>
      <c r="AS165">
        <f t="shared" si="79"/>
        <v>62.821864615384619</v>
      </c>
      <c r="AT165">
        <f t="shared" si="79"/>
        <v>47.116398461538466</v>
      </c>
      <c r="AU165">
        <f t="shared" si="79"/>
        <v>31.41093230769231</v>
      </c>
      <c r="AW165">
        <f t="shared" si="67"/>
        <v>9512.5653846153855</v>
      </c>
      <c r="AX165">
        <f t="shared" si="59"/>
        <v>-4.9921996760018956</v>
      </c>
      <c r="BD165">
        <f t="shared" si="73"/>
        <v>7538.4361538461544</v>
      </c>
      <c r="BE165">
        <f t="shared" si="60"/>
        <v>-4.0023889771645393</v>
      </c>
      <c r="BG165">
        <f t="shared" si="74"/>
        <v>12.583613904006002</v>
      </c>
      <c r="BH165" s="39">
        <f t="shared" si="75"/>
        <v>39003</v>
      </c>
      <c r="BI165" s="41">
        <f t="shared" si="76"/>
        <v>94.860770000000002</v>
      </c>
      <c r="BJ165" s="41">
        <f t="shared" si="78"/>
        <v>97.999670000000009</v>
      </c>
      <c r="BK165" s="41">
        <f t="shared" si="78"/>
        <v>82.922797692307697</v>
      </c>
      <c r="BL165" s="41">
        <f t="shared" si="78"/>
        <v>67.845925384615384</v>
      </c>
      <c r="BM165" s="41">
        <f t="shared" si="78"/>
        <v>52.769053076923086</v>
      </c>
      <c r="BN165" s="41">
        <f t="shared" si="78"/>
        <v>37.692180769230774</v>
      </c>
      <c r="BP165">
        <f t="shared" si="77"/>
        <v>8294.2223076923074</v>
      </c>
      <c r="BQ165">
        <f t="shared" si="62"/>
        <v>-12.807723549459082</v>
      </c>
    </row>
    <row r="166" spans="1:69" x14ac:dyDescent="0.3">
      <c r="A166" s="38">
        <v>39010</v>
      </c>
      <c r="B166" s="48">
        <v>92945.88</v>
      </c>
      <c r="C166" s="48">
        <v>114135.71</v>
      </c>
      <c r="D166" s="48">
        <v>631000</v>
      </c>
      <c r="E166" s="49">
        <v>1538.88</v>
      </c>
      <c r="AD166" s="35">
        <f t="shared" si="68"/>
        <v>2007</v>
      </c>
      <c r="AE166" s="5">
        <f t="shared" si="63"/>
        <v>2006</v>
      </c>
      <c r="AF166" s="5">
        <f t="shared" si="69"/>
        <v>2005</v>
      </c>
      <c r="AG166" s="8">
        <f t="shared" si="64"/>
        <v>39010</v>
      </c>
      <c r="AH166" s="6">
        <f t="shared" si="55"/>
        <v>11</v>
      </c>
      <c r="AI166" s="6">
        <f t="shared" si="56"/>
        <v>41</v>
      </c>
      <c r="AK166">
        <f t="shared" si="65"/>
        <v>7858.0461538461532</v>
      </c>
      <c r="AL166">
        <f t="shared" si="58"/>
        <v>-5.3911094569321527</v>
      </c>
      <c r="AN166">
        <f t="shared" si="70"/>
        <v>11.82811581661521</v>
      </c>
      <c r="AO166" s="39">
        <f t="shared" si="71"/>
        <v>39010</v>
      </c>
      <c r="AP166" s="40">
        <f t="shared" si="66"/>
        <v>92.945880000000002</v>
      </c>
      <c r="AQ166">
        <f t="shared" si="79"/>
        <v>94.296553846153842</v>
      </c>
      <c r="AR166">
        <f t="shared" si="79"/>
        <v>78.580461538461535</v>
      </c>
      <c r="AS166">
        <f t="shared" si="79"/>
        <v>62.864369230769228</v>
      </c>
      <c r="AT166">
        <f t="shared" si="79"/>
        <v>47.148276923076921</v>
      </c>
      <c r="AU166">
        <f t="shared" si="79"/>
        <v>31.432184615384614</v>
      </c>
      <c r="AW166">
        <f t="shared" si="67"/>
        <v>9518.2457692307689</v>
      </c>
      <c r="AX166">
        <f t="shared" si="59"/>
        <v>-4.3567016281352728</v>
      </c>
      <c r="BD166">
        <f t="shared" si="73"/>
        <v>7528.9848076923081</v>
      </c>
      <c r="BE166">
        <f t="shared" si="60"/>
        <v>-4.1875720721337935</v>
      </c>
      <c r="BG166">
        <f t="shared" si="74"/>
        <v>12.34507471778106</v>
      </c>
      <c r="BH166" s="39">
        <f t="shared" si="75"/>
        <v>39010</v>
      </c>
      <c r="BI166" s="41">
        <f t="shared" si="76"/>
        <v>92.945880000000002</v>
      </c>
      <c r="BJ166" s="41">
        <f t="shared" si="78"/>
        <v>97.876802500000011</v>
      </c>
      <c r="BK166" s="41">
        <f t="shared" si="78"/>
        <v>82.818832884615389</v>
      </c>
      <c r="BL166" s="41">
        <f t="shared" si="78"/>
        <v>67.760863269230768</v>
      </c>
      <c r="BM166" s="41">
        <f t="shared" si="78"/>
        <v>52.702893653846154</v>
      </c>
      <c r="BN166" s="41">
        <f t="shared" si="78"/>
        <v>37.644924038461539</v>
      </c>
      <c r="BP166">
        <f t="shared" si="77"/>
        <v>8262.0596153846163</v>
      </c>
      <c r="BQ166">
        <f t="shared" si="62"/>
        <v>-13.197664614912263</v>
      </c>
    </row>
    <row r="167" spans="1:69" x14ac:dyDescent="0.3">
      <c r="A167" s="38">
        <v>39017</v>
      </c>
      <c r="B167" s="48">
        <v>91325.59</v>
      </c>
      <c r="C167" s="48">
        <v>111651.53</v>
      </c>
      <c r="D167" s="48">
        <v>620000</v>
      </c>
      <c r="E167" s="49">
        <v>1504.34</v>
      </c>
      <c r="AD167" s="35">
        <f t="shared" si="68"/>
        <v>2007</v>
      </c>
      <c r="AE167" s="5">
        <f t="shared" si="63"/>
        <v>2006</v>
      </c>
      <c r="AF167" s="5">
        <f t="shared" si="69"/>
        <v>2005</v>
      </c>
      <c r="AG167" s="8">
        <f t="shared" si="64"/>
        <v>39017</v>
      </c>
      <c r="AH167" s="6">
        <f t="shared" si="55"/>
        <v>10</v>
      </c>
      <c r="AI167" s="6">
        <f t="shared" si="56"/>
        <v>42</v>
      </c>
      <c r="AK167">
        <f t="shared" si="65"/>
        <v>7863.3592307692306</v>
      </c>
      <c r="AL167">
        <f t="shared" si="58"/>
        <v>-4.6323619515070806</v>
      </c>
      <c r="AN167">
        <f t="shared" si="70"/>
        <v>11.614068150752169</v>
      </c>
      <c r="AO167" s="39">
        <f t="shared" si="71"/>
        <v>39017</v>
      </c>
      <c r="AP167" s="40">
        <f t="shared" si="66"/>
        <v>91.325589999999991</v>
      </c>
      <c r="AQ167">
        <f t="shared" si="79"/>
        <v>94.360310769230765</v>
      </c>
      <c r="AR167">
        <f t="shared" si="79"/>
        <v>78.633592307692311</v>
      </c>
      <c r="AS167">
        <f t="shared" si="79"/>
        <v>62.906873846153843</v>
      </c>
      <c r="AT167">
        <f t="shared" si="79"/>
        <v>47.180155384615382</v>
      </c>
      <c r="AU167">
        <f t="shared" si="79"/>
        <v>31.453436923076922</v>
      </c>
      <c r="AW167">
        <f t="shared" si="67"/>
        <v>9523.9261538461542</v>
      </c>
      <c r="AX167">
        <f t="shared" si="59"/>
        <v>-3.7134182013240591</v>
      </c>
      <c r="BD167">
        <f t="shared" si="73"/>
        <v>7519.5334615384618</v>
      </c>
      <c r="BE167">
        <f t="shared" si="60"/>
        <v>-4.3725049198487964</v>
      </c>
      <c r="BG167">
        <f t="shared" si="74"/>
        <v>12.145113851427054</v>
      </c>
      <c r="BH167" s="39">
        <f t="shared" si="75"/>
        <v>39017</v>
      </c>
      <c r="BI167" s="41">
        <f t="shared" si="76"/>
        <v>91.325589999999991</v>
      </c>
      <c r="BJ167" s="41">
        <f t="shared" si="78"/>
        <v>97.753934999999998</v>
      </c>
      <c r="BK167" s="41">
        <f t="shared" si="78"/>
        <v>82.714868076923082</v>
      </c>
      <c r="BL167" s="41">
        <f t="shared" si="78"/>
        <v>67.675801153846152</v>
      </c>
      <c r="BM167" s="41">
        <f t="shared" si="78"/>
        <v>52.636734230769228</v>
      </c>
      <c r="BN167" s="41">
        <f t="shared" si="78"/>
        <v>37.597667307692312</v>
      </c>
      <c r="BP167">
        <f t="shared" si="77"/>
        <v>8229.8969230769235</v>
      </c>
      <c r="BQ167">
        <f t="shared" si="62"/>
        <v>-13.587140532863629</v>
      </c>
    </row>
    <row r="168" spans="1:69" x14ac:dyDescent="0.3">
      <c r="A168" s="38">
        <v>39024</v>
      </c>
      <c r="B168" s="48">
        <v>89999.89</v>
      </c>
      <c r="C168" s="48">
        <v>110071.06</v>
      </c>
      <c r="D168" s="48">
        <v>611000</v>
      </c>
      <c r="E168" s="49">
        <v>1482.17</v>
      </c>
      <c r="AD168" s="35">
        <f t="shared" si="68"/>
        <v>2007</v>
      </c>
      <c r="AE168" s="5">
        <f t="shared" si="63"/>
        <v>2006</v>
      </c>
      <c r="AF168" s="5">
        <f t="shared" si="69"/>
        <v>2005</v>
      </c>
      <c r="AG168" s="8">
        <f t="shared" si="64"/>
        <v>39024</v>
      </c>
      <c r="AH168" s="6">
        <f t="shared" si="55"/>
        <v>9</v>
      </c>
      <c r="AI168" s="6">
        <f t="shared" si="56"/>
        <v>43</v>
      </c>
      <c r="AK168">
        <f t="shared" si="65"/>
        <v>7868.6723076923072</v>
      </c>
      <c r="AL168">
        <f t="shared" si="58"/>
        <v>-3.862395614160008</v>
      </c>
      <c r="AN168">
        <f t="shared" si="70"/>
        <v>11.437747879272763</v>
      </c>
      <c r="AO168" s="39">
        <f t="shared" si="71"/>
        <v>39024</v>
      </c>
      <c r="AP168" s="40">
        <f t="shared" si="66"/>
        <v>89.999889999999994</v>
      </c>
      <c r="AQ168">
        <f t="shared" si="79"/>
        <v>94.424067692307688</v>
      </c>
      <c r="AR168">
        <f t="shared" si="79"/>
        <v>78.686723076923073</v>
      </c>
      <c r="AS168">
        <f t="shared" si="79"/>
        <v>62.949378461538458</v>
      </c>
      <c r="AT168">
        <f t="shared" si="79"/>
        <v>47.212033846153844</v>
      </c>
      <c r="AU168">
        <f t="shared" si="79"/>
        <v>31.474689230769229</v>
      </c>
      <c r="AW168">
        <f t="shared" si="67"/>
        <v>9529.6065384615376</v>
      </c>
      <c r="AX168">
        <f t="shared" si="59"/>
        <v>-3.0622054477901894</v>
      </c>
      <c r="BD168">
        <f t="shared" si="73"/>
        <v>7510.0821153846155</v>
      </c>
      <c r="BE168">
        <f t="shared" si="60"/>
        <v>-4.5571880272246013</v>
      </c>
      <c r="BG168">
        <f t="shared" si="74"/>
        <v>11.98387562442662</v>
      </c>
      <c r="BH168" s="39">
        <f t="shared" si="75"/>
        <v>39024</v>
      </c>
      <c r="BI168" s="41">
        <f t="shared" si="76"/>
        <v>89.999889999999994</v>
      </c>
      <c r="BJ168" s="41">
        <f t="shared" si="78"/>
        <v>97.6310675</v>
      </c>
      <c r="BK168" s="41">
        <f t="shared" si="78"/>
        <v>82.610903269230761</v>
      </c>
      <c r="BL168" s="41">
        <f t="shared" si="78"/>
        <v>67.59073903846155</v>
      </c>
      <c r="BM168" s="41">
        <f t="shared" si="78"/>
        <v>52.570574807692303</v>
      </c>
      <c r="BN168" s="41">
        <f t="shared" si="78"/>
        <v>37.550410576923078</v>
      </c>
      <c r="BP168">
        <f t="shared" si="77"/>
        <v>8197.7342307692306</v>
      </c>
      <c r="BQ168">
        <f t="shared" si="62"/>
        <v>-13.976152135105091</v>
      </c>
    </row>
    <row r="169" spans="1:69" x14ac:dyDescent="0.3">
      <c r="A169" s="38">
        <v>39031</v>
      </c>
      <c r="B169" s="48">
        <v>92651.28</v>
      </c>
      <c r="C169" s="48">
        <v>113178.38</v>
      </c>
      <c r="D169" s="48">
        <v>629000</v>
      </c>
      <c r="E169" s="49">
        <v>1522.14</v>
      </c>
      <c r="AD169" s="35">
        <f t="shared" si="68"/>
        <v>2007</v>
      </c>
      <c r="AE169" s="5">
        <f t="shared" si="63"/>
        <v>2006</v>
      </c>
      <c r="AF169" s="5">
        <f t="shared" si="69"/>
        <v>2005</v>
      </c>
      <c r="AG169" s="8">
        <f t="shared" si="64"/>
        <v>39031</v>
      </c>
      <c r="AH169" s="6">
        <f t="shared" si="55"/>
        <v>8</v>
      </c>
      <c r="AI169" s="6">
        <f t="shared" si="56"/>
        <v>44</v>
      </c>
      <c r="AK169">
        <f t="shared" si="65"/>
        <v>7873.9853846153846</v>
      </c>
      <c r="AL169">
        <f t="shared" si="58"/>
        <v>-3.0809597693678192</v>
      </c>
      <c r="AN169">
        <f t="shared" si="70"/>
        <v>11.766757934428865</v>
      </c>
      <c r="AO169" s="39">
        <f t="shared" si="71"/>
        <v>39031</v>
      </c>
      <c r="AP169" s="40">
        <f t="shared" si="66"/>
        <v>92.65128</v>
      </c>
      <c r="AQ169">
        <f t="shared" si="79"/>
        <v>94.487824615384611</v>
      </c>
      <c r="AR169">
        <f t="shared" si="79"/>
        <v>78.739853846153835</v>
      </c>
      <c r="AS169">
        <f t="shared" si="79"/>
        <v>62.991883076923074</v>
      </c>
      <c r="AT169">
        <f t="shared" si="79"/>
        <v>47.243912307692305</v>
      </c>
      <c r="AU169">
        <f t="shared" si="79"/>
        <v>31.495941538461537</v>
      </c>
      <c r="AW169">
        <f t="shared" si="67"/>
        <v>9535.2869230769229</v>
      </c>
      <c r="AX169">
        <f t="shared" si="59"/>
        <v>-2.4029158490517677</v>
      </c>
      <c r="BD169">
        <f t="shared" si="73"/>
        <v>7500.6307692307691</v>
      </c>
      <c r="BE169">
        <f t="shared" si="60"/>
        <v>-4.7416218998081465</v>
      </c>
      <c r="BG169">
        <f t="shared" si="74"/>
        <v>12.352465126009916</v>
      </c>
      <c r="BH169" s="39">
        <f t="shared" si="75"/>
        <v>39031</v>
      </c>
      <c r="BI169" s="41">
        <f t="shared" si="76"/>
        <v>92.65128</v>
      </c>
      <c r="BJ169" s="41">
        <f t="shared" ref="BJ169:BN184" si="80">$BD169*BJ$18/1000</f>
        <v>97.508200000000002</v>
      </c>
      <c r="BK169" s="41">
        <f t="shared" si="80"/>
        <v>82.506938461538468</v>
      </c>
      <c r="BL169" s="41">
        <f t="shared" si="80"/>
        <v>67.505676923076933</v>
      </c>
      <c r="BM169" s="41">
        <f t="shared" si="80"/>
        <v>52.504415384615385</v>
      </c>
      <c r="BN169" s="41">
        <f t="shared" si="80"/>
        <v>37.503153846153843</v>
      </c>
      <c r="BP169">
        <f t="shared" si="77"/>
        <v>8165.5715384615396</v>
      </c>
      <c r="BQ169">
        <f t="shared" si="62"/>
        <v>-14.364700251446571</v>
      </c>
    </row>
    <row r="170" spans="1:69" x14ac:dyDescent="0.3">
      <c r="A170" s="38">
        <v>39038</v>
      </c>
      <c r="B170" s="48">
        <v>96333.77</v>
      </c>
      <c r="C170" s="48">
        <v>117696.08</v>
      </c>
      <c r="D170" s="48">
        <v>654000</v>
      </c>
      <c r="E170" s="49">
        <v>1583.05</v>
      </c>
      <c r="AD170" s="35">
        <f t="shared" si="68"/>
        <v>2007</v>
      </c>
      <c r="AE170" s="5">
        <f t="shared" si="63"/>
        <v>2006</v>
      </c>
      <c r="AF170" s="5">
        <f t="shared" si="69"/>
        <v>2005</v>
      </c>
      <c r="AG170" s="8">
        <f t="shared" si="64"/>
        <v>39038</v>
      </c>
      <c r="AH170" s="6">
        <f t="shared" si="55"/>
        <v>7</v>
      </c>
      <c r="AI170" s="6">
        <f t="shared" si="56"/>
        <v>45</v>
      </c>
      <c r="AK170">
        <f t="shared" si="65"/>
        <v>7879.2984615384612</v>
      </c>
      <c r="AL170">
        <f t="shared" si="58"/>
        <v>-2.2877962173835087</v>
      </c>
      <c r="AN170">
        <f t="shared" si="70"/>
        <v>12.226186185259758</v>
      </c>
      <c r="AO170" s="39">
        <f t="shared" si="71"/>
        <v>39038</v>
      </c>
      <c r="AP170" s="40">
        <f t="shared" si="66"/>
        <v>96.333770000000001</v>
      </c>
      <c r="AQ170">
        <f t="shared" si="79"/>
        <v>94.551581538461534</v>
      </c>
      <c r="AR170">
        <f t="shared" si="79"/>
        <v>78.792984615384611</v>
      </c>
      <c r="AS170">
        <f t="shared" si="79"/>
        <v>63.034387692307689</v>
      </c>
      <c r="AT170">
        <f t="shared" si="79"/>
        <v>47.275790769230767</v>
      </c>
      <c r="AU170">
        <f t="shared" si="79"/>
        <v>31.517193846153845</v>
      </c>
      <c r="AW170">
        <f t="shared" si="67"/>
        <v>9540.9673076923082</v>
      </c>
      <c r="AX170">
        <f t="shared" si="59"/>
        <v>-1.7353982045157035</v>
      </c>
      <c r="BD170">
        <f t="shared" si="73"/>
        <v>7491.1794230769237</v>
      </c>
      <c r="BE170">
        <f t="shared" si="60"/>
        <v>-4.9258070417827042</v>
      </c>
      <c r="BG170">
        <f t="shared" si="74"/>
        <v>12.859626576722937</v>
      </c>
      <c r="BH170" s="39">
        <f t="shared" si="75"/>
        <v>39038</v>
      </c>
      <c r="BI170" s="41">
        <f t="shared" si="76"/>
        <v>96.333770000000001</v>
      </c>
      <c r="BJ170" s="41">
        <f t="shared" si="80"/>
        <v>97.385332500000004</v>
      </c>
      <c r="BK170" s="41">
        <f t="shared" si="80"/>
        <v>82.402973653846161</v>
      </c>
      <c r="BL170" s="41">
        <f t="shared" si="80"/>
        <v>67.420614807692317</v>
      </c>
      <c r="BM170" s="41">
        <f t="shared" si="80"/>
        <v>52.438255961538466</v>
      </c>
      <c r="BN170" s="41">
        <f t="shared" si="80"/>
        <v>37.455897115384623</v>
      </c>
      <c r="BP170">
        <f t="shared" si="77"/>
        <v>8133.4088461538468</v>
      </c>
      <c r="BQ170">
        <f t="shared" si="62"/>
        <v>-14.752785709721817</v>
      </c>
    </row>
    <row r="171" spans="1:69" x14ac:dyDescent="0.3">
      <c r="A171" s="38">
        <v>39045</v>
      </c>
      <c r="B171" s="48">
        <v>96039.17</v>
      </c>
      <c r="C171" s="48">
        <v>117342.17</v>
      </c>
      <c r="D171" s="48">
        <v>652000</v>
      </c>
      <c r="E171" s="49">
        <v>1577.07</v>
      </c>
      <c r="AD171" s="35">
        <f t="shared" si="68"/>
        <v>2007</v>
      </c>
      <c r="AE171" s="5">
        <f t="shared" si="63"/>
        <v>2006</v>
      </c>
      <c r="AF171" s="5">
        <f t="shared" si="69"/>
        <v>2005</v>
      </c>
      <c r="AG171" s="8">
        <f t="shared" si="64"/>
        <v>39045</v>
      </c>
      <c r="AH171" s="6">
        <f t="shared" si="55"/>
        <v>6</v>
      </c>
      <c r="AI171" s="6">
        <f t="shared" si="56"/>
        <v>46</v>
      </c>
      <c r="AK171">
        <f t="shared" si="65"/>
        <v>7884.6115384615377</v>
      </c>
      <c r="AL171">
        <f t="shared" si="58"/>
        <v>-1.4826389497948123</v>
      </c>
      <c r="AN171">
        <f t="shared" si="70"/>
        <v>12.180583600284685</v>
      </c>
      <c r="AO171" s="39">
        <f t="shared" si="71"/>
        <v>39045</v>
      </c>
      <c r="AP171" s="40">
        <f t="shared" si="66"/>
        <v>96.039169999999999</v>
      </c>
      <c r="AQ171">
        <f t="shared" si="79"/>
        <v>94.615338461538457</v>
      </c>
      <c r="AR171">
        <f t="shared" si="79"/>
        <v>78.846115384615374</v>
      </c>
      <c r="AS171">
        <f t="shared" si="79"/>
        <v>63.076892307692304</v>
      </c>
      <c r="AT171">
        <f t="shared" si="79"/>
        <v>47.307669230769228</v>
      </c>
      <c r="AU171">
        <f t="shared" si="79"/>
        <v>31.538446153846152</v>
      </c>
      <c r="AW171">
        <f t="shared" si="67"/>
        <v>9546.6476923076916</v>
      </c>
      <c r="AX171">
        <f t="shared" si="59"/>
        <v>-1.0594975158728204</v>
      </c>
      <c r="BD171">
        <f t="shared" si="73"/>
        <v>7481.7280769230765</v>
      </c>
      <c r="BE171">
        <f t="shared" si="60"/>
        <v>-5.1097439559726565</v>
      </c>
      <c r="BG171">
        <f t="shared" si="74"/>
        <v>12.836495661507243</v>
      </c>
      <c r="BH171" s="39">
        <f t="shared" si="75"/>
        <v>39045</v>
      </c>
      <c r="BI171" s="41">
        <f t="shared" si="76"/>
        <v>96.039169999999999</v>
      </c>
      <c r="BJ171" s="41">
        <f t="shared" si="80"/>
        <v>97.262464999999992</v>
      </c>
      <c r="BK171" s="41">
        <f t="shared" si="80"/>
        <v>82.299008846153839</v>
      </c>
      <c r="BL171" s="41">
        <f t="shared" si="80"/>
        <v>67.335552692307687</v>
      </c>
      <c r="BM171" s="41">
        <f t="shared" si="80"/>
        <v>52.372096538461534</v>
      </c>
      <c r="BN171" s="41">
        <f t="shared" si="80"/>
        <v>37.408640384615381</v>
      </c>
      <c r="BP171">
        <f t="shared" si="77"/>
        <v>8101.2461538461539</v>
      </c>
      <c r="BQ171">
        <f t="shared" si="62"/>
        <v>-15.140409335794224</v>
      </c>
    </row>
    <row r="172" spans="1:69" x14ac:dyDescent="0.3">
      <c r="A172" s="38">
        <v>39052</v>
      </c>
      <c r="B172" s="48">
        <v>94271.58</v>
      </c>
      <c r="C172" s="48">
        <v>115801.89</v>
      </c>
      <c r="D172" s="48">
        <v>640000</v>
      </c>
      <c r="E172" s="49">
        <v>1556.06</v>
      </c>
      <c r="AD172" s="35">
        <f t="shared" si="68"/>
        <v>2007</v>
      </c>
      <c r="AE172" s="5">
        <f t="shared" si="63"/>
        <v>2006</v>
      </c>
      <c r="AF172" s="5">
        <f t="shared" si="69"/>
        <v>2005</v>
      </c>
      <c r="AG172" s="8">
        <f t="shared" si="64"/>
        <v>39052</v>
      </c>
      <c r="AH172" s="6">
        <f t="shared" si="55"/>
        <v>5</v>
      </c>
      <c r="AI172" s="6">
        <f t="shared" si="56"/>
        <v>47</v>
      </c>
      <c r="AK172">
        <f t="shared" si="65"/>
        <v>7889.9246153846152</v>
      </c>
      <c r="AL172">
        <f t="shared" si="58"/>
        <v>-0.66521385208113681</v>
      </c>
      <c r="AN172">
        <f t="shared" si="70"/>
        <v>11.948349901363979</v>
      </c>
      <c r="AO172" s="39">
        <f t="shared" si="71"/>
        <v>39052</v>
      </c>
      <c r="AP172" s="40">
        <f t="shared" si="66"/>
        <v>94.27158</v>
      </c>
      <c r="AQ172">
        <f t="shared" si="79"/>
        <v>94.67909538461538</v>
      </c>
      <c r="AR172">
        <f t="shared" si="79"/>
        <v>78.89924615384615</v>
      </c>
      <c r="AS172">
        <f t="shared" si="79"/>
        <v>63.11939692307692</v>
      </c>
      <c r="AT172">
        <f t="shared" si="79"/>
        <v>47.33954769230769</v>
      </c>
      <c r="AU172">
        <f t="shared" si="79"/>
        <v>31.55969846153846</v>
      </c>
      <c r="AW172">
        <f t="shared" si="67"/>
        <v>9552.3280769230769</v>
      </c>
      <c r="AX172">
        <f t="shared" si="59"/>
        <v>-0.37505486711003622</v>
      </c>
      <c r="BD172">
        <f t="shared" si="73"/>
        <v>7472.2767307692311</v>
      </c>
      <c r="BE172">
        <f t="shared" si="60"/>
        <v>-5.2934331438479143</v>
      </c>
      <c r="BG172">
        <f t="shared" si="74"/>
        <v>12.616178896561724</v>
      </c>
      <c r="BH172" s="39">
        <f t="shared" si="75"/>
        <v>39052</v>
      </c>
      <c r="BI172" s="41">
        <f t="shared" si="76"/>
        <v>94.27158</v>
      </c>
      <c r="BJ172" s="41">
        <f t="shared" si="80"/>
        <v>97.139597500000008</v>
      </c>
      <c r="BK172" s="41">
        <f t="shared" si="80"/>
        <v>82.195044038461532</v>
      </c>
      <c r="BL172" s="41">
        <f t="shared" si="80"/>
        <v>67.250490576923085</v>
      </c>
      <c r="BM172" s="41">
        <f t="shared" si="80"/>
        <v>52.305937115384616</v>
      </c>
      <c r="BN172" s="41">
        <f t="shared" si="80"/>
        <v>37.361383653846154</v>
      </c>
      <c r="BP172">
        <f t="shared" si="77"/>
        <v>8069.083461538462</v>
      </c>
      <c r="BQ172">
        <f t="shared" si="62"/>
        <v>-15.527571953562823</v>
      </c>
    </row>
    <row r="173" spans="1:69" x14ac:dyDescent="0.3">
      <c r="A173" s="38">
        <v>39059</v>
      </c>
      <c r="B173" s="48">
        <v>89999.89</v>
      </c>
      <c r="C173" s="48">
        <v>110864.57</v>
      </c>
      <c r="D173" s="48">
        <v>611000</v>
      </c>
      <c r="E173" s="49">
        <v>1489.29</v>
      </c>
      <c r="AD173" s="35">
        <f t="shared" si="68"/>
        <v>2007</v>
      </c>
      <c r="AE173" s="5">
        <f t="shared" si="63"/>
        <v>2006</v>
      </c>
      <c r="AF173" s="5">
        <f t="shared" si="69"/>
        <v>2005</v>
      </c>
      <c r="AG173" s="8">
        <f t="shared" si="64"/>
        <v>39059</v>
      </c>
      <c r="AH173" s="6">
        <f t="shared" si="55"/>
        <v>4</v>
      </c>
      <c r="AI173" s="6">
        <f t="shared" si="56"/>
        <v>48</v>
      </c>
      <c r="AK173">
        <f t="shared" si="65"/>
        <v>7895.2376923076927</v>
      </c>
      <c r="AL173">
        <f t="shared" si="58"/>
        <v>0.16476160752989522</v>
      </c>
      <c r="AN173">
        <f t="shared" si="70"/>
        <v>11.399262885737643</v>
      </c>
      <c r="AO173" s="39">
        <f t="shared" si="71"/>
        <v>39059</v>
      </c>
      <c r="AP173" s="40">
        <f t="shared" si="66"/>
        <v>89.999889999999994</v>
      </c>
      <c r="AQ173">
        <f t="shared" si="79"/>
        <v>94.742852307692317</v>
      </c>
      <c r="AR173">
        <f t="shared" si="79"/>
        <v>78.952376923076926</v>
      </c>
      <c r="AS173">
        <f t="shared" si="79"/>
        <v>63.161901538461542</v>
      </c>
      <c r="AT173">
        <f t="shared" si="79"/>
        <v>47.371426153846159</v>
      </c>
      <c r="AU173">
        <f t="shared" si="79"/>
        <v>31.580950769230771</v>
      </c>
      <c r="AW173">
        <f t="shared" si="67"/>
        <v>9558.0084615384621</v>
      </c>
      <c r="AX173">
        <f t="shared" si="59"/>
        <v>0.31809270005551671</v>
      </c>
      <c r="BD173">
        <f t="shared" si="73"/>
        <v>7462.8253846153848</v>
      </c>
      <c r="BE173">
        <f t="shared" si="60"/>
        <v>-5.4768751055285669</v>
      </c>
      <c r="BG173">
        <f t="shared" si="74"/>
        <v>12.059760929893224</v>
      </c>
      <c r="BH173" s="39">
        <f t="shared" si="75"/>
        <v>39059</v>
      </c>
      <c r="BI173" s="41">
        <f t="shared" si="76"/>
        <v>89.999889999999994</v>
      </c>
      <c r="BJ173" s="41">
        <f t="shared" si="80"/>
        <v>97.016729999999995</v>
      </c>
      <c r="BK173" s="41">
        <f t="shared" si="80"/>
        <v>82.091079230769225</v>
      </c>
      <c r="BL173" s="41">
        <f t="shared" si="80"/>
        <v>67.165428461538468</v>
      </c>
      <c r="BM173" s="41">
        <f t="shared" si="80"/>
        <v>52.239777692307698</v>
      </c>
      <c r="BN173" s="41">
        <f t="shared" si="80"/>
        <v>37.314126923076927</v>
      </c>
      <c r="BP173">
        <f t="shared" si="77"/>
        <v>8036.92076923077</v>
      </c>
      <c r="BQ173">
        <f t="shared" si="62"/>
        <v>-15.91427438496803</v>
      </c>
    </row>
    <row r="174" spans="1:69" x14ac:dyDescent="0.3">
      <c r="A174" s="38">
        <v>39066</v>
      </c>
      <c r="B174" s="48">
        <v>89558</v>
      </c>
      <c r="C174" s="48">
        <v>111061.29</v>
      </c>
      <c r="D174" s="48">
        <v>608000</v>
      </c>
      <c r="E174" s="49">
        <v>1492.68</v>
      </c>
      <c r="AD174" s="35">
        <f t="shared" si="68"/>
        <v>2007</v>
      </c>
      <c r="AE174" s="5">
        <f t="shared" si="63"/>
        <v>2006</v>
      </c>
      <c r="AF174" s="5">
        <f t="shared" si="69"/>
        <v>2005</v>
      </c>
      <c r="AG174" s="8">
        <f t="shared" si="64"/>
        <v>39066</v>
      </c>
      <c r="AH174" s="6">
        <f t="shared" si="55"/>
        <v>3</v>
      </c>
      <c r="AI174" s="6">
        <f t="shared" si="56"/>
        <v>49</v>
      </c>
      <c r="AK174">
        <f t="shared" si="65"/>
        <v>7900.5507692307692</v>
      </c>
      <c r="AL174">
        <f t="shared" si="58"/>
        <v>1.0075787036482708</v>
      </c>
      <c r="AN174">
        <f t="shared" si="70"/>
        <v>11.33566540054267</v>
      </c>
      <c r="AO174" s="39">
        <f t="shared" si="71"/>
        <v>39066</v>
      </c>
      <c r="AP174" s="40">
        <f t="shared" si="66"/>
        <v>89.558000000000007</v>
      </c>
      <c r="AQ174">
        <f t="shared" si="79"/>
        <v>94.806609230769226</v>
      </c>
      <c r="AR174">
        <f t="shared" si="79"/>
        <v>79.005507692307702</v>
      </c>
      <c r="AS174">
        <f t="shared" si="79"/>
        <v>63.204406153846151</v>
      </c>
      <c r="AT174">
        <f t="shared" si="79"/>
        <v>47.403304615384613</v>
      </c>
      <c r="AU174">
        <f t="shared" si="79"/>
        <v>31.602203076923075</v>
      </c>
      <c r="AW174">
        <f t="shared" si="67"/>
        <v>9563.6888461538456</v>
      </c>
      <c r="AX174">
        <f t="shared" si="59"/>
        <v>1.020112315525612</v>
      </c>
      <c r="BD174">
        <f t="shared" si="73"/>
        <v>7453.3740384615385</v>
      </c>
      <c r="BE174">
        <f t="shared" si="60"/>
        <v>-5.6600703397893586</v>
      </c>
      <c r="BG174">
        <f t="shared" si="74"/>
        <v>12.015766220486876</v>
      </c>
      <c r="BH174" s="39">
        <f t="shared" si="75"/>
        <v>39066</v>
      </c>
      <c r="BI174" s="41">
        <f t="shared" si="76"/>
        <v>89.558000000000007</v>
      </c>
      <c r="BJ174" s="41">
        <f t="shared" si="80"/>
        <v>96.893862499999997</v>
      </c>
      <c r="BK174" s="41">
        <f t="shared" si="80"/>
        <v>81.987114423076932</v>
      </c>
      <c r="BL174" s="41">
        <f t="shared" si="80"/>
        <v>67.080366346153852</v>
      </c>
      <c r="BM174" s="41">
        <f t="shared" si="80"/>
        <v>52.173618269230772</v>
      </c>
      <c r="BN174" s="41">
        <f t="shared" si="80"/>
        <v>37.266870192307692</v>
      </c>
      <c r="BP174">
        <f t="shared" si="77"/>
        <v>8004.7580769230772</v>
      </c>
      <c r="BQ174">
        <f t="shared" si="62"/>
        <v>-16.300517449997464</v>
      </c>
    </row>
    <row r="175" spans="1:69" x14ac:dyDescent="0.3">
      <c r="A175" s="38">
        <v>39073</v>
      </c>
      <c r="B175" s="48">
        <v>89852.6</v>
      </c>
      <c r="C175" s="48">
        <v>111254.91</v>
      </c>
      <c r="D175" s="48">
        <v>610000</v>
      </c>
      <c r="E175" s="49">
        <v>1494.43</v>
      </c>
      <c r="AD175" s="35">
        <f t="shared" si="68"/>
        <v>2007</v>
      </c>
      <c r="AE175" s="5">
        <f t="shared" si="63"/>
        <v>2006</v>
      </c>
      <c r="AF175" s="5">
        <f t="shared" si="69"/>
        <v>2005</v>
      </c>
      <c r="AG175" s="8">
        <f t="shared" si="64"/>
        <v>39073</v>
      </c>
      <c r="AH175" s="6">
        <f t="shared" si="55"/>
        <v>2</v>
      </c>
      <c r="AI175" s="6">
        <f t="shared" si="56"/>
        <v>50</v>
      </c>
      <c r="AK175">
        <f t="shared" si="65"/>
        <v>7905.8638461538458</v>
      </c>
      <c r="AL175">
        <f t="shared" si="58"/>
        <v>1.8635377945378284</v>
      </c>
      <c r="AN175">
        <f t="shared" si="70"/>
        <v>11.365310831113382</v>
      </c>
      <c r="AO175" s="39">
        <f t="shared" si="71"/>
        <v>39073</v>
      </c>
      <c r="AP175" s="40">
        <f t="shared" si="66"/>
        <v>89.85260000000001</v>
      </c>
      <c r="AQ175">
        <f t="shared" si="79"/>
        <v>94.870366153846149</v>
      </c>
      <c r="AR175">
        <f t="shared" si="79"/>
        <v>79.058638461538465</v>
      </c>
      <c r="AS175">
        <f t="shared" si="79"/>
        <v>63.246910769230766</v>
      </c>
      <c r="AT175">
        <f t="shared" si="79"/>
        <v>47.435183076923074</v>
      </c>
      <c r="AU175">
        <f t="shared" si="79"/>
        <v>31.623455384615383</v>
      </c>
      <c r="AW175">
        <f t="shared" si="67"/>
        <v>9569.3692307692309</v>
      </c>
      <c r="AX175">
        <f t="shared" si="59"/>
        <v>1.7311754151690062</v>
      </c>
      <c r="BD175">
        <f t="shared" si="73"/>
        <v>7443.9226923076931</v>
      </c>
      <c r="BE175">
        <f t="shared" si="60"/>
        <v>-5.8430193440642704</v>
      </c>
      <c r="BG175">
        <f t="shared" si="74"/>
        <v>12.070598220055503</v>
      </c>
      <c r="BH175" s="39">
        <f t="shared" si="75"/>
        <v>39073</v>
      </c>
      <c r="BI175" s="41">
        <f t="shared" si="76"/>
        <v>89.85260000000001</v>
      </c>
      <c r="BJ175" s="41">
        <f t="shared" si="80"/>
        <v>96.770995000000013</v>
      </c>
      <c r="BK175" s="41">
        <f t="shared" si="80"/>
        <v>81.883149615384625</v>
      </c>
      <c r="BL175" s="41">
        <f t="shared" si="80"/>
        <v>66.995304230769236</v>
      </c>
      <c r="BM175" s="41">
        <f t="shared" si="80"/>
        <v>52.107458846153854</v>
      </c>
      <c r="BN175" s="41">
        <f t="shared" si="80"/>
        <v>37.219613461538465</v>
      </c>
      <c r="BP175">
        <f t="shared" si="77"/>
        <v>7972.5953846153852</v>
      </c>
      <c r="BQ175">
        <f t="shared" si="62"/>
        <v>-16.686301966691797</v>
      </c>
    </row>
    <row r="176" spans="1:69" x14ac:dyDescent="0.3">
      <c r="A176" s="38">
        <v>39079</v>
      </c>
      <c r="B176" s="48">
        <v>90294.49</v>
      </c>
      <c r="C176" s="48">
        <v>111841.02</v>
      </c>
      <c r="D176" s="48">
        <v>613000</v>
      </c>
      <c r="E176" s="49">
        <v>1502.48</v>
      </c>
      <c r="AD176" s="35">
        <f t="shared" si="68"/>
        <v>2007</v>
      </c>
      <c r="AE176" s="5">
        <f t="shared" si="63"/>
        <v>2006</v>
      </c>
      <c r="AF176" s="5">
        <f t="shared" si="69"/>
        <v>2005</v>
      </c>
      <c r="AG176" s="8">
        <f t="shared" si="64"/>
        <v>39079</v>
      </c>
      <c r="AH176" s="6">
        <f t="shared" si="55"/>
        <v>1</v>
      </c>
      <c r="AI176" s="6">
        <f t="shared" si="56"/>
        <v>51</v>
      </c>
      <c r="AK176">
        <f t="shared" si="65"/>
        <v>7911.1769230769232</v>
      </c>
      <c r="AL176">
        <f t="shared" si="58"/>
        <v>2.732948679000935</v>
      </c>
      <c r="AN176">
        <f t="shared" si="70"/>
        <v>11.413534405558641</v>
      </c>
      <c r="AO176" s="39">
        <f t="shared" si="71"/>
        <v>39079</v>
      </c>
      <c r="AP176" s="40">
        <f t="shared" si="66"/>
        <v>90.29449000000001</v>
      </c>
      <c r="AQ176">
        <f t="shared" si="79"/>
        <v>94.934123076923072</v>
      </c>
      <c r="AR176">
        <f t="shared" si="79"/>
        <v>79.111769230769241</v>
      </c>
      <c r="AS176">
        <f t="shared" si="79"/>
        <v>63.289415384615388</v>
      </c>
      <c r="AT176">
        <f t="shared" si="79"/>
        <v>47.467061538461536</v>
      </c>
      <c r="AU176">
        <f t="shared" si="79"/>
        <v>31.644707692307694</v>
      </c>
      <c r="AW176">
        <f t="shared" si="67"/>
        <v>9575.0496153846143</v>
      </c>
      <c r="AX176">
        <f t="shared" si="59"/>
        <v>2.4514578803950471</v>
      </c>
      <c r="BD176">
        <f t="shared" si="73"/>
        <v>7434.4713461538458</v>
      </c>
      <c r="BE176">
        <f t="shared" si="60"/>
        <v>-6.0257226144510341</v>
      </c>
      <c r="BG176">
        <f t="shared" si="74"/>
        <v>12.145381399137817</v>
      </c>
      <c r="BH176" s="39">
        <f t="shared" si="75"/>
        <v>39079</v>
      </c>
      <c r="BI176" s="41">
        <f t="shared" si="76"/>
        <v>90.29449000000001</v>
      </c>
      <c r="BJ176" s="41">
        <f t="shared" si="80"/>
        <v>96.648127500000001</v>
      </c>
      <c r="BK176" s="41">
        <f t="shared" si="80"/>
        <v>81.779184807692303</v>
      </c>
      <c r="BL176" s="41">
        <f t="shared" si="80"/>
        <v>66.910242115384605</v>
      </c>
      <c r="BM176" s="41">
        <f t="shared" si="80"/>
        <v>52.041299423076921</v>
      </c>
      <c r="BN176" s="41">
        <f t="shared" si="80"/>
        <v>37.172356730769231</v>
      </c>
      <c r="BP176">
        <f t="shared" si="77"/>
        <v>7940.4326923076924</v>
      </c>
      <c r="BQ176">
        <f t="shared" si="62"/>
        <v>-17.07162875115047</v>
      </c>
    </row>
    <row r="177" spans="1:69" x14ac:dyDescent="0.3">
      <c r="A177" s="38">
        <v>39087</v>
      </c>
      <c r="B177" s="48">
        <v>87643.11</v>
      </c>
      <c r="C177" s="48">
        <v>109609.93</v>
      </c>
      <c r="D177" s="48">
        <v>595000</v>
      </c>
      <c r="E177" s="49">
        <v>1473.61</v>
      </c>
      <c r="AD177" s="35">
        <f t="shared" si="68"/>
        <v>2008</v>
      </c>
      <c r="AE177" s="5">
        <f t="shared" si="63"/>
        <v>2007</v>
      </c>
      <c r="AF177" s="5">
        <f t="shared" si="69"/>
        <v>2006</v>
      </c>
      <c r="AG177" s="8">
        <f t="shared" si="64"/>
        <v>39087</v>
      </c>
      <c r="AH177" s="6">
        <v>52</v>
      </c>
      <c r="AI177" s="6">
        <v>0</v>
      </c>
      <c r="AK177">
        <f t="shared" si="65"/>
        <v>7916.49</v>
      </c>
      <c r="AL177">
        <f t="shared" si="58"/>
        <v>3.6161309702220201</v>
      </c>
      <c r="AN177">
        <f t="shared" si="70"/>
        <v>11.070955688695369</v>
      </c>
      <c r="AO177" s="39">
        <f t="shared" si="71"/>
        <v>39087</v>
      </c>
      <c r="AP177" s="40">
        <f t="shared" si="66"/>
        <v>87.643110000000007</v>
      </c>
      <c r="AQ177">
        <f t="shared" si="79"/>
        <v>94.997880000000009</v>
      </c>
      <c r="AR177">
        <f t="shared" si="79"/>
        <v>79.164899999999989</v>
      </c>
      <c r="AS177">
        <f t="shared" si="79"/>
        <v>63.331919999999997</v>
      </c>
      <c r="AT177">
        <f t="shared" si="79"/>
        <v>47.498940000000005</v>
      </c>
      <c r="AU177">
        <f t="shared" si="79"/>
        <v>31.665959999999998</v>
      </c>
      <c r="AW177">
        <f t="shared" si="67"/>
        <v>9580.73</v>
      </c>
      <c r="AX177">
        <f t="shared" si="59"/>
        <v>3.1811401831917996</v>
      </c>
      <c r="BD177">
        <f t="shared" si="73"/>
        <v>7425.02</v>
      </c>
      <c r="BE177">
        <f t="shared" si="60"/>
        <v>-6.2081806457154549</v>
      </c>
      <c r="BG177">
        <f t="shared" si="74"/>
        <v>11.803754063962117</v>
      </c>
      <c r="BH177" s="39">
        <f t="shared" si="75"/>
        <v>39087</v>
      </c>
      <c r="BI177" s="41">
        <f t="shared" si="76"/>
        <v>87.643110000000007</v>
      </c>
      <c r="BJ177" s="41">
        <f t="shared" si="80"/>
        <v>96.525260000000003</v>
      </c>
      <c r="BK177" s="41">
        <f t="shared" si="80"/>
        <v>81.675219999999996</v>
      </c>
      <c r="BL177" s="41">
        <f t="shared" si="80"/>
        <v>66.825180000000003</v>
      </c>
      <c r="BM177" s="41">
        <f t="shared" si="80"/>
        <v>51.975139999999996</v>
      </c>
      <c r="BN177" s="41">
        <f t="shared" si="80"/>
        <v>37.125100000000003</v>
      </c>
      <c r="BP177">
        <f t="shared" si="77"/>
        <v>7908.27</v>
      </c>
      <c r="BQ177">
        <f t="shared" si="62"/>
        <v>-17.456498617537484</v>
      </c>
    </row>
    <row r="178" spans="1:69" x14ac:dyDescent="0.3">
      <c r="A178" s="38">
        <v>39094</v>
      </c>
      <c r="B178" s="48">
        <v>88821.5</v>
      </c>
      <c r="C178" s="48">
        <v>110477.08</v>
      </c>
      <c r="D178" s="48">
        <v>603000</v>
      </c>
      <c r="E178" s="49">
        <v>1483.07</v>
      </c>
      <c r="AD178" s="35">
        <f t="shared" si="68"/>
        <v>2008</v>
      </c>
      <c r="AE178" s="5">
        <f t="shared" si="63"/>
        <v>2007</v>
      </c>
      <c r="AF178" s="5">
        <f t="shared" si="69"/>
        <v>2006</v>
      </c>
      <c r="AG178" s="8">
        <f t="shared" si="64"/>
        <v>39094</v>
      </c>
      <c r="AH178" s="6">
        <f t="shared" ref="AH178:AH228" si="81">AH177-1</f>
        <v>51</v>
      </c>
      <c r="AI178" s="6">
        <f t="shared" ref="AI178:AI228" si="82">AI177+1</f>
        <v>1</v>
      </c>
      <c r="AK178">
        <f t="shared" si="65"/>
        <v>7907.0386538461535</v>
      </c>
      <c r="AL178">
        <f t="shared" si="58"/>
        <v>3.4205060175990454</v>
      </c>
      <c r="AN178">
        <f t="shared" si="70"/>
        <v>11.233219399628876</v>
      </c>
      <c r="AO178" s="39">
        <f t="shared" si="71"/>
        <v>39094</v>
      </c>
      <c r="AP178" s="40">
        <f t="shared" si="66"/>
        <v>88.8215</v>
      </c>
      <c r="AQ178">
        <f t="shared" si="79"/>
        <v>94.884463846153835</v>
      </c>
      <c r="AR178">
        <f t="shared" si="79"/>
        <v>79.070386538461534</v>
      </c>
      <c r="AS178">
        <f t="shared" si="79"/>
        <v>63.256309230769226</v>
      </c>
      <c r="AT178">
        <f t="shared" si="79"/>
        <v>47.442231923076918</v>
      </c>
      <c r="AU178">
        <f t="shared" si="79"/>
        <v>31.628154615384613</v>
      </c>
      <c r="AW178">
        <f t="shared" si="67"/>
        <v>9548.5673076923067</v>
      </c>
      <c r="AX178">
        <f t="shared" si="59"/>
        <v>2.7718876423369121</v>
      </c>
      <c r="BD178">
        <f t="shared" si="73"/>
        <v>7388.498461538461</v>
      </c>
      <c r="BE178">
        <f t="shared" si="60"/>
        <v>-6.5579569673086535</v>
      </c>
      <c r="BG178">
        <f t="shared" si="74"/>
        <v>12.021590105536173</v>
      </c>
      <c r="BH178" s="39">
        <f t="shared" si="75"/>
        <v>39094</v>
      </c>
      <c r="BI178" s="41">
        <f t="shared" si="76"/>
        <v>88.8215</v>
      </c>
      <c r="BJ178" s="41">
        <f t="shared" si="80"/>
        <v>96.050479999999993</v>
      </c>
      <c r="BK178" s="41">
        <f t="shared" si="80"/>
        <v>81.273483076923071</v>
      </c>
      <c r="BL178" s="41">
        <f t="shared" si="80"/>
        <v>66.496486153846149</v>
      </c>
      <c r="BM178" s="41">
        <f t="shared" si="80"/>
        <v>51.719489230769227</v>
      </c>
      <c r="BN178" s="41">
        <f t="shared" si="80"/>
        <v>36.942492307692305</v>
      </c>
      <c r="BP178">
        <f t="shared" si="77"/>
        <v>7765.0642307692315</v>
      </c>
      <c r="BQ178">
        <f t="shared" si="62"/>
        <v>-18.678226999418946</v>
      </c>
    </row>
    <row r="179" spans="1:69" x14ac:dyDescent="0.3">
      <c r="A179" s="38">
        <v>39101</v>
      </c>
      <c r="B179" s="48">
        <v>86170.11</v>
      </c>
      <c r="C179" s="48">
        <v>105667.71</v>
      </c>
      <c r="D179" s="48">
        <v>585000</v>
      </c>
      <c r="E179" s="49">
        <v>1416.43</v>
      </c>
      <c r="AD179" s="35">
        <f t="shared" si="68"/>
        <v>2008</v>
      </c>
      <c r="AE179" s="5">
        <f t="shared" si="63"/>
        <v>2007</v>
      </c>
      <c r="AF179" s="5">
        <f t="shared" si="69"/>
        <v>2006</v>
      </c>
      <c r="AG179" s="8">
        <f t="shared" si="64"/>
        <v>39101</v>
      </c>
      <c r="AH179" s="6">
        <f t="shared" si="81"/>
        <v>50</v>
      </c>
      <c r="AI179" s="6">
        <f t="shared" si="82"/>
        <v>2</v>
      </c>
      <c r="AK179">
        <f t="shared" si="65"/>
        <v>7897.5873076923071</v>
      </c>
      <c r="AL179">
        <f t="shared" si="58"/>
        <v>3.2251527661079082</v>
      </c>
      <c r="AN179">
        <f t="shared" si="70"/>
        <v>10.91094110679469</v>
      </c>
      <c r="AO179" s="39">
        <f t="shared" si="71"/>
        <v>39101</v>
      </c>
      <c r="AP179" s="40">
        <f t="shared" si="66"/>
        <v>86.170109999999994</v>
      </c>
      <c r="AQ179">
        <f t="shared" si="79"/>
        <v>94.771047692307675</v>
      </c>
      <c r="AR179">
        <f t="shared" si="79"/>
        <v>78.975873076923079</v>
      </c>
      <c r="AS179">
        <f t="shared" si="79"/>
        <v>63.180698461538455</v>
      </c>
      <c r="AT179">
        <f t="shared" si="79"/>
        <v>47.385523846153838</v>
      </c>
      <c r="AU179">
        <f t="shared" si="79"/>
        <v>31.590349230769228</v>
      </c>
      <c r="AW179">
        <f t="shared" si="67"/>
        <v>9516.4046153846157</v>
      </c>
      <c r="AX179">
        <f t="shared" si="59"/>
        <v>2.363135216392509</v>
      </c>
      <c r="BD179">
        <f t="shared" si="73"/>
        <v>7351.9769230769243</v>
      </c>
      <c r="BE179">
        <f t="shared" si="60"/>
        <v>-6.9085704704265112</v>
      </c>
      <c r="BG179">
        <f t="shared" si="74"/>
        <v>11.720671990893081</v>
      </c>
      <c r="BH179" s="39">
        <f t="shared" si="75"/>
        <v>39101</v>
      </c>
      <c r="BI179" s="41">
        <f t="shared" si="76"/>
        <v>86.170109999999994</v>
      </c>
      <c r="BJ179" s="41">
        <f t="shared" si="80"/>
        <v>95.575700000000012</v>
      </c>
      <c r="BK179" s="41">
        <f t="shared" si="80"/>
        <v>80.871746153846161</v>
      </c>
      <c r="BL179" s="41">
        <f t="shared" si="80"/>
        <v>66.167792307692324</v>
      </c>
      <c r="BM179" s="41">
        <f t="shared" si="80"/>
        <v>51.463838461538472</v>
      </c>
      <c r="BN179" s="41">
        <f t="shared" si="80"/>
        <v>36.759884615384621</v>
      </c>
      <c r="BP179">
        <f t="shared" si="77"/>
        <v>7621.8584615384616</v>
      </c>
      <c r="BQ179">
        <f t="shared" si="62"/>
        <v>-19.908213557705945</v>
      </c>
    </row>
    <row r="180" spans="1:69" x14ac:dyDescent="0.3">
      <c r="A180" s="38">
        <v>39108</v>
      </c>
      <c r="B180" s="48">
        <v>86464.71</v>
      </c>
      <c r="C180" s="48">
        <v>106236.04</v>
      </c>
      <c r="D180" s="48">
        <v>587000</v>
      </c>
      <c r="E180" s="49">
        <v>1424.7</v>
      </c>
      <c r="AD180" s="35">
        <f t="shared" si="68"/>
        <v>2008</v>
      </c>
      <c r="AE180" s="5">
        <f t="shared" si="63"/>
        <v>2007</v>
      </c>
      <c r="AF180" s="5">
        <f t="shared" si="69"/>
        <v>2006</v>
      </c>
      <c r="AG180" s="8">
        <f t="shared" si="64"/>
        <v>39108</v>
      </c>
      <c r="AH180" s="6">
        <f t="shared" si="81"/>
        <v>49</v>
      </c>
      <c r="AI180" s="6">
        <f t="shared" si="82"/>
        <v>3</v>
      </c>
      <c r="AK180">
        <f t="shared" si="65"/>
        <v>7888.1359615384617</v>
      </c>
      <c r="AL180">
        <f t="shared" si="58"/>
        <v>3.0300706500978603</v>
      </c>
      <c r="AN180">
        <f t="shared" si="70"/>
        <v>10.961361520844827</v>
      </c>
      <c r="AO180" s="39">
        <f t="shared" si="71"/>
        <v>39108</v>
      </c>
      <c r="AP180" s="40">
        <f t="shared" si="66"/>
        <v>86.464710000000011</v>
      </c>
      <c r="AQ180">
        <f t="shared" si="79"/>
        <v>94.657631538461544</v>
      </c>
      <c r="AR180">
        <f t="shared" si="79"/>
        <v>78.881359615384611</v>
      </c>
      <c r="AS180">
        <f t="shared" si="79"/>
        <v>63.105087692307691</v>
      </c>
      <c r="AT180">
        <f t="shared" si="79"/>
        <v>47.328815769230772</v>
      </c>
      <c r="AU180">
        <f t="shared" si="79"/>
        <v>31.552543846153846</v>
      </c>
      <c r="AW180">
        <f t="shared" si="67"/>
        <v>9484.2419230769228</v>
      </c>
      <c r="AX180">
        <f t="shared" si="59"/>
        <v>1.9548819891924252</v>
      </c>
      <c r="BD180">
        <f t="shared" si="73"/>
        <v>7315.4553846153849</v>
      </c>
      <c r="BE180">
        <f t="shared" si="60"/>
        <v>-7.2600241643322789</v>
      </c>
      <c r="BG180">
        <f t="shared" si="74"/>
        <v>11.819456951625705</v>
      </c>
      <c r="BH180" s="39">
        <f t="shared" si="75"/>
        <v>39108</v>
      </c>
      <c r="BI180" s="41">
        <f t="shared" si="76"/>
        <v>86.464710000000011</v>
      </c>
      <c r="BJ180" s="41">
        <f t="shared" si="80"/>
        <v>95.100920000000002</v>
      </c>
      <c r="BK180" s="41">
        <f t="shared" si="80"/>
        <v>80.470009230769236</v>
      </c>
      <c r="BL180" s="41">
        <f t="shared" si="80"/>
        <v>65.83909846153847</v>
      </c>
      <c r="BM180" s="41">
        <f t="shared" si="80"/>
        <v>51.208187692307689</v>
      </c>
      <c r="BN180" s="41">
        <f t="shared" si="80"/>
        <v>36.577276923076923</v>
      </c>
      <c r="BP180">
        <f t="shared" si="77"/>
        <v>7478.6526923076926</v>
      </c>
      <c r="BQ180">
        <f t="shared" si="62"/>
        <v>-21.146542307079486</v>
      </c>
    </row>
    <row r="181" spans="1:69" x14ac:dyDescent="0.3">
      <c r="A181" s="38">
        <v>39115</v>
      </c>
      <c r="B181" s="48">
        <v>86464.71</v>
      </c>
      <c r="C181" s="48">
        <v>105874.66</v>
      </c>
      <c r="D181" s="48">
        <v>587000</v>
      </c>
      <c r="E181" s="49">
        <v>1418.96</v>
      </c>
      <c r="AD181" s="35">
        <f t="shared" si="68"/>
        <v>2008</v>
      </c>
      <c r="AE181" s="5">
        <f t="shared" si="63"/>
        <v>2007</v>
      </c>
      <c r="AF181" s="5">
        <f t="shared" si="69"/>
        <v>2006</v>
      </c>
      <c r="AG181" s="8">
        <f t="shared" si="64"/>
        <v>39115</v>
      </c>
      <c r="AH181" s="6">
        <f t="shared" si="81"/>
        <v>48</v>
      </c>
      <c r="AI181" s="6">
        <f t="shared" si="82"/>
        <v>4</v>
      </c>
      <c r="AK181">
        <f t="shared" si="65"/>
        <v>7878.6846153846154</v>
      </c>
      <c r="AL181">
        <f t="shared" si="58"/>
        <v>2.8352591054870979</v>
      </c>
      <c r="AN181">
        <f t="shared" si="70"/>
        <v>10.974510875985743</v>
      </c>
      <c r="AO181" s="39">
        <f t="shared" si="71"/>
        <v>39115</v>
      </c>
      <c r="AP181" s="40">
        <f t="shared" si="66"/>
        <v>86.464710000000011</v>
      </c>
      <c r="AQ181">
        <f t="shared" ref="AQ181:AU196" si="83">($AK181*AQ$18)/1000</f>
        <v>94.544215384615384</v>
      </c>
      <c r="AR181">
        <f t="shared" si="83"/>
        <v>78.786846153846156</v>
      </c>
      <c r="AS181">
        <f t="shared" si="83"/>
        <v>63.029476923076921</v>
      </c>
      <c r="AT181">
        <f t="shared" si="83"/>
        <v>47.272107692307692</v>
      </c>
      <c r="AU181">
        <f t="shared" si="83"/>
        <v>31.51473846153846</v>
      </c>
      <c r="AW181">
        <f t="shared" si="67"/>
        <v>9452.0792307692318</v>
      </c>
      <c r="AX181">
        <f t="shared" si="59"/>
        <v>1.5471270468071063</v>
      </c>
      <c r="BD181">
        <f t="shared" si="73"/>
        <v>7278.9338461538464</v>
      </c>
      <c r="BE181">
        <f t="shared" si="60"/>
        <v>-7.6123210727288448</v>
      </c>
      <c r="BG181">
        <f t="shared" si="74"/>
        <v>11.878760245319105</v>
      </c>
      <c r="BH181" s="39">
        <f t="shared" si="75"/>
        <v>39115</v>
      </c>
      <c r="BI181" s="41">
        <f t="shared" si="76"/>
        <v>86.464710000000011</v>
      </c>
      <c r="BJ181" s="41">
        <f t="shared" si="80"/>
        <v>94.626139999999992</v>
      </c>
      <c r="BK181" s="41">
        <f t="shared" si="80"/>
        <v>80.068272307692311</v>
      </c>
      <c r="BL181" s="41">
        <f t="shared" si="80"/>
        <v>65.510404615384616</v>
      </c>
      <c r="BM181" s="41">
        <f t="shared" si="80"/>
        <v>50.952536923076927</v>
      </c>
      <c r="BN181" s="41">
        <f t="shared" si="80"/>
        <v>36.394669230769232</v>
      </c>
      <c r="BP181">
        <f t="shared" si="77"/>
        <v>7335.4469230769237</v>
      </c>
      <c r="BQ181">
        <f t="shared" si="62"/>
        <v>-22.393298405731322</v>
      </c>
    </row>
    <row r="182" spans="1:69" x14ac:dyDescent="0.3">
      <c r="A182" s="38">
        <v>39122</v>
      </c>
      <c r="B182" s="48">
        <v>86170.11</v>
      </c>
      <c r="C182" s="48">
        <v>105414.33</v>
      </c>
      <c r="D182" s="48">
        <v>585000</v>
      </c>
      <c r="E182" s="49">
        <v>1412.22</v>
      </c>
      <c r="AD182" s="35">
        <f t="shared" si="68"/>
        <v>2008</v>
      </c>
      <c r="AE182" s="5">
        <f t="shared" si="63"/>
        <v>2007</v>
      </c>
      <c r="AF182" s="5">
        <f t="shared" si="69"/>
        <v>2006</v>
      </c>
      <c r="AG182" s="8">
        <f t="shared" si="64"/>
        <v>39122</v>
      </c>
      <c r="AH182" s="6">
        <f t="shared" si="81"/>
        <v>47</v>
      </c>
      <c r="AI182" s="6">
        <f t="shared" si="82"/>
        <v>5</v>
      </c>
      <c r="AK182">
        <f t="shared" si="65"/>
        <v>7869.2332692307691</v>
      </c>
      <c r="AL182">
        <f t="shared" si="58"/>
        <v>2.6407175697575447</v>
      </c>
      <c r="AN182">
        <f t="shared" si="70"/>
        <v>10.950254878951284</v>
      </c>
      <c r="AO182" s="39">
        <f t="shared" si="71"/>
        <v>39122</v>
      </c>
      <c r="AP182" s="40">
        <f t="shared" si="66"/>
        <v>86.170109999999994</v>
      </c>
      <c r="AQ182">
        <f t="shared" si="83"/>
        <v>94.430799230769239</v>
      </c>
      <c r="AR182">
        <f t="shared" si="83"/>
        <v>78.692332692307701</v>
      </c>
      <c r="AS182">
        <f t="shared" si="83"/>
        <v>62.95386615384615</v>
      </c>
      <c r="AT182">
        <f t="shared" si="83"/>
        <v>47.215399615384619</v>
      </c>
      <c r="AU182">
        <f t="shared" si="83"/>
        <v>31.476933076923075</v>
      </c>
      <c r="AW182">
        <f t="shared" si="67"/>
        <v>9419.9165384615389</v>
      </c>
      <c r="AX182">
        <f t="shared" si="59"/>
        <v>1.1398694775364371</v>
      </c>
      <c r="BD182">
        <f t="shared" si="73"/>
        <v>7242.4123076923079</v>
      </c>
      <c r="BE182">
        <f t="shared" si="60"/>
        <v>-7.9654642338456654</v>
      </c>
      <c r="BG182">
        <f t="shared" si="74"/>
        <v>11.897984585671413</v>
      </c>
      <c r="BH182" s="39">
        <f t="shared" si="75"/>
        <v>39122</v>
      </c>
      <c r="BI182" s="41">
        <f t="shared" si="76"/>
        <v>86.170109999999994</v>
      </c>
      <c r="BJ182" s="41">
        <f t="shared" si="80"/>
        <v>94.151359999999997</v>
      </c>
      <c r="BK182" s="41">
        <f t="shared" si="80"/>
        <v>79.666535384615386</v>
      </c>
      <c r="BL182" s="41">
        <f t="shared" si="80"/>
        <v>65.181710769230776</v>
      </c>
      <c r="BM182" s="41">
        <f t="shared" si="80"/>
        <v>50.696886153846158</v>
      </c>
      <c r="BN182" s="41">
        <f t="shared" si="80"/>
        <v>36.212061538461541</v>
      </c>
      <c r="BP182">
        <f t="shared" si="77"/>
        <v>7192.2411538461538</v>
      </c>
      <c r="BQ182">
        <f t="shared" si="62"/>
        <v>-23.648568174885433</v>
      </c>
    </row>
    <row r="183" spans="1:69" x14ac:dyDescent="0.3">
      <c r="A183" s="38">
        <v>39129</v>
      </c>
      <c r="B183" s="48">
        <v>86906.61</v>
      </c>
      <c r="C183" s="48">
        <v>106348.9</v>
      </c>
      <c r="D183" s="48">
        <v>590000</v>
      </c>
      <c r="E183" s="49">
        <v>1425.83</v>
      </c>
      <c r="AD183" s="35">
        <f t="shared" si="68"/>
        <v>2008</v>
      </c>
      <c r="AE183" s="5">
        <f t="shared" si="63"/>
        <v>2007</v>
      </c>
      <c r="AF183" s="5">
        <f t="shared" si="69"/>
        <v>2006</v>
      </c>
      <c r="AG183" s="8">
        <f t="shared" si="64"/>
        <v>39129</v>
      </c>
      <c r="AH183" s="6">
        <f t="shared" si="81"/>
        <v>46</v>
      </c>
      <c r="AI183" s="6">
        <f t="shared" si="82"/>
        <v>6</v>
      </c>
      <c r="AK183">
        <f t="shared" si="65"/>
        <v>7859.7819230769219</v>
      </c>
      <c r="AL183">
        <f t="shared" si="58"/>
        <v>2.4464454819492998</v>
      </c>
      <c r="AN183">
        <f t="shared" si="70"/>
        <v>11.057127392407102</v>
      </c>
      <c r="AO183" s="39">
        <f t="shared" si="71"/>
        <v>39129</v>
      </c>
      <c r="AP183" s="40">
        <f t="shared" si="66"/>
        <v>86.906610000000001</v>
      </c>
      <c r="AQ183">
        <f t="shared" si="83"/>
        <v>94.317383076923051</v>
      </c>
      <c r="AR183">
        <f t="shared" si="83"/>
        <v>78.597819230769218</v>
      </c>
      <c r="AS183">
        <f t="shared" si="83"/>
        <v>62.878255384615372</v>
      </c>
      <c r="AT183">
        <f t="shared" si="83"/>
        <v>47.158691538461525</v>
      </c>
      <c r="AU183">
        <f t="shared" si="83"/>
        <v>31.439127692307686</v>
      </c>
      <c r="AW183">
        <f t="shared" si="67"/>
        <v>9387.7538461538461</v>
      </c>
      <c r="AX183">
        <f t="shared" si="59"/>
        <v>0.73310837190312395</v>
      </c>
      <c r="BD183">
        <f t="shared" si="73"/>
        <v>7205.8907692307694</v>
      </c>
      <c r="BE183">
        <f t="shared" si="60"/>
        <v>-8.3194567005259739</v>
      </c>
      <c r="BG183">
        <f t="shared" si="74"/>
        <v>12.06049505650185</v>
      </c>
      <c r="BH183" s="39">
        <f t="shared" si="75"/>
        <v>39129</v>
      </c>
      <c r="BI183" s="41">
        <f t="shared" si="76"/>
        <v>86.906610000000001</v>
      </c>
      <c r="BJ183" s="41">
        <f t="shared" si="80"/>
        <v>93.676580000000001</v>
      </c>
      <c r="BK183" s="41">
        <f t="shared" si="80"/>
        <v>79.264798461538462</v>
      </c>
      <c r="BL183" s="41">
        <f t="shared" si="80"/>
        <v>64.853016923076922</v>
      </c>
      <c r="BM183" s="41">
        <f t="shared" si="80"/>
        <v>50.441235384615382</v>
      </c>
      <c r="BN183" s="41">
        <f t="shared" si="80"/>
        <v>36.029453846153849</v>
      </c>
      <c r="BP183">
        <f t="shared" si="77"/>
        <v>7049.0353846153848</v>
      </c>
      <c r="BQ183">
        <f t="shared" si="62"/>
        <v>-24.912439118720954</v>
      </c>
    </row>
    <row r="184" spans="1:69" x14ac:dyDescent="0.3">
      <c r="A184" s="38">
        <v>39136</v>
      </c>
      <c r="B184" s="48">
        <v>87348.51</v>
      </c>
      <c r="C184" s="48">
        <v>107002.62</v>
      </c>
      <c r="D184" s="48">
        <v>593000</v>
      </c>
      <c r="E184" s="49">
        <v>1434.55</v>
      </c>
      <c r="AD184" s="35">
        <f t="shared" si="68"/>
        <v>2008</v>
      </c>
      <c r="AE184" s="5">
        <f t="shared" si="63"/>
        <v>2007</v>
      </c>
      <c r="AF184" s="5">
        <f t="shared" si="69"/>
        <v>2006</v>
      </c>
      <c r="AG184" s="8">
        <f t="shared" si="64"/>
        <v>39136</v>
      </c>
      <c r="AH184" s="6">
        <f t="shared" si="81"/>
        <v>45</v>
      </c>
      <c r="AI184" s="6">
        <f t="shared" si="82"/>
        <v>7</v>
      </c>
      <c r="AK184">
        <f t="shared" si="65"/>
        <v>7850.3305769230774</v>
      </c>
      <c r="AL184">
        <f t="shared" si="58"/>
        <v>2.2524422826553314</v>
      </c>
      <c r="AN184">
        <f t="shared" si="70"/>
        <v>11.126730160481481</v>
      </c>
      <c r="AO184" s="39">
        <f t="shared" si="71"/>
        <v>39136</v>
      </c>
      <c r="AP184" s="40">
        <f t="shared" si="66"/>
        <v>87.34850999999999</v>
      </c>
      <c r="AQ184">
        <f t="shared" si="83"/>
        <v>94.203966923076919</v>
      </c>
      <c r="AR184">
        <f t="shared" si="83"/>
        <v>78.503305769230778</v>
      </c>
      <c r="AS184">
        <f t="shared" si="83"/>
        <v>62.802644615384622</v>
      </c>
      <c r="AT184">
        <f t="shared" si="83"/>
        <v>47.10198346153846</v>
      </c>
      <c r="AU184">
        <f t="shared" si="83"/>
        <v>31.401322307692311</v>
      </c>
      <c r="AW184">
        <f t="shared" si="67"/>
        <v>9355.5911538461551</v>
      </c>
      <c r="AX184">
        <f t="shared" si="59"/>
        <v>0.32684282264605624</v>
      </c>
      <c r="BD184">
        <f t="shared" si="73"/>
        <v>7169.3692307692318</v>
      </c>
      <c r="BE184">
        <f t="shared" si="60"/>
        <v>-8.6743015403148434</v>
      </c>
      <c r="BG184">
        <f t="shared" si="74"/>
        <v>12.183569737923515</v>
      </c>
      <c r="BH184" s="39">
        <f t="shared" si="75"/>
        <v>39136</v>
      </c>
      <c r="BI184" s="41">
        <f t="shared" si="76"/>
        <v>87.34850999999999</v>
      </c>
      <c r="BJ184" s="41">
        <f t="shared" si="80"/>
        <v>93.20180000000002</v>
      </c>
      <c r="BK184" s="41">
        <f t="shared" si="80"/>
        <v>78.863061538461551</v>
      </c>
      <c r="BL184" s="41">
        <f t="shared" si="80"/>
        <v>64.524323076923082</v>
      </c>
      <c r="BM184" s="41">
        <f t="shared" si="80"/>
        <v>50.18558461538462</v>
      </c>
      <c r="BN184" s="41">
        <f t="shared" si="80"/>
        <v>35.846846153846158</v>
      </c>
      <c r="BP184">
        <f t="shared" si="77"/>
        <v>6905.8296153846159</v>
      </c>
      <c r="BQ184">
        <f t="shared" si="62"/>
        <v>-26.184999944706043</v>
      </c>
    </row>
    <row r="185" spans="1:69" x14ac:dyDescent="0.3">
      <c r="A185" s="38">
        <v>39143</v>
      </c>
      <c r="B185" s="48">
        <v>83371.42</v>
      </c>
      <c r="C185" s="48">
        <v>102573.27</v>
      </c>
      <c r="D185" s="48">
        <v>566000</v>
      </c>
      <c r="E185" s="49">
        <v>1375.19</v>
      </c>
      <c r="AD185" s="35">
        <f t="shared" si="68"/>
        <v>2008</v>
      </c>
      <c r="AE185" s="5">
        <f t="shared" si="63"/>
        <v>2007</v>
      </c>
      <c r="AF185" s="5">
        <f t="shared" si="69"/>
        <v>2006</v>
      </c>
      <c r="AG185" s="8">
        <f t="shared" si="64"/>
        <v>39143</v>
      </c>
      <c r="AH185" s="6">
        <f t="shared" si="81"/>
        <v>44</v>
      </c>
      <c r="AI185" s="6">
        <f t="shared" si="82"/>
        <v>8</v>
      </c>
      <c r="AK185">
        <f t="shared" si="65"/>
        <v>7840.8792307692311</v>
      </c>
      <c r="AL185">
        <f t="shared" si="58"/>
        <v>2.0587074140160366</v>
      </c>
      <c r="AN185">
        <f t="shared" si="70"/>
        <v>10.632917246427327</v>
      </c>
      <c r="AO185" s="39">
        <f t="shared" si="71"/>
        <v>39143</v>
      </c>
      <c r="AP185" s="40">
        <f t="shared" si="66"/>
        <v>83.371420000000001</v>
      </c>
      <c r="AQ185">
        <f t="shared" si="83"/>
        <v>94.090550769230774</v>
      </c>
      <c r="AR185">
        <f t="shared" si="83"/>
        <v>78.408792307692323</v>
      </c>
      <c r="AS185">
        <f t="shared" si="83"/>
        <v>62.727033846153851</v>
      </c>
      <c r="AT185">
        <f t="shared" si="83"/>
        <v>47.045275384615387</v>
      </c>
      <c r="AU185">
        <f t="shared" si="83"/>
        <v>31.363516923076926</v>
      </c>
      <c r="AW185">
        <f t="shared" si="67"/>
        <v>9323.4284615384604</v>
      </c>
      <c r="AX185">
        <f t="shared" si="59"/>
        <v>-7.8928075286877064E-2</v>
      </c>
      <c r="BD185">
        <f t="shared" si="73"/>
        <v>7132.8476923076923</v>
      </c>
      <c r="BE185">
        <f t="shared" si="60"/>
        <v>-9.0300018355476848</v>
      </c>
      <c r="BG185">
        <f t="shared" si="74"/>
        <v>11.688377993814532</v>
      </c>
      <c r="BH185" s="39">
        <f t="shared" si="75"/>
        <v>39143</v>
      </c>
      <c r="BI185" s="41">
        <f t="shared" si="76"/>
        <v>83.371420000000001</v>
      </c>
      <c r="BJ185" s="41">
        <f t="shared" ref="BJ185:BN200" si="84">$BD185*BJ$18/1000</f>
        <v>92.72702000000001</v>
      </c>
      <c r="BK185" s="41">
        <f t="shared" si="84"/>
        <v>78.461324615384612</v>
      </c>
      <c r="BL185" s="41">
        <f t="shared" si="84"/>
        <v>64.195629230769228</v>
      </c>
      <c r="BM185" s="41">
        <f t="shared" si="84"/>
        <v>49.929933846153844</v>
      </c>
      <c r="BN185" s="41">
        <f t="shared" si="84"/>
        <v>35.664238461538467</v>
      </c>
      <c r="BP185">
        <f t="shared" si="77"/>
        <v>6762.6238461538469</v>
      </c>
      <c r="BQ185">
        <f t="shared" si="62"/>
        <v>-27.466340584352533</v>
      </c>
    </row>
    <row r="186" spans="1:69" x14ac:dyDescent="0.3">
      <c r="A186" s="38">
        <v>39150</v>
      </c>
      <c r="B186" s="48">
        <v>86317.41</v>
      </c>
      <c r="C186" s="48">
        <v>106083.39</v>
      </c>
      <c r="D186" s="48">
        <v>586000</v>
      </c>
      <c r="E186" s="49">
        <v>1422.27</v>
      </c>
      <c r="AD186" s="35">
        <f t="shared" si="68"/>
        <v>2008</v>
      </c>
      <c r="AE186" s="5">
        <f t="shared" si="63"/>
        <v>2007</v>
      </c>
      <c r="AF186" s="5">
        <f t="shared" si="69"/>
        <v>2006</v>
      </c>
      <c r="AG186" s="8">
        <f t="shared" si="64"/>
        <v>39150</v>
      </c>
      <c r="AH186" s="6">
        <f t="shared" si="81"/>
        <v>43</v>
      </c>
      <c r="AI186" s="6">
        <f t="shared" si="82"/>
        <v>9</v>
      </c>
      <c r="AK186">
        <f t="shared" si="65"/>
        <v>7831.4278846153838</v>
      </c>
      <c r="AL186">
        <f t="shared" si="58"/>
        <v>1.86524031971389</v>
      </c>
      <c r="AN186">
        <f t="shared" si="70"/>
        <v>11.021924899489669</v>
      </c>
      <c r="AO186" s="39">
        <f t="shared" si="71"/>
        <v>39150</v>
      </c>
      <c r="AP186" s="40">
        <f t="shared" si="66"/>
        <v>86.31741000000001</v>
      </c>
      <c r="AQ186">
        <f t="shared" si="83"/>
        <v>93.977134615384614</v>
      </c>
      <c r="AR186">
        <f t="shared" si="83"/>
        <v>78.31427884615384</v>
      </c>
      <c r="AS186">
        <f t="shared" si="83"/>
        <v>62.651423076923074</v>
      </c>
      <c r="AT186">
        <f t="shared" si="83"/>
        <v>46.988567307692307</v>
      </c>
      <c r="AU186">
        <f t="shared" si="83"/>
        <v>31.325711538461537</v>
      </c>
      <c r="AW186">
        <f t="shared" si="67"/>
        <v>9291.2657692307694</v>
      </c>
      <c r="AX186">
        <f t="shared" si="59"/>
        <v>-0.48420522474490468</v>
      </c>
      <c r="BD186">
        <f t="shared" si="73"/>
        <v>7096.3261538461538</v>
      </c>
      <c r="BE186">
        <f t="shared" si="60"/>
        <v>-9.3865606834395603</v>
      </c>
      <c r="BG186">
        <f t="shared" si="74"/>
        <v>12.163675700449117</v>
      </c>
      <c r="BH186" s="39">
        <f t="shared" si="75"/>
        <v>39150</v>
      </c>
      <c r="BI186" s="41">
        <f t="shared" si="76"/>
        <v>86.31741000000001</v>
      </c>
      <c r="BJ186" s="41">
        <f t="shared" si="84"/>
        <v>92.25224</v>
      </c>
      <c r="BK186" s="41">
        <f t="shared" si="84"/>
        <v>78.059587692307687</v>
      </c>
      <c r="BL186" s="41">
        <f t="shared" si="84"/>
        <v>63.866935384615381</v>
      </c>
      <c r="BM186" s="41">
        <f t="shared" si="84"/>
        <v>49.674283076923082</v>
      </c>
      <c r="BN186" s="41">
        <f t="shared" si="84"/>
        <v>35.481630769230769</v>
      </c>
      <c r="BP186">
        <f t="shared" si="77"/>
        <v>6619.418076923077</v>
      </c>
      <c r="BQ186">
        <f t="shared" si="62"/>
        <v>-28.756552214401854</v>
      </c>
    </row>
    <row r="187" spans="1:69" x14ac:dyDescent="0.3">
      <c r="A187" s="38">
        <v>39157</v>
      </c>
      <c r="B187" s="48">
        <v>86759.31</v>
      </c>
      <c r="C187" s="48">
        <v>106345.52</v>
      </c>
      <c r="D187" s="48">
        <v>589000</v>
      </c>
      <c r="E187" s="49">
        <v>1423.71</v>
      </c>
      <c r="AD187" s="35">
        <f t="shared" si="68"/>
        <v>2008</v>
      </c>
      <c r="AE187" s="5">
        <f t="shared" si="63"/>
        <v>2007</v>
      </c>
      <c r="AF187" s="5">
        <f t="shared" si="69"/>
        <v>2006</v>
      </c>
      <c r="AG187" s="8">
        <f t="shared" si="64"/>
        <v>39157</v>
      </c>
      <c r="AH187" s="6">
        <f t="shared" si="81"/>
        <v>42</v>
      </c>
      <c r="AI187" s="6">
        <f t="shared" si="82"/>
        <v>10</v>
      </c>
      <c r="AK187">
        <f t="shared" si="65"/>
        <v>7821.9765384615384</v>
      </c>
      <c r="AL187">
        <f t="shared" si="58"/>
        <v>1.6720404449682258</v>
      </c>
      <c r="AN187">
        <f t="shared" si="70"/>
        <v>11.091737436617805</v>
      </c>
      <c r="AO187" s="39">
        <f t="shared" si="71"/>
        <v>39157</v>
      </c>
      <c r="AP187" s="40">
        <f t="shared" si="66"/>
        <v>86.759309999999999</v>
      </c>
      <c r="AQ187">
        <f t="shared" si="83"/>
        <v>93.863718461538468</v>
      </c>
      <c r="AR187">
        <f t="shared" si="83"/>
        <v>78.219765384615386</v>
      </c>
      <c r="AS187">
        <f t="shared" si="83"/>
        <v>62.57581230769231</v>
      </c>
      <c r="AT187">
        <f t="shared" si="83"/>
        <v>46.931859230769234</v>
      </c>
      <c r="AU187">
        <f t="shared" si="83"/>
        <v>31.287906153846155</v>
      </c>
      <c r="AW187">
        <f t="shared" si="67"/>
        <v>9259.1030769230765</v>
      </c>
      <c r="AX187">
        <f t="shared" si="59"/>
        <v>-0.88898952638167827</v>
      </c>
      <c r="BD187">
        <f t="shared" si="73"/>
        <v>7059.8046153846162</v>
      </c>
      <c r="BE187">
        <f t="shared" si="60"/>
        <v>-9.7439811961751222</v>
      </c>
      <c r="BG187">
        <f t="shared" si="74"/>
        <v>12.289194209558641</v>
      </c>
      <c r="BH187" s="39">
        <f t="shared" si="75"/>
        <v>39157</v>
      </c>
      <c r="BI187" s="41">
        <f t="shared" si="76"/>
        <v>86.759309999999999</v>
      </c>
      <c r="BJ187" s="41">
        <f t="shared" si="84"/>
        <v>91.777460000000005</v>
      </c>
      <c r="BK187" s="41">
        <f t="shared" si="84"/>
        <v>77.657850769230777</v>
      </c>
      <c r="BL187" s="41">
        <f t="shared" si="84"/>
        <v>63.538241538461548</v>
      </c>
      <c r="BM187" s="41">
        <f t="shared" si="84"/>
        <v>49.418632307692313</v>
      </c>
      <c r="BN187" s="41">
        <f t="shared" si="84"/>
        <v>35.299023076923085</v>
      </c>
      <c r="BP187">
        <f t="shared" si="77"/>
        <v>6476.2123076923081</v>
      </c>
      <c r="BQ187">
        <f t="shared" si="62"/>
        <v>-30.055727278452117</v>
      </c>
    </row>
    <row r="188" spans="1:69" x14ac:dyDescent="0.3">
      <c r="A188" s="38">
        <v>39164</v>
      </c>
      <c r="B188" s="48">
        <v>85433.62</v>
      </c>
      <c r="C188" s="48">
        <v>105545.1</v>
      </c>
      <c r="D188" s="48">
        <v>580000</v>
      </c>
      <c r="E188" s="49">
        <v>1413.69</v>
      </c>
      <c r="AD188" s="35">
        <f t="shared" si="68"/>
        <v>2008</v>
      </c>
      <c r="AE188" s="5">
        <f t="shared" si="63"/>
        <v>2007</v>
      </c>
      <c r="AF188" s="5">
        <f t="shared" si="69"/>
        <v>2006</v>
      </c>
      <c r="AG188" s="8">
        <f t="shared" si="64"/>
        <v>39164</v>
      </c>
      <c r="AH188" s="6">
        <f t="shared" si="81"/>
        <v>41</v>
      </c>
      <c r="AI188" s="6">
        <f t="shared" si="82"/>
        <v>11</v>
      </c>
      <c r="AK188">
        <f t="shared" si="65"/>
        <v>7812.5251923076921</v>
      </c>
      <c r="AL188">
        <f t="shared" si="58"/>
        <v>1.4791072365298641</v>
      </c>
      <c r="AN188">
        <f t="shared" si="70"/>
        <v>10.935468097321335</v>
      </c>
      <c r="AO188" s="39">
        <f t="shared" si="71"/>
        <v>39164</v>
      </c>
      <c r="AP188" s="40">
        <f t="shared" si="66"/>
        <v>85.433619999999991</v>
      </c>
      <c r="AQ188">
        <f t="shared" si="83"/>
        <v>93.750302307692294</v>
      </c>
      <c r="AR188">
        <f t="shared" si="83"/>
        <v>78.125251923076931</v>
      </c>
      <c r="AS188">
        <f t="shared" si="83"/>
        <v>62.500201538461539</v>
      </c>
      <c r="AT188">
        <f t="shared" si="83"/>
        <v>46.875151153846147</v>
      </c>
      <c r="AU188">
        <f t="shared" si="83"/>
        <v>31.25010076923077</v>
      </c>
      <c r="AW188">
        <f t="shared" si="67"/>
        <v>9226.9403846153837</v>
      </c>
      <c r="AX188">
        <f t="shared" si="59"/>
        <v>-1.293281878661412</v>
      </c>
      <c r="BD188">
        <f t="shared" si="73"/>
        <v>7023.2830769230768</v>
      </c>
      <c r="BE188">
        <f t="shared" si="60"/>
        <v>-10.102266500999102</v>
      </c>
      <c r="BG188">
        <f t="shared" si="74"/>
        <v>12.164342382939909</v>
      </c>
      <c r="BH188" s="39">
        <f t="shared" si="75"/>
        <v>39164</v>
      </c>
      <c r="BI188" s="41">
        <f t="shared" si="76"/>
        <v>85.433619999999991</v>
      </c>
      <c r="BJ188" s="41">
        <f t="shared" si="84"/>
        <v>91.302679999999995</v>
      </c>
      <c r="BK188" s="41">
        <f t="shared" si="84"/>
        <v>77.256113846153852</v>
      </c>
      <c r="BL188" s="41">
        <f t="shared" si="84"/>
        <v>63.209547692307694</v>
      </c>
      <c r="BM188" s="41">
        <f t="shared" si="84"/>
        <v>49.162981538461537</v>
      </c>
      <c r="BN188" s="41">
        <f t="shared" si="84"/>
        <v>35.116415384615387</v>
      </c>
      <c r="BP188">
        <f t="shared" si="77"/>
        <v>6333.0065384615391</v>
      </c>
      <c r="BQ188">
        <f t="shared" si="62"/>
        <v>-31.363959509038008</v>
      </c>
    </row>
    <row r="189" spans="1:69" x14ac:dyDescent="0.3">
      <c r="A189" s="38">
        <v>39171</v>
      </c>
      <c r="B189" s="48">
        <v>82929.53</v>
      </c>
      <c r="C189" s="48">
        <v>103031.87</v>
      </c>
      <c r="D189" s="48">
        <v>563000</v>
      </c>
      <c r="E189" s="49">
        <v>1380.15</v>
      </c>
      <c r="AD189" s="35">
        <f t="shared" si="68"/>
        <v>2008</v>
      </c>
      <c r="AE189" s="5">
        <f t="shared" si="63"/>
        <v>2007</v>
      </c>
      <c r="AF189" s="5">
        <f t="shared" si="69"/>
        <v>2006</v>
      </c>
      <c r="AG189" s="8">
        <f t="shared" si="64"/>
        <v>39171</v>
      </c>
      <c r="AH189" s="6">
        <f t="shared" si="81"/>
        <v>40</v>
      </c>
      <c r="AI189" s="6">
        <f t="shared" si="82"/>
        <v>12</v>
      </c>
      <c r="AK189">
        <f t="shared" si="65"/>
        <v>7803.0738461538467</v>
      </c>
      <c r="AL189">
        <f t="shared" si="58"/>
        <v>1.2864401426757599</v>
      </c>
      <c r="AN189">
        <f t="shared" si="70"/>
        <v>10.6278027909317</v>
      </c>
      <c r="AO189" s="39">
        <f t="shared" si="71"/>
        <v>39171</v>
      </c>
      <c r="AP189" s="40">
        <f t="shared" si="66"/>
        <v>82.92953</v>
      </c>
      <c r="AQ189">
        <f t="shared" si="83"/>
        <v>93.636886153846163</v>
      </c>
      <c r="AR189">
        <f t="shared" si="83"/>
        <v>78.030738461538462</v>
      </c>
      <c r="AS189">
        <f t="shared" si="83"/>
        <v>62.424590769230775</v>
      </c>
      <c r="AT189">
        <f t="shared" si="83"/>
        <v>46.818443076923081</v>
      </c>
      <c r="AU189">
        <f t="shared" si="83"/>
        <v>31.212295384615388</v>
      </c>
      <c r="AW189">
        <f t="shared" si="67"/>
        <v>9194.7776923076926</v>
      </c>
      <c r="AX189">
        <f t="shared" si="59"/>
        <v>-1.6970831778659323</v>
      </c>
      <c r="BD189">
        <f t="shared" si="73"/>
        <v>6986.7615384615392</v>
      </c>
      <c r="BE189">
        <f t="shared" si="60"/>
        <v>-10.461419740307464</v>
      </c>
      <c r="BG189">
        <f t="shared" si="74"/>
        <v>11.869523461403379</v>
      </c>
      <c r="BH189" s="39">
        <f t="shared" si="75"/>
        <v>39171</v>
      </c>
      <c r="BI189" s="41">
        <f t="shared" si="76"/>
        <v>82.92953</v>
      </c>
      <c r="BJ189" s="41">
        <f t="shared" si="84"/>
        <v>90.827900000000014</v>
      </c>
      <c r="BK189" s="41">
        <f t="shared" si="84"/>
        <v>76.854376923076927</v>
      </c>
      <c r="BL189" s="41">
        <f t="shared" si="84"/>
        <v>62.880853846153855</v>
      </c>
      <c r="BM189" s="41">
        <f t="shared" si="84"/>
        <v>48.907330769230775</v>
      </c>
      <c r="BN189" s="41">
        <f t="shared" si="84"/>
        <v>34.933807692307695</v>
      </c>
      <c r="BP189">
        <f t="shared" si="77"/>
        <v>6189.8007692307692</v>
      </c>
      <c r="BQ189">
        <f t="shared" si="62"/>
        <v>-32.681343950173726</v>
      </c>
    </row>
    <row r="190" spans="1:69" x14ac:dyDescent="0.3">
      <c r="A190" s="38">
        <v>39178</v>
      </c>
      <c r="B190" s="48">
        <v>86464.71</v>
      </c>
      <c r="C190" s="48">
        <v>107136.76</v>
      </c>
      <c r="D190" s="48">
        <v>587000</v>
      </c>
      <c r="E190" s="49">
        <v>1435.09</v>
      </c>
      <c r="AD190" s="35">
        <f t="shared" si="68"/>
        <v>2008</v>
      </c>
      <c r="AE190" s="5">
        <f t="shared" si="63"/>
        <v>2007</v>
      </c>
      <c r="AF190" s="5">
        <f t="shared" si="69"/>
        <v>2006</v>
      </c>
      <c r="AG190" s="8">
        <f t="shared" si="64"/>
        <v>39178</v>
      </c>
      <c r="AH190" s="6">
        <f t="shared" si="81"/>
        <v>39</v>
      </c>
      <c r="AI190" s="6">
        <f t="shared" si="82"/>
        <v>13</v>
      </c>
      <c r="AK190">
        <f t="shared" si="65"/>
        <v>7793.6225000000004</v>
      </c>
      <c r="AL190">
        <f t="shared" si="58"/>
        <v>1.0940386132038293</v>
      </c>
      <c r="AN190">
        <f t="shared" si="70"/>
        <v>11.094290235381557</v>
      </c>
      <c r="AO190" s="39">
        <f t="shared" si="71"/>
        <v>39178</v>
      </c>
      <c r="AP190" s="40">
        <f t="shared" si="66"/>
        <v>86.464710000000011</v>
      </c>
      <c r="AQ190">
        <f t="shared" si="83"/>
        <v>93.523470000000003</v>
      </c>
      <c r="AR190">
        <f t="shared" si="83"/>
        <v>77.936225000000007</v>
      </c>
      <c r="AS190">
        <f t="shared" si="83"/>
        <v>62.348980000000005</v>
      </c>
      <c r="AT190">
        <f t="shared" si="83"/>
        <v>46.761735000000002</v>
      </c>
      <c r="AU190">
        <f t="shared" si="83"/>
        <v>31.174490000000002</v>
      </c>
      <c r="AW190">
        <f t="shared" si="67"/>
        <v>9162.6149999999998</v>
      </c>
      <c r="AX190">
        <f t="shared" si="59"/>
        <v>-2.1003943181010731</v>
      </c>
      <c r="BD190">
        <f t="shared" si="73"/>
        <v>6950.24</v>
      </c>
      <c r="BE190">
        <f t="shared" si="60"/>
        <v>-10.821444071739428</v>
      </c>
      <c r="BG190">
        <f t="shared" si="74"/>
        <v>12.440535866387348</v>
      </c>
      <c r="BH190" s="39">
        <f t="shared" si="75"/>
        <v>39178</v>
      </c>
      <c r="BI190" s="41">
        <f t="shared" si="76"/>
        <v>86.464710000000011</v>
      </c>
      <c r="BJ190" s="41">
        <f t="shared" si="84"/>
        <v>90.35311999999999</v>
      </c>
      <c r="BK190" s="41">
        <f t="shared" si="84"/>
        <v>76.452640000000002</v>
      </c>
      <c r="BL190" s="41">
        <f t="shared" si="84"/>
        <v>62.552159999999994</v>
      </c>
      <c r="BM190" s="41">
        <f t="shared" si="84"/>
        <v>48.651679999999999</v>
      </c>
      <c r="BN190" s="41">
        <f t="shared" si="84"/>
        <v>34.751199999999997</v>
      </c>
      <c r="BP190">
        <f t="shared" si="77"/>
        <v>6046.5950000000003</v>
      </c>
      <c r="BQ190">
        <f t="shared" si="62"/>
        <v>-34.007976980370771</v>
      </c>
    </row>
    <row r="191" spans="1:69" x14ac:dyDescent="0.3">
      <c r="A191" s="38">
        <v>39185</v>
      </c>
      <c r="B191" s="48">
        <v>88526.9</v>
      </c>
      <c r="C191" s="48">
        <v>109753.14</v>
      </c>
      <c r="D191" s="48">
        <v>601000</v>
      </c>
      <c r="E191" s="49">
        <v>1469.55</v>
      </c>
      <c r="AD191" s="35">
        <f t="shared" si="68"/>
        <v>2008</v>
      </c>
      <c r="AE191" s="5">
        <f t="shared" si="63"/>
        <v>2007</v>
      </c>
      <c r="AF191" s="5">
        <f t="shared" si="69"/>
        <v>2006</v>
      </c>
      <c r="AG191" s="8">
        <f t="shared" si="64"/>
        <v>39185</v>
      </c>
      <c r="AH191" s="6">
        <f t="shared" si="81"/>
        <v>38</v>
      </c>
      <c r="AI191" s="6">
        <f t="shared" si="82"/>
        <v>14</v>
      </c>
      <c r="AK191">
        <f t="shared" si="65"/>
        <v>7784.1711538461532</v>
      </c>
      <c r="AL191">
        <f t="shared" si="58"/>
        <v>0.90190209942775379</v>
      </c>
      <c r="AN191">
        <f t="shared" si="70"/>
        <v>11.372681593243092</v>
      </c>
      <c r="AO191" s="39">
        <f t="shared" si="71"/>
        <v>39185</v>
      </c>
      <c r="AP191" s="40">
        <f t="shared" si="66"/>
        <v>88.526899999999998</v>
      </c>
      <c r="AQ191">
        <f t="shared" si="83"/>
        <v>93.410053846153843</v>
      </c>
      <c r="AR191">
        <f t="shared" si="83"/>
        <v>77.841711538461539</v>
      </c>
      <c r="AS191">
        <f t="shared" si="83"/>
        <v>62.273369230769227</v>
      </c>
      <c r="AT191">
        <f t="shared" si="83"/>
        <v>46.705026923076922</v>
      </c>
      <c r="AU191">
        <f t="shared" si="83"/>
        <v>31.136684615384613</v>
      </c>
      <c r="AW191">
        <f t="shared" si="67"/>
        <v>9130.4523076923069</v>
      </c>
      <c r="AX191">
        <f t="shared" si="59"/>
        <v>-2.5032161913033923</v>
      </c>
      <c r="BD191">
        <f t="shared" si="73"/>
        <v>6913.7184615384613</v>
      </c>
      <c r="BE191">
        <f t="shared" si="60"/>
        <v>-11.18234266826985</v>
      </c>
      <c r="BG191">
        <f t="shared" si="74"/>
        <v>12.804527764976523</v>
      </c>
      <c r="BH191" s="39">
        <f t="shared" si="75"/>
        <v>39185</v>
      </c>
      <c r="BI191" s="41">
        <f t="shared" si="76"/>
        <v>88.526899999999998</v>
      </c>
      <c r="BJ191" s="41">
        <f t="shared" si="84"/>
        <v>89.878339999999994</v>
      </c>
      <c r="BK191" s="41">
        <f t="shared" si="84"/>
        <v>76.050903076923078</v>
      </c>
      <c r="BL191" s="41">
        <f t="shared" si="84"/>
        <v>62.223466153846154</v>
      </c>
      <c r="BM191" s="41">
        <f t="shared" si="84"/>
        <v>48.39602923076923</v>
      </c>
      <c r="BN191" s="41">
        <f t="shared" si="84"/>
        <v>34.568592307692306</v>
      </c>
      <c r="BP191">
        <f t="shared" si="77"/>
        <v>5903.3892307692313</v>
      </c>
      <c r="BQ191">
        <f t="shared" si="62"/>
        <v>-35.343956336142398</v>
      </c>
    </row>
    <row r="192" spans="1:69" x14ac:dyDescent="0.3">
      <c r="A192" s="38">
        <v>39192</v>
      </c>
      <c r="B192" s="48">
        <v>84402.52</v>
      </c>
      <c r="C192" s="48">
        <v>104821.78</v>
      </c>
      <c r="D192" s="48">
        <v>573000</v>
      </c>
      <c r="E192" s="49">
        <v>1402.49</v>
      </c>
      <c r="AD192" s="35">
        <f t="shared" si="68"/>
        <v>2008</v>
      </c>
      <c r="AE192" s="5">
        <f t="shared" si="63"/>
        <v>2007</v>
      </c>
      <c r="AF192" s="5">
        <f t="shared" si="69"/>
        <v>2006</v>
      </c>
      <c r="AG192" s="8">
        <f t="shared" si="64"/>
        <v>39192</v>
      </c>
      <c r="AH192" s="6">
        <f t="shared" si="81"/>
        <v>37</v>
      </c>
      <c r="AI192" s="6">
        <f t="shared" si="82"/>
        <v>15</v>
      </c>
      <c r="AK192">
        <f t="shared" si="65"/>
        <v>7774.7198076923087</v>
      </c>
      <c r="AL192">
        <f t="shared" si="58"/>
        <v>0.71003005417165088</v>
      </c>
      <c r="AN192">
        <f t="shared" si="70"/>
        <v>10.856020806883889</v>
      </c>
      <c r="AO192" s="39">
        <f t="shared" si="71"/>
        <v>39192</v>
      </c>
      <c r="AP192" s="40">
        <f t="shared" si="66"/>
        <v>84.40252000000001</v>
      </c>
      <c r="AQ192">
        <f t="shared" si="83"/>
        <v>93.296637692307698</v>
      </c>
      <c r="AR192">
        <f t="shared" si="83"/>
        <v>77.747198076923084</v>
      </c>
      <c r="AS192">
        <f t="shared" si="83"/>
        <v>62.19775846153847</v>
      </c>
      <c r="AT192">
        <f t="shared" si="83"/>
        <v>46.648318846153849</v>
      </c>
      <c r="AU192">
        <f t="shared" si="83"/>
        <v>31.098879230769235</v>
      </c>
      <c r="AW192">
        <f t="shared" si="67"/>
        <v>9098.2896153846159</v>
      </c>
      <c r="AX192">
        <f t="shared" si="59"/>
        <v>-2.9055496872466113</v>
      </c>
      <c r="BD192">
        <f t="shared" si="73"/>
        <v>6877.1969230769237</v>
      </c>
      <c r="BE192">
        <f t="shared" si="60"/>
        <v>-11.544118718302565</v>
      </c>
      <c r="BG192">
        <f t="shared" si="74"/>
        <v>12.272808375863333</v>
      </c>
      <c r="BH192" s="39">
        <f t="shared" si="75"/>
        <v>39192</v>
      </c>
      <c r="BI192" s="41">
        <f t="shared" si="76"/>
        <v>84.40252000000001</v>
      </c>
      <c r="BJ192" s="41">
        <f t="shared" si="84"/>
        <v>89.403560000000013</v>
      </c>
      <c r="BK192" s="41">
        <f t="shared" si="84"/>
        <v>75.649166153846167</v>
      </c>
      <c r="BL192" s="41">
        <f t="shared" si="84"/>
        <v>61.894772307692314</v>
      </c>
      <c r="BM192" s="41">
        <f t="shared" si="84"/>
        <v>48.140378461538468</v>
      </c>
      <c r="BN192" s="41">
        <f t="shared" si="84"/>
        <v>34.385984615384615</v>
      </c>
      <c r="BP192">
        <f t="shared" si="77"/>
        <v>5760.1834615384614</v>
      </c>
      <c r="BQ192">
        <f t="shared" si="62"/>
        <v>-36.689381136006425</v>
      </c>
    </row>
    <row r="193" spans="1:69" x14ac:dyDescent="0.3">
      <c r="A193" s="38">
        <v>39199</v>
      </c>
      <c r="B193" s="48">
        <v>85433.62</v>
      </c>
      <c r="C193" s="48">
        <v>105647.29</v>
      </c>
      <c r="D193" s="48">
        <v>580000</v>
      </c>
      <c r="E193" s="49">
        <v>1414.15</v>
      </c>
      <c r="AD193" s="35">
        <f t="shared" si="68"/>
        <v>2008</v>
      </c>
      <c r="AE193" s="5">
        <f t="shared" si="63"/>
        <v>2007</v>
      </c>
      <c r="AF193" s="5">
        <f t="shared" si="69"/>
        <v>2006</v>
      </c>
      <c r="AG193" s="8">
        <f t="shared" si="64"/>
        <v>39199</v>
      </c>
      <c r="AH193" s="6">
        <f t="shared" si="81"/>
        <v>36</v>
      </c>
      <c r="AI193" s="6">
        <f t="shared" si="82"/>
        <v>16</v>
      </c>
      <c r="AK193">
        <f t="shared" si="65"/>
        <v>7765.2684615384615</v>
      </c>
      <c r="AL193">
        <f t="shared" si="58"/>
        <v>0.51842193176494522</v>
      </c>
      <c r="AN193">
        <f t="shared" si="70"/>
        <v>11.002017563610906</v>
      </c>
      <c r="AO193" s="39">
        <f t="shared" si="71"/>
        <v>39199</v>
      </c>
      <c r="AP193" s="40">
        <f t="shared" si="66"/>
        <v>85.433619999999991</v>
      </c>
      <c r="AQ193">
        <f t="shared" si="83"/>
        <v>93.183221538461538</v>
      </c>
      <c r="AR193">
        <f t="shared" si="83"/>
        <v>77.652684615384615</v>
      </c>
      <c r="AS193">
        <f t="shared" si="83"/>
        <v>62.122147692307692</v>
      </c>
      <c r="AT193">
        <f t="shared" si="83"/>
        <v>46.591610769230769</v>
      </c>
      <c r="AU193">
        <f t="shared" si="83"/>
        <v>31.061073846153846</v>
      </c>
      <c r="AW193">
        <f t="shared" si="67"/>
        <v>9066.126923076923</v>
      </c>
      <c r="AX193">
        <f t="shared" si="59"/>
        <v>-3.3073956935483428</v>
      </c>
      <c r="BD193">
        <f t="shared" si="73"/>
        <v>6840.6753846153842</v>
      </c>
      <c r="BE193">
        <f t="shared" si="60"/>
        <v>-11.90677542576417</v>
      </c>
      <c r="BG193">
        <f t="shared" si="74"/>
        <v>12.489062146135367</v>
      </c>
      <c r="BH193" s="39">
        <f t="shared" si="75"/>
        <v>39199</v>
      </c>
      <c r="BI193" s="41">
        <f t="shared" si="76"/>
        <v>85.433619999999991</v>
      </c>
      <c r="BJ193" s="41">
        <f t="shared" si="84"/>
        <v>88.928780000000003</v>
      </c>
      <c r="BK193" s="41">
        <f t="shared" si="84"/>
        <v>75.247429230769228</v>
      </c>
      <c r="BL193" s="41">
        <f t="shared" si="84"/>
        <v>61.56607846153846</v>
      </c>
      <c r="BM193" s="41">
        <f t="shared" si="84"/>
        <v>47.884727692307685</v>
      </c>
      <c r="BN193" s="41">
        <f t="shared" si="84"/>
        <v>34.203376923076924</v>
      </c>
      <c r="BP193">
        <f t="shared" si="77"/>
        <v>5616.9776923076925</v>
      </c>
      <c r="BQ193">
        <f t="shared" si="62"/>
        <v>-38.044351904998862</v>
      </c>
    </row>
    <row r="194" spans="1:69" x14ac:dyDescent="0.3">
      <c r="A194" s="38">
        <v>39206</v>
      </c>
      <c r="B194" s="48">
        <v>84844.42</v>
      </c>
      <c r="C194" s="48">
        <v>105101.67</v>
      </c>
      <c r="D194" s="48">
        <v>576000</v>
      </c>
      <c r="E194" s="49">
        <v>1406.54</v>
      </c>
      <c r="AD194" s="35">
        <f t="shared" si="68"/>
        <v>2008</v>
      </c>
      <c r="AE194" s="5">
        <f t="shared" si="63"/>
        <v>2007</v>
      </c>
      <c r="AF194" s="5">
        <f t="shared" si="69"/>
        <v>2006</v>
      </c>
      <c r="AG194" s="8">
        <f t="shared" si="64"/>
        <v>39206</v>
      </c>
      <c r="AH194" s="6">
        <f t="shared" si="81"/>
        <v>35</v>
      </c>
      <c r="AI194" s="6">
        <f t="shared" si="82"/>
        <v>17</v>
      </c>
      <c r="AK194">
        <f t="shared" si="65"/>
        <v>7755.817115384616</v>
      </c>
      <c r="AL194">
        <f t="shared" si="58"/>
        <v>0.32707718803719477</v>
      </c>
      <c r="AN194">
        <f t="shared" si="70"/>
        <v>10.939455989969215</v>
      </c>
      <c r="AO194" s="39">
        <f t="shared" si="71"/>
        <v>39206</v>
      </c>
      <c r="AP194" s="40">
        <f t="shared" si="66"/>
        <v>84.84442</v>
      </c>
      <c r="AQ194">
        <f t="shared" si="83"/>
        <v>93.069805384615393</v>
      </c>
      <c r="AR194">
        <f t="shared" si="83"/>
        <v>77.558171153846175</v>
      </c>
      <c r="AS194">
        <f t="shared" si="83"/>
        <v>62.046536923076928</v>
      </c>
      <c r="AT194">
        <f t="shared" si="83"/>
        <v>46.534902692307696</v>
      </c>
      <c r="AU194">
        <f t="shared" si="83"/>
        <v>31.023268461538464</v>
      </c>
      <c r="AW194">
        <f t="shared" si="67"/>
        <v>9033.9642307692302</v>
      </c>
      <c r="AX194">
        <f t="shared" si="59"/>
        <v>-3.708755095676497</v>
      </c>
      <c r="BD194">
        <f t="shared" si="73"/>
        <v>6804.1538461538457</v>
      </c>
      <c r="BE194">
        <f t="shared" si="60"/>
        <v>-12.270316010198712</v>
      </c>
      <c r="BG194">
        <f t="shared" si="74"/>
        <v>12.469503470730549</v>
      </c>
      <c r="BH194" s="39">
        <f t="shared" si="75"/>
        <v>39206</v>
      </c>
      <c r="BI194" s="41">
        <f t="shared" si="76"/>
        <v>84.84442</v>
      </c>
      <c r="BJ194" s="41">
        <f t="shared" si="84"/>
        <v>88.453999999999994</v>
      </c>
      <c r="BK194" s="41">
        <f t="shared" si="84"/>
        <v>74.845692307692303</v>
      </c>
      <c r="BL194" s="41">
        <f t="shared" si="84"/>
        <v>61.237384615384613</v>
      </c>
      <c r="BM194" s="41">
        <f t="shared" si="84"/>
        <v>47.629076923076923</v>
      </c>
      <c r="BN194" s="41">
        <f t="shared" si="84"/>
        <v>34.020769230769226</v>
      </c>
      <c r="BP194">
        <f t="shared" si="77"/>
        <v>5473.7719230769244</v>
      </c>
      <c r="BQ194">
        <f t="shared" si="62"/>
        <v>-39.40897059971158</v>
      </c>
    </row>
    <row r="195" spans="1:69" x14ac:dyDescent="0.3">
      <c r="A195" s="38">
        <v>39213</v>
      </c>
      <c r="B195" s="49">
        <v>84402.52</v>
      </c>
      <c r="C195" s="48">
        <v>104552.56</v>
      </c>
      <c r="D195" s="48">
        <v>573000</v>
      </c>
      <c r="E195" s="49">
        <v>1399.22</v>
      </c>
      <c r="AD195" s="35">
        <f t="shared" si="68"/>
        <v>2008</v>
      </c>
      <c r="AE195" s="5">
        <f t="shared" si="63"/>
        <v>2007</v>
      </c>
      <c r="AF195" s="5">
        <f t="shared" si="69"/>
        <v>2006</v>
      </c>
      <c r="AG195" s="8">
        <f t="shared" si="64"/>
        <v>39213</v>
      </c>
      <c r="AH195" s="6">
        <f t="shared" si="81"/>
        <v>34</v>
      </c>
      <c r="AI195" s="6">
        <f t="shared" si="82"/>
        <v>18</v>
      </c>
      <c r="AK195">
        <f t="shared" si="65"/>
        <v>7746.3657692307688</v>
      </c>
      <c r="AL195">
        <f t="shared" si="58"/>
        <v>0.1359952803129616</v>
      </c>
      <c r="AN195">
        <f t="shared" si="70"/>
        <v>10.895757122037029</v>
      </c>
      <c r="AO195" s="39">
        <f t="shared" si="71"/>
        <v>39213</v>
      </c>
      <c r="AP195" s="40">
        <f t="shared" si="66"/>
        <v>84.40252000000001</v>
      </c>
      <c r="AQ195">
        <f t="shared" si="83"/>
        <v>92.956389230769233</v>
      </c>
      <c r="AR195">
        <f t="shared" si="83"/>
        <v>77.463657692307692</v>
      </c>
      <c r="AS195">
        <f t="shared" si="83"/>
        <v>61.97092615384615</v>
      </c>
      <c r="AT195">
        <f t="shared" si="83"/>
        <v>46.478194615384616</v>
      </c>
      <c r="AU195">
        <f t="shared" si="83"/>
        <v>30.985463076923075</v>
      </c>
      <c r="AW195">
        <f t="shared" si="67"/>
        <v>9001.8015384615392</v>
      </c>
      <c r="AX195">
        <f t="shared" si="59"/>
        <v>-4.1096287769557645</v>
      </c>
      <c r="BD195">
        <f t="shared" si="73"/>
        <v>6767.6323076923081</v>
      </c>
      <c r="BE195">
        <f t="shared" si="60"/>
        <v>-12.634743706862828</v>
      </c>
      <c r="BG195">
        <f t="shared" si="74"/>
        <v>12.471499065347476</v>
      </c>
      <c r="BH195" s="39">
        <f t="shared" si="75"/>
        <v>39213</v>
      </c>
      <c r="BI195" s="41">
        <f t="shared" si="76"/>
        <v>84.40252000000001</v>
      </c>
      <c r="BJ195" s="41">
        <f t="shared" si="84"/>
        <v>87.979219999999998</v>
      </c>
      <c r="BK195" s="41">
        <f t="shared" si="84"/>
        <v>74.443955384615393</v>
      </c>
      <c r="BL195" s="41">
        <f t="shared" si="84"/>
        <v>60.908690769230773</v>
      </c>
      <c r="BM195" s="41">
        <f t="shared" si="84"/>
        <v>47.373426153846161</v>
      </c>
      <c r="BN195" s="41">
        <f t="shared" si="84"/>
        <v>33.838161538461542</v>
      </c>
      <c r="BP195">
        <f t="shared" si="77"/>
        <v>5330.5661538461536</v>
      </c>
      <c r="BQ195">
        <f t="shared" si="62"/>
        <v>-40.783340633866281</v>
      </c>
    </row>
    <row r="196" spans="1:69" x14ac:dyDescent="0.3">
      <c r="A196" s="38">
        <v>39220</v>
      </c>
      <c r="B196" s="48">
        <v>81603.83</v>
      </c>
      <c r="C196" s="48">
        <v>100699.32</v>
      </c>
      <c r="D196" s="48">
        <v>554000</v>
      </c>
      <c r="E196" s="49">
        <v>1346.86</v>
      </c>
      <c r="AD196" s="35">
        <f t="shared" si="68"/>
        <v>2008</v>
      </c>
      <c r="AE196" s="5">
        <f t="shared" si="63"/>
        <v>2007</v>
      </c>
      <c r="AF196" s="5">
        <f t="shared" si="69"/>
        <v>2006</v>
      </c>
      <c r="AG196" s="8">
        <f t="shared" si="64"/>
        <v>39220</v>
      </c>
      <c r="AH196" s="6">
        <f t="shared" si="81"/>
        <v>33</v>
      </c>
      <c r="AI196" s="6">
        <f t="shared" si="82"/>
        <v>19</v>
      </c>
      <c r="AK196">
        <f t="shared" si="65"/>
        <v>7736.9144230769225</v>
      </c>
      <c r="AL196">
        <f t="shared" si="58"/>
        <v>-5.482433259343944E-2</v>
      </c>
      <c r="AN196">
        <f t="shared" si="70"/>
        <v>10.547335221467613</v>
      </c>
      <c r="AO196" s="39">
        <f t="shared" si="71"/>
        <v>39220</v>
      </c>
      <c r="AP196" s="40">
        <f t="shared" si="66"/>
        <v>81.603830000000002</v>
      </c>
      <c r="AQ196">
        <f t="shared" si="83"/>
        <v>92.842973076923073</v>
      </c>
      <c r="AR196">
        <f t="shared" si="83"/>
        <v>77.369144230769223</v>
      </c>
      <c r="AS196">
        <f t="shared" si="83"/>
        <v>61.89531538461538</v>
      </c>
      <c r="AT196">
        <f t="shared" si="83"/>
        <v>46.421486538461536</v>
      </c>
      <c r="AU196">
        <f t="shared" si="83"/>
        <v>30.94765769230769</v>
      </c>
      <c r="AW196">
        <f t="shared" si="67"/>
        <v>8969.6388461538463</v>
      </c>
      <c r="AX196">
        <f t="shared" si="59"/>
        <v>-4.5100176185742686</v>
      </c>
      <c r="BD196">
        <f t="shared" si="73"/>
        <v>6731.1107692307687</v>
      </c>
      <c r="BE196">
        <f t="shared" si="60"/>
        <v>-13.000061766821924</v>
      </c>
      <c r="BG196">
        <f t="shared" si="74"/>
        <v>12.123382424937525</v>
      </c>
      <c r="BH196" s="39">
        <f t="shared" si="75"/>
        <v>39220</v>
      </c>
      <c r="BI196" s="41">
        <f t="shared" si="76"/>
        <v>81.603830000000002</v>
      </c>
      <c r="BJ196" s="41">
        <f t="shared" si="84"/>
        <v>87.504439999999988</v>
      </c>
      <c r="BK196" s="41">
        <f t="shared" si="84"/>
        <v>74.042218461538468</v>
      </c>
      <c r="BL196" s="41">
        <f t="shared" si="84"/>
        <v>60.579996923076919</v>
      </c>
      <c r="BM196" s="41">
        <f t="shared" si="84"/>
        <v>47.117775384615378</v>
      </c>
      <c r="BN196" s="41">
        <f t="shared" si="84"/>
        <v>33.655553846153843</v>
      </c>
      <c r="BP196">
        <f t="shared" si="77"/>
        <v>5187.3603846153846</v>
      </c>
      <c r="BQ196">
        <f t="shared" si="62"/>
        <v>-42.167566904438871</v>
      </c>
    </row>
    <row r="197" spans="1:69" x14ac:dyDescent="0.3">
      <c r="A197" s="38">
        <v>39227</v>
      </c>
      <c r="B197" s="48">
        <v>81309.23</v>
      </c>
      <c r="C197" s="48">
        <v>100361.61</v>
      </c>
      <c r="D197" s="48">
        <v>552000</v>
      </c>
      <c r="E197" s="49">
        <v>1347.08</v>
      </c>
      <c r="AD197" s="35">
        <f t="shared" si="68"/>
        <v>2008</v>
      </c>
      <c r="AE197" s="5">
        <f t="shared" si="63"/>
        <v>2007</v>
      </c>
      <c r="AF197" s="5">
        <f t="shared" si="69"/>
        <v>2006</v>
      </c>
      <c r="AG197" s="8">
        <f t="shared" si="64"/>
        <v>39227</v>
      </c>
      <c r="AH197" s="6">
        <f t="shared" si="81"/>
        <v>32</v>
      </c>
      <c r="AI197" s="6">
        <f t="shared" si="82"/>
        <v>20</v>
      </c>
      <c r="AK197">
        <f t="shared" si="65"/>
        <v>7727.463076923078</v>
      </c>
      <c r="AL197">
        <f t="shared" si="58"/>
        <v>-0.24538219038284792</v>
      </c>
      <c r="AN197">
        <f t="shared" si="70"/>
        <v>10.522111744903441</v>
      </c>
      <c r="AO197" s="39">
        <f t="shared" si="71"/>
        <v>39227</v>
      </c>
      <c r="AP197" s="40">
        <f t="shared" si="66"/>
        <v>81.309229999999999</v>
      </c>
      <c r="AQ197">
        <f t="shared" ref="AQ197:AU212" si="85">($AK197*AQ$18)/1000</f>
        <v>92.729556923076927</v>
      </c>
      <c r="AR197">
        <f t="shared" si="85"/>
        <v>77.274630769230768</v>
      </c>
      <c r="AS197">
        <f t="shared" si="85"/>
        <v>61.819704615384623</v>
      </c>
      <c r="AT197">
        <f t="shared" si="85"/>
        <v>46.364778461538464</v>
      </c>
      <c r="AU197">
        <f t="shared" si="85"/>
        <v>30.909852307692312</v>
      </c>
      <c r="AW197">
        <f t="shared" si="67"/>
        <v>8937.4761538461535</v>
      </c>
      <c r="AX197">
        <f t="shared" si="59"/>
        <v>-4.909922499589781</v>
      </c>
      <c r="BD197">
        <f t="shared" si="73"/>
        <v>6694.589230769232</v>
      </c>
      <c r="BE197">
        <f t="shared" si="60"/>
        <v>-13.366273457046606</v>
      </c>
      <c r="BG197">
        <f t="shared" si="74"/>
        <v>12.145514414281289</v>
      </c>
      <c r="BH197" s="39">
        <f t="shared" si="75"/>
        <v>39227</v>
      </c>
      <c r="BI197" s="41">
        <f t="shared" si="76"/>
        <v>81.309229999999999</v>
      </c>
      <c r="BJ197" s="41">
        <f t="shared" si="84"/>
        <v>87.029660000000021</v>
      </c>
      <c r="BK197" s="41">
        <f t="shared" si="84"/>
        <v>73.640481538461557</v>
      </c>
      <c r="BL197" s="41">
        <f t="shared" si="84"/>
        <v>60.251303076923087</v>
      </c>
      <c r="BM197" s="41">
        <f t="shared" si="84"/>
        <v>46.862124615384623</v>
      </c>
      <c r="BN197" s="41">
        <f t="shared" si="84"/>
        <v>33.472946153846159</v>
      </c>
      <c r="BP197">
        <f t="shared" si="77"/>
        <v>5044.1546153846157</v>
      </c>
      <c r="BQ197">
        <f t="shared" si="62"/>
        <v>-43.561755818347962</v>
      </c>
    </row>
    <row r="198" spans="1:69" x14ac:dyDescent="0.3">
      <c r="A198" s="38">
        <v>39234</v>
      </c>
      <c r="B198" s="48">
        <v>81898.429999999993</v>
      </c>
      <c r="C198" s="48">
        <v>101068.14</v>
      </c>
      <c r="D198" s="48">
        <v>556000</v>
      </c>
      <c r="E198" s="49">
        <v>1357.92</v>
      </c>
      <c r="AD198" s="35">
        <f t="shared" si="68"/>
        <v>2008</v>
      </c>
      <c r="AE198" s="5">
        <f t="shared" si="63"/>
        <v>2007</v>
      </c>
      <c r="AF198" s="5">
        <f t="shared" si="69"/>
        <v>2006</v>
      </c>
      <c r="AG198" s="8">
        <f t="shared" si="64"/>
        <v>39234</v>
      </c>
      <c r="AH198" s="6">
        <f t="shared" si="81"/>
        <v>31</v>
      </c>
      <c r="AI198" s="6">
        <f t="shared" si="82"/>
        <v>21</v>
      </c>
      <c r="AK198">
        <f t="shared" si="65"/>
        <v>7718.0117307692308</v>
      </c>
      <c r="AL198">
        <f t="shared" si="58"/>
        <v>-0.43567883127657581</v>
      </c>
      <c r="AN198">
        <f t="shared" si="70"/>
        <v>10.61133784929314</v>
      </c>
      <c r="AO198" s="39">
        <f t="shared" si="71"/>
        <v>39234</v>
      </c>
      <c r="AP198" s="40">
        <f t="shared" si="66"/>
        <v>81.898429999999991</v>
      </c>
      <c r="AQ198">
        <f t="shared" si="85"/>
        <v>92.616140769230768</v>
      </c>
      <c r="AR198">
        <f t="shared" si="85"/>
        <v>77.180117307692299</v>
      </c>
      <c r="AS198">
        <f t="shared" si="85"/>
        <v>61.744093846153845</v>
      </c>
      <c r="AT198">
        <f t="shared" si="85"/>
        <v>46.308070384615384</v>
      </c>
      <c r="AU198">
        <f t="shared" si="85"/>
        <v>30.872046923076923</v>
      </c>
      <c r="AW198">
        <f t="shared" si="67"/>
        <v>8905.3134615384606</v>
      </c>
      <c r="AX198">
        <f t="shared" si="59"/>
        <v>-5.3093442969363025</v>
      </c>
      <c r="BD198">
        <f t="shared" si="73"/>
        <v>6658.0676923076917</v>
      </c>
      <c r="BE198">
        <f t="shared" si="60"/>
        <v>-13.733382060510257</v>
      </c>
      <c r="BG198">
        <f t="shared" si="74"/>
        <v>12.300630420838202</v>
      </c>
      <c r="BH198" s="39">
        <f t="shared" si="75"/>
        <v>39234</v>
      </c>
      <c r="BI198" s="41">
        <f t="shared" si="76"/>
        <v>81.898429999999991</v>
      </c>
      <c r="BJ198" s="41">
        <f t="shared" si="84"/>
        <v>86.554879999999997</v>
      </c>
      <c r="BK198" s="41">
        <f t="shared" si="84"/>
        <v>73.238744615384604</v>
      </c>
      <c r="BL198" s="41">
        <f t="shared" si="84"/>
        <v>59.922609230769226</v>
      </c>
      <c r="BM198" s="41">
        <f t="shared" si="84"/>
        <v>46.606473846153847</v>
      </c>
      <c r="BN198" s="41">
        <f t="shared" si="84"/>
        <v>33.290338461538454</v>
      </c>
      <c r="BP198">
        <f t="shared" si="77"/>
        <v>4900.9488461538467</v>
      </c>
      <c r="BQ198">
        <f t="shared" si="62"/>
        <v>-44.966015319721599</v>
      </c>
    </row>
    <row r="199" spans="1:69" x14ac:dyDescent="0.3">
      <c r="A199" s="38">
        <v>39241</v>
      </c>
      <c r="B199" s="48">
        <v>84255.22</v>
      </c>
      <c r="C199" s="48">
        <v>104217.95</v>
      </c>
      <c r="D199" s="48">
        <v>572000</v>
      </c>
      <c r="E199" s="49">
        <v>1399.92</v>
      </c>
      <c r="AD199" s="35">
        <f t="shared" si="68"/>
        <v>2008</v>
      </c>
      <c r="AE199" s="5">
        <f t="shared" si="63"/>
        <v>2007</v>
      </c>
      <c r="AF199" s="5">
        <f t="shared" si="69"/>
        <v>2006</v>
      </c>
      <c r="AG199" s="8">
        <f t="shared" si="64"/>
        <v>39241</v>
      </c>
      <c r="AH199" s="6">
        <f t="shared" si="81"/>
        <v>30</v>
      </c>
      <c r="AI199" s="6">
        <f t="shared" si="82"/>
        <v>22</v>
      </c>
      <c r="AK199">
        <f t="shared" si="65"/>
        <v>7708.5603846153845</v>
      </c>
      <c r="AL199">
        <f t="shared" si="58"/>
        <v>-0.62571479202124802</v>
      </c>
      <c r="AN199">
        <f t="shared" si="70"/>
        <v>10.930084969971197</v>
      </c>
      <c r="AO199" s="39">
        <f t="shared" si="71"/>
        <v>39241</v>
      </c>
      <c r="AP199" s="40">
        <f t="shared" si="66"/>
        <v>84.255219999999994</v>
      </c>
      <c r="AQ199">
        <f t="shared" si="85"/>
        <v>92.502724615384622</v>
      </c>
      <c r="AR199">
        <f t="shared" si="85"/>
        <v>77.085603846153845</v>
      </c>
      <c r="AS199">
        <f t="shared" si="85"/>
        <v>61.668483076923074</v>
      </c>
      <c r="AT199">
        <f t="shared" si="85"/>
        <v>46.251362307692311</v>
      </c>
      <c r="AU199">
        <f t="shared" si="85"/>
        <v>30.834241538461537</v>
      </c>
      <c r="AW199">
        <f t="shared" si="67"/>
        <v>8873.1507692307696</v>
      </c>
      <c r="AX199">
        <f t="shared" si="59"/>
        <v>-5.7082838854305091</v>
      </c>
      <c r="BD199">
        <f t="shared" si="73"/>
        <v>6621.5461538461541</v>
      </c>
      <c r="BE199">
        <f t="shared" si="60"/>
        <v>-14.101390876287034</v>
      </c>
      <c r="BG199">
        <f t="shared" si="74"/>
        <v>12.724402736520984</v>
      </c>
      <c r="BH199" s="39">
        <f t="shared" si="75"/>
        <v>39241</v>
      </c>
      <c r="BI199" s="41">
        <f t="shared" si="76"/>
        <v>84.255219999999994</v>
      </c>
      <c r="BJ199" s="41">
        <f t="shared" si="84"/>
        <v>86.080100000000002</v>
      </c>
      <c r="BK199" s="41">
        <f t="shared" si="84"/>
        <v>72.837007692307694</v>
      </c>
      <c r="BL199" s="41">
        <f t="shared" si="84"/>
        <v>59.593915384615386</v>
      </c>
      <c r="BM199" s="41">
        <f t="shared" si="84"/>
        <v>46.350823076923078</v>
      </c>
      <c r="BN199" s="41">
        <f t="shared" si="84"/>
        <v>33.10773076923077</v>
      </c>
      <c r="BP199">
        <f t="shared" si="77"/>
        <v>4757.7430769230768</v>
      </c>
      <c r="BQ199">
        <f t="shared" si="62"/>
        <v>-46.380454917757085</v>
      </c>
    </row>
    <row r="200" spans="1:69" x14ac:dyDescent="0.3">
      <c r="A200" s="38">
        <v>39248</v>
      </c>
      <c r="B200" s="49">
        <v>84549.82</v>
      </c>
      <c r="C200" s="48">
        <v>104442.08</v>
      </c>
      <c r="D200" s="48">
        <v>574000</v>
      </c>
      <c r="E200" s="49">
        <v>1403.39</v>
      </c>
      <c r="AD200" s="35">
        <f t="shared" si="68"/>
        <v>2008</v>
      </c>
      <c r="AE200" s="5">
        <f t="shared" si="63"/>
        <v>2007</v>
      </c>
      <c r="AF200" s="5">
        <f t="shared" si="69"/>
        <v>2006</v>
      </c>
      <c r="AG200" s="8">
        <f t="shared" si="64"/>
        <v>39248</v>
      </c>
      <c r="AH200" s="6">
        <f t="shared" si="81"/>
        <v>29</v>
      </c>
      <c r="AI200" s="6">
        <f t="shared" si="82"/>
        <v>23</v>
      </c>
      <c r="AK200">
        <f t="shared" si="65"/>
        <v>7699.1090384615381</v>
      </c>
      <c r="AL200">
        <f t="shared" si="58"/>
        <v>-0.8154906078940316</v>
      </c>
      <c r="AN200">
        <f t="shared" si="70"/>
        <v>10.981766796342844</v>
      </c>
      <c r="AO200" s="39">
        <f t="shared" si="71"/>
        <v>39248</v>
      </c>
      <c r="AP200" s="40">
        <f t="shared" si="66"/>
        <v>84.549820000000011</v>
      </c>
      <c r="AQ200">
        <f t="shared" si="85"/>
        <v>92.389308461538462</v>
      </c>
      <c r="AR200">
        <f t="shared" si="85"/>
        <v>76.991090384615376</v>
      </c>
      <c r="AS200">
        <f t="shared" si="85"/>
        <v>61.592872307692303</v>
      </c>
      <c r="AT200">
        <f t="shared" si="85"/>
        <v>46.194654230769231</v>
      </c>
      <c r="AU200">
        <f t="shared" si="85"/>
        <v>30.796436153846152</v>
      </c>
      <c r="AW200">
        <f t="shared" si="67"/>
        <v>8840.9880769230767</v>
      </c>
      <c r="AX200">
        <f t="shared" si="59"/>
        <v>-6.10674213777801</v>
      </c>
      <c r="BD200">
        <f t="shared" si="73"/>
        <v>6585.0246153846156</v>
      </c>
      <c r="BE200">
        <f t="shared" si="60"/>
        <v>-14.470303219650759</v>
      </c>
      <c r="BG200">
        <f t="shared" si="74"/>
        <v>12.839712064624022</v>
      </c>
      <c r="BH200" s="39">
        <f t="shared" si="75"/>
        <v>39248</v>
      </c>
      <c r="BI200" s="41">
        <f t="shared" si="76"/>
        <v>84.549820000000011</v>
      </c>
      <c r="BJ200" s="41">
        <f t="shared" si="84"/>
        <v>85.605320000000006</v>
      </c>
      <c r="BK200" s="41">
        <f t="shared" si="84"/>
        <v>72.435270769230769</v>
      </c>
      <c r="BL200" s="41">
        <f t="shared" si="84"/>
        <v>59.265221538461539</v>
      </c>
      <c r="BM200" s="41">
        <f t="shared" si="84"/>
        <v>46.095172307692309</v>
      </c>
      <c r="BN200" s="41">
        <f t="shared" si="84"/>
        <v>32.925123076923072</v>
      </c>
      <c r="BP200">
        <f t="shared" si="77"/>
        <v>4614.5373076923079</v>
      </c>
      <c r="BQ200">
        <f t="shared" si="62"/>
        <v>-47.805185715188728</v>
      </c>
    </row>
    <row r="201" spans="1:69" x14ac:dyDescent="0.3">
      <c r="A201" s="38">
        <v>39255</v>
      </c>
      <c r="B201" s="48">
        <v>87053.91</v>
      </c>
      <c r="C201" s="48">
        <v>109493.4</v>
      </c>
      <c r="D201" s="48">
        <v>591000</v>
      </c>
      <c r="E201" s="49">
        <v>1473.29</v>
      </c>
      <c r="AD201" s="35">
        <f t="shared" si="68"/>
        <v>2008</v>
      </c>
      <c r="AE201" s="5">
        <f t="shared" si="63"/>
        <v>2007</v>
      </c>
      <c r="AF201" s="5">
        <f t="shared" si="69"/>
        <v>2006</v>
      </c>
      <c r="AG201" s="8">
        <f t="shared" si="64"/>
        <v>39255</v>
      </c>
      <c r="AH201" s="6">
        <f t="shared" si="81"/>
        <v>28</v>
      </c>
      <c r="AI201" s="6">
        <f t="shared" si="82"/>
        <v>24</v>
      </c>
      <c r="AK201">
        <f t="shared" si="65"/>
        <v>7689.6576923076918</v>
      </c>
      <c r="AL201">
        <f t="shared" ref="AL201:AL264" si="86">(AK201/AK149-1)*100</f>
        <v>-1.0050068127075429</v>
      </c>
      <c r="AN201">
        <f t="shared" si="70"/>
        <v>11.320908352927585</v>
      </c>
      <c r="AO201" s="39">
        <f t="shared" si="71"/>
        <v>39255</v>
      </c>
      <c r="AP201" s="40">
        <f t="shared" si="66"/>
        <v>87.053910000000002</v>
      </c>
      <c r="AQ201">
        <f t="shared" si="85"/>
        <v>92.275892307692288</v>
      </c>
      <c r="AR201">
        <f t="shared" si="85"/>
        <v>76.896576923076921</v>
      </c>
      <c r="AS201">
        <f t="shared" si="85"/>
        <v>61.517261538461533</v>
      </c>
      <c r="AT201">
        <f t="shared" si="85"/>
        <v>46.137946153846144</v>
      </c>
      <c r="AU201">
        <f t="shared" si="85"/>
        <v>30.758630769230766</v>
      </c>
      <c r="AW201">
        <f t="shared" si="67"/>
        <v>8808.8253846153839</v>
      </c>
      <c r="AX201">
        <f t="shared" ref="AX201:AX264" si="87">(AW201/AW149-1)*100</f>
        <v>-6.5047199245798382</v>
      </c>
      <c r="BD201">
        <f t="shared" si="73"/>
        <v>6548.5030769230771</v>
      </c>
      <c r="BE201">
        <f t="shared" ref="BE201:BE264" si="88">(BD201/BD149-1)*100</f>
        <v>-14.840122422174428</v>
      </c>
      <c r="BG201">
        <f t="shared" si="74"/>
        <v>13.293711398987954</v>
      </c>
      <c r="BH201" s="39">
        <f t="shared" si="75"/>
        <v>39255</v>
      </c>
      <c r="BI201" s="41">
        <f t="shared" si="76"/>
        <v>87.053910000000002</v>
      </c>
      <c r="BJ201" s="41">
        <f t="shared" ref="BJ201:BN216" si="89">$BD201*BJ$18/1000</f>
        <v>85.130540000000011</v>
      </c>
      <c r="BK201" s="41">
        <f t="shared" si="89"/>
        <v>72.033533846153844</v>
      </c>
      <c r="BL201" s="41">
        <f t="shared" si="89"/>
        <v>58.936527692307699</v>
      </c>
      <c r="BM201" s="41">
        <f t="shared" si="89"/>
        <v>45.83952153846154</v>
      </c>
      <c r="BN201" s="41">
        <f t="shared" si="89"/>
        <v>32.742515384615388</v>
      </c>
      <c r="BP201">
        <f t="shared" si="77"/>
        <v>4471.3315384615389</v>
      </c>
      <c r="BQ201">
        <f t="shared" ref="BQ201:BQ264" si="90">(BP201/BP149-1)*100</f>
        <v>-49.240320437379538</v>
      </c>
    </row>
    <row r="202" spans="1:69" x14ac:dyDescent="0.3">
      <c r="A202" s="38">
        <v>39262</v>
      </c>
      <c r="B202" s="48">
        <v>83371.42</v>
      </c>
      <c r="C202" s="48">
        <v>104816.69</v>
      </c>
      <c r="D202" s="48">
        <v>566000</v>
      </c>
      <c r="E202" s="49">
        <v>1408.81</v>
      </c>
      <c r="AD202" s="35">
        <f t="shared" si="68"/>
        <v>2008</v>
      </c>
      <c r="AE202" s="5">
        <f t="shared" si="63"/>
        <v>2007</v>
      </c>
      <c r="AF202" s="5">
        <f t="shared" si="69"/>
        <v>2006</v>
      </c>
      <c r="AG202" s="8">
        <f t="shared" si="64"/>
        <v>39262</v>
      </c>
      <c r="AH202" s="6">
        <f t="shared" si="81"/>
        <v>27</v>
      </c>
      <c r="AI202" s="6">
        <f t="shared" si="82"/>
        <v>25</v>
      </c>
      <c r="AK202">
        <f t="shared" si="65"/>
        <v>7680.2063461538464</v>
      </c>
      <c r="AL202">
        <f t="shared" si="86"/>
        <v>-1.1942639388149212</v>
      </c>
      <c r="AN202">
        <f t="shared" si="70"/>
        <v>10.855361984089319</v>
      </c>
      <c r="AO202" s="39">
        <f t="shared" si="71"/>
        <v>39262</v>
      </c>
      <c r="AP202" s="40">
        <f t="shared" si="66"/>
        <v>83.371420000000001</v>
      </c>
      <c r="AQ202">
        <f t="shared" si="85"/>
        <v>92.162476153846157</v>
      </c>
      <c r="AR202">
        <f t="shared" si="85"/>
        <v>76.802063461538467</v>
      </c>
      <c r="AS202">
        <f t="shared" si="85"/>
        <v>61.441650769230769</v>
      </c>
      <c r="AT202">
        <f t="shared" si="85"/>
        <v>46.081238076923078</v>
      </c>
      <c r="AU202">
        <f t="shared" si="85"/>
        <v>30.720825384615384</v>
      </c>
      <c r="AW202">
        <f t="shared" si="67"/>
        <v>8776.6626923076929</v>
      </c>
      <c r="AX202">
        <f t="shared" si="87"/>
        <v>-6.902218114338643</v>
      </c>
      <c r="BD202">
        <f t="shared" si="73"/>
        <v>6511.9815384615395</v>
      </c>
      <c r="BE202">
        <f t="shared" si="88"/>
        <v>-15.21085183183053</v>
      </c>
      <c r="BG202">
        <f t="shared" si="74"/>
        <v>12.802772782383618</v>
      </c>
      <c r="BH202" s="39">
        <f t="shared" si="75"/>
        <v>39262</v>
      </c>
      <c r="BI202" s="41">
        <f t="shared" si="76"/>
        <v>83.371420000000001</v>
      </c>
      <c r="BJ202" s="41">
        <f t="shared" si="89"/>
        <v>84.655760000000015</v>
      </c>
      <c r="BK202" s="41">
        <f t="shared" si="89"/>
        <v>71.631796923076934</v>
      </c>
      <c r="BL202" s="41">
        <f t="shared" si="89"/>
        <v>58.607833846153852</v>
      </c>
      <c r="BM202" s="41">
        <f t="shared" si="89"/>
        <v>45.583870769230778</v>
      </c>
      <c r="BN202" s="41">
        <f t="shared" si="89"/>
        <v>32.559907692307696</v>
      </c>
      <c r="BP202">
        <f t="shared" si="77"/>
        <v>4328.1257692307699</v>
      </c>
      <c r="BQ202">
        <f t="shared" si="90"/>
        <v>-50.685973462052303</v>
      </c>
    </row>
    <row r="203" spans="1:69" x14ac:dyDescent="0.3">
      <c r="A203" s="38">
        <v>39269</v>
      </c>
      <c r="B203" s="48">
        <v>92356.68</v>
      </c>
      <c r="C203" s="48">
        <v>116470.54</v>
      </c>
      <c r="D203" s="48">
        <v>627000</v>
      </c>
      <c r="E203" s="49">
        <v>1565.79</v>
      </c>
      <c r="AD203" s="35">
        <f t="shared" si="68"/>
        <v>2008</v>
      </c>
      <c r="AE203" s="5">
        <f t="shared" si="63"/>
        <v>2007</v>
      </c>
      <c r="AF203" s="5">
        <f t="shared" si="69"/>
        <v>2006</v>
      </c>
      <c r="AG203" s="8">
        <f t="shared" si="64"/>
        <v>39269</v>
      </c>
      <c r="AH203" s="6">
        <f t="shared" si="81"/>
        <v>26</v>
      </c>
      <c r="AI203" s="6">
        <f t="shared" si="82"/>
        <v>26</v>
      </c>
      <c r="AK203">
        <f t="shared" si="65"/>
        <v>7670.7550000000001</v>
      </c>
      <c r="AL203">
        <f t="shared" si="86"/>
        <v>-1.3832625171148138</v>
      </c>
      <c r="AN203">
        <f t="shared" si="70"/>
        <v>12.040102962485438</v>
      </c>
      <c r="AO203" s="39">
        <f t="shared" si="71"/>
        <v>39269</v>
      </c>
      <c r="AP203" s="40">
        <f t="shared" si="66"/>
        <v>92.356679999999997</v>
      </c>
      <c r="AQ203">
        <f t="shared" si="85"/>
        <v>92.049059999999997</v>
      </c>
      <c r="AR203">
        <f t="shared" si="85"/>
        <v>76.707549999999998</v>
      </c>
      <c r="AS203">
        <f t="shared" si="85"/>
        <v>61.366039999999998</v>
      </c>
      <c r="AT203">
        <f t="shared" si="85"/>
        <v>46.024529999999999</v>
      </c>
      <c r="AU203">
        <f t="shared" si="85"/>
        <v>30.683019999999999</v>
      </c>
      <c r="AW203">
        <f t="shared" si="67"/>
        <v>8744.5</v>
      </c>
      <c r="AX203">
        <f t="shared" si="87"/>
        <v>-7.2992375734651898</v>
      </c>
      <c r="BD203">
        <f t="shared" si="73"/>
        <v>6475.46</v>
      </c>
      <c r="BE203">
        <f t="shared" si="88"/>
        <v>-15.582494813092062</v>
      </c>
      <c r="BG203">
        <f t="shared" si="74"/>
        <v>14.262566674799936</v>
      </c>
      <c r="BH203" s="39">
        <f t="shared" si="75"/>
        <v>39269</v>
      </c>
      <c r="BI203" s="41">
        <f t="shared" si="76"/>
        <v>92.356679999999997</v>
      </c>
      <c r="BJ203" s="41">
        <f t="shared" si="89"/>
        <v>84.180979999999991</v>
      </c>
      <c r="BK203" s="41">
        <f t="shared" si="89"/>
        <v>71.230059999999995</v>
      </c>
      <c r="BL203" s="41">
        <f t="shared" si="89"/>
        <v>58.279139999999998</v>
      </c>
      <c r="BM203" s="41">
        <f t="shared" si="89"/>
        <v>45.328220000000002</v>
      </c>
      <c r="BN203" s="41">
        <f t="shared" si="89"/>
        <v>32.377299999999998</v>
      </c>
      <c r="BP203">
        <f t="shared" si="77"/>
        <v>4184.92</v>
      </c>
      <c r="BQ203">
        <f t="shared" si="90"/>
        <v>-52.142260849676944</v>
      </c>
    </row>
    <row r="204" spans="1:69" x14ac:dyDescent="0.3">
      <c r="A204" s="38">
        <v>39276</v>
      </c>
      <c r="B204" s="48">
        <v>101194.64</v>
      </c>
      <c r="C204" s="48">
        <v>126139.85</v>
      </c>
      <c r="D204" s="48">
        <v>687000</v>
      </c>
      <c r="E204" s="49">
        <v>1693.95</v>
      </c>
      <c r="AD204" s="35">
        <f t="shared" si="68"/>
        <v>2008</v>
      </c>
      <c r="AE204" s="5">
        <f t="shared" si="63"/>
        <v>2007</v>
      </c>
      <c r="AF204" s="5">
        <f t="shared" si="69"/>
        <v>2006</v>
      </c>
      <c r="AG204" s="8">
        <f t="shared" si="64"/>
        <v>39276</v>
      </c>
      <c r="AH204" s="6">
        <f t="shared" si="81"/>
        <v>25</v>
      </c>
      <c r="AI204" s="6">
        <f t="shared" si="82"/>
        <v>27</v>
      </c>
      <c r="AK204">
        <f t="shared" si="65"/>
        <v>7661.3036538461547</v>
      </c>
      <c r="AL204">
        <f t="shared" si="86"/>
        <v>-1.5720030770562499</v>
      </c>
      <c r="AN204">
        <f t="shared" si="70"/>
        <v>13.208540552912025</v>
      </c>
      <c r="AO204" s="39">
        <f t="shared" si="71"/>
        <v>39276</v>
      </c>
      <c r="AP204" s="40">
        <f t="shared" si="66"/>
        <v>101.19463999999999</v>
      </c>
      <c r="AQ204">
        <f t="shared" si="85"/>
        <v>91.935643846153866</v>
      </c>
      <c r="AR204">
        <f t="shared" si="85"/>
        <v>76.613036538461543</v>
      </c>
      <c r="AS204">
        <f t="shared" si="85"/>
        <v>61.290429230769234</v>
      </c>
      <c r="AT204">
        <f t="shared" si="85"/>
        <v>45.967821923076933</v>
      </c>
      <c r="AU204">
        <f t="shared" si="85"/>
        <v>30.645214615384617</v>
      </c>
      <c r="AW204">
        <f t="shared" si="67"/>
        <v>8712.337307692309</v>
      </c>
      <c r="AX204">
        <f t="shared" si="87"/>
        <v>-7.6957791662844777</v>
      </c>
      <c r="BD204">
        <f t="shared" si="73"/>
        <v>6438.9384615384624</v>
      </c>
      <c r="BE204">
        <f t="shared" si="88"/>
        <v>-15.955054747034293</v>
      </c>
      <c r="BG204">
        <f t="shared" si="74"/>
        <v>15.716043972847887</v>
      </c>
      <c r="BH204" s="39">
        <f t="shared" si="75"/>
        <v>39276</v>
      </c>
      <c r="BI204" s="41">
        <f t="shared" si="76"/>
        <v>101.19463999999999</v>
      </c>
      <c r="BJ204" s="41">
        <f t="shared" si="89"/>
        <v>83.70620000000001</v>
      </c>
      <c r="BK204" s="41">
        <f t="shared" si="89"/>
        <v>70.828323076923084</v>
      </c>
      <c r="BL204" s="41">
        <f t="shared" si="89"/>
        <v>57.950446153846158</v>
      </c>
      <c r="BM204" s="41">
        <f t="shared" si="89"/>
        <v>45.07256923076924</v>
      </c>
      <c r="BN204" s="41">
        <f t="shared" si="89"/>
        <v>32.194692307692314</v>
      </c>
      <c r="BP204">
        <f t="shared" si="77"/>
        <v>4041.7142307692311</v>
      </c>
      <c r="BQ204">
        <f t="shared" si="90"/>
        <v>-53.609300374530775</v>
      </c>
    </row>
    <row r="205" spans="1:69" x14ac:dyDescent="0.3">
      <c r="A205" s="38">
        <v>39283</v>
      </c>
      <c r="B205" s="48">
        <v>97364.86</v>
      </c>
      <c r="C205" s="48">
        <v>122390.59</v>
      </c>
      <c r="D205" s="48">
        <v>661000</v>
      </c>
      <c r="E205" s="49">
        <v>1644.82</v>
      </c>
      <c r="AD205" s="35">
        <f t="shared" si="68"/>
        <v>2008</v>
      </c>
      <c r="AE205" s="5">
        <f t="shared" si="63"/>
        <v>2007</v>
      </c>
      <c r="AF205" s="5">
        <f t="shared" si="69"/>
        <v>2006</v>
      </c>
      <c r="AG205" s="8">
        <f t="shared" si="64"/>
        <v>39283</v>
      </c>
      <c r="AH205" s="6">
        <f t="shared" si="81"/>
        <v>24</v>
      </c>
      <c r="AI205" s="6">
        <f t="shared" si="82"/>
        <v>28</v>
      </c>
      <c r="AK205">
        <f t="shared" si="65"/>
        <v>7651.8523076923084</v>
      </c>
      <c r="AL205">
        <f t="shared" si="86"/>
        <v>-1.7604861466437249</v>
      </c>
      <c r="AN205">
        <f t="shared" si="70"/>
        <v>12.724351710515945</v>
      </c>
      <c r="AO205" s="39">
        <f t="shared" si="71"/>
        <v>39283</v>
      </c>
      <c r="AP205" s="40">
        <f t="shared" si="66"/>
        <v>97.364860000000007</v>
      </c>
      <c r="AQ205">
        <f t="shared" si="85"/>
        <v>91.822227692307706</v>
      </c>
      <c r="AR205">
        <f t="shared" si="85"/>
        <v>76.518523076923088</v>
      </c>
      <c r="AS205">
        <f t="shared" si="85"/>
        <v>61.214818461538464</v>
      </c>
      <c r="AT205">
        <f t="shared" si="85"/>
        <v>45.911113846153853</v>
      </c>
      <c r="AU205">
        <f t="shared" si="85"/>
        <v>30.607409230769232</v>
      </c>
      <c r="AW205">
        <f t="shared" si="67"/>
        <v>8680.1746153846161</v>
      </c>
      <c r="AX205">
        <f t="shared" si="87"/>
        <v>-8.091843755042138</v>
      </c>
      <c r="BD205">
        <f t="shared" si="73"/>
        <v>6402.416923076923</v>
      </c>
      <c r="BE205">
        <f t="shared" si="88"/>
        <v>-16.32853503143734</v>
      </c>
      <c r="BG205">
        <f t="shared" si="74"/>
        <v>15.207516344188289</v>
      </c>
      <c r="BH205" s="39">
        <f t="shared" si="75"/>
        <v>39283</v>
      </c>
      <c r="BI205" s="41">
        <f t="shared" si="76"/>
        <v>97.364860000000007</v>
      </c>
      <c r="BJ205" s="41">
        <f t="shared" si="89"/>
        <v>83.23142</v>
      </c>
      <c r="BK205" s="41">
        <f t="shared" si="89"/>
        <v>70.426586153846145</v>
      </c>
      <c r="BL205" s="41">
        <f t="shared" si="89"/>
        <v>57.621752307692311</v>
      </c>
      <c r="BM205" s="41">
        <f t="shared" si="89"/>
        <v>44.816918461538457</v>
      </c>
      <c r="BN205" s="41">
        <f t="shared" si="89"/>
        <v>32.012084615384616</v>
      </c>
      <c r="BP205">
        <f t="shared" si="77"/>
        <v>3898.5084615384621</v>
      </c>
      <c r="BQ205">
        <f t="shared" si="90"/>
        <v>-55.087211556449546</v>
      </c>
    </row>
    <row r="206" spans="1:69" x14ac:dyDescent="0.3">
      <c r="A206" s="38">
        <v>39290</v>
      </c>
      <c r="B206" s="48">
        <v>87790.399999999994</v>
      </c>
      <c r="C206" s="48">
        <v>110986.54</v>
      </c>
      <c r="D206" s="48">
        <v>596000</v>
      </c>
      <c r="E206" s="49">
        <v>1492.36</v>
      </c>
      <c r="AD206" s="35">
        <f t="shared" si="68"/>
        <v>2008</v>
      </c>
      <c r="AE206" s="5">
        <f t="shared" si="63"/>
        <v>2007</v>
      </c>
      <c r="AF206" s="5">
        <f t="shared" si="69"/>
        <v>2006</v>
      </c>
      <c r="AG206" s="8">
        <f t="shared" si="64"/>
        <v>39290</v>
      </c>
      <c r="AH206" s="6">
        <f t="shared" si="81"/>
        <v>23</v>
      </c>
      <c r="AI206" s="6">
        <f t="shared" si="82"/>
        <v>29</v>
      </c>
      <c r="AK206">
        <f t="shared" si="65"/>
        <v>7642.4009615384621</v>
      </c>
      <c r="AL206">
        <f t="shared" si="86"/>
        <v>-1.9487122524420197</v>
      </c>
      <c r="AN206">
        <f t="shared" si="70"/>
        <v>11.487280036969855</v>
      </c>
      <c r="AO206" s="39">
        <f t="shared" si="71"/>
        <v>39290</v>
      </c>
      <c r="AP206" s="40">
        <f t="shared" si="66"/>
        <v>87.790399999999991</v>
      </c>
      <c r="AQ206">
        <f t="shared" si="85"/>
        <v>91.708811538461532</v>
      </c>
      <c r="AR206">
        <f t="shared" si="85"/>
        <v>76.42400961538462</v>
      </c>
      <c r="AS206">
        <f t="shared" si="85"/>
        <v>61.1392076923077</v>
      </c>
      <c r="AT206">
        <f t="shared" si="85"/>
        <v>45.854405769230766</v>
      </c>
      <c r="AU206">
        <f t="shared" si="85"/>
        <v>30.56960384615385</v>
      </c>
      <c r="AW206">
        <f t="shared" si="67"/>
        <v>8648.0119230769233</v>
      </c>
      <c r="AX206">
        <f t="shared" si="87"/>
        <v>-8.4874321999106819</v>
      </c>
      <c r="BD206">
        <f t="shared" si="73"/>
        <v>6365.8953846153845</v>
      </c>
      <c r="BE206">
        <f t="shared" si="88"/>
        <v>-16.702939080889433</v>
      </c>
      <c r="BG206">
        <f t="shared" si="74"/>
        <v>13.790738725013485</v>
      </c>
      <c r="BH206" s="39">
        <f t="shared" si="75"/>
        <v>39290</v>
      </c>
      <c r="BI206" s="41">
        <f t="shared" si="76"/>
        <v>87.790399999999991</v>
      </c>
      <c r="BJ206" s="41">
        <f t="shared" si="89"/>
        <v>82.756640000000004</v>
      </c>
      <c r="BK206" s="41">
        <f t="shared" si="89"/>
        <v>70.024849230769235</v>
      </c>
      <c r="BL206" s="41">
        <f t="shared" si="89"/>
        <v>57.293058461538457</v>
      </c>
      <c r="BM206" s="41">
        <f t="shared" si="89"/>
        <v>44.561267692307695</v>
      </c>
      <c r="BN206" s="41">
        <f t="shared" si="89"/>
        <v>31.829476923076925</v>
      </c>
      <c r="BP206">
        <f t="shared" si="77"/>
        <v>3755.3026923076923</v>
      </c>
      <c r="BQ206">
        <f t="shared" si="90"/>
        <v>-56.576115693286731</v>
      </c>
    </row>
    <row r="207" spans="1:69" x14ac:dyDescent="0.3">
      <c r="A207" s="38">
        <v>39297</v>
      </c>
      <c r="B207" s="48">
        <v>86906.61</v>
      </c>
      <c r="C207" s="48">
        <v>110469.6</v>
      </c>
      <c r="D207" s="48">
        <v>590000</v>
      </c>
      <c r="E207" s="49">
        <v>1486.48</v>
      </c>
      <c r="AD207" s="35">
        <f t="shared" si="68"/>
        <v>2008</v>
      </c>
      <c r="AE207" s="5">
        <f t="shared" si="63"/>
        <v>2007</v>
      </c>
      <c r="AF207" s="5">
        <f t="shared" si="69"/>
        <v>2006</v>
      </c>
      <c r="AG207" s="8">
        <f t="shared" si="64"/>
        <v>39297</v>
      </c>
      <c r="AH207" s="6">
        <f t="shared" si="81"/>
        <v>22</v>
      </c>
      <c r="AI207" s="6">
        <f t="shared" si="82"/>
        <v>30</v>
      </c>
      <c r="AK207">
        <f t="shared" si="65"/>
        <v>7632.9496153846158</v>
      </c>
      <c r="AL207">
        <f t="shared" si="86"/>
        <v>-2.136681919581096</v>
      </c>
      <c r="AN207">
        <f t="shared" si="70"/>
        <v>11.385717760383891</v>
      </c>
      <c r="AO207" s="39">
        <f t="shared" si="71"/>
        <v>39297</v>
      </c>
      <c r="AP207" s="40">
        <f t="shared" si="66"/>
        <v>86.906610000000001</v>
      </c>
      <c r="AQ207">
        <f t="shared" si="85"/>
        <v>91.595395384615387</v>
      </c>
      <c r="AR207">
        <f t="shared" si="85"/>
        <v>76.329496153846151</v>
      </c>
      <c r="AS207">
        <f t="shared" si="85"/>
        <v>61.063596923076929</v>
      </c>
      <c r="AT207">
        <f t="shared" si="85"/>
        <v>45.797697692307693</v>
      </c>
      <c r="AU207">
        <f t="shared" si="85"/>
        <v>30.531798461538465</v>
      </c>
      <c r="AW207">
        <f t="shared" si="67"/>
        <v>8615.8492307692304</v>
      </c>
      <c r="AX207">
        <f t="shared" si="87"/>
        <v>-8.8825453589956194</v>
      </c>
      <c r="BD207">
        <f t="shared" si="73"/>
        <v>6329.373846153846</v>
      </c>
      <c r="BE207">
        <f t="shared" si="88"/>
        <v>-17.078270326890976</v>
      </c>
      <c r="BG207">
        <f t="shared" si="74"/>
        <v>13.730680492638353</v>
      </c>
      <c r="BH207" s="39">
        <f t="shared" si="75"/>
        <v>39297</v>
      </c>
      <c r="BI207" s="41">
        <f t="shared" si="76"/>
        <v>86.906610000000001</v>
      </c>
      <c r="BJ207" s="41">
        <f t="shared" si="89"/>
        <v>82.281859999999995</v>
      </c>
      <c r="BK207" s="41">
        <f t="shared" si="89"/>
        <v>69.62311230769231</v>
      </c>
      <c r="BL207" s="41">
        <f t="shared" si="89"/>
        <v>56.964364615384611</v>
      </c>
      <c r="BM207" s="41">
        <f t="shared" si="89"/>
        <v>44.305616923076926</v>
      </c>
      <c r="BN207" s="41">
        <f t="shared" si="89"/>
        <v>31.64686923076923</v>
      </c>
      <c r="BP207">
        <f t="shared" si="77"/>
        <v>3612.0969230769233</v>
      </c>
      <c r="BQ207">
        <f t="shared" si="90"/>
        <v>-58.076135894099991</v>
      </c>
    </row>
    <row r="208" spans="1:69" x14ac:dyDescent="0.3">
      <c r="A208" s="38">
        <v>39304</v>
      </c>
      <c r="B208" s="48">
        <v>88821.5</v>
      </c>
      <c r="C208" s="48">
        <v>112303.78</v>
      </c>
      <c r="D208" s="48">
        <v>603000</v>
      </c>
      <c r="E208" s="49">
        <v>1510.42</v>
      </c>
      <c r="AD208" s="35">
        <f t="shared" si="68"/>
        <v>2008</v>
      </c>
      <c r="AE208" s="5">
        <f t="shared" si="63"/>
        <v>2007</v>
      </c>
      <c r="AF208" s="5">
        <f t="shared" si="69"/>
        <v>2006</v>
      </c>
      <c r="AG208" s="8">
        <f t="shared" si="64"/>
        <v>39304</v>
      </c>
      <c r="AH208" s="6">
        <f t="shared" si="81"/>
        <v>21</v>
      </c>
      <c r="AI208" s="6">
        <f t="shared" si="82"/>
        <v>31</v>
      </c>
      <c r="AK208">
        <f t="shared" si="65"/>
        <v>7623.4982692307694</v>
      </c>
      <c r="AL208">
        <f t="shared" si="86"/>
        <v>-2.3243956717610814</v>
      </c>
      <c r="AN208">
        <f t="shared" si="70"/>
        <v>11.651015959233938</v>
      </c>
      <c r="AO208" s="39">
        <f t="shared" si="71"/>
        <v>39304</v>
      </c>
      <c r="AP208" s="40">
        <f t="shared" si="66"/>
        <v>88.8215</v>
      </c>
      <c r="AQ208">
        <f t="shared" si="85"/>
        <v>91.481979230769241</v>
      </c>
      <c r="AR208">
        <f t="shared" si="85"/>
        <v>76.234982692307696</v>
      </c>
      <c r="AS208">
        <f t="shared" si="85"/>
        <v>60.987986153846158</v>
      </c>
      <c r="AT208">
        <f t="shared" si="85"/>
        <v>45.74098961538462</v>
      </c>
      <c r="AU208">
        <f t="shared" si="85"/>
        <v>30.493993076923079</v>
      </c>
      <c r="AW208">
        <f t="shared" si="67"/>
        <v>8583.6865384615394</v>
      </c>
      <c r="AX208">
        <f t="shared" si="87"/>
        <v>-9.2771840883417056</v>
      </c>
      <c r="BD208">
        <f t="shared" si="73"/>
        <v>6292.8523076923084</v>
      </c>
      <c r="BE208">
        <f t="shared" si="88"/>
        <v>-17.454532217959382</v>
      </c>
      <c r="BG208">
        <f t="shared" si="74"/>
        <v>14.114664647607515</v>
      </c>
      <c r="BH208" s="39">
        <f t="shared" si="75"/>
        <v>39304</v>
      </c>
      <c r="BI208" s="41">
        <f t="shared" si="76"/>
        <v>88.8215</v>
      </c>
      <c r="BJ208" s="41">
        <f t="shared" si="89"/>
        <v>81.807080000000013</v>
      </c>
      <c r="BK208" s="41">
        <f t="shared" si="89"/>
        <v>69.221375384615385</v>
      </c>
      <c r="BL208" s="41">
        <f t="shared" si="89"/>
        <v>56.635670769230778</v>
      </c>
      <c r="BM208" s="41">
        <f t="shared" si="89"/>
        <v>44.049966153846157</v>
      </c>
      <c r="BN208" s="41">
        <f t="shared" si="89"/>
        <v>31.464261538461543</v>
      </c>
      <c r="BP208">
        <f t="shared" si="77"/>
        <v>3468.8911538461543</v>
      </c>
      <c r="BQ208">
        <f t="shared" si="90"/>
        <v>-59.587397113083696</v>
      </c>
    </row>
    <row r="209" spans="1:69" x14ac:dyDescent="0.3">
      <c r="A209" s="38">
        <v>39311</v>
      </c>
      <c r="B209" s="48">
        <v>84255.22</v>
      </c>
      <c r="C209" s="48">
        <v>105879.33</v>
      </c>
      <c r="D209" s="48">
        <v>572000</v>
      </c>
      <c r="E209" s="49">
        <v>1425.04</v>
      </c>
      <c r="AD209" s="35">
        <f t="shared" si="68"/>
        <v>2008</v>
      </c>
      <c r="AE209" s="5">
        <f t="shared" si="63"/>
        <v>2007</v>
      </c>
      <c r="AF209" s="5">
        <f t="shared" si="69"/>
        <v>2006</v>
      </c>
      <c r="AG209" s="8">
        <f t="shared" si="64"/>
        <v>39311</v>
      </c>
      <c r="AH209" s="6">
        <f t="shared" si="81"/>
        <v>20</v>
      </c>
      <c r="AI209" s="6">
        <f t="shared" si="82"/>
        <v>32</v>
      </c>
      <c r="AK209">
        <f t="shared" si="65"/>
        <v>7614.046923076924</v>
      </c>
      <c r="AL209">
        <f t="shared" si="86"/>
        <v>-2.5118540312570325</v>
      </c>
      <c r="AN209">
        <f t="shared" si="70"/>
        <v>11.065760541169807</v>
      </c>
      <c r="AO209" s="39">
        <f t="shared" si="71"/>
        <v>39311</v>
      </c>
      <c r="AP209" s="40">
        <f t="shared" si="66"/>
        <v>84.255219999999994</v>
      </c>
      <c r="AQ209">
        <f t="shared" si="85"/>
        <v>91.368563076923095</v>
      </c>
      <c r="AR209">
        <f t="shared" si="85"/>
        <v>76.140469230769241</v>
      </c>
      <c r="AS209">
        <f t="shared" si="85"/>
        <v>60.912375384615395</v>
      </c>
      <c r="AT209">
        <f t="shared" si="85"/>
        <v>45.684281538461548</v>
      </c>
      <c r="AU209">
        <f t="shared" si="85"/>
        <v>30.456187692307697</v>
      </c>
      <c r="AW209">
        <f t="shared" si="67"/>
        <v>8551.5238461538465</v>
      </c>
      <c r="AX209">
        <f t="shared" si="87"/>
        <v>-9.6713492419392537</v>
      </c>
      <c r="BD209">
        <f t="shared" si="73"/>
        <v>6256.3307692307699</v>
      </c>
      <c r="BE209">
        <f t="shared" si="88"/>
        <v>-17.831728219734767</v>
      </c>
      <c r="BG209">
        <f t="shared" si="74"/>
        <v>13.467193968447958</v>
      </c>
      <c r="BH209" s="39">
        <f t="shared" si="75"/>
        <v>39311</v>
      </c>
      <c r="BI209" s="41">
        <f t="shared" si="76"/>
        <v>84.255219999999994</v>
      </c>
      <c r="BJ209" s="41">
        <f t="shared" si="89"/>
        <v>81.332300000000004</v>
      </c>
      <c r="BK209" s="41">
        <f t="shared" si="89"/>
        <v>68.819638461538474</v>
      </c>
      <c r="BL209" s="41">
        <f t="shared" si="89"/>
        <v>56.306976923076931</v>
      </c>
      <c r="BM209" s="41">
        <f t="shared" si="89"/>
        <v>43.794315384615388</v>
      </c>
      <c r="BN209" s="41">
        <f t="shared" si="89"/>
        <v>31.281653846153851</v>
      </c>
      <c r="BP209">
        <f t="shared" si="77"/>
        <v>3325.6853846153849</v>
      </c>
      <c r="BQ209">
        <f t="shared" si="90"/>
        <v>-61.110026184267106</v>
      </c>
    </row>
    <row r="210" spans="1:69" x14ac:dyDescent="0.3">
      <c r="A210" s="38">
        <v>39318</v>
      </c>
      <c r="B210" s="48">
        <v>86317.41</v>
      </c>
      <c r="C210" s="48">
        <v>108715.3</v>
      </c>
      <c r="D210" s="48">
        <v>586000</v>
      </c>
      <c r="E210" s="49">
        <v>1461.31</v>
      </c>
      <c r="AD210" s="35">
        <f t="shared" si="68"/>
        <v>2008</v>
      </c>
      <c r="AE210" s="5">
        <f t="shared" si="63"/>
        <v>2007</v>
      </c>
      <c r="AF210" s="5">
        <f t="shared" si="69"/>
        <v>2006</v>
      </c>
      <c r="AG210" s="8">
        <f t="shared" si="64"/>
        <v>39318</v>
      </c>
      <c r="AH210" s="6">
        <f t="shared" si="81"/>
        <v>19</v>
      </c>
      <c r="AI210" s="6">
        <f t="shared" si="82"/>
        <v>33</v>
      </c>
      <c r="AK210">
        <f t="shared" si="65"/>
        <v>7604.5955769230768</v>
      </c>
      <c r="AL210">
        <f t="shared" si="86"/>
        <v>-2.6990575189238308</v>
      </c>
      <c r="AN210">
        <f t="shared" si="70"/>
        <v>11.350690398571492</v>
      </c>
      <c r="AO210" s="39">
        <f t="shared" si="71"/>
        <v>39318</v>
      </c>
      <c r="AP210" s="40">
        <f t="shared" si="66"/>
        <v>86.31741000000001</v>
      </c>
      <c r="AQ210">
        <f t="shared" si="85"/>
        <v>91.255146923076921</v>
      </c>
      <c r="AR210">
        <f t="shared" si="85"/>
        <v>76.045955769230773</v>
      </c>
      <c r="AS210">
        <f t="shared" si="85"/>
        <v>60.836764615384617</v>
      </c>
      <c r="AT210">
        <f t="shared" si="85"/>
        <v>45.627573461538461</v>
      </c>
      <c r="AU210">
        <f t="shared" si="85"/>
        <v>30.418382307692308</v>
      </c>
      <c r="AW210">
        <f t="shared" si="67"/>
        <v>8519.3611538461537</v>
      </c>
      <c r="AX210">
        <f t="shared" si="87"/>
        <v>-10.065041671730079</v>
      </c>
      <c r="BD210">
        <f t="shared" si="73"/>
        <v>6219.8092307692295</v>
      </c>
      <c r="BE210">
        <f t="shared" si="88"/>
        <v>-18.209861815086171</v>
      </c>
      <c r="BG210">
        <f t="shared" si="74"/>
        <v>13.877822743017598</v>
      </c>
      <c r="BH210" s="39">
        <f t="shared" si="75"/>
        <v>39318</v>
      </c>
      <c r="BI210" s="41">
        <f t="shared" si="76"/>
        <v>86.31741000000001</v>
      </c>
      <c r="BJ210" s="41">
        <f t="shared" si="89"/>
        <v>80.857519999999994</v>
      </c>
      <c r="BK210" s="41">
        <f t="shared" si="89"/>
        <v>68.417901538461521</v>
      </c>
      <c r="BL210" s="41">
        <f t="shared" si="89"/>
        <v>55.978283076923063</v>
      </c>
      <c r="BM210" s="41">
        <f t="shared" si="89"/>
        <v>43.538664615384612</v>
      </c>
      <c r="BN210" s="41">
        <f t="shared" si="89"/>
        <v>31.099046153846146</v>
      </c>
      <c r="BP210">
        <f t="shared" si="77"/>
        <v>3182.4796153846155</v>
      </c>
      <c r="BQ210">
        <f t="shared" si="90"/>
        <v>-62.644151856998661</v>
      </c>
    </row>
    <row r="211" spans="1:69" x14ac:dyDescent="0.3">
      <c r="A211" s="38">
        <v>39325</v>
      </c>
      <c r="B211" s="48">
        <v>87053.91</v>
      </c>
      <c r="C211" s="48">
        <v>108861.48</v>
      </c>
      <c r="D211" s="48">
        <v>591000</v>
      </c>
      <c r="E211" s="49">
        <v>1460.74</v>
      </c>
      <c r="AD211" s="35">
        <f t="shared" si="68"/>
        <v>2008</v>
      </c>
      <c r="AE211" s="5">
        <f t="shared" si="63"/>
        <v>2007</v>
      </c>
      <c r="AF211" s="5">
        <f t="shared" si="69"/>
        <v>2006</v>
      </c>
      <c r="AG211" s="8">
        <f t="shared" si="64"/>
        <v>39325</v>
      </c>
      <c r="AH211" s="6">
        <f t="shared" si="81"/>
        <v>18</v>
      </c>
      <c r="AI211" s="6">
        <f t="shared" si="82"/>
        <v>34</v>
      </c>
      <c r="AK211">
        <f t="shared" si="65"/>
        <v>7595.1442307692305</v>
      </c>
      <c r="AL211">
        <f t="shared" si="86"/>
        <v>-2.8860066542009788</v>
      </c>
      <c r="AN211">
        <f t="shared" si="70"/>
        <v>11.461784971420252</v>
      </c>
      <c r="AO211" s="39">
        <f t="shared" si="71"/>
        <v>39325</v>
      </c>
      <c r="AP211" s="40">
        <f t="shared" si="66"/>
        <v>87.053910000000002</v>
      </c>
      <c r="AQ211">
        <f t="shared" si="85"/>
        <v>91.141730769230762</v>
      </c>
      <c r="AR211">
        <f t="shared" si="85"/>
        <v>75.951442307692318</v>
      </c>
      <c r="AS211">
        <f t="shared" si="85"/>
        <v>60.761153846153846</v>
      </c>
      <c r="AT211">
        <f t="shared" si="85"/>
        <v>45.570865384615381</v>
      </c>
      <c r="AU211">
        <f t="shared" si="85"/>
        <v>30.380576923076923</v>
      </c>
      <c r="AW211">
        <f t="shared" si="67"/>
        <v>8487.1984615384608</v>
      </c>
      <c r="AX211">
        <f t="shared" si="87"/>
        <v>-10.458262227613845</v>
      </c>
      <c r="BD211">
        <f t="shared" si="73"/>
        <v>6183.2876923076919</v>
      </c>
      <c r="BE211">
        <f t="shared" si="88"/>
        <v>-18.588936504218921</v>
      </c>
      <c r="BG211">
        <f t="shared" si="74"/>
        <v>14.078903381497074</v>
      </c>
      <c r="BH211" s="39">
        <f t="shared" si="75"/>
        <v>39325</v>
      </c>
      <c r="BI211" s="41">
        <f t="shared" si="76"/>
        <v>87.053910000000002</v>
      </c>
      <c r="BJ211" s="41">
        <f t="shared" si="89"/>
        <v>80.382739999999984</v>
      </c>
      <c r="BK211" s="41">
        <f t="shared" si="89"/>
        <v>68.016164615384611</v>
      </c>
      <c r="BL211" s="41">
        <f t="shared" si="89"/>
        <v>55.649589230769223</v>
      </c>
      <c r="BM211" s="41">
        <f t="shared" si="89"/>
        <v>43.283013846153843</v>
      </c>
      <c r="BN211" s="41">
        <f t="shared" si="89"/>
        <v>30.916438461538458</v>
      </c>
      <c r="BP211">
        <f t="shared" si="77"/>
        <v>3039.2738461538461</v>
      </c>
      <c r="BQ211">
        <f t="shared" si="90"/>
        <v>-64.18990483223692</v>
      </c>
    </row>
    <row r="212" spans="1:69" x14ac:dyDescent="0.3">
      <c r="A212" s="38">
        <v>39332</v>
      </c>
      <c r="B212" s="48">
        <v>84697.12</v>
      </c>
      <c r="C212" s="48">
        <v>105041.9</v>
      </c>
      <c r="D212" s="48">
        <v>575000</v>
      </c>
      <c r="E212" s="49">
        <v>1407.22</v>
      </c>
      <c r="AD212" s="35">
        <f t="shared" si="68"/>
        <v>2008</v>
      </c>
      <c r="AE212" s="5">
        <f t="shared" ref="AE212:AE275" si="91">YEAR(AG212)</f>
        <v>2007</v>
      </c>
      <c r="AF212" s="5">
        <f t="shared" si="69"/>
        <v>2006</v>
      </c>
      <c r="AG212" s="8">
        <f t="shared" ref="AG212:AG275" si="92">A212</f>
        <v>39332</v>
      </c>
      <c r="AH212" s="6">
        <f t="shared" si="81"/>
        <v>17</v>
      </c>
      <c r="AI212" s="6">
        <f t="shared" si="82"/>
        <v>35</v>
      </c>
      <c r="AK212">
        <f t="shared" ref="AK212:AK275" si="93">VLOOKUP($AF212,$AG$3:$AI$17,AH$1,FALSE)*($AH212/$AH$18)+VLOOKUP($AE212,$AG$3:$AI$17,AH$1,FALSE)*($AI212/$AI$18)</f>
        <v>7585.6928846153842</v>
      </c>
      <c r="AL212">
        <f t="shared" si="86"/>
        <v>-3.0727019551174517</v>
      </c>
      <c r="AN212">
        <f t="shared" si="70"/>
        <v>11.16537688624002</v>
      </c>
      <c r="AO212" s="39">
        <f t="shared" si="71"/>
        <v>39332</v>
      </c>
      <c r="AP212" s="40">
        <f t="shared" ref="AP212:AP275" si="94">(B212)/1000</f>
        <v>84.697119999999998</v>
      </c>
      <c r="AQ212">
        <f t="shared" si="85"/>
        <v>91.028314615384616</v>
      </c>
      <c r="AR212">
        <f t="shared" si="85"/>
        <v>75.856928846153835</v>
      </c>
      <c r="AS212">
        <f t="shared" si="85"/>
        <v>60.685543076923075</v>
      </c>
      <c r="AT212">
        <f t="shared" si="85"/>
        <v>45.514157307692308</v>
      </c>
      <c r="AU212">
        <f t="shared" si="85"/>
        <v>30.342771538461538</v>
      </c>
      <c r="AW212">
        <f t="shared" ref="AW212:AW275" si="95">VLOOKUP($AF212,$AG$3:$AI$17,AI$1,FALSE)*($AH212/$AH$18)+VLOOKUP($AE212,$AG$3:$AI$17,AI$1,FALSE)*($AI212/$AI$18)</f>
        <v>8455.0357692307698</v>
      </c>
      <c r="AX212">
        <f t="shared" si="87"/>
        <v>-10.851011757453966</v>
      </c>
      <c r="BD212">
        <f t="shared" si="73"/>
        <v>6146.7661538461543</v>
      </c>
      <c r="BE212">
        <f t="shared" si="88"/>
        <v>-18.968955804782595</v>
      </c>
      <c r="BG212">
        <f t="shared" si="74"/>
        <v>13.779134894696346</v>
      </c>
      <c r="BH212" s="39">
        <f t="shared" si="75"/>
        <v>39332</v>
      </c>
      <c r="BI212" s="41">
        <f t="shared" si="76"/>
        <v>84.697119999999998</v>
      </c>
      <c r="BJ212" s="41">
        <f t="shared" si="89"/>
        <v>79.907960000000003</v>
      </c>
      <c r="BK212" s="41">
        <f t="shared" si="89"/>
        <v>67.6144276923077</v>
      </c>
      <c r="BL212" s="41">
        <f t="shared" si="89"/>
        <v>55.32089538461539</v>
      </c>
      <c r="BM212" s="41">
        <f t="shared" si="89"/>
        <v>43.027363076923081</v>
      </c>
      <c r="BN212" s="41">
        <f t="shared" si="89"/>
        <v>30.733830769230771</v>
      </c>
      <c r="BP212">
        <f t="shared" si="77"/>
        <v>2896.0680769230767</v>
      </c>
      <c r="BQ212">
        <f t="shared" si="90"/>
        <v>-65.747417799669961</v>
      </c>
    </row>
    <row r="213" spans="1:69" x14ac:dyDescent="0.3">
      <c r="A213" s="38">
        <v>39339</v>
      </c>
      <c r="B213" s="48">
        <v>81898.429999999993</v>
      </c>
      <c r="C213" s="49">
        <v>101981.63</v>
      </c>
      <c r="D213" s="48">
        <v>556000</v>
      </c>
      <c r="E213" s="49">
        <v>1366.53</v>
      </c>
      <c r="AD213" s="35">
        <f t="shared" ref="AD213:AD276" si="96">AE213+1</f>
        <v>2008</v>
      </c>
      <c r="AE213" s="5">
        <f t="shared" si="91"/>
        <v>2007</v>
      </c>
      <c r="AF213" s="5">
        <f t="shared" ref="AF213:AF276" si="97">AE213-1</f>
        <v>2006</v>
      </c>
      <c r="AG213" s="8">
        <f t="shared" si="92"/>
        <v>39339</v>
      </c>
      <c r="AH213" s="6">
        <f t="shared" si="81"/>
        <v>16</v>
      </c>
      <c r="AI213" s="6">
        <f t="shared" si="82"/>
        <v>36</v>
      </c>
      <c r="AK213">
        <f t="shared" si="93"/>
        <v>7576.2415384615388</v>
      </c>
      <c r="AL213">
        <f t="shared" si="86"/>
        <v>-3.2591439382963716</v>
      </c>
      <c r="AN213">
        <f t="shared" ref="AN213:AN276" si="98">B213/AK213</f>
        <v>10.809902190186852</v>
      </c>
      <c r="AO213" s="39">
        <f t="shared" ref="AO213:AO276" si="99">AG213</f>
        <v>39339</v>
      </c>
      <c r="AP213" s="40">
        <f t="shared" si="94"/>
        <v>81.898429999999991</v>
      </c>
      <c r="AQ213">
        <f t="shared" ref="AQ213:AU228" si="100">($AK213*AQ$18)/1000</f>
        <v>90.914898461538471</v>
      </c>
      <c r="AR213">
        <f t="shared" si="100"/>
        <v>75.762415384615394</v>
      </c>
      <c r="AS213">
        <f t="shared" si="100"/>
        <v>60.609932307692311</v>
      </c>
      <c r="AT213">
        <f t="shared" si="100"/>
        <v>45.457449230769235</v>
      </c>
      <c r="AU213">
        <f t="shared" si="100"/>
        <v>30.304966153846156</v>
      </c>
      <c r="AW213">
        <f t="shared" si="95"/>
        <v>8422.873076923077</v>
      </c>
      <c r="AX213">
        <f t="shared" si="87"/>
        <v>-11.243291107083952</v>
      </c>
      <c r="BD213">
        <f t="shared" ref="BD213:BD276" si="101">VLOOKUP($AE213,$AG$3:$AI$17,AH$1,FALSE)*($AH213/$AH$18)+VLOOKUP($AD213,$AG$3:$AI$17,AH$1,FALSE)*($AI213/$AI$18)</f>
        <v>6110.2446153846158</v>
      </c>
      <c r="BE213">
        <f t="shared" si="88"/>
        <v>-19.349923251979817</v>
      </c>
      <c r="BG213">
        <f t="shared" ref="BG213:BG276" si="102">B213/BD213</f>
        <v>13.403461752381055</v>
      </c>
      <c r="BH213" s="39">
        <f t="shared" ref="BH213:BH276" si="103">AO213</f>
        <v>39339</v>
      </c>
      <c r="BI213" s="41">
        <f t="shared" ref="BI213:BI276" si="104">B213/1000</f>
        <v>81.898429999999991</v>
      </c>
      <c r="BJ213" s="41">
        <f t="shared" si="89"/>
        <v>79.433180000000007</v>
      </c>
      <c r="BK213" s="41">
        <f t="shared" si="89"/>
        <v>67.212690769230775</v>
      </c>
      <c r="BL213" s="41">
        <f t="shared" si="89"/>
        <v>54.992201538461543</v>
      </c>
      <c r="BM213" s="41">
        <f t="shared" si="89"/>
        <v>42.771712307692312</v>
      </c>
      <c r="BN213" s="41">
        <f t="shared" si="89"/>
        <v>30.55122307692308</v>
      </c>
      <c r="BP213">
        <f t="shared" ref="BP213:BP276" si="105">VLOOKUP($AE213,$AG$3:$AI$17,AI$1,FALSE)*($AH213/$AH$18)+VLOOKUP($AD213,$AG$3:$AI$17,AI$1,FALSE)*($AI213/$AI$18)</f>
        <v>2752.8623076923081</v>
      </c>
      <c r="BQ213">
        <f t="shared" si="90"/>
        <v>-67.316825475685022</v>
      </c>
    </row>
    <row r="214" spans="1:69" x14ac:dyDescent="0.3">
      <c r="A214" s="38">
        <v>39346</v>
      </c>
      <c r="B214" s="48">
        <v>78657.850000000006</v>
      </c>
      <c r="C214" s="48">
        <v>98073.38</v>
      </c>
      <c r="D214" s="48">
        <v>534000</v>
      </c>
      <c r="E214" s="49">
        <v>1313.52</v>
      </c>
      <c r="AD214" s="35">
        <f t="shared" si="96"/>
        <v>2008</v>
      </c>
      <c r="AE214" s="5">
        <f t="shared" si="91"/>
        <v>2007</v>
      </c>
      <c r="AF214" s="5">
        <f t="shared" si="97"/>
        <v>2006</v>
      </c>
      <c r="AG214" s="8">
        <f t="shared" si="92"/>
        <v>39346</v>
      </c>
      <c r="AH214" s="6">
        <f t="shared" si="81"/>
        <v>15</v>
      </c>
      <c r="AI214" s="6">
        <f t="shared" si="82"/>
        <v>37</v>
      </c>
      <c r="AK214">
        <f t="shared" si="93"/>
        <v>7566.7901923076934</v>
      </c>
      <c r="AL214">
        <f t="shared" si="86"/>
        <v>-3.4453331189599479</v>
      </c>
      <c r="AN214">
        <f t="shared" si="98"/>
        <v>10.395140872276677</v>
      </c>
      <c r="AO214" s="39">
        <f t="shared" si="99"/>
        <v>39346</v>
      </c>
      <c r="AP214" s="40">
        <f t="shared" si="94"/>
        <v>78.65785000000001</v>
      </c>
      <c r="AQ214">
        <f t="shared" si="100"/>
        <v>90.801482307692325</v>
      </c>
      <c r="AR214">
        <f t="shared" si="100"/>
        <v>75.66790192307694</v>
      </c>
      <c r="AS214">
        <f t="shared" si="100"/>
        <v>60.534321538461548</v>
      </c>
      <c r="AT214">
        <f t="shared" si="100"/>
        <v>45.400741153846162</v>
      </c>
      <c r="AU214">
        <f t="shared" si="100"/>
        <v>30.267160769230774</v>
      </c>
      <c r="AW214">
        <f t="shared" si="95"/>
        <v>8390.7103846153841</v>
      </c>
      <c r="AX214">
        <f t="shared" si="87"/>
        <v>-11.635101120313251</v>
      </c>
      <c r="BD214">
        <f t="shared" si="101"/>
        <v>6073.7230769230773</v>
      </c>
      <c r="BE214">
        <f t="shared" si="88"/>
        <v>-19.731842398675859</v>
      </c>
      <c r="BG214">
        <f t="shared" si="102"/>
        <v>12.950516347848994</v>
      </c>
      <c r="BH214" s="39">
        <f t="shared" si="103"/>
        <v>39346</v>
      </c>
      <c r="BI214" s="41">
        <f t="shared" si="104"/>
        <v>78.65785000000001</v>
      </c>
      <c r="BJ214" s="41">
        <f t="shared" si="89"/>
        <v>78.958400000000012</v>
      </c>
      <c r="BK214" s="41">
        <f t="shared" si="89"/>
        <v>66.810953846153851</v>
      </c>
      <c r="BL214" s="41">
        <f t="shared" si="89"/>
        <v>54.663507692307697</v>
      </c>
      <c r="BM214" s="41">
        <f t="shared" si="89"/>
        <v>42.516061538461535</v>
      </c>
      <c r="BN214" s="41">
        <f t="shared" si="89"/>
        <v>30.368615384615385</v>
      </c>
      <c r="BP214">
        <f t="shared" si="105"/>
        <v>2609.6565384615383</v>
      </c>
      <c r="BQ214">
        <f t="shared" si="90"/>
        <v>-68.8982646422117</v>
      </c>
    </row>
    <row r="215" spans="1:69" x14ac:dyDescent="0.3">
      <c r="A215" s="38">
        <v>39353</v>
      </c>
      <c r="B215" s="48">
        <v>84697.12</v>
      </c>
      <c r="C215" s="48">
        <v>105234.58</v>
      </c>
      <c r="D215" s="48">
        <v>575000</v>
      </c>
      <c r="E215" s="49">
        <v>1409.56</v>
      </c>
      <c r="AD215" s="35">
        <f t="shared" si="96"/>
        <v>2008</v>
      </c>
      <c r="AE215" s="5">
        <f t="shared" si="91"/>
        <v>2007</v>
      </c>
      <c r="AF215" s="5">
        <f t="shared" si="97"/>
        <v>2006</v>
      </c>
      <c r="AG215" s="8">
        <f t="shared" si="92"/>
        <v>39353</v>
      </c>
      <c r="AH215" s="6">
        <f t="shared" si="81"/>
        <v>14</v>
      </c>
      <c r="AI215" s="6">
        <f t="shared" si="82"/>
        <v>38</v>
      </c>
      <c r="AK215">
        <f t="shared" si="93"/>
        <v>7557.3388461538452</v>
      </c>
      <c r="AL215">
        <f t="shared" si="86"/>
        <v>-3.6312700109340734</v>
      </c>
      <c r="AN215">
        <f t="shared" si="98"/>
        <v>11.207267759749172</v>
      </c>
      <c r="AO215" s="39">
        <f t="shared" si="99"/>
        <v>39353</v>
      </c>
      <c r="AP215" s="40">
        <f t="shared" si="94"/>
        <v>84.697119999999998</v>
      </c>
      <c r="AQ215">
        <f t="shared" si="100"/>
        <v>90.688066153846137</v>
      </c>
      <c r="AR215">
        <f t="shared" si="100"/>
        <v>75.573388461538443</v>
      </c>
      <c r="AS215">
        <f t="shared" si="100"/>
        <v>60.458710769230763</v>
      </c>
      <c r="AT215">
        <f t="shared" si="100"/>
        <v>45.344033076923068</v>
      </c>
      <c r="AU215">
        <f t="shared" si="100"/>
        <v>30.229355384615381</v>
      </c>
      <c r="AW215">
        <f t="shared" si="95"/>
        <v>8358.5476923076931</v>
      </c>
      <c r="AX215">
        <f t="shared" si="87"/>
        <v>-12.026442638933387</v>
      </c>
      <c r="BD215">
        <f t="shared" si="101"/>
        <v>6037.2015384615379</v>
      </c>
      <c r="BE215">
        <f t="shared" si="88"/>
        <v>-20.11471681550908</v>
      </c>
      <c r="BG215">
        <f t="shared" si="102"/>
        <v>14.029202016930412</v>
      </c>
      <c r="BH215" s="39">
        <f t="shared" si="103"/>
        <v>39353</v>
      </c>
      <c r="BI215" s="41">
        <f t="shared" si="104"/>
        <v>84.697119999999998</v>
      </c>
      <c r="BJ215" s="41">
        <f t="shared" si="89"/>
        <v>78.483620000000002</v>
      </c>
      <c r="BK215" s="41">
        <f t="shared" si="89"/>
        <v>66.409216923076926</v>
      </c>
      <c r="BL215" s="41">
        <f t="shared" si="89"/>
        <v>54.334813846153843</v>
      </c>
      <c r="BM215" s="41">
        <f t="shared" si="89"/>
        <v>42.260410769230766</v>
      </c>
      <c r="BN215" s="41">
        <f t="shared" si="89"/>
        <v>30.18600769230769</v>
      </c>
      <c r="BP215">
        <f t="shared" si="105"/>
        <v>2466.4507692307693</v>
      </c>
      <c r="BQ215">
        <f t="shared" si="90"/>
        <v>-70.491874186461544</v>
      </c>
    </row>
    <row r="216" spans="1:69" x14ac:dyDescent="0.3">
      <c r="A216" s="38">
        <v>39360</v>
      </c>
      <c r="B216" s="48">
        <v>81456.53</v>
      </c>
      <c r="C216" s="48">
        <v>101381.87</v>
      </c>
      <c r="D216" s="48">
        <v>553000</v>
      </c>
      <c r="E216" s="49">
        <v>1354.86</v>
      </c>
      <c r="AD216" s="35">
        <f t="shared" si="96"/>
        <v>2008</v>
      </c>
      <c r="AE216" s="5">
        <f t="shared" si="91"/>
        <v>2007</v>
      </c>
      <c r="AF216" s="5">
        <f t="shared" si="97"/>
        <v>2006</v>
      </c>
      <c r="AG216" s="8">
        <f t="shared" si="92"/>
        <v>39360</v>
      </c>
      <c r="AH216" s="6">
        <f t="shared" si="81"/>
        <v>13</v>
      </c>
      <c r="AI216" s="6">
        <f t="shared" si="82"/>
        <v>39</v>
      </c>
      <c r="AK216">
        <f t="shared" si="93"/>
        <v>7547.8875000000007</v>
      </c>
      <c r="AL216">
        <f t="shared" si="86"/>
        <v>-3.8169551266530877</v>
      </c>
      <c r="AN216">
        <f t="shared" si="98"/>
        <v>10.791963976675591</v>
      </c>
      <c r="AO216" s="39">
        <f t="shared" si="99"/>
        <v>39360</v>
      </c>
      <c r="AP216" s="40">
        <f t="shared" si="94"/>
        <v>81.456530000000001</v>
      </c>
      <c r="AQ216">
        <f t="shared" si="100"/>
        <v>90.574650000000005</v>
      </c>
      <c r="AR216">
        <f t="shared" si="100"/>
        <v>75.478875000000002</v>
      </c>
      <c r="AS216">
        <f t="shared" si="100"/>
        <v>60.383100000000006</v>
      </c>
      <c r="AT216">
        <f t="shared" si="100"/>
        <v>45.287325000000003</v>
      </c>
      <c r="AU216">
        <f t="shared" si="100"/>
        <v>30.191550000000003</v>
      </c>
      <c r="AW216">
        <f t="shared" si="95"/>
        <v>8326.3850000000002</v>
      </c>
      <c r="AX216">
        <f t="shared" si="87"/>
        <v>-12.417316502724074</v>
      </c>
      <c r="BD216">
        <f t="shared" si="101"/>
        <v>6000.6799999999994</v>
      </c>
      <c r="BE216">
        <f t="shared" si="88"/>
        <v>-20.498550091002301</v>
      </c>
      <c r="BG216">
        <f t="shared" si="102"/>
        <v>13.574549884346442</v>
      </c>
      <c r="BH216" s="39">
        <f t="shared" si="103"/>
        <v>39360</v>
      </c>
      <c r="BI216" s="41">
        <f t="shared" si="104"/>
        <v>81.456530000000001</v>
      </c>
      <c r="BJ216" s="41">
        <f t="shared" si="89"/>
        <v>78.008839999999992</v>
      </c>
      <c r="BK216" s="41">
        <f t="shared" si="89"/>
        <v>66.007480000000001</v>
      </c>
      <c r="BL216" s="41">
        <f t="shared" si="89"/>
        <v>54.006119999999996</v>
      </c>
      <c r="BM216" s="41">
        <f t="shared" si="89"/>
        <v>42.004759999999997</v>
      </c>
      <c r="BN216" s="41">
        <f t="shared" si="89"/>
        <v>30.003399999999999</v>
      </c>
      <c r="BP216">
        <f t="shared" si="105"/>
        <v>2323.2449999999999</v>
      </c>
      <c r="BQ216">
        <f t="shared" si="90"/>
        <v>-72.09779514158906</v>
      </c>
    </row>
    <row r="217" spans="1:69" x14ac:dyDescent="0.3">
      <c r="A217" s="38">
        <v>39367</v>
      </c>
      <c r="B217" s="48">
        <v>82045.73</v>
      </c>
      <c r="C217" s="48">
        <v>101362.19</v>
      </c>
      <c r="D217" s="48">
        <v>557000</v>
      </c>
      <c r="E217" s="49">
        <v>1352.79</v>
      </c>
      <c r="AD217" s="35">
        <f t="shared" si="96"/>
        <v>2008</v>
      </c>
      <c r="AE217" s="5">
        <f t="shared" si="91"/>
        <v>2007</v>
      </c>
      <c r="AF217" s="5">
        <f t="shared" si="97"/>
        <v>2006</v>
      </c>
      <c r="AG217" s="8">
        <f t="shared" si="92"/>
        <v>39367</v>
      </c>
      <c r="AH217" s="6">
        <f t="shared" si="81"/>
        <v>12</v>
      </c>
      <c r="AI217" s="6">
        <f t="shared" si="82"/>
        <v>40</v>
      </c>
      <c r="AK217">
        <f t="shared" si="93"/>
        <v>7538.4361538461544</v>
      </c>
      <c r="AL217">
        <f t="shared" si="86"/>
        <v>-4.0023889771645393</v>
      </c>
      <c r="AN217">
        <f t="shared" si="98"/>
        <v>10.883653893936581</v>
      </c>
      <c r="AO217" s="39">
        <f t="shared" si="99"/>
        <v>39367</v>
      </c>
      <c r="AP217" s="40">
        <f t="shared" si="94"/>
        <v>82.045729999999992</v>
      </c>
      <c r="AQ217">
        <f t="shared" si="100"/>
        <v>90.46123384615386</v>
      </c>
      <c r="AR217">
        <f t="shared" si="100"/>
        <v>75.384361538461548</v>
      </c>
      <c r="AS217">
        <f t="shared" si="100"/>
        <v>60.307489230769235</v>
      </c>
      <c r="AT217">
        <f t="shared" si="100"/>
        <v>45.23061692307693</v>
      </c>
      <c r="AU217">
        <f t="shared" si="100"/>
        <v>30.153744615384618</v>
      </c>
      <c r="AW217">
        <f t="shared" si="95"/>
        <v>8294.2223076923074</v>
      </c>
      <c r="AX217">
        <f t="shared" si="87"/>
        <v>-12.807723549459082</v>
      </c>
      <c r="BD217">
        <f t="shared" si="101"/>
        <v>5964.1584615384618</v>
      </c>
      <c r="BE217">
        <f t="shared" si="88"/>
        <v>-20.883345831674738</v>
      </c>
      <c r="BG217">
        <f t="shared" si="102"/>
        <v>13.7564638044235</v>
      </c>
      <c r="BH217" s="39">
        <f t="shared" si="103"/>
        <v>39367</v>
      </c>
      <c r="BI217" s="41">
        <f t="shared" si="104"/>
        <v>82.045729999999992</v>
      </c>
      <c r="BJ217" s="41">
        <f t="shared" ref="BJ217:BN232" si="106">$BD217*BJ$18/1000</f>
        <v>77.534059999999997</v>
      </c>
      <c r="BK217" s="41">
        <f t="shared" si="106"/>
        <v>65.60574307692309</v>
      </c>
      <c r="BL217" s="41">
        <f t="shared" si="106"/>
        <v>53.677426153846156</v>
      </c>
      <c r="BM217" s="41">
        <f t="shared" si="106"/>
        <v>41.749109230769228</v>
      </c>
      <c r="BN217" s="41">
        <f t="shared" si="106"/>
        <v>29.820792307692312</v>
      </c>
      <c r="BP217">
        <f t="shared" si="105"/>
        <v>2180.0392307692309</v>
      </c>
      <c r="BQ217">
        <f t="shared" si="90"/>
        <v>-73.716170728298451</v>
      </c>
    </row>
    <row r="218" spans="1:69" x14ac:dyDescent="0.3">
      <c r="A218" s="38">
        <v>39374</v>
      </c>
      <c r="B218" s="48">
        <v>79541.64</v>
      </c>
      <c r="C218" s="48">
        <v>97362.81</v>
      </c>
      <c r="D218" s="48">
        <v>540000</v>
      </c>
      <c r="E218" s="49">
        <v>1297.77</v>
      </c>
      <c r="AD218" s="35">
        <f t="shared" si="96"/>
        <v>2008</v>
      </c>
      <c r="AE218" s="5">
        <f t="shared" si="91"/>
        <v>2007</v>
      </c>
      <c r="AF218" s="5">
        <f t="shared" si="97"/>
        <v>2006</v>
      </c>
      <c r="AG218" s="8">
        <f t="shared" si="92"/>
        <v>39374</v>
      </c>
      <c r="AH218" s="6">
        <f t="shared" si="81"/>
        <v>11</v>
      </c>
      <c r="AI218" s="6">
        <f t="shared" si="82"/>
        <v>41</v>
      </c>
      <c r="AK218">
        <f t="shared" si="93"/>
        <v>7528.9848076923081</v>
      </c>
      <c r="AL218">
        <f t="shared" si="86"/>
        <v>-4.1875720721337935</v>
      </c>
      <c r="AN218">
        <f t="shared" si="98"/>
        <v>10.564723137538131</v>
      </c>
      <c r="AO218" s="39">
        <f t="shared" si="99"/>
        <v>39374</v>
      </c>
      <c r="AP218" s="40">
        <f t="shared" si="94"/>
        <v>79.541640000000001</v>
      </c>
      <c r="AQ218">
        <f t="shared" si="100"/>
        <v>90.3478176923077</v>
      </c>
      <c r="AR218">
        <f t="shared" si="100"/>
        <v>75.289848076923079</v>
      </c>
      <c r="AS218">
        <f t="shared" si="100"/>
        <v>60.231878461538464</v>
      </c>
      <c r="AT218">
        <f t="shared" si="100"/>
        <v>45.17390884615385</v>
      </c>
      <c r="AU218">
        <f t="shared" si="100"/>
        <v>30.115939230769232</v>
      </c>
      <c r="AW218">
        <f t="shared" si="95"/>
        <v>8262.0596153846163</v>
      </c>
      <c r="AX218">
        <f t="shared" si="87"/>
        <v>-13.197664614912263</v>
      </c>
      <c r="BD218">
        <f t="shared" si="101"/>
        <v>5927.6369230769233</v>
      </c>
      <c r="BE218">
        <f t="shared" si="88"/>
        <v>-21.269107662155186</v>
      </c>
      <c r="BG218">
        <f t="shared" si="102"/>
        <v>13.418777336097612</v>
      </c>
      <c r="BH218" s="39">
        <f t="shared" si="103"/>
        <v>39374</v>
      </c>
      <c r="BI218" s="41">
        <f t="shared" si="104"/>
        <v>79.541640000000001</v>
      </c>
      <c r="BJ218" s="41">
        <f t="shared" si="106"/>
        <v>77.059280000000001</v>
      </c>
      <c r="BK218" s="41">
        <f t="shared" si="106"/>
        <v>65.204006153846166</v>
      </c>
      <c r="BL218" s="41">
        <f t="shared" si="106"/>
        <v>53.348732307692309</v>
      </c>
      <c r="BM218" s="41">
        <f t="shared" si="106"/>
        <v>41.493458461538467</v>
      </c>
      <c r="BN218" s="41">
        <f t="shared" si="106"/>
        <v>29.638184615384617</v>
      </c>
      <c r="BP218">
        <f t="shared" si="105"/>
        <v>2036.8334615384617</v>
      </c>
      <c r="BQ218">
        <f t="shared" si="90"/>
        <v>-75.347146397422321</v>
      </c>
    </row>
    <row r="219" spans="1:69" x14ac:dyDescent="0.3">
      <c r="A219" s="38">
        <v>39381</v>
      </c>
      <c r="B219" s="48">
        <v>78363.25</v>
      </c>
      <c r="C219" s="48">
        <v>96346.82</v>
      </c>
      <c r="D219" s="48">
        <v>532000</v>
      </c>
      <c r="E219" s="49">
        <v>1284.92</v>
      </c>
      <c r="AD219" s="35">
        <f t="shared" si="96"/>
        <v>2008</v>
      </c>
      <c r="AE219" s="5">
        <f t="shared" si="91"/>
        <v>2007</v>
      </c>
      <c r="AF219" s="5">
        <f t="shared" si="97"/>
        <v>2006</v>
      </c>
      <c r="AG219" s="8">
        <f t="shared" si="92"/>
        <v>39381</v>
      </c>
      <c r="AH219" s="6">
        <f t="shared" si="81"/>
        <v>10</v>
      </c>
      <c r="AI219" s="6">
        <f t="shared" si="82"/>
        <v>42</v>
      </c>
      <c r="AK219">
        <f t="shared" si="93"/>
        <v>7519.5334615384618</v>
      </c>
      <c r="AL219">
        <f t="shared" si="86"/>
        <v>-4.3725049198487964</v>
      </c>
      <c r="AN219">
        <f t="shared" si="98"/>
        <v>10.421291480491297</v>
      </c>
      <c r="AO219" s="39">
        <f t="shared" si="99"/>
        <v>39381</v>
      </c>
      <c r="AP219" s="40">
        <f t="shared" si="94"/>
        <v>78.363249999999994</v>
      </c>
      <c r="AQ219">
        <f t="shared" si="100"/>
        <v>90.23440153846154</v>
      </c>
      <c r="AR219">
        <f t="shared" si="100"/>
        <v>75.195334615384624</v>
      </c>
      <c r="AS219">
        <f t="shared" si="100"/>
        <v>60.156267692307694</v>
      </c>
      <c r="AT219">
        <f t="shared" si="100"/>
        <v>45.11720076923077</v>
      </c>
      <c r="AU219">
        <f t="shared" si="100"/>
        <v>30.078133846153847</v>
      </c>
      <c r="AW219">
        <f t="shared" si="95"/>
        <v>8229.8969230769235</v>
      </c>
      <c r="AX219">
        <f t="shared" si="87"/>
        <v>-13.587140532863629</v>
      </c>
      <c r="BD219">
        <f t="shared" si="101"/>
        <v>5891.1153846153848</v>
      </c>
      <c r="BE219">
        <f t="shared" si="88"/>
        <v>-21.655839225295637</v>
      </c>
      <c r="BG219">
        <f t="shared" si="102"/>
        <v>13.301937728913813</v>
      </c>
      <c r="BH219" s="39">
        <f t="shared" si="103"/>
        <v>39381</v>
      </c>
      <c r="BI219" s="41">
        <f t="shared" si="104"/>
        <v>78.363249999999994</v>
      </c>
      <c r="BJ219" s="41">
        <f t="shared" si="106"/>
        <v>76.584500000000006</v>
      </c>
      <c r="BK219" s="41">
        <f t="shared" si="106"/>
        <v>64.802269230769241</v>
      </c>
      <c r="BL219" s="41">
        <f t="shared" si="106"/>
        <v>53.020038461538462</v>
      </c>
      <c r="BM219" s="41">
        <f t="shared" si="106"/>
        <v>41.237807692307697</v>
      </c>
      <c r="BN219" s="41">
        <f t="shared" si="106"/>
        <v>29.455576923076922</v>
      </c>
      <c r="BP219">
        <f t="shared" si="105"/>
        <v>1893.6276923076925</v>
      </c>
      <c r="BQ219">
        <f t="shared" si="90"/>
        <v>-76.990869873498752</v>
      </c>
    </row>
    <row r="220" spans="1:69" x14ac:dyDescent="0.3">
      <c r="A220" s="38">
        <v>39388</v>
      </c>
      <c r="B220" s="48">
        <v>79541.64</v>
      </c>
      <c r="C220" s="48">
        <v>96357.88</v>
      </c>
      <c r="D220" s="48">
        <v>540000</v>
      </c>
      <c r="E220" s="49">
        <v>1282.4100000000001</v>
      </c>
      <c r="AD220" s="35">
        <f t="shared" si="96"/>
        <v>2008</v>
      </c>
      <c r="AE220" s="5">
        <f t="shared" si="91"/>
        <v>2007</v>
      </c>
      <c r="AF220" s="5">
        <f t="shared" si="97"/>
        <v>2006</v>
      </c>
      <c r="AG220" s="8">
        <f t="shared" si="92"/>
        <v>39388</v>
      </c>
      <c r="AH220" s="6">
        <f t="shared" si="81"/>
        <v>9</v>
      </c>
      <c r="AI220" s="6">
        <f t="shared" si="82"/>
        <v>43</v>
      </c>
      <c r="AK220">
        <f t="shared" si="93"/>
        <v>7510.0821153846155</v>
      </c>
      <c r="AL220">
        <f t="shared" si="86"/>
        <v>-4.5571880272246013</v>
      </c>
      <c r="AN220">
        <f t="shared" si="98"/>
        <v>10.591314286305431</v>
      </c>
      <c r="AO220" s="39">
        <f t="shared" si="99"/>
        <v>39388</v>
      </c>
      <c r="AP220" s="40">
        <f t="shared" si="94"/>
        <v>79.541640000000001</v>
      </c>
      <c r="AQ220">
        <f t="shared" si="100"/>
        <v>90.120985384615381</v>
      </c>
      <c r="AR220">
        <f t="shared" si="100"/>
        <v>75.100821153846155</v>
      </c>
      <c r="AS220">
        <f t="shared" si="100"/>
        <v>60.080656923076923</v>
      </c>
      <c r="AT220">
        <f t="shared" si="100"/>
        <v>45.06049269230769</v>
      </c>
      <c r="AU220">
        <f t="shared" si="100"/>
        <v>30.040328461538461</v>
      </c>
      <c r="AW220">
        <f t="shared" si="95"/>
        <v>8197.7342307692306</v>
      </c>
      <c r="AX220">
        <f t="shared" si="87"/>
        <v>-13.976152135105091</v>
      </c>
      <c r="BD220">
        <f t="shared" si="101"/>
        <v>5854.5938461538453</v>
      </c>
      <c r="BE220">
        <f t="shared" si="88"/>
        <v>-22.043544182286045</v>
      </c>
      <c r="BG220">
        <f t="shared" si="102"/>
        <v>13.586192670266033</v>
      </c>
      <c r="BH220" s="39">
        <f t="shared" si="103"/>
        <v>39388</v>
      </c>
      <c r="BI220" s="41">
        <f t="shared" si="104"/>
        <v>79.541640000000001</v>
      </c>
      <c r="BJ220" s="41">
        <f t="shared" si="106"/>
        <v>76.109719999999982</v>
      </c>
      <c r="BK220" s="41">
        <f t="shared" si="106"/>
        <v>64.400532307692302</v>
      </c>
      <c r="BL220" s="41">
        <f t="shared" si="106"/>
        <v>52.691344615384608</v>
      </c>
      <c r="BM220" s="41">
        <f t="shared" si="106"/>
        <v>40.982156923076914</v>
      </c>
      <c r="BN220" s="41">
        <f t="shared" si="106"/>
        <v>29.272969230769228</v>
      </c>
      <c r="BP220">
        <f t="shared" si="105"/>
        <v>1750.4219230769231</v>
      </c>
      <c r="BQ220">
        <f t="shared" si="90"/>
        <v>-78.647491199374088</v>
      </c>
    </row>
    <row r="221" spans="1:69" x14ac:dyDescent="0.3">
      <c r="A221" s="38">
        <v>39395</v>
      </c>
      <c r="B221" s="48">
        <v>79541.64</v>
      </c>
      <c r="C221" s="48">
        <v>95765.07</v>
      </c>
      <c r="D221" s="48">
        <v>540000</v>
      </c>
      <c r="E221" s="49">
        <v>1274.23</v>
      </c>
      <c r="AD221" s="35">
        <f t="shared" si="96"/>
        <v>2008</v>
      </c>
      <c r="AE221" s="5">
        <f t="shared" si="91"/>
        <v>2007</v>
      </c>
      <c r="AF221" s="5">
        <f t="shared" si="97"/>
        <v>2006</v>
      </c>
      <c r="AG221" s="8">
        <f t="shared" si="92"/>
        <v>39395</v>
      </c>
      <c r="AH221" s="6">
        <f t="shared" si="81"/>
        <v>8</v>
      </c>
      <c r="AI221" s="6">
        <f t="shared" si="82"/>
        <v>44</v>
      </c>
      <c r="AK221">
        <f t="shared" si="93"/>
        <v>7500.6307692307691</v>
      </c>
      <c r="AL221">
        <f t="shared" si="86"/>
        <v>-4.7416218998081465</v>
      </c>
      <c r="AN221">
        <f t="shared" si="98"/>
        <v>10.604660120892397</v>
      </c>
      <c r="AO221" s="39">
        <f t="shared" si="99"/>
        <v>39395</v>
      </c>
      <c r="AP221" s="40">
        <f t="shared" si="94"/>
        <v>79.541640000000001</v>
      </c>
      <c r="AQ221">
        <f t="shared" si="100"/>
        <v>90.007569230769235</v>
      </c>
      <c r="AR221">
        <f t="shared" si="100"/>
        <v>75.006307692307686</v>
      </c>
      <c r="AS221">
        <f t="shared" si="100"/>
        <v>60.005046153846152</v>
      </c>
      <c r="AT221">
        <f t="shared" si="100"/>
        <v>45.003784615384617</v>
      </c>
      <c r="AU221">
        <f t="shared" si="100"/>
        <v>30.002523076923076</v>
      </c>
      <c r="AW221">
        <f t="shared" si="95"/>
        <v>8165.5715384615396</v>
      </c>
      <c r="AX221">
        <f t="shared" si="87"/>
        <v>-14.364700251446571</v>
      </c>
      <c r="BD221">
        <f t="shared" si="101"/>
        <v>5818.0723076923077</v>
      </c>
      <c r="BE221">
        <f t="shared" si="88"/>
        <v>-22.432226212769802</v>
      </c>
      <c r="BG221">
        <f t="shared" si="102"/>
        <v>13.671476701111946</v>
      </c>
      <c r="BH221" s="39">
        <f t="shared" si="103"/>
        <v>39395</v>
      </c>
      <c r="BI221" s="41">
        <f t="shared" si="104"/>
        <v>79.541640000000001</v>
      </c>
      <c r="BJ221" s="41">
        <f t="shared" si="106"/>
        <v>75.63494</v>
      </c>
      <c r="BK221" s="41">
        <f t="shared" si="106"/>
        <v>63.998795384615384</v>
      </c>
      <c r="BL221" s="41">
        <f t="shared" si="106"/>
        <v>52.362650769230768</v>
      </c>
      <c r="BM221" s="41">
        <f t="shared" si="106"/>
        <v>40.726506153846152</v>
      </c>
      <c r="BN221" s="41">
        <f t="shared" si="106"/>
        <v>29.09036153846154</v>
      </c>
      <c r="BP221">
        <f t="shared" si="105"/>
        <v>1607.2161538461539</v>
      </c>
      <c r="BQ221">
        <f t="shared" si="90"/>
        <v>-80.317162781860006</v>
      </c>
    </row>
    <row r="222" spans="1:69" x14ac:dyDescent="0.3">
      <c r="A222" s="38">
        <v>39402</v>
      </c>
      <c r="B222" s="48">
        <v>82045.73</v>
      </c>
      <c r="C222" s="48">
        <v>98441.3</v>
      </c>
      <c r="D222" s="48">
        <v>557000</v>
      </c>
      <c r="E222" s="49">
        <v>1309.01</v>
      </c>
      <c r="AD222" s="35">
        <f t="shared" si="96"/>
        <v>2008</v>
      </c>
      <c r="AE222" s="5">
        <f t="shared" si="91"/>
        <v>2007</v>
      </c>
      <c r="AF222" s="5">
        <f t="shared" si="97"/>
        <v>2006</v>
      </c>
      <c r="AG222" s="8">
        <f t="shared" si="92"/>
        <v>39402</v>
      </c>
      <c r="AH222" s="6">
        <f t="shared" si="81"/>
        <v>7</v>
      </c>
      <c r="AI222" s="6">
        <f t="shared" si="82"/>
        <v>45</v>
      </c>
      <c r="AK222">
        <f t="shared" si="93"/>
        <v>7491.1794230769237</v>
      </c>
      <c r="AL222">
        <f t="shared" si="86"/>
        <v>-4.9258070417827042</v>
      </c>
      <c r="AN222">
        <f t="shared" si="98"/>
        <v>10.952311427390772</v>
      </c>
      <c r="AO222" s="39">
        <f t="shared" si="99"/>
        <v>39402</v>
      </c>
      <c r="AP222" s="40">
        <f t="shared" si="94"/>
        <v>82.045729999999992</v>
      </c>
      <c r="AQ222">
        <f t="shared" si="100"/>
        <v>89.894153076923089</v>
      </c>
      <c r="AR222">
        <f t="shared" si="100"/>
        <v>74.911794230769246</v>
      </c>
      <c r="AS222">
        <f t="shared" si="100"/>
        <v>59.929435384615388</v>
      </c>
      <c r="AT222">
        <f t="shared" si="100"/>
        <v>44.947076538461545</v>
      </c>
      <c r="AU222">
        <f t="shared" si="100"/>
        <v>29.964717692307694</v>
      </c>
      <c r="AW222">
        <f t="shared" si="95"/>
        <v>8133.4088461538468</v>
      </c>
      <c r="AX222">
        <f t="shared" si="87"/>
        <v>-14.752785709721817</v>
      </c>
      <c r="BD222">
        <f t="shared" si="101"/>
        <v>5781.5507692307692</v>
      </c>
      <c r="BE222">
        <f t="shared" si="88"/>
        <v>-22.821889014960238</v>
      </c>
      <c r="BG222">
        <f t="shared" si="102"/>
        <v>14.19095555411271</v>
      </c>
      <c r="BH222" s="39">
        <f t="shared" si="103"/>
        <v>39402</v>
      </c>
      <c r="BI222" s="41">
        <f t="shared" si="104"/>
        <v>82.045729999999992</v>
      </c>
      <c r="BJ222" s="41">
        <f t="shared" si="106"/>
        <v>75.160160000000005</v>
      </c>
      <c r="BK222" s="41">
        <f t="shared" si="106"/>
        <v>63.59705846153846</v>
      </c>
      <c r="BL222" s="41">
        <f t="shared" si="106"/>
        <v>52.033956923076929</v>
      </c>
      <c r="BM222" s="41">
        <f t="shared" si="106"/>
        <v>40.470855384615383</v>
      </c>
      <c r="BN222" s="41">
        <f t="shared" si="106"/>
        <v>28.907753846153845</v>
      </c>
      <c r="BP222">
        <f t="shared" si="105"/>
        <v>1464.0103846153847</v>
      </c>
      <c r="BQ222">
        <f t="shared" si="90"/>
        <v>-82.000039438473692</v>
      </c>
    </row>
    <row r="223" spans="1:69" x14ac:dyDescent="0.3">
      <c r="A223" s="38">
        <v>39409</v>
      </c>
      <c r="B223" s="48">
        <v>82045.73</v>
      </c>
      <c r="C223" s="48">
        <v>97460.31</v>
      </c>
      <c r="D223" s="48">
        <v>557000</v>
      </c>
      <c r="E223" s="49">
        <v>1295.3800000000001</v>
      </c>
      <c r="AD223" s="35">
        <f t="shared" si="96"/>
        <v>2008</v>
      </c>
      <c r="AE223" s="5">
        <f t="shared" si="91"/>
        <v>2007</v>
      </c>
      <c r="AF223" s="5">
        <f t="shared" si="97"/>
        <v>2006</v>
      </c>
      <c r="AG223" s="8">
        <f t="shared" si="92"/>
        <v>39409</v>
      </c>
      <c r="AH223" s="6">
        <f t="shared" si="81"/>
        <v>6</v>
      </c>
      <c r="AI223" s="6">
        <f t="shared" si="82"/>
        <v>46</v>
      </c>
      <c r="AK223">
        <f t="shared" si="93"/>
        <v>7481.7280769230765</v>
      </c>
      <c r="AL223">
        <f t="shared" si="86"/>
        <v>-5.1097439559726565</v>
      </c>
      <c r="AN223">
        <f t="shared" si="98"/>
        <v>10.966147012621981</v>
      </c>
      <c r="AO223" s="39">
        <f t="shared" si="99"/>
        <v>39409</v>
      </c>
      <c r="AP223" s="40">
        <f t="shared" si="94"/>
        <v>82.045729999999992</v>
      </c>
      <c r="AQ223">
        <f t="shared" si="100"/>
        <v>89.780736923076915</v>
      </c>
      <c r="AR223">
        <f t="shared" si="100"/>
        <v>74.817280769230763</v>
      </c>
      <c r="AS223">
        <f t="shared" si="100"/>
        <v>59.85382461538461</v>
      </c>
      <c r="AT223">
        <f t="shared" si="100"/>
        <v>44.890368461538458</v>
      </c>
      <c r="AU223">
        <f t="shared" si="100"/>
        <v>29.926912307692305</v>
      </c>
      <c r="AW223">
        <f t="shared" si="95"/>
        <v>8101.2461538461539</v>
      </c>
      <c r="AX223">
        <f t="shared" si="87"/>
        <v>-15.140409335794224</v>
      </c>
      <c r="BD223">
        <f t="shared" si="101"/>
        <v>5745.0292307692298</v>
      </c>
      <c r="BE223">
        <f t="shared" si="88"/>
        <v>-23.212536305757837</v>
      </c>
      <c r="BG223">
        <f t="shared" si="102"/>
        <v>14.281168416094289</v>
      </c>
      <c r="BH223" s="39">
        <f t="shared" si="103"/>
        <v>39409</v>
      </c>
      <c r="BI223" s="41">
        <f t="shared" si="104"/>
        <v>82.045729999999992</v>
      </c>
      <c r="BJ223" s="41">
        <f t="shared" si="106"/>
        <v>74.685379999999995</v>
      </c>
      <c r="BK223" s="41">
        <f t="shared" si="106"/>
        <v>63.195321538461528</v>
      </c>
      <c r="BL223" s="41">
        <f t="shared" si="106"/>
        <v>51.705263076923067</v>
      </c>
      <c r="BM223" s="41">
        <f t="shared" si="106"/>
        <v>40.215204615384607</v>
      </c>
      <c r="BN223" s="41">
        <f t="shared" si="106"/>
        <v>28.725146153846147</v>
      </c>
      <c r="BP223">
        <f t="shared" si="105"/>
        <v>1320.8046153846155</v>
      </c>
      <c r="BQ223">
        <f t="shared" si="90"/>
        <v>-83.696278445291412</v>
      </c>
    </row>
    <row r="224" spans="1:69" x14ac:dyDescent="0.3">
      <c r="A224" s="38">
        <v>39416</v>
      </c>
      <c r="B224" s="48">
        <v>83224.13</v>
      </c>
      <c r="C224" s="48">
        <v>100351.65</v>
      </c>
      <c r="D224" s="48">
        <v>565000</v>
      </c>
      <c r="E224" s="49">
        <v>1337.03</v>
      </c>
      <c r="AD224" s="35">
        <f t="shared" si="96"/>
        <v>2008</v>
      </c>
      <c r="AE224" s="5">
        <f t="shared" si="91"/>
        <v>2007</v>
      </c>
      <c r="AF224" s="5">
        <f t="shared" si="97"/>
        <v>2006</v>
      </c>
      <c r="AG224" s="8">
        <f t="shared" si="92"/>
        <v>39416</v>
      </c>
      <c r="AH224" s="6">
        <f t="shared" si="81"/>
        <v>5</v>
      </c>
      <c r="AI224" s="6">
        <f t="shared" si="82"/>
        <v>47</v>
      </c>
      <c r="AK224">
        <f t="shared" si="93"/>
        <v>7472.2767307692311</v>
      </c>
      <c r="AL224">
        <f t="shared" si="86"/>
        <v>-5.2934331438479143</v>
      </c>
      <c r="AN224">
        <f t="shared" si="98"/>
        <v>11.137720536674038</v>
      </c>
      <c r="AO224" s="39">
        <f t="shared" si="99"/>
        <v>39416</v>
      </c>
      <c r="AP224" s="40">
        <f t="shared" si="94"/>
        <v>83.224130000000002</v>
      </c>
      <c r="AQ224">
        <f t="shared" si="100"/>
        <v>89.66732076923077</v>
      </c>
      <c r="AR224">
        <f t="shared" si="100"/>
        <v>74.722767307692308</v>
      </c>
      <c r="AS224">
        <f t="shared" si="100"/>
        <v>59.778213846153847</v>
      </c>
      <c r="AT224">
        <f t="shared" si="100"/>
        <v>44.833660384615385</v>
      </c>
      <c r="AU224">
        <f t="shared" si="100"/>
        <v>29.889106923076923</v>
      </c>
      <c r="AW224">
        <f t="shared" si="95"/>
        <v>8069.083461538462</v>
      </c>
      <c r="AX224">
        <f t="shared" si="87"/>
        <v>-15.527571953562823</v>
      </c>
      <c r="BD224">
        <f t="shared" si="101"/>
        <v>5708.5076923076922</v>
      </c>
      <c r="BE224">
        <f t="shared" si="88"/>
        <v>-23.604171820868423</v>
      </c>
      <c r="BG224">
        <f t="shared" si="102"/>
        <v>14.578964325851025</v>
      </c>
      <c r="BH224" s="39">
        <f t="shared" si="103"/>
        <v>39416</v>
      </c>
      <c r="BI224" s="41">
        <f t="shared" si="104"/>
        <v>83.224130000000002</v>
      </c>
      <c r="BJ224" s="41">
        <f t="shared" si="106"/>
        <v>74.210599999999999</v>
      </c>
      <c r="BK224" s="41">
        <f t="shared" si="106"/>
        <v>62.793584615384617</v>
      </c>
      <c r="BL224" s="41">
        <f t="shared" si="106"/>
        <v>51.376569230769228</v>
      </c>
      <c r="BM224" s="41">
        <f t="shared" si="106"/>
        <v>39.959553846153845</v>
      </c>
      <c r="BN224" s="41">
        <f t="shared" si="106"/>
        <v>28.542538461538459</v>
      </c>
      <c r="BP224">
        <f t="shared" si="105"/>
        <v>1177.5988461538461</v>
      </c>
      <c r="BQ224">
        <f t="shared" si="90"/>
        <v>-85.406039585946687</v>
      </c>
    </row>
    <row r="225" spans="1:69" x14ac:dyDescent="0.3">
      <c r="A225" s="38">
        <v>39423</v>
      </c>
      <c r="B225" s="48">
        <v>89558</v>
      </c>
      <c r="C225" s="48">
        <v>107477.38</v>
      </c>
      <c r="D225" s="48">
        <v>608000</v>
      </c>
      <c r="E225" s="49">
        <v>1431.93</v>
      </c>
      <c r="AD225" s="35">
        <f t="shared" si="96"/>
        <v>2008</v>
      </c>
      <c r="AE225" s="5">
        <f t="shared" si="91"/>
        <v>2007</v>
      </c>
      <c r="AF225" s="5">
        <f t="shared" si="97"/>
        <v>2006</v>
      </c>
      <c r="AG225" s="8">
        <f t="shared" si="92"/>
        <v>39423</v>
      </c>
      <c r="AH225" s="6">
        <f t="shared" si="81"/>
        <v>4</v>
      </c>
      <c r="AI225" s="6">
        <f t="shared" si="82"/>
        <v>48</v>
      </c>
      <c r="AK225">
        <f t="shared" si="93"/>
        <v>7462.8253846153848</v>
      </c>
      <c r="AL225">
        <f t="shared" si="86"/>
        <v>-5.4768751055285669</v>
      </c>
      <c r="AN225">
        <f t="shared" si="98"/>
        <v>12.00054877133047</v>
      </c>
      <c r="AO225" s="39">
        <f t="shared" si="99"/>
        <v>39423</v>
      </c>
      <c r="AP225" s="40">
        <f t="shared" si="94"/>
        <v>89.558000000000007</v>
      </c>
      <c r="AQ225">
        <f t="shared" si="100"/>
        <v>89.55390461538461</v>
      </c>
      <c r="AR225">
        <f t="shared" si="100"/>
        <v>74.628253846153854</v>
      </c>
      <c r="AS225">
        <f t="shared" si="100"/>
        <v>59.702603076923076</v>
      </c>
      <c r="AT225">
        <f t="shared" si="100"/>
        <v>44.776952307692305</v>
      </c>
      <c r="AU225">
        <f t="shared" si="100"/>
        <v>29.851301538461538</v>
      </c>
      <c r="AW225">
        <f t="shared" si="95"/>
        <v>8036.92076923077</v>
      </c>
      <c r="AX225">
        <f t="shared" si="87"/>
        <v>-15.91427438496803</v>
      </c>
      <c r="BD225">
        <f t="shared" si="101"/>
        <v>5671.9861538461537</v>
      </c>
      <c r="BE225">
        <f t="shared" si="88"/>
        <v>-23.996799314922292</v>
      </c>
      <c r="BG225">
        <f t="shared" si="102"/>
        <v>15.78953078707201</v>
      </c>
      <c r="BH225" s="39">
        <f t="shared" si="103"/>
        <v>39423</v>
      </c>
      <c r="BI225" s="41">
        <f t="shared" si="104"/>
        <v>89.558000000000007</v>
      </c>
      <c r="BJ225" s="41">
        <f t="shared" si="106"/>
        <v>73.73581999999999</v>
      </c>
      <c r="BK225" s="41">
        <f t="shared" si="106"/>
        <v>62.391847692307685</v>
      </c>
      <c r="BL225" s="41">
        <f t="shared" si="106"/>
        <v>51.047875384615388</v>
      </c>
      <c r="BM225" s="41">
        <f t="shared" si="106"/>
        <v>39.703903076923076</v>
      </c>
      <c r="BN225" s="41">
        <f t="shared" si="106"/>
        <v>28.359930769230772</v>
      </c>
      <c r="BP225">
        <f t="shared" si="105"/>
        <v>1034.3930769230769</v>
      </c>
      <c r="BQ225">
        <f t="shared" si="90"/>
        <v>-87.129485201804712</v>
      </c>
    </row>
    <row r="226" spans="1:69" x14ac:dyDescent="0.3">
      <c r="A226" s="38">
        <v>39430</v>
      </c>
      <c r="B226" s="48">
        <v>85580.91</v>
      </c>
      <c r="C226" s="48">
        <v>102525.72</v>
      </c>
      <c r="D226" s="48">
        <v>581000</v>
      </c>
      <c r="E226" s="49">
        <v>1364.84</v>
      </c>
      <c r="AD226" s="35">
        <f t="shared" si="96"/>
        <v>2008</v>
      </c>
      <c r="AE226" s="5">
        <f t="shared" si="91"/>
        <v>2007</v>
      </c>
      <c r="AF226" s="5">
        <f t="shared" si="97"/>
        <v>2006</v>
      </c>
      <c r="AG226" s="8">
        <f t="shared" si="92"/>
        <v>39430</v>
      </c>
      <c r="AH226" s="6">
        <f t="shared" si="81"/>
        <v>3</v>
      </c>
      <c r="AI226" s="6">
        <f t="shared" si="82"/>
        <v>49</v>
      </c>
      <c r="AK226">
        <f t="shared" si="93"/>
        <v>7453.3740384615385</v>
      </c>
      <c r="AL226">
        <f t="shared" si="86"/>
        <v>-5.6600703397893586</v>
      </c>
      <c r="AN226">
        <f t="shared" si="98"/>
        <v>11.482170297422089</v>
      </c>
      <c r="AO226" s="39">
        <f t="shared" si="99"/>
        <v>39430</v>
      </c>
      <c r="AP226" s="40">
        <f t="shared" si="94"/>
        <v>85.580910000000003</v>
      </c>
      <c r="AQ226">
        <f t="shared" si="100"/>
        <v>89.440488461538465</v>
      </c>
      <c r="AR226">
        <f t="shared" si="100"/>
        <v>74.533740384615385</v>
      </c>
      <c r="AS226">
        <f t="shared" si="100"/>
        <v>59.626992307692305</v>
      </c>
      <c r="AT226">
        <f t="shared" si="100"/>
        <v>44.720244230769232</v>
      </c>
      <c r="AU226">
        <f t="shared" si="100"/>
        <v>29.813496153846152</v>
      </c>
      <c r="AW226">
        <f t="shared" si="95"/>
        <v>8004.7580769230772</v>
      </c>
      <c r="AX226">
        <f t="shared" si="87"/>
        <v>-16.300517449997464</v>
      </c>
      <c r="BD226">
        <f t="shared" si="101"/>
        <v>5635.4646153846152</v>
      </c>
      <c r="BE226">
        <f t="shared" si="88"/>
        <v>-24.390422561594139</v>
      </c>
      <c r="BG226">
        <f t="shared" si="102"/>
        <v>15.186132083301031</v>
      </c>
      <c r="BH226" s="39">
        <f t="shared" si="103"/>
        <v>39430</v>
      </c>
      <c r="BI226" s="41">
        <f t="shared" si="104"/>
        <v>85.580910000000003</v>
      </c>
      <c r="BJ226" s="41">
        <f t="shared" si="106"/>
        <v>73.261039999999994</v>
      </c>
      <c r="BK226" s="41">
        <f t="shared" si="106"/>
        <v>61.990110769230768</v>
      </c>
      <c r="BL226" s="41">
        <f t="shared" si="106"/>
        <v>50.719181538461534</v>
      </c>
      <c r="BM226" s="41">
        <f t="shared" si="106"/>
        <v>39.448252307692307</v>
      </c>
      <c r="BN226" s="41">
        <f t="shared" si="106"/>
        <v>28.177323076923077</v>
      </c>
      <c r="BP226">
        <f t="shared" si="105"/>
        <v>891.18730769230774</v>
      </c>
      <c r="BQ226">
        <f t="shared" si="90"/>
        <v>-88.866780243346611</v>
      </c>
    </row>
    <row r="227" spans="1:69" x14ac:dyDescent="0.3">
      <c r="A227" s="38">
        <v>39437</v>
      </c>
      <c r="B227" s="48">
        <v>82487.63</v>
      </c>
      <c r="C227" s="48">
        <v>98883.35</v>
      </c>
      <c r="D227" s="48">
        <v>560000</v>
      </c>
      <c r="E227" s="49">
        <v>1316.2</v>
      </c>
      <c r="AD227" s="35">
        <f t="shared" si="96"/>
        <v>2008</v>
      </c>
      <c r="AE227" s="5">
        <f t="shared" si="91"/>
        <v>2007</v>
      </c>
      <c r="AF227" s="5">
        <f t="shared" si="97"/>
        <v>2006</v>
      </c>
      <c r="AG227" s="8">
        <f t="shared" si="92"/>
        <v>39437</v>
      </c>
      <c r="AH227" s="6">
        <f t="shared" si="81"/>
        <v>2</v>
      </c>
      <c r="AI227" s="6">
        <f t="shared" si="82"/>
        <v>50</v>
      </c>
      <c r="AK227">
        <f t="shared" si="93"/>
        <v>7443.9226923076931</v>
      </c>
      <c r="AL227">
        <f t="shared" si="86"/>
        <v>-5.8430193440642704</v>
      </c>
      <c r="AN227">
        <f t="shared" si="98"/>
        <v>11.081204548945683</v>
      </c>
      <c r="AO227" s="39">
        <f t="shared" si="99"/>
        <v>39437</v>
      </c>
      <c r="AP227" s="40">
        <f t="shared" si="94"/>
        <v>82.48763000000001</v>
      </c>
      <c r="AQ227">
        <f t="shared" si="100"/>
        <v>89.327072307692319</v>
      </c>
      <c r="AR227">
        <f t="shared" si="100"/>
        <v>74.43922692307693</v>
      </c>
      <c r="AS227">
        <f t="shared" si="100"/>
        <v>59.551381538461541</v>
      </c>
      <c r="AT227">
        <f t="shared" si="100"/>
        <v>44.663536153846159</v>
      </c>
      <c r="AU227">
        <f t="shared" si="100"/>
        <v>29.775690769230771</v>
      </c>
      <c r="AW227">
        <f t="shared" si="95"/>
        <v>7972.5953846153852</v>
      </c>
      <c r="AX227">
        <f t="shared" si="87"/>
        <v>-16.686301966691797</v>
      </c>
      <c r="BD227">
        <f t="shared" si="101"/>
        <v>5598.9430769230767</v>
      </c>
      <c r="BE227">
        <f t="shared" si="88"/>
        <v>-24.785045353724023</v>
      </c>
      <c r="BG227">
        <f t="shared" si="102"/>
        <v>14.732714526065772</v>
      </c>
      <c r="BH227" s="39">
        <f t="shared" si="103"/>
        <v>39437</v>
      </c>
      <c r="BI227" s="41">
        <f t="shared" si="104"/>
        <v>82.48763000000001</v>
      </c>
      <c r="BJ227" s="41">
        <f t="shared" si="106"/>
        <v>72.786259999999999</v>
      </c>
      <c r="BK227" s="41">
        <f t="shared" si="106"/>
        <v>61.588373846153843</v>
      </c>
      <c r="BL227" s="41">
        <f t="shared" si="106"/>
        <v>50.390487692307687</v>
      </c>
      <c r="BM227" s="41">
        <f t="shared" si="106"/>
        <v>39.192601538461538</v>
      </c>
      <c r="BN227" s="41">
        <f t="shared" si="106"/>
        <v>27.994715384615382</v>
      </c>
      <c r="BP227">
        <f t="shared" si="105"/>
        <v>747.98153846153855</v>
      </c>
      <c r="BQ227">
        <f t="shared" si="90"/>
        <v>-90.61809232279731</v>
      </c>
    </row>
    <row r="228" spans="1:69" x14ac:dyDescent="0.3">
      <c r="A228" s="38">
        <v>39444</v>
      </c>
      <c r="B228" s="48">
        <v>81898.429999999993</v>
      </c>
      <c r="C228" s="48">
        <v>99032.7</v>
      </c>
      <c r="D228" s="48">
        <v>556000</v>
      </c>
      <c r="E228" s="49">
        <v>1319.83</v>
      </c>
      <c r="AD228" s="35">
        <f t="shared" si="96"/>
        <v>2008</v>
      </c>
      <c r="AE228" s="5">
        <f t="shared" si="91"/>
        <v>2007</v>
      </c>
      <c r="AF228" s="5">
        <f t="shared" si="97"/>
        <v>2006</v>
      </c>
      <c r="AG228" s="8">
        <f t="shared" si="92"/>
        <v>39444</v>
      </c>
      <c r="AH228" s="6">
        <f t="shared" si="81"/>
        <v>1</v>
      </c>
      <c r="AI228" s="6">
        <f t="shared" si="82"/>
        <v>51</v>
      </c>
      <c r="AK228">
        <f t="shared" si="93"/>
        <v>7434.4713461538458</v>
      </c>
      <c r="AL228">
        <f t="shared" si="86"/>
        <v>-6.0257226144510341</v>
      </c>
      <c r="AN228">
        <f t="shared" si="98"/>
        <v>11.016039498540724</v>
      </c>
      <c r="AO228" s="39">
        <f t="shared" si="99"/>
        <v>39444</v>
      </c>
      <c r="AP228" s="40">
        <f t="shared" si="94"/>
        <v>81.898429999999991</v>
      </c>
      <c r="AQ228">
        <f t="shared" si="100"/>
        <v>89.213656153846159</v>
      </c>
      <c r="AR228">
        <f t="shared" si="100"/>
        <v>74.344713461538461</v>
      </c>
      <c r="AS228">
        <f t="shared" si="100"/>
        <v>59.475770769230763</v>
      </c>
      <c r="AT228">
        <f t="shared" si="100"/>
        <v>44.60682807692308</v>
      </c>
      <c r="AU228">
        <f t="shared" si="100"/>
        <v>29.737885384615382</v>
      </c>
      <c r="AW228">
        <f t="shared" si="95"/>
        <v>7940.4326923076924</v>
      </c>
      <c r="AX228">
        <f t="shared" si="87"/>
        <v>-17.07162875115047</v>
      </c>
      <c r="BD228">
        <f t="shared" si="101"/>
        <v>5562.4215384615372</v>
      </c>
      <c r="BE228">
        <f t="shared" si="88"/>
        <v>-25.180671503439122</v>
      </c>
      <c r="BG228">
        <f t="shared" si="102"/>
        <v>14.723520940243516</v>
      </c>
      <c r="BH228" s="39">
        <f t="shared" si="103"/>
        <v>39444</v>
      </c>
      <c r="BI228" s="41">
        <f t="shared" si="104"/>
        <v>81.898429999999991</v>
      </c>
      <c r="BJ228" s="41">
        <f t="shared" si="106"/>
        <v>72.311479999999975</v>
      </c>
      <c r="BK228" s="41">
        <f t="shared" si="106"/>
        <v>61.186636923076911</v>
      </c>
      <c r="BL228" s="41">
        <f t="shared" si="106"/>
        <v>50.061793846153833</v>
      </c>
      <c r="BM228" s="41">
        <f t="shared" si="106"/>
        <v>38.936950769230762</v>
      </c>
      <c r="BN228" s="41">
        <f t="shared" si="106"/>
        <v>27.812107692307688</v>
      </c>
      <c r="BP228">
        <f t="shared" si="105"/>
        <v>604.77576923076924</v>
      </c>
      <c r="BQ228">
        <f t="shared" si="90"/>
        <v>-92.383591768032403</v>
      </c>
    </row>
    <row r="229" spans="1:69" x14ac:dyDescent="0.3">
      <c r="A229" s="38">
        <v>39451</v>
      </c>
      <c r="B229" s="48">
        <v>79394.34</v>
      </c>
      <c r="C229" s="48">
        <v>95859.13</v>
      </c>
      <c r="D229" s="48">
        <v>539000</v>
      </c>
      <c r="E229" s="49">
        <v>1276.24</v>
      </c>
      <c r="AD229" s="35">
        <f t="shared" si="96"/>
        <v>2009</v>
      </c>
      <c r="AE229" s="5">
        <f t="shared" si="91"/>
        <v>2008</v>
      </c>
      <c r="AF229" s="5">
        <f t="shared" si="97"/>
        <v>2007</v>
      </c>
      <c r="AG229" s="8">
        <f t="shared" si="92"/>
        <v>39451</v>
      </c>
      <c r="AH229" s="6">
        <v>52</v>
      </c>
      <c r="AI229" s="6">
        <v>0</v>
      </c>
      <c r="AK229">
        <f t="shared" si="93"/>
        <v>7425.02</v>
      </c>
      <c r="AL229">
        <f t="shared" si="86"/>
        <v>-6.2081806457154549</v>
      </c>
      <c r="AN229">
        <f t="shared" si="98"/>
        <v>10.69281160185427</v>
      </c>
      <c r="AO229" s="39">
        <f t="shared" si="99"/>
        <v>39451</v>
      </c>
      <c r="AP229" s="40">
        <f t="shared" si="94"/>
        <v>79.39434</v>
      </c>
      <c r="AQ229">
        <f t="shared" ref="AQ229:AU244" si="107">($AK229*AQ$18)/1000</f>
        <v>89.100239999999999</v>
      </c>
      <c r="AR229">
        <f t="shared" si="107"/>
        <v>74.250200000000007</v>
      </c>
      <c r="AS229">
        <f t="shared" si="107"/>
        <v>59.400160000000007</v>
      </c>
      <c r="AT229">
        <f t="shared" si="107"/>
        <v>44.55012</v>
      </c>
      <c r="AU229">
        <f t="shared" si="107"/>
        <v>29.700080000000003</v>
      </c>
      <c r="AW229">
        <f t="shared" si="95"/>
        <v>7908.27</v>
      </c>
      <c r="AX229">
        <f t="shared" si="87"/>
        <v>-17.456498617537484</v>
      </c>
      <c r="BD229">
        <f t="shared" si="101"/>
        <v>5525.9</v>
      </c>
      <c r="BE229">
        <f t="shared" si="88"/>
        <v>-25.577304842276526</v>
      </c>
      <c r="BG229">
        <f t="shared" si="102"/>
        <v>14.367675853707089</v>
      </c>
      <c r="BH229" s="39">
        <f t="shared" si="103"/>
        <v>39451</v>
      </c>
      <c r="BI229" s="41">
        <f t="shared" si="104"/>
        <v>79.39434</v>
      </c>
      <c r="BJ229" s="41">
        <f t="shared" si="106"/>
        <v>71.836699999999993</v>
      </c>
      <c r="BK229" s="41">
        <f t="shared" si="106"/>
        <v>60.784899999999993</v>
      </c>
      <c r="BL229" s="41">
        <f t="shared" si="106"/>
        <v>49.7331</v>
      </c>
      <c r="BM229" s="41">
        <f t="shared" si="106"/>
        <v>38.681299999999993</v>
      </c>
      <c r="BN229" s="41">
        <f t="shared" si="106"/>
        <v>27.6295</v>
      </c>
      <c r="BP229">
        <f t="shared" si="105"/>
        <v>461.57</v>
      </c>
      <c r="BQ229">
        <f t="shared" si="90"/>
        <v>-94.16345167780058</v>
      </c>
    </row>
    <row r="230" spans="1:69" x14ac:dyDescent="0.3">
      <c r="A230" s="38">
        <v>39458</v>
      </c>
      <c r="B230" s="48">
        <v>76006.460000000006</v>
      </c>
      <c r="C230" s="48">
        <v>91919.78</v>
      </c>
      <c r="D230" s="48">
        <v>516000</v>
      </c>
      <c r="E230" s="49">
        <v>1223.95</v>
      </c>
      <c r="AD230" s="35">
        <f t="shared" si="96"/>
        <v>2009</v>
      </c>
      <c r="AE230" s="5">
        <f t="shared" si="91"/>
        <v>2008</v>
      </c>
      <c r="AF230" s="5">
        <f t="shared" si="97"/>
        <v>2007</v>
      </c>
      <c r="AG230" s="8">
        <f t="shared" si="92"/>
        <v>39458</v>
      </c>
      <c r="AH230" s="6">
        <f t="shared" ref="AH230:AH280" si="108">AH229-1</f>
        <v>51</v>
      </c>
      <c r="AI230" s="6">
        <f t="shared" ref="AI230:AI280" si="109">AI229+1</f>
        <v>1</v>
      </c>
      <c r="AK230">
        <f t="shared" si="93"/>
        <v>7388.498461538461</v>
      </c>
      <c r="AL230">
        <f t="shared" si="86"/>
        <v>-6.5579569673086535</v>
      </c>
      <c r="AN230">
        <f t="shared" si="98"/>
        <v>10.287132141349009</v>
      </c>
      <c r="AO230" s="39">
        <f t="shared" si="99"/>
        <v>39458</v>
      </c>
      <c r="AP230" s="40">
        <f t="shared" si="94"/>
        <v>76.006460000000004</v>
      </c>
      <c r="AQ230">
        <f t="shared" si="107"/>
        <v>88.661981538461532</v>
      </c>
      <c r="AR230">
        <f t="shared" si="107"/>
        <v>73.88498461538461</v>
      </c>
      <c r="AS230">
        <f t="shared" si="107"/>
        <v>59.107987692307688</v>
      </c>
      <c r="AT230">
        <f t="shared" si="107"/>
        <v>44.330990769230766</v>
      </c>
      <c r="AU230">
        <f t="shared" si="107"/>
        <v>29.553993846153844</v>
      </c>
      <c r="AW230">
        <f t="shared" si="95"/>
        <v>7765.0642307692315</v>
      </c>
      <c r="AX230">
        <f t="shared" si="87"/>
        <v>-18.678226999418946</v>
      </c>
      <c r="BD230">
        <f t="shared" si="101"/>
        <v>5605.1998076923064</v>
      </c>
      <c r="BE230">
        <f t="shared" si="88"/>
        <v>-24.136144348263556</v>
      </c>
      <c r="BG230">
        <f t="shared" si="102"/>
        <v>13.55999118812721</v>
      </c>
      <c r="BH230" s="39">
        <f t="shared" si="103"/>
        <v>39458</v>
      </c>
      <c r="BI230" s="41">
        <f t="shared" si="104"/>
        <v>76.006460000000004</v>
      </c>
      <c r="BJ230" s="41">
        <f t="shared" si="106"/>
        <v>72.867597499999988</v>
      </c>
      <c r="BK230" s="41">
        <f t="shared" si="106"/>
        <v>61.657197884615371</v>
      </c>
      <c r="BL230" s="41">
        <f t="shared" si="106"/>
        <v>50.446798269230754</v>
      </c>
      <c r="BM230" s="41">
        <f t="shared" si="106"/>
        <v>39.236398653846145</v>
      </c>
      <c r="BN230" s="41">
        <f t="shared" si="106"/>
        <v>28.025999038461531</v>
      </c>
      <c r="BP230">
        <f t="shared" si="105"/>
        <v>629.94461538461542</v>
      </c>
      <c r="BQ230">
        <f t="shared" si="90"/>
        <v>-91.887451324762438</v>
      </c>
    </row>
    <row r="231" spans="1:69" x14ac:dyDescent="0.3">
      <c r="A231" s="38">
        <v>39465</v>
      </c>
      <c r="B231" s="48">
        <v>83518.720000000001</v>
      </c>
      <c r="C231" s="48">
        <v>99721.04</v>
      </c>
      <c r="D231" s="48">
        <v>567000</v>
      </c>
      <c r="E231" s="49">
        <v>1326.82</v>
      </c>
      <c r="AD231" s="35">
        <f t="shared" si="96"/>
        <v>2009</v>
      </c>
      <c r="AE231" s="5">
        <f t="shared" si="91"/>
        <v>2008</v>
      </c>
      <c r="AF231" s="5">
        <f t="shared" si="97"/>
        <v>2007</v>
      </c>
      <c r="AG231" s="8">
        <f t="shared" si="92"/>
        <v>39465</v>
      </c>
      <c r="AH231" s="6">
        <f t="shared" si="108"/>
        <v>50</v>
      </c>
      <c r="AI231" s="6">
        <f t="shared" si="109"/>
        <v>2</v>
      </c>
      <c r="AK231">
        <f t="shared" si="93"/>
        <v>7351.9769230769243</v>
      </c>
      <c r="AL231">
        <f t="shared" si="86"/>
        <v>-6.9085704704265112</v>
      </c>
      <c r="AN231">
        <f t="shared" si="98"/>
        <v>11.360035657599157</v>
      </c>
      <c r="AO231" s="39">
        <f t="shared" si="99"/>
        <v>39465</v>
      </c>
      <c r="AP231" s="40">
        <f t="shared" si="94"/>
        <v>83.518720000000002</v>
      </c>
      <c r="AQ231">
        <f t="shared" si="107"/>
        <v>88.223723076923093</v>
      </c>
      <c r="AR231">
        <f t="shared" si="107"/>
        <v>73.519769230769242</v>
      </c>
      <c r="AS231">
        <f t="shared" si="107"/>
        <v>58.815815384615398</v>
      </c>
      <c r="AT231">
        <f t="shared" si="107"/>
        <v>44.111861538461547</v>
      </c>
      <c r="AU231">
        <f t="shared" si="107"/>
        <v>29.407907692307699</v>
      </c>
      <c r="AW231">
        <f t="shared" si="95"/>
        <v>7621.8584615384616</v>
      </c>
      <c r="AX231">
        <f t="shared" si="87"/>
        <v>-19.908213557705945</v>
      </c>
      <c r="BD231">
        <f t="shared" si="101"/>
        <v>5684.4996153846159</v>
      </c>
      <c r="BE231">
        <f t="shared" si="88"/>
        <v>-22.680665692220934</v>
      </c>
      <c r="BG231">
        <f t="shared" si="102"/>
        <v>14.692360920205479</v>
      </c>
      <c r="BH231" s="39">
        <f t="shared" si="103"/>
        <v>39465</v>
      </c>
      <c r="BI231" s="41">
        <f t="shared" si="104"/>
        <v>83.518720000000002</v>
      </c>
      <c r="BJ231" s="41">
        <f t="shared" si="106"/>
        <v>73.898495000000011</v>
      </c>
      <c r="BK231" s="41">
        <f t="shared" si="106"/>
        <v>62.52949576923077</v>
      </c>
      <c r="BL231" s="41">
        <f t="shared" si="106"/>
        <v>51.160496538461544</v>
      </c>
      <c r="BM231" s="41">
        <f t="shared" si="106"/>
        <v>39.79149730769231</v>
      </c>
      <c r="BN231" s="41">
        <f t="shared" si="106"/>
        <v>28.42249807692308</v>
      </c>
      <c r="BP231">
        <f t="shared" si="105"/>
        <v>798.31923076923067</v>
      </c>
      <c r="BQ231">
        <f t="shared" si="90"/>
        <v>-89.525924224416897</v>
      </c>
    </row>
    <row r="232" spans="1:69" x14ac:dyDescent="0.3">
      <c r="A232" s="38">
        <v>39472</v>
      </c>
      <c r="B232" s="48">
        <v>82634.929999999993</v>
      </c>
      <c r="C232" s="48">
        <v>98998.95</v>
      </c>
      <c r="D232" s="48">
        <v>561000</v>
      </c>
      <c r="E232" s="49">
        <v>1318.53</v>
      </c>
      <c r="AD232" s="35">
        <f t="shared" si="96"/>
        <v>2009</v>
      </c>
      <c r="AE232" s="5">
        <f t="shared" si="91"/>
        <v>2008</v>
      </c>
      <c r="AF232" s="5">
        <f t="shared" si="97"/>
        <v>2007</v>
      </c>
      <c r="AG232" s="8">
        <f t="shared" si="92"/>
        <v>39472</v>
      </c>
      <c r="AH232" s="6">
        <f t="shared" si="108"/>
        <v>49</v>
      </c>
      <c r="AI232" s="6">
        <f t="shared" si="109"/>
        <v>3</v>
      </c>
      <c r="AK232">
        <f t="shared" si="93"/>
        <v>7315.4553846153849</v>
      </c>
      <c r="AL232">
        <f t="shared" si="86"/>
        <v>-7.2600241643322789</v>
      </c>
      <c r="AN232">
        <f t="shared" si="98"/>
        <v>11.295937936247093</v>
      </c>
      <c r="AO232" s="39">
        <f t="shared" si="99"/>
        <v>39472</v>
      </c>
      <c r="AP232" s="40">
        <f t="shared" si="94"/>
        <v>82.634929999999997</v>
      </c>
      <c r="AQ232">
        <f t="shared" si="107"/>
        <v>87.785464615384612</v>
      </c>
      <c r="AR232">
        <f t="shared" si="107"/>
        <v>73.154553846153846</v>
      </c>
      <c r="AS232">
        <f t="shared" si="107"/>
        <v>58.523643076923079</v>
      </c>
      <c r="AT232">
        <f t="shared" si="107"/>
        <v>43.892732307692306</v>
      </c>
      <c r="AU232">
        <f t="shared" si="107"/>
        <v>29.26182153846154</v>
      </c>
      <c r="AW232">
        <f t="shared" si="95"/>
        <v>7478.6526923076926</v>
      </c>
      <c r="AX232">
        <f t="shared" si="87"/>
        <v>-21.146542307079486</v>
      </c>
      <c r="BD232">
        <f t="shared" si="101"/>
        <v>5763.7994230769227</v>
      </c>
      <c r="BE232">
        <f t="shared" si="88"/>
        <v>-21.210654429000275</v>
      </c>
      <c r="BG232">
        <f t="shared" si="102"/>
        <v>14.336885088184854</v>
      </c>
      <c r="BH232" s="39">
        <f t="shared" si="103"/>
        <v>39472</v>
      </c>
      <c r="BI232" s="41">
        <f t="shared" si="104"/>
        <v>82.634929999999997</v>
      </c>
      <c r="BJ232" s="41">
        <f t="shared" si="106"/>
        <v>74.929392500000006</v>
      </c>
      <c r="BK232" s="41">
        <f t="shared" si="106"/>
        <v>63.401793653846148</v>
      </c>
      <c r="BL232" s="41">
        <f t="shared" si="106"/>
        <v>51.874194807692305</v>
      </c>
      <c r="BM232" s="41">
        <f t="shared" si="106"/>
        <v>40.346595961538455</v>
      </c>
      <c r="BN232" s="41">
        <f t="shared" si="106"/>
        <v>28.818997115384612</v>
      </c>
      <c r="BP232">
        <f t="shared" si="105"/>
        <v>966.69384615384615</v>
      </c>
      <c r="BQ232">
        <f t="shared" si="90"/>
        <v>-87.07395722296134</v>
      </c>
    </row>
    <row r="233" spans="1:69" x14ac:dyDescent="0.3">
      <c r="A233" s="38">
        <v>39479</v>
      </c>
      <c r="B233" s="48">
        <v>86317.41</v>
      </c>
      <c r="C233" s="48">
        <v>102562.37</v>
      </c>
      <c r="D233" s="48">
        <v>586000</v>
      </c>
      <c r="E233" s="49">
        <v>1364.87</v>
      </c>
      <c r="AD233" s="35">
        <f t="shared" si="96"/>
        <v>2009</v>
      </c>
      <c r="AE233" s="5">
        <f t="shared" si="91"/>
        <v>2008</v>
      </c>
      <c r="AF233" s="5">
        <f t="shared" si="97"/>
        <v>2007</v>
      </c>
      <c r="AG233" s="8">
        <f t="shared" si="92"/>
        <v>39479</v>
      </c>
      <c r="AH233" s="6">
        <f t="shared" si="108"/>
        <v>48</v>
      </c>
      <c r="AI233" s="6">
        <f t="shared" si="109"/>
        <v>4</v>
      </c>
      <c r="AK233">
        <f t="shared" si="93"/>
        <v>7278.9338461538464</v>
      </c>
      <c r="AL233">
        <f t="shared" si="86"/>
        <v>-7.6123210727288448</v>
      </c>
      <c r="AN233">
        <f t="shared" si="98"/>
        <v>11.858523765209064</v>
      </c>
      <c r="AO233" s="39">
        <f t="shared" si="99"/>
        <v>39479</v>
      </c>
      <c r="AP233" s="40">
        <f t="shared" si="94"/>
        <v>86.31741000000001</v>
      </c>
      <c r="AQ233">
        <f t="shared" si="107"/>
        <v>87.347206153846159</v>
      </c>
      <c r="AR233">
        <f t="shared" si="107"/>
        <v>72.789338461538463</v>
      </c>
      <c r="AS233">
        <f t="shared" si="107"/>
        <v>58.231470769230768</v>
      </c>
      <c r="AT233">
        <f t="shared" si="107"/>
        <v>43.673603076923079</v>
      </c>
      <c r="AU233">
        <f t="shared" si="107"/>
        <v>29.115735384615384</v>
      </c>
      <c r="AW233">
        <f t="shared" si="95"/>
        <v>7335.4469230769237</v>
      </c>
      <c r="AX233">
        <f t="shared" si="87"/>
        <v>-22.393298405731322</v>
      </c>
      <c r="BD233">
        <f t="shared" si="101"/>
        <v>5843.0992307692304</v>
      </c>
      <c r="BE233">
        <f t="shared" si="88"/>
        <v>-19.725891809599339</v>
      </c>
      <c r="BG233">
        <f t="shared" si="102"/>
        <v>14.772538783093115</v>
      </c>
      <c r="BH233" s="39">
        <f t="shared" si="103"/>
        <v>39479</v>
      </c>
      <c r="BI233" s="41">
        <f t="shared" si="104"/>
        <v>86.31741000000001</v>
      </c>
      <c r="BJ233" s="41">
        <f t="shared" ref="BJ233:BN248" si="110">$BD233*BJ$18/1000</f>
        <v>75.960290000000001</v>
      </c>
      <c r="BK233" s="41">
        <f t="shared" si="110"/>
        <v>64.274091538461533</v>
      </c>
      <c r="BL233" s="41">
        <f t="shared" si="110"/>
        <v>52.587893076923073</v>
      </c>
      <c r="BM233" s="41">
        <f t="shared" si="110"/>
        <v>40.901694615384613</v>
      </c>
      <c r="BN233" s="41">
        <f t="shared" si="110"/>
        <v>29.21549615384615</v>
      </c>
      <c r="BP233">
        <f t="shared" si="105"/>
        <v>1135.0684615384616</v>
      </c>
      <c r="BQ233">
        <f t="shared" si="90"/>
        <v>-84.526253499734324</v>
      </c>
    </row>
    <row r="234" spans="1:69" x14ac:dyDescent="0.3">
      <c r="A234" s="38">
        <v>39483</v>
      </c>
      <c r="B234" s="48">
        <v>90294.49</v>
      </c>
      <c r="C234" s="48">
        <v>107069.85</v>
      </c>
      <c r="D234" s="48">
        <v>613000</v>
      </c>
      <c r="E234" s="49">
        <v>1424.48</v>
      </c>
      <c r="AD234" s="35">
        <f t="shared" si="96"/>
        <v>2009</v>
      </c>
      <c r="AE234" s="5">
        <f t="shared" si="91"/>
        <v>2008</v>
      </c>
      <c r="AF234" s="5">
        <f t="shared" si="97"/>
        <v>2007</v>
      </c>
      <c r="AG234" s="8">
        <f t="shared" si="92"/>
        <v>39483</v>
      </c>
      <c r="AH234" s="6">
        <f t="shared" si="108"/>
        <v>47</v>
      </c>
      <c r="AI234" s="6">
        <f t="shared" si="109"/>
        <v>5</v>
      </c>
      <c r="AK234">
        <f t="shared" si="93"/>
        <v>7242.4123076923079</v>
      </c>
      <c r="AL234">
        <f t="shared" si="86"/>
        <v>-7.9654642338456654</v>
      </c>
      <c r="AN234">
        <f t="shared" si="98"/>
        <v>12.467460586867784</v>
      </c>
      <c r="AO234" s="39">
        <f t="shared" si="99"/>
        <v>39483</v>
      </c>
      <c r="AP234" s="40">
        <f t="shared" si="94"/>
        <v>90.29449000000001</v>
      </c>
      <c r="AQ234">
        <f t="shared" si="107"/>
        <v>86.908947692307706</v>
      </c>
      <c r="AR234">
        <f t="shared" si="107"/>
        <v>72.424123076923081</v>
      </c>
      <c r="AS234">
        <f t="shared" si="107"/>
        <v>57.939298461538463</v>
      </c>
      <c r="AT234">
        <f t="shared" si="107"/>
        <v>43.454473846153853</v>
      </c>
      <c r="AU234">
        <f t="shared" si="107"/>
        <v>28.969649230769232</v>
      </c>
      <c r="AW234">
        <f t="shared" si="95"/>
        <v>7192.2411538461538</v>
      </c>
      <c r="AX234">
        <f t="shared" si="87"/>
        <v>-23.648568174885433</v>
      </c>
      <c r="BD234">
        <f t="shared" si="101"/>
        <v>5922.3990384615381</v>
      </c>
      <c r="BE234">
        <f t="shared" si="88"/>
        <v>-18.226154672646267</v>
      </c>
      <c r="BG234">
        <f t="shared" si="102"/>
        <v>15.246269191522734</v>
      </c>
      <c r="BH234" s="39">
        <f t="shared" si="103"/>
        <v>39483</v>
      </c>
      <c r="BI234" s="41">
        <f t="shared" si="104"/>
        <v>90.29449000000001</v>
      </c>
      <c r="BJ234" s="41">
        <f t="shared" si="110"/>
        <v>76.991187499999995</v>
      </c>
      <c r="BK234" s="41">
        <f t="shared" si="110"/>
        <v>65.146389423076926</v>
      </c>
      <c r="BL234" s="41">
        <f t="shared" si="110"/>
        <v>53.301591346153842</v>
      </c>
      <c r="BM234" s="41">
        <f t="shared" si="110"/>
        <v>41.456793269230765</v>
      </c>
      <c r="BN234" s="41">
        <f t="shared" si="110"/>
        <v>29.611995192307692</v>
      </c>
      <c r="BP234">
        <f t="shared" si="105"/>
        <v>1303.4430769230769</v>
      </c>
      <c r="BQ234">
        <f t="shared" si="90"/>
        <v>-81.877094370980004</v>
      </c>
    </row>
    <row r="235" spans="1:69" x14ac:dyDescent="0.3">
      <c r="A235" s="38">
        <v>39493</v>
      </c>
      <c r="B235" s="48">
        <v>86317.41</v>
      </c>
      <c r="C235" s="48">
        <v>103215.16</v>
      </c>
      <c r="D235" s="48">
        <v>586000</v>
      </c>
      <c r="E235" s="49">
        <v>1373.85</v>
      </c>
      <c r="AD235" s="35">
        <f t="shared" si="96"/>
        <v>2009</v>
      </c>
      <c r="AE235" s="5">
        <f t="shared" si="91"/>
        <v>2008</v>
      </c>
      <c r="AF235" s="5">
        <f t="shared" si="97"/>
        <v>2007</v>
      </c>
      <c r="AG235" s="8">
        <f t="shared" si="92"/>
        <v>39493</v>
      </c>
      <c r="AH235" s="6">
        <f t="shared" si="108"/>
        <v>46</v>
      </c>
      <c r="AI235" s="6">
        <f t="shared" si="109"/>
        <v>6</v>
      </c>
      <c r="AK235">
        <f t="shared" si="93"/>
        <v>7205.8907692307694</v>
      </c>
      <c r="AL235">
        <f t="shared" si="86"/>
        <v>-8.3194567005259739</v>
      </c>
      <c r="AN235">
        <f t="shared" si="98"/>
        <v>11.978728621390747</v>
      </c>
      <c r="AO235" s="39">
        <f t="shared" si="99"/>
        <v>39493</v>
      </c>
      <c r="AP235" s="40">
        <f t="shared" si="94"/>
        <v>86.31741000000001</v>
      </c>
      <c r="AQ235">
        <f t="shared" si="107"/>
        <v>86.470689230769239</v>
      </c>
      <c r="AR235">
        <f t="shared" si="107"/>
        <v>72.058907692307699</v>
      </c>
      <c r="AS235">
        <f t="shared" si="107"/>
        <v>57.647126153846152</v>
      </c>
      <c r="AT235">
        <f t="shared" si="107"/>
        <v>43.235344615384619</v>
      </c>
      <c r="AU235">
        <f t="shared" si="107"/>
        <v>28.823563076923076</v>
      </c>
      <c r="AW235">
        <f t="shared" si="95"/>
        <v>7049.0353846153848</v>
      </c>
      <c r="AX235">
        <f t="shared" si="87"/>
        <v>-24.912439118720954</v>
      </c>
      <c r="BD235">
        <f t="shared" si="101"/>
        <v>6001.6988461538458</v>
      </c>
      <c r="BE235">
        <f t="shared" si="88"/>
        <v>-16.711215332583674</v>
      </c>
      <c r="BG235">
        <f t="shared" si="102"/>
        <v>14.382162819668304</v>
      </c>
      <c r="BH235" s="39">
        <f t="shared" si="103"/>
        <v>39493</v>
      </c>
      <c r="BI235" s="41">
        <f t="shared" si="104"/>
        <v>86.31741000000001</v>
      </c>
      <c r="BJ235" s="41">
        <f t="shared" si="110"/>
        <v>78.02208499999999</v>
      </c>
      <c r="BK235" s="41">
        <f t="shared" si="110"/>
        <v>66.018687307692304</v>
      </c>
      <c r="BL235" s="41">
        <f t="shared" si="110"/>
        <v>54.01528961538461</v>
      </c>
      <c r="BM235" s="41">
        <f t="shared" si="110"/>
        <v>42.011891923076924</v>
      </c>
      <c r="BN235" s="41">
        <f t="shared" si="110"/>
        <v>30.00849423076923</v>
      </c>
      <c r="BP235">
        <f t="shared" si="105"/>
        <v>1471.8176923076921</v>
      </c>
      <c r="BQ235">
        <f t="shared" si="90"/>
        <v>-79.120296437723184</v>
      </c>
    </row>
    <row r="236" spans="1:69" x14ac:dyDescent="0.3">
      <c r="A236" s="38">
        <v>39500</v>
      </c>
      <c r="B236" s="48">
        <v>85728.21</v>
      </c>
      <c r="C236" s="48">
        <v>101615.94</v>
      </c>
      <c r="D236" s="48">
        <v>582000</v>
      </c>
      <c r="E236" s="49">
        <v>1349.89</v>
      </c>
      <c r="AD236" s="35">
        <f t="shared" si="96"/>
        <v>2009</v>
      </c>
      <c r="AE236" s="5">
        <f t="shared" si="91"/>
        <v>2008</v>
      </c>
      <c r="AF236" s="5">
        <f t="shared" si="97"/>
        <v>2007</v>
      </c>
      <c r="AG236" s="8">
        <f t="shared" si="92"/>
        <v>39500</v>
      </c>
      <c r="AH236" s="6">
        <f t="shared" si="108"/>
        <v>45</v>
      </c>
      <c r="AI236" s="6">
        <f t="shared" si="109"/>
        <v>7</v>
      </c>
      <c r="AK236">
        <f t="shared" si="93"/>
        <v>7169.3692307692318</v>
      </c>
      <c r="AL236">
        <f t="shared" si="86"/>
        <v>-8.6743015403148434</v>
      </c>
      <c r="AN236">
        <f t="shared" si="98"/>
        <v>11.957566592061525</v>
      </c>
      <c r="AO236" s="39">
        <f t="shared" si="99"/>
        <v>39500</v>
      </c>
      <c r="AP236" s="40">
        <f t="shared" si="94"/>
        <v>85.728210000000004</v>
      </c>
      <c r="AQ236">
        <f t="shared" si="107"/>
        <v>86.032430769230771</v>
      </c>
      <c r="AR236">
        <f t="shared" si="107"/>
        <v>71.693692307692316</v>
      </c>
      <c r="AS236">
        <f t="shared" si="107"/>
        <v>57.354953846153855</v>
      </c>
      <c r="AT236">
        <f t="shared" si="107"/>
        <v>43.016215384615386</v>
      </c>
      <c r="AU236">
        <f t="shared" si="107"/>
        <v>28.677476923076927</v>
      </c>
      <c r="AW236">
        <f t="shared" si="95"/>
        <v>6905.8296153846159</v>
      </c>
      <c r="AX236">
        <f t="shared" si="87"/>
        <v>-26.184999944706043</v>
      </c>
      <c r="BD236">
        <f t="shared" si="101"/>
        <v>6080.9986538461535</v>
      </c>
      <c r="BE236">
        <f t="shared" si="88"/>
        <v>-15.180841464435257</v>
      </c>
      <c r="BG236">
        <f t="shared" si="102"/>
        <v>14.097718957029866</v>
      </c>
      <c r="BH236" s="39">
        <f t="shared" si="103"/>
        <v>39500</v>
      </c>
      <c r="BI236" s="41">
        <f t="shared" si="104"/>
        <v>85.728210000000004</v>
      </c>
      <c r="BJ236" s="41">
        <f t="shared" si="110"/>
        <v>79.052982499999999</v>
      </c>
      <c r="BK236" s="41">
        <f t="shared" si="110"/>
        <v>66.890985192307696</v>
      </c>
      <c r="BL236" s="41">
        <f t="shared" si="110"/>
        <v>54.728987884615378</v>
      </c>
      <c r="BM236" s="41">
        <f t="shared" si="110"/>
        <v>42.566990576923075</v>
      </c>
      <c r="BN236" s="41">
        <f t="shared" si="110"/>
        <v>30.404993269230765</v>
      </c>
      <c r="BP236">
        <f t="shared" si="105"/>
        <v>1640.1923076923076</v>
      </c>
      <c r="BQ236">
        <f t="shared" si="90"/>
        <v>-76.249163401912895</v>
      </c>
    </row>
    <row r="237" spans="1:69" x14ac:dyDescent="0.3">
      <c r="A237" s="38">
        <v>39507</v>
      </c>
      <c r="B237" s="48">
        <v>82487.63</v>
      </c>
      <c r="C237" s="48">
        <v>98738.18</v>
      </c>
      <c r="D237" s="48">
        <v>560000</v>
      </c>
      <c r="E237" s="49">
        <v>1313.28</v>
      </c>
      <c r="AD237" s="35">
        <f t="shared" si="96"/>
        <v>2009</v>
      </c>
      <c r="AE237" s="5">
        <f t="shared" si="91"/>
        <v>2008</v>
      </c>
      <c r="AF237" s="5">
        <f t="shared" si="97"/>
        <v>2007</v>
      </c>
      <c r="AG237" s="8">
        <f t="shared" si="92"/>
        <v>39507</v>
      </c>
      <c r="AH237" s="6">
        <f t="shared" si="108"/>
        <v>44</v>
      </c>
      <c r="AI237" s="6">
        <f t="shared" si="109"/>
        <v>8</v>
      </c>
      <c r="AK237">
        <f t="shared" si="93"/>
        <v>7132.8476923076923</v>
      </c>
      <c r="AL237">
        <f t="shared" si="86"/>
        <v>-9.0300018355476848</v>
      </c>
      <c r="AN237">
        <f t="shared" si="98"/>
        <v>11.564473763957906</v>
      </c>
      <c r="AO237" s="39">
        <f t="shared" si="99"/>
        <v>39507</v>
      </c>
      <c r="AP237" s="40">
        <f t="shared" si="94"/>
        <v>82.48763000000001</v>
      </c>
      <c r="AQ237">
        <f t="shared" si="107"/>
        <v>85.594172307692304</v>
      </c>
      <c r="AR237">
        <f t="shared" si="107"/>
        <v>71.328476923076934</v>
      </c>
      <c r="AS237">
        <f t="shared" si="107"/>
        <v>57.062781538461536</v>
      </c>
      <c r="AT237">
        <f t="shared" si="107"/>
        <v>42.797086153846152</v>
      </c>
      <c r="AU237">
        <f t="shared" si="107"/>
        <v>28.531390769230768</v>
      </c>
      <c r="AW237">
        <f t="shared" si="95"/>
        <v>6762.6238461538469</v>
      </c>
      <c r="AX237">
        <f t="shared" si="87"/>
        <v>-27.466340584352533</v>
      </c>
      <c r="BD237">
        <f t="shared" si="101"/>
        <v>6160.2984615384612</v>
      </c>
      <c r="BE237">
        <f t="shared" si="88"/>
        <v>-13.6347959850322</v>
      </c>
      <c r="BG237">
        <f t="shared" si="102"/>
        <v>13.390200250037838</v>
      </c>
      <c r="BH237" s="39">
        <f t="shared" si="103"/>
        <v>39507</v>
      </c>
      <c r="BI237" s="41">
        <f t="shared" si="104"/>
        <v>82.48763000000001</v>
      </c>
      <c r="BJ237" s="41">
        <f t="shared" si="110"/>
        <v>80.083879999999994</v>
      </c>
      <c r="BK237" s="41">
        <f t="shared" si="110"/>
        <v>67.763283076923074</v>
      </c>
      <c r="BL237" s="41">
        <f t="shared" si="110"/>
        <v>55.442686153846154</v>
      </c>
      <c r="BM237" s="41">
        <f t="shared" si="110"/>
        <v>43.122089230769227</v>
      </c>
      <c r="BN237" s="41">
        <f t="shared" si="110"/>
        <v>30.801492307692307</v>
      </c>
      <c r="BP237">
        <f t="shared" si="105"/>
        <v>1808.5669230769229</v>
      </c>
      <c r="BQ237">
        <f t="shared" si="90"/>
        <v>-73.25643176049897</v>
      </c>
    </row>
    <row r="238" spans="1:69" x14ac:dyDescent="0.3">
      <c r="A238" s="38">
        <v>39514</v>
      </c>
      <c r="B238" s="48">
        <v>81014.64</v>
      </c>
      <c r="C238" s="48">
        <v>97025.07</v>
      </c>
      <c r="D238" s="48">
        <v>550000</v>
      </c>
      <c r="E238" s="49">
        <v>1290.24</v>
      </c>
      <c r="AD238" s="35">
        <f t="shared" si="96"/>
        <v>2009</v>
      </c>
      <c r="AE238" s="5">
        <f t="shared" si="91"/>
        <v>2008</v>
      </c>
      <c r="AF238" s="5">
        <f t="shared" si="97"/>
        <v>2007</v>
      </c>
      <c r="AG238" s="8">
        <f t="shared" si="92"/>
        <v>39514</v>
      </c>
      <c r="AH238" s="6">
        <f t="shared" si="108"/>
        <v>43</v>
      </c>
      <c r="AI238" s="6">
        <f t="shared" si="109"/>
        <v>9</v>
      </c>
      <c r="AK238">
        <f t="shared" si="93"/>
        <v>7096.3261538461538</v>
      </c>
      <c r="AL238">
        <f t="shared" si="86"/>
        <v>-9.3865606834395603</v>
      </c>
      <c r="AN238">
        <f t="shared" si="98"/>
        <v>11.416420024055784</v>
      </c>
      <c r="AO238" s="39">
        <f t="shared" si="99"/>
        <v>39514</v>
      </c>
      <c r="AP238" s="40">
        <f t="shared" si="94"/>
        <v>81.01464</v>
      </c>
      <c r="AQ238">
        <f t="shared" si="107"/>
        <v>85.155913846153851</v>
      </c>
      <c r="AR238">
        <f t="shared" si="107"/>
        <v>70.963261538461538</v>
      </c>
      <c r="AS238">
        <f t="shared" si="107"/>
        <v>56.770609230769232</v>
      </c>
      <c r="AT238">
        <f t="shared" si="107"/>
        <v>42.577956923076925</v>
      </c>
      <c r="AU238">
        <f t="shared" si="107"/>
        <v>28.385304615384616</v>
      </c>
      <c r="AW238">
        <f t="shared" si="95"/>
        <v>6619.418076923077</v>
      </c>
      <c r="AX238">
        <f t="shared" si="87"/>
        <v>-28.756552214401854</v>
      </c>
      <c r="BD238">
        <f t="shared" si="101"/>
        <v>6239.598269230768</v>
      </c>
      <c r="BE238">
        <f t="shared" si="88"/>
        <v>-12.072836930572105</v>
      </c>
      <c r="BG238">
        <f t="shared" si="102"/>
        <v>12.983951290503141</v>
      </c>
      <c r="BH238" s="39">
        <f t="shared" si="103"/>
        <v>39514</v>
      </c>
      <c r="BI238" s="41">
        <f t="shared" si="104"/>
        <v>81.01464</v>
      </c>
      <c r="BJ238" s="41">
        <f t="shared" si="110"/>
        <v>81.114777499999988</v>
      </c>
      <c r="BK238" s="41">
        <f t="shared" si="110"/>
        <v>68.635580961538452</v>
      </c>
      <c r="BL238" s="41">
        <f t="shared" si="110"/>
        <v>56.156384423076908</v>
      </c>
      <c r="BM238" s="41">
        <f t="shared" si="110"/>
        <v>43.677187884615378</v>
      </c>
      <c r="BN238" s="41">
        <f t="shared" si="110"/>
        <v>31.197991346153838</v>
      </c>
      <c r="BP238">
        <f t="shared" si="105"/>
        <v>1976.9415384615384</v>
      </c>
      <c r="BQ238">
        <f t="shared" si="90"/>
        <v>-70.134209450319446</v>
      </c>
    </row>
    <row r="239" spans="1:69" x14ac:dyDescent="0.3">
      <c r="A239" s="38">
        <v>39521</v>
      </c>
      <c r="B239" s="48">
        <v>80572.740000000005</v>
      </c>
      <c r="C239" s="48">
        <v>96292.32</v>
      </c>
      <c r="D239" s="48">
        <v>547000</v>
      </c>
      <c r="E239" s="49">
        <v>1280.4000000000001</v>
      </c>
      <c r="AD239" s="35">
        <f t="shared" si="96"/>
        <v>2009</v>
      </c>
      <c r="AE239" s="5">
        <f t="shared" si="91"/>
        <v>2008</v>
      </c>
      <c r="AF239" s="5">
        <f t="shared" si="97"/>
        <v>2007</v>
      </c>
      <c r="AG239" s="8">
        <f t="shared" si="92"/>
        <v>39521</v>
      </c>
      <c r="AH239" s="6">
        <f t="shared" si="108"/>
        <v>42</v>
      </c>
      <c r="AI239" s="6">
        <f t="shared" si="109"/>
        <v>10</v>
      </c>
      <c r="AK239">
        <f t="shared" si="93"/>
        <v>7059.8046153846162</v>
      </c>
      <c r="AL239">
        <f t="shared" si="86"/>
        <v>-9.7439811961751222</v>
      </c>
      <c r="AN239">
        <f t="shared" si="98"/>
        <v>11.412885255268559</v>
      </c>
      <c r="AO239" s="39">
        <f t="shared" si="99"/>
        <v>39521</v>
      </c>
      <c r="AP239" s="40">
        <f t="shared" si="94"/>
        <v>80.57274000000001</v>
      </c>
      <c r="AQ239">
        <f t="shared" si="107"/>
        <v>84.717655384615398</v>
      </c>
      <c r="AR239">
        <f t="shared" si="107"/>
        <v>70.59804615384617</v>
      </c>
      <c r="AS239">
        <f t="shared" si="107"/>
        <v>56.478436923076927</v>
      </c>
      <c r="AT239">
        <f t="shared" si="107"/>
        <v>42.358827692307699</v>
      </c>
      <c r="AU239">
        <f t="shared" si="107"/>
        <v>28.239218461538464</v>
      </c>
      <c r="AW239">
        <f t="shared" si="95"/>
        <v>6476.2123076923081</v>
      </c>
      <c r="AX239">
        <f t="shared" si="87"/>
        <v>-30.055727278452117</v>
      </c>
      <c r="BD239">
        <f t="shared" si="101"/>
        <v>6318.8980769230766</v>
      </c>
      <c r="BE239">
        <f t="shared" si="88"/>
        <v>-10.494717330377213</v>
      </c>
      <c r="BG239">
        <f t="shared" si="102"/>
        <v>12.751074478358113</v>
      </c>
      <c r="BH239" s="39">
        <f t="shared" si="103"/>
        <v>39521</v>
      </c>
      <c r="BI239" s="41">
        <f t="shared" si="104"/>
        <v>80.57274000000001</v>
      </c>
      <c r="BJ239" s="41">
        <f t="shared" si="110"/>
        <v>82.145674999999983</v>
      </c>
      <c r="BK239" s="41">
        <f t="shared" si="110"/>
        <v>69.507878846153844</v>
      </c>
      <c r="BL239" s="41">
        <f t="shared" si="110"/>
        <v>56.87008269230769</v>
      </c>
      <c r="BM239" s="41">
        <f t="shared" si="110"/>
        <v>44.232286538461537</v>
      </c>
      <c r="BN239" s="41">
        <f t="shared" si="110"/>
        <v>31.594490384615384</v>
      </c>
      <c r="BP239">
        <f t="shared" si="105"/>
        <v>2145.3161538461536</v>
      </c>
      <c r="BQ239">
        <f t="shared" si="90"/>
        <v>-66.873906352668627</v>
      </c>
    </row>
    <row r="240" spans="1:69" x14ac:dyDescent="0.3">
      <c r="A240" s="38">
        <v>39528</v>
      </c>
      <c r="B240" s="48">
        <v>89410.7</v>
      </c>
      <c r="C240" s="48">
        <v>106390.46</v>
      </c>
      <c r="D240" s="48">
        <v>607000</v>
      </c>
      <c r="E240" s="49">
        <v>1415.65</v>
      </c>
      <c r="AD240" s="35">
        <f t="shared" si="96"/>
        <v>2009</v>
      </c>
      <c r="AE240" s="5">
        <f t="shared" si="91"/>
        <v>2008</v>
      </c>
      <c r="AF240" s="5">
        <f t="shared" si="97"/>
        <v>2007</v>
      </c>
      <c r="AG240" s="8">
        <f t="shared" si="92"/>
        <v>39528</v>
      </c>
      <c r="AH240" s="6">
        <f t="shared" si="108"/>
        <v>41</v>
      </c>
      <c r="AI240" s="6">
        <f t="shared" si="109"/>
        <v>11</v>
      </c>
      <c r="AK240">
        <f t="shared" si="93"/>
        <v>7023.2830769230768</v>
      </c>
      <c r="AL240">
        <f t="shared" si="86"/>
        <v>-10.102266500999102</v>
      </c>
      <c r="AN240">
        <f t="shared" si="98"/>
        <v>12.730613164914764</v>
      </c>
      <c r="AO240" s="39">
        <f t="shared" si="99"/>
        <v>39528</v>
      </c>
      <c r="AP240" s="40">
        <f t="shared" si="94"/>
        <v>89.410699999999991</v>
      </c>
      <c r="AQ240">
        <f t="shared" si="107"/>
        <v>84.279396923076916</v>
      </c>
      <c r="AR240">
        <f t="shared" si="107"/>
        <v>70.232830769230773</v>
      </c>
      <c r="AS240">
        <f t="shared" si="107"/>
        <v>56.186264615384616</v>
      </c>
      <c r="AT240">
        <f t="shared" si="107"/>
        <v>42.139698461538458</v>
      </c>
      <c r="AU240">
        <f t="shared" si="107"/>
        <v>28.093132307692308</v>
      </c>
      <c r="AW240">
        <f t="shared" si="95"/>
        <v>6333.0065384615391</v>
      </c>
      <c r="AX240">
        <f t="shared" si="87"/>
        <v>-31.363959509038008</v>
      </c>
      <c r="BD240">
        <f t="shared" si="101"/>
        <v>6398.1978846153843</v>
      </c>
      <c r="BE240">
        <f t="shared" si="88"/>
        <v>-8.9001850767140738</v>
      </c>
      <c r="BG240">
        <f t="shared" si="102"/>
        <v>13.974356781772897</v>
      </c>
      <c r="BH240" s="39">
        <f t="shared" si="103"/>
        <v>39528</v>
      </c>
      <c r="BI240" s="41">
        <f t="shared" si="104"/>
        <v>89.410699999999991</v>
      </c>
      <c r="BJ240" s="41">
        <f t="shared" si="110"/>
        <v>83.176572499999992</v>
      </c>
      <c r="BK240" s="41">
        <f t="shared" si="110"/>
        <v>70.380176730769222</v>
      </c>
      <c r="BL240" s="41">
        <f t="shared" si="110"/>
        <v>57.583780961538459</v>
      </c>
      <c r="BM240" s="41">
        <f t="shared" si="110"/>
        <v>44.787385192307688</v>
      </c>
      <c r="BN240" s="41">
        <f t="shared" si="110"/>
        <v>31.990989423076922</v>
      </c>
      <c r="BP240">
        <f t="shared" si="105"/>
        <v>2313.6907692307691</v>
      </c>
      <c r="BQ240">
        <f t="shared" si="90"/>
        <v>-63.466155369029067</v>
      </c>
    </row>
    <row r="241" spans="1:69" x14ac:dyDescent="0.3">
      <c r="A241" s="38">
        <v>39535</v>
      </c>
      <c r="B241" s="48">
        <v>90294.49</v>
      </c>
      <c r="C241" s="48">
        <v>107357.28</v>
      </c>
      <c r="D241" s="48">
        <v>613000</v>
      </c>
      <c r="E241" s="49">
        <v>1428.56</v>
      </c>
      <c r="AD241" s="35">
        <f t="shared" si="96"/>
        <v>2009</v>
      </c>
      <c r="AE241" s="5">
        <f t="shared" si="91"/>
        <v>2008</v>
      </c>
      <c r="AF241" s="5">
        <f t="shared" si="97"/>
        <v>2007</v>
      </c>
      <c r="AG241" s="8">
        <f t="shared" si="92"/>
        <v>39535</v>
      </c>
      <c r="AH241" s="6">
        <f t="shared" si="108"/>
        <v>40</v>
      </c>
      <c r="AI241" s="6">
        <f t="shared" si="109"/>
        <v>12</v>
      </c>
      <c r="AK241">
        <f t="shared" si="93"/>
        <v>6986.7615384615392</v>
      </c>
      <c r="AL241">
        <f t="shared" si="86"/>
        <v>-10.461419740307464</v>
      </c>
      <c r="AN241">
        <f t="shared" si="98"/>
        <v>12.923654185553117</v>
      </c>
      <c r="AO241" s="39">
        <f t="shared" si="99"/>
        <v>39535</v>
      </c>
      <c r="AP241" s="40">
        <f t="shared" si="94"/>
        <v>90.29449000000001</v>
      </c>
      <c r="AQ241">
        <f t="shared" si="107"/>
        <v>83.841138461538478</v>
      </c>
      <c r="AR241">
        <f t="shared" si="107"/>
        <v>69.867615384615391</v>
      </c>
      <c r="AS241">
        <f t="shared" si="107"/>
        <v>55.894092307692311</v>
      </c>
      <c r="AT241">
        <f t="shared" si="107"/>
        <v>41.920569230769239</v>
      </c>
      <c r="AU241">
        <f t="shared" si="107"/>
        <v>27.947046153846156</v>
      </c>
      <c r="AW241">
        <f t="shared" si="95"/>
        <v>6189.8007692307692</v>
      </c>
      <c r="AX241">
        <f t="shared" si="87"/>
        <v>-32.681343950173726</v>
      </c>
      <c r="BD241">
        <f t="shared" si="101"/>
        <v>6477.497692307692</v>
      </c>
      <c r="BE241">
        <f t="shared" si="88"/>
        <v>-7.2889827905302411</v>
      </c>
      <c r="BG241">
        <f t="shared" si="102"/>
        <v>13.939717818383572</v>
      </c>
      <c r="BH241" s="39">
        <f t="shared" si="103"/>
        <v>39535</v>
      </c>
      <c r="BI241" s="41">
        <f t="shared" si="104"/>
        <v>90.29449000000001</v>
      </c>
      <c r="BJ241" s="41">
        <f t="shared" si="110"/>
        <v>84.207470000000001</v>
      </c>
      <c r="BK241" s="41">
        <f t="shared" si="110"/>
        <v>71.2524746153846</v>
      </c>
      <c r="BL241" s="41">
        <f t="shared" si="110"/>
        <v>58.297479230769227</v>
      </c>
      <c r="BM241" s="41">
        <f t="shared" si="110"/>
        <v>45.342483846153847</v>
      </c>
      <c r="BN241" s="41">
        <f t="shared" si="110"/>
        <v>32.38748846153846</v>
      </c>
      <c r="BP241">
        <f t="shared" si="105"/>
        <v>2482.0653846153846</v>
      </c>
      <c r="BQ241">
        <f t="shared" si="90"/>
        <v>-59.900722540964104</v>
      </c>
    </row>
    <row r="242" spans="1:69" x14ac:dyDescent="0.3">
      <c r="A242" s="38">
        <v>39542</v>
      </c>
      <c r="B242" s="48">
        <v>95744.57</v>
      </c>
      <c r="C242" s="48">
        <v>113704.04</v>
      </c>
      <c r="D242" s="48">
        <v>650000</v>
      </c>
      <c r="E242" s="49">
        <v>1513.15</v>
      </c>
      <c r="AD242" s="35">
        <f t="shared" si="96"/>
        <v>2009</v>
      </c>
      <c r="AE242" s="5">
        <f t="shared" si="91"/>
        <v>2008</v>
      </c>
      <c r="AF242" s="5">
        <f t="shared" si="97"/>
        <v>2007</v>
      </c>
      <c r="AG242" s="8">
        <f t="shared" si="92"/>
        <v>39542</v>
      </c>
      <c r="AH242" s="6">
        <f t="shared" si="108"/>
        <v>39</v>
      </c>
      <c r="AI242" s="6">
        <f t="shared" si="109"/>
        <v>13</v>
      </c>
      <c r="AK242">
        <f t="shared" si="93"/>
        <v>6950.24</v>
      </c>
      <c r="AL242">
        <f t="shared" si="86"/>
        <v>-10.821444071739428</v>
      </c>
      <c r="AN242">
        <f t="shared" si="98"/>
        <v>13.775721413936786</v>
      </c>
      <c r="AO242" s="39">
        <f t="shared" si="99"/>
        <v>39542</v>
      </c>
      <c r="AP242" s="40">
        <f t="shared" si="94"/>
        <v>95.74457000000001</v>
      </c>
      <c r="AQ242">
        <f t="shared" si="107"/>
        <v>83.40288000000001</v>
      </c>
      <c r="AR242">
        <f t="shared" si="107"/>
        <v>69.502399999999994</v>
      </c>
      <c r="AS242">
        <f t="shared" si="107"/>
        <v>55.60192</v>
      </c>
      <c r="AT242">
        <f t="shared" si="107"/>
        <v>41.701440000000005</v>
      </c>
      <c r="AU242">
        <f t="shared" si="107"/>
        <v>27.80096</v>
      </c>
      <c r="AW242">
        <f t="shared" si="95"/>
        <v>6046.5950000000003</v>
      </c>
      <c r="AX242">
        <f t="shared" si="87"/>
        <v>-34.007976980370771</v>
      </c>
      <c r="BD242">
        <f t="shared" si="101"/>
        <v>6556.7974999999988</v>
      </c>
      <c r="BE242">
        <f t="shared" si="88"/>
        <v>-5.6608476829577263</v>
      </c>
      <c r="BG242">
        <f t="shared" si="102"/>
        <v>14.602337497840985</v>
      </c>
      <c r="BH242" s="39">
        <f t="shared" si="103"/>
        <v>39542</v>
      </c>
      <c r="BI242" s="41">
        <f t="shared" si="104"/>
        <v>95.74457000000001</v>
      </c>
      <c r="BJ242" s="41">
        <f t="shared" si="110"/>
        <v>85.238367499999981</v>
      </c>
      <c r="BK242" s="41">
        <f t="shared" si="110"/>
        <v>72.124772499999992</v>
      </c>
      <c r="BL242" s="41">
        <f t="shared" si="110"/>
        <v>59.011177499999988</v>
      </c>
      <c r="BM242" s="41">
        <f t="shared" si="110"/>
        <v>45.897582499999992</v>
      </c>
      <c r="BN242" s="41">
        <f t="shared" si="110"/>
        <v>32.783987499999995</v>
      </c>
      <c r="BP242">
        <f t="shared" si="105"/>
        <v>2650.4399999999996</v>
      </c>
      <c r="BQ242">
        <f t="shared" si="90"/>
        <v>-56.16640439784706</v>
      </c>
    </row>
    <row r="243" spans="1:69" x14ac:dyDescent="0.3">
      <c r="A243" s="38">
        <v>39549</v>
      </c>
      <c r="B243" s="48">
        <v>100163.55</v>
      </c>
      <c r="C243" s="48">
        <v>118705.94</v>
      </c>
      <c r="D243" s="48">
        <v>680000</v>
      </c>
      <c r="E243" s="49">
        <v>1579.27</v>
      </c>
      <c r="AD243" s="35">
        <f t="shared" si="96"/>
        <v>2009</v>
      </c>
      <c r="AE243" s="5">
        <f t="shared" si="91"/>
        <v>2008</v>
      </c>
      <c r="AF243" s="5">
        <f t="shared" si="97"/>
        <v>2007</v>
      </c>
      <c r="AG243" s="8">
        <f t="shared" si="92"/>
        <v>39549</v>
      </c>
      <c r="AH243" s="6">
        <f t="shared" si="108"/>
        <v>38</v>
      </c>
      <c r="AI243" s="6">
        <f t="shared" si="109"/>
        <v>14</v>
      </c>
      <c r="AK243">
        <f t="shared" si="93"/>
        <v>6913.7184615384613</v>
      </c>
      <c r="AL243">
        <f t="shared" si="86"/>
        <v>-11.18234266826985</v>
      </c>
      <c r="AN243">
        <f t="shared" si="98"/>
        <v>14.487652419926759</v>
      </c>
      <c r="AO243" s="39">
        <f t="shared" si="99"/>
        <v>39549</v>
      </c>
      <c r="AP243" s="40">
        <f t="shared" si="94"/>
        <v>100.16355</v>
      </c>
      <c r="AQ243">
        <f t="shared" si="107"/>
        <v>82.964621538461529</v>
      </c>
      <c r="AR243">
        <f t="shared" si="107"/>
        <v>69.137184615384612</v>
      </c>
      <c r="AS243">
        <f t="shared" si="107"/>
        <v>55.309747692307688</v>
      </c>
      <c r="AT243">
        <f t="shared" si="107"/>
        <v>41.482310769230764</v>
      </c>
      <c r="AU243">
        <f t="shared" si="107"/>
        <v>27.654873846153844</v>
      </c>
      <c r="AW243">
        <f t="shared" si="95"/>
        <v>5903.3892307692313</v>
      </c>
      <c r="AX243">
        <f t="shared" si="87"/>
        <v>-35.343956336142398</v>
      </c>
      <c r="BD243">
        <f t="shared" si="101"/>
        <v>6636.0973076923074</v>
      </c>
      <c r="BE243">
        <f t="shared" si="88"/>
        <v>-4.0155114124270641</v>
      </c>
      <c r="BG243">
        <f t="shared" si="102"/>
        <v>15.09374340908086</v>
      </c>
      <c r="BH243" s="39">
        <f t="shared" si="103"/>
        <v>39549</v>
      </c>
      <c r="BI243" s="41">
        <f t="shared" si="104"/>
        <v>100.16355</v>
      </c>
      <c r="BJ243" s="41">
        <f t="shared" si="110"/>
        <v>86.269265000000004</v>
      </c>
      <c r="BK243" s="41">
        <f t="shared" si="110"/>
        <v>72.997070384615384</v>
      </c>
      <c r="BL243" s="41">
        <f t="shared" si="110"/>
        <v>59.724875769230771</v>
      </c>
      <c r="BM243" s="41">
        <f t="shared" si="110"/>
        <v>46.45268115384615</v>
      </c>
      <c r="BN243" s="41">
        <f t="shared" si="110"/>
        <v>33.180486538461544</v>
      </c>
      <c r="BP243">
        <f t="shared" si="105"/>
        <v>2818.8146153846151</v>
      </c>
      <c r="BQ243">
        <f t="shared" si="90"/>
        <v>-52.25091036361642</v>
      </c>
    </row>
    <row r="244" spans="1:69" x14ac:dyDescent="0.3">
      <c r="A244" s="38">
        <v>39556</v>
      </c>
      <c r="B244" s="48">
        <v>97954.06</v>
      </c>
      <c r="C244" s="48">
        <v>116148.06</v>
      </c>
      <c r="D244" s="48">
        <v>665000</v>
      </c>
      <c r="E244" s="49">
        <v>1545.05</v>
      </c>
      <c r="AD244" s="35">
        <f t="shared" si="96"/>
        <v>2009</v>
      </c>
      <c r="AE244" s="5">
        <f t="shared" si="91"/>
        <v>2008</v>
      </c>
      <c r="AF244" s="5">
        <f t="shared" si="97"/>
        <v>2007</v>
      </c>
      <c r="AG244" s="8">
        <f t="shared" si="92"/>
        <v>39556</v>
      </c>
      <c r="AH244" s="6">
        <f t="shared" si="108"/>
        <v>37</v>
      </c>
      <c r="AI244" s="6">
        <f t="shared" si="109"/>
        <v>15</v>
      </c>
      <c r="AK244">
        <f t="shared" si="93"/>
        <v>6877.1969230769237</v>
      </c>
      <c r="AL244">
        <f t="shared" si="86"/>
        <v>-11.544118718302565</v>
      </c>
      <c r="AN244">
        <f t="shared" si="98"/>
        <v>14.243311787584297</v>
      </c>
      <c r="AO244" s="39">
        <f t="shared" si="99"/>
        <v>39556</v>
      </c>
      <c r="AP244" s="40">
        <f t="shared" si="94"/>
        <v>97.954059999999998</v>
      </c>
      <c r="AQ244">
        <f t="shared" si="107"/>
        <v>82.526363076923076</v>
      </c>
      <c r="AR244">
        <f t="shared" si="107"/>
        <v>68.77196923076923</v>
      </c>
      <c r="AS244">
        <f t="shared" si="107"/>
        <v>55.017575384615391</v>
      </c>
      <c r="AT244">
        <f t="shared" si="107"/>
        <v>41.263181538461538</v>
      </c>
      <c r="AU244">
        <f t="shared" si="107"/>
        <v>27.508787692307695</v>
      </c>
      <c r="AW244">
        <f t="shared" si="95"/>
        <v>5760.1834615384614</v>
      </c>
      <c r="AX244">
        <f t="shared" si="87"/>
        <v>-36.689381136006425</v>
      </c>
      <c r="BD244">
        <f t="shared" si="101"/>
        <v>6715.3971153846151</v>
      </c>
      <c r="BE244">
        <f t="shared" si="88"/>
        <v>-2.352699937228464</v>
      </c>
      <c r="BG244">
        <f t="shared" si="102"/>
        <v>14.586488083570291</v>
      </c>
      <c r="BH244" s="39">
        <f t="shared" si="103"/>
        <v>39556</v>
      </c>
      <c r="BI244" s="41">
        <f t="shared" si="104"/>
        <v>97.954059999999998</v>
      </c>
      <c r="BJ244" s="41">
        <f t="shared" si="110"/>
        <v>87.300162499999985</v>
      </c>
      <c r="BK244" s="41">
        <f t="shared" si="110"/>
        <v>73.869368269230762</v>
      </c>
      <c r="BL244" s="41">
        <f t="shared" si="110"/>
        <v>60.438574038461532</v>
      </c>
      <c r="BM244" s="41">
        <f t="shared" si="110"/>
        <v>47.007779807692309</v>
      </c>
      <c r="BN244" s="41">
        <f t="shared" si="110"/>
        <v>33.576985576923079</v>
      </c>
      <c r="BP244">
        <f t="shared" si="105"/>
        <v>2987.1892307692301</v>
      </c>
      <c r="BQ244">
        <f t="shared" si="90"/>
        <v>-48.140727622390777</v>
      </c>
    </row>
    <row r="245" spans="1:69" x14ac:dyDescent="0.3">
      <c r="A245" s="38">
        <v>39563</v>
      </c>
      <c r="B245" s="48">
        <v>101636.54</v>
      </c>
      <c r="C245" s="48">
        <v>119747.65</v>
      </c>
      <c r="D245" s="48">
        <v>690000</v>
      </c>
      <c r="E245" s="49">
        <v>1591.48</v>
      </c>
      <c r="AD245" s="35">
        <f t="shared" si="96"/>
        <v>2009</v>
      </c>
      <c r="AE245" s="5">
        <f t="shared" si="91"/>
        <v>2008</v>
      </c>
      <c r="AF245" s="5">
        <f t="shared" si="97"/>
        <v>2007</v>
      </c>
      <c r="AG245" s="8">
        <f t="shared" si="92"/>
        <v>39563</v>
      </c>
      <c r="AH245" s="6">
        <f t="shared" si="108"/>
        <v>36</v>
      </c>
      <c r="AI245" s="6">
        <f t="shared" si="109"/>
        <v>16</v>
      </c>
      <c r="AK245">
        <f t="shared" si="93"/>
        <v>6840.6753846153842</v>
      </c>
      <c r="AL245">
        <f t="shared" si="86"/>
        <v>-11.90677542576417</v>
      </c>
      <c r="AN245">
        <f t="shared" si="98"/>
        <v>14.857676221353762</v>
      </c>
      <c r="AO245" s="39">
        <f t="shared" si="99"/>
        <v>39563</v>
      </c>
      <c r="AP245" s="40">
        <f t="shared" si="94"/>
        <v>101.63654</v>
      </c>
      <c r="AQ245">
        <f t="shared" ref="AQ245:AU264" si="111">($AK245*AQ$18)/1000</f>
        <v>82.088104615384609</v>
      </c>
      <c r="AR245">
        <f t="shared" si="111"/>
        <v>68.406753846153848</v>
      </c>
      <c r="AS245">
        <f t="shared" si="111"/>
        <v>54.725403076923072</v>
      </c>
      <c r="AT245">
        <f t="shared" si="111"/>
        <v>41.044052307692304</v>
      </c>
      <c r="AU245">
        <f t="shared" si="111"/>
        <v>27.362701538461536</v>
      </c>
      <c r="AW245">
        <f t="shared" si="95"/>
        <v>5616.9776923076925</v>
      </c>
      <c r="AX245">
        <f t="shared" si="87"/>
        <v>-38.044351904998862</v>
      </c>
      <c r="BD245">
        <f t="shared" si="101"/>
        <v>6794.6969230769228</v>
      </c>
      <c r="BE245">
        <f t="shared" si="88"/>
        <v>-0.67213336334985829</v>
      </c>
      <c r="BG245">
        <f t="shared" si="102"/>
        <v>14.95821537746745</v>
      </c>
      <c r="BH245" s="39">
        <f t="shared" si="103"/>
        <v>39563</v>
      </c>
      <c r="BI245" s="41">
        <f t="shared" si="104"/>
        <v>101.63654</v>
      </c>
      <c r="BJ245" s="41">
        <f t="shared" si="110"/>
        <v>88.331059999999994</v>
      </c>
      <c r="BK245" s="41">
        <f t="shared" si="110"/>
        <v>74.741666153846154</v>
      </c>
      <c r="BL245" s="41">
        <f t="shared" si="110"/>
        <v>61.152272307692307</v>
      </c>
      <c r="BM245" s="41">
        <f t="shared" si="110"/>
        <v>47.56287846153846</v>
      </c>
      <c r="BN245" s="41">
        <f t="shared" si="110"/>
        <v>33.973484615384614</v>
      </c>
      <c r="BP245">
        <f t="shared" si="105"/>
        <v>3155.563846153846</v>
      </c>
      <c r="BQ245">
        <f t="shared" si="90"/>
        <v>-43.820965312443562</v>
      </c>
    </row>
    <row r="246" spans="1:69" x14ac:dyDescent="0.3">
      <c r="A246" s="38">
        <v>39570</v>
      </c>
      <c r="B246" s="48">
        <v>107675.82</v>
      </c>
      <c r="C246" s="48">
        <v>125743.34</v>
      </c>
      <c r="D246" s="48">
        <v>731000</v>
      </c>
      <c r="E246" s="49">
        <v>1669.11</v>
      </c>
      <c r="AD246" s="35">
        <f t="shared" si="96"/>
        <v>2009</v>
      </c>
      <c r="AE246" s="5">
        <f t="shared" si="91"/>
        <v>2008</v>
      </c>
      <c r="AF246" s="5">
        <f t="shared" si="97"/>
        <v>2007</v>
      </c>
      <c r="AG246" s="8">
        <f t="shared" si="92"/>
        <v>39570</v>
      </c>
      <c r="AH246" s="6">
        <f t="shared" si="108"/>
        <v>35</v>
      </c>
      <c r="AI246" s="6">
        <f t="shared" si="109"/>
        <v>17</v>
      </c>
      <c r="AK246">
        <f t="shared" si="93"/>
        <v>6804.1538461538457</v>
      </c>
      <c r="AL246">
        <f t="shared" si="86"/>
        <v>-12.270316010198712</v>
      </c>
      <c r="AN246">
        <f t="shared" si="98"/>
        <v>15.825012548895472</v>
      </c>
      <c r="AO246" s="39">
        <f t="shared" si="99"/>
        <v>39570</v>
      </c>
      <c r="AP246" s="40">
        <f t="shared" si="94"/>
        <v>107.67582</v>
      </c>
      <c r="AQ246">
        <f t="shared" si="111"/>
        <v>81.649846153846156</v>
      </c>
      <c r="AR246">
        <f t="shared" si="111"/>
        <v>68.041538461538451</v>
      </c>
      <c r="AS246">
        <f t="shared" si="111"/>
        <v>54.433230769230768</v>
      </c>
      <c r="AT246">
        <f t="shared" si="111"/>
        <v>40.824923076923078</v>
      </c>
      <c r="AU246">
        <f t="shared" si="111"/>
        <v>27.216615384615384</v>
      </c>
      <c r="AW246">
        <f t="shared" si="95"/>
        <v>5473.7719230769244</v>
      </c>
      <c r="AX246">
        <f t="shared" si="87"/>
        <v>-39.40897059971158</v>
      </c>
      <c r="BD246">
        <f t="shared" si="101"/>
        <v>6873.9967307692305</v>
      </c>
      <c r="BE246">
        <f t="shared" si="88"/>
        <v>1.0264742125850823</v>
      </c>
      <c r="BG246">
        <f t="shared" si="102"/>
        <v>15.664223335752244</v>
      </c>
      <c r="BH246" s="39">
        <f t="shared" si="103"/>
        <v>39570</v>
      </c>
      <c r="BI246" s="41">
        <f t="shared" si="104"/>
        <v>107.67582</v>
      </c>
      <c r="BJ246" s="41">
        <f t="shared" si="110"/>
        <v>89.361957499999988</v>
      </c>
      <c r="BK246" s="41">
        <f t="shared" si="110"/>
        <v>75.613964038461532</v>
      </c>
      <c r="BL246" s="41">
        <f t="shared" si="110"/>
        <v>61.865970576923068</v>
      </c>
      <c r="BM246" s="41">
        <f t="shared" si="110"/>
        <v>48.117977115384619</v>
      </c>
      <c r="BN246" s="41">
        <f t="shared" si="110"/>
        <v>34.369983653846155</v>
      </c>
      <c r="BP246">
        <f t="shared" si="105"/>
        <v>3323.9384615384615</v>
      </c>
      <c r="BQ246">
        <f t="shared" si="90"/>
        <v>-39.275174262832557</v>
      </c>
    </row>
    <row r="247" spans="1:69" x14ac:dyDescent="0.3">
      <c r="A247" s="38">
        <v>39577</v>
      </c>
      <c r="B247" s="48">
        <v>104435.23</v>
      </c>
      <c r="C247" s="48">
        <v>123228.62</v>
      </c>
      <c r="D247" s="48">
        <v>709000</v>
      </c>
      <c r="E247" s="49">
        <v>1637.75</v>
      </c>
      <c r="AD247" s="35">
        <f t="shared" si="96"/>
        <v>2009</v>
      </c>
      <c r="AE247" s="5">
        <f t="shared" si="91"/>
        <v>2008</v>
      </c>
      <c r="AF247" s="5">
        <f t="shared" si="97"/>
        <v>2007</v>
      </c>
      <c r="AG247" s="8">
        <f t="shared" si="92"/>
        <v>39577</v>
      </c>
      <c r="AH247" s="6">
        <f t="shared" si="108"/>
        <v>34</v>
      </c>
      <c r="AI247" s="6">
        <f t="shared" si="109"/>
        <v>18</v>
      </c>
      <c r="AK247">
        <f t="shared" si="93"/>
        <v>6767.6323076923081</v>
      </c>
      <c r="AL247">
        <f t="shared" si="86"/>
        <v>-12.634743706862828</v>
      </c>
      <c r="AN247">
        <f t="shared" si="98"/>
        <v>15.431575660707152</v>
      </c>
      <c r="AO247" s="39">
        <f t="shared" si="99"/>
        <v>39577</v>
      </c>
      <c r="AP247" s="40">
        <f t="shared" si="94"/>
        <v>104.43522999999999</v>
      </c>
      <c r="AQ247">
        <f t="shared" si="111"/>
        <v>81.211587692307702</v>
      </c>
      <c r="AR247">
        <f t="shared" si="111"/>
        <v>67.676323076923083</v>
      </c>
      <c r="AS247">
        <f t="shared" si="111"/>
        <v>54.141058461538464</v>
      </c>
      <c r="AT247">
        <f t="shared" si="111"/>
        <v>40.605793846153851</v>
      </c>
      <c r="AU247">
        <f t="shared" si="111"/>
        <v>27.070529230769232</v>
      </c>
      <c r="AW247">
        <f t="shared" si="95"/>
        <v>5330.5661538461536</v>
      </c>
      <c r="AX247">
        <f t="shared" si="87"/>
        <v>-40.783340633866281</v>
      </c>
      <c r="BD247">
        <f t="shared" si="101"/>
        <v>6953.2965384615381</v>
      </c>
      <c r="BE247">
        <f t="shared" si="88"/>
        <v>2.7434148654648105</v>
      </c>
      <c r="BG247">
        <f t="shared" si="102"/>
        <v>15.019527704927564</v>
      </c>
      <c r="BH247" s="39">
        <f t="shared" si="103"/>
        <v>39577</v>
      </c>
      <c r="BI247" s="41">
        <f t="shared" si="104"/>
        <v>104.43522999999999</v>
      </c>
      <c r="BJ247" s="41">
        <f t="shared" si="110"/>
        <v>90.392854999999997</v>
      </c>
      <c r="BK247" s="41">
        <f t="shared" si="110"/>
        <v>76.486261923076924</v>
      </c>
      <c r="BL247" s="41">
        <f t="shared" si="110"/>
        <v>62.579668846153844</v>
      </c>
      <c r="BM247" s="41">
        <f t="shared" si="110"/>
        <v>48.673075769230771</v>
      </c>
      <c r="BN247" s="41">
        <f t="shared" si="110"/>
        <v>34.76648269230769</v>
      </c>
      <c r="BP247">
        <f t="shared" si="105"/>
        <v>3492.3130769230766</v>
      </c>
      <c r="BQ247">
        <f t="shared" si="90"/>
        <v>-34.485137673354373</v>
      </c>
    </row>
    <row r="248" spans="1:69" x14ac:dyDescent="0.3">
      <c r="A248" s="38">
        <v>39584</v>
      </c>
      <c r="B248" s="48">
        <v>111947.5</v>
      </c>
      <c r="C248" s="48">
        <v>131454.41</v>
      </c>
      <c r="D248" s="48">
        <v>760000</v>
      </c>
      <c r="E248" s="49">
        <v>1746.71</v>
      </c>
      <c r="AD248" s="35">
        <f t="shared" si="96"/>
        <v>2009</v>
      </c>
      <c r="AE248" s="5">
        <f t="shared" si="91"/>
        <v>2008</v>
      </c>
      <c r="AF248" s="5">
        <f t="shared" si="97"/>
        <v>2007</v>
      </c>
      <c r="AG248" s="8">
        <f t="shared" si="92"/>
        <v>39584</v>
      </c>
      <c r="AH248" s="6">
        <f t="shared" si="108"/>
        <v>33</v>
      </c>
      <c r="AI248" s="6">
        <f t="shared" si="109"/>
        <v>19</v>
      </c>
      <c r="AK248">
        <f t="shared" si="93"/>
        <v>6731.1107692307687</v>
      </c>
      <c r="AL248">
        <f t="shared" si="86"/>
        <v>-13.000061766821924</v>
      </c>
      <c r="AN248">
        <f t="shared" si="98"/>
        <v>16.631356077474472</v>
      </c>
      <c r="AO248" s="39">
        <f t="shared" si="99"/>
        <v>39584</v>
      </c>
      <c r="AP248" s="40">
        <f t="shared" si="94"/>
        <v>111.94750000000001</v>
      </c>
      <c r="AQ248">
        <f t="shared" si="111"/>
        <v>80.773329230769221</v>
      </c>
      <c r="AR248">
        <f t="shared" si="111"/>
        <v>67.311107692307687</v>
      </c>
      <c r="AS248">
        <f t="shared" si="111"/>
        <v>53.848886153846152</v>
      </c>
      <c r="AT248">
        <f t="shared" si="111"/>
        <v>40.38666461538461</v>
      </c>
      <c r="AU248">
        <f t="shared" si="111"/>
        <v>26.924443076923076</v>
      </c>
      <c r="AW248">
        <f t="shared" si="95"/>
        <v>5187.3603846153846</v>
      </c>
      <c r="AX248">
        <f t="shared" si="87"/>
        <v>-42.167566904438871</v>
      </c>
      <c r="BD248">
        <f t="shared" si="101"/>
        <v>7032.5963461538449</v>
      </c>
      <c r="BE248">
        <f t="shared" si="88"/>
        <v>4.4789870091163309</v>
      </c>
      <c r="BG248">
        <f t="shared" si="102"/>
        <v>15.918374166494646</v>
      </c>
      <c r="BH248" s="39">
        <f t="shared" si="103"/>
        <v>39584</v>
      </c>
      <c r="BI248" s="41">
        <f t="shared" si="104"/>
        <v>111.94750000000001</v>
      </c>
      <c r="BJ248" s="41">
        <f t="shared" si="110"/>
        <v>91.423752499999992</v>
      </c>
      <c r="BK248" s="41">
        <f t="shared" si="110"/>
        <v>77.358559807692288</v>
      </c>
      <c r="BL248" s="41">
        <f t="shared" si="110"/>
        <v>63.293367115384605</v>
      </c>
      <c r="BM248" s="41">
        <f t="shared" si="110"/>
        <v>49.228174423076908</v>
      </c>
      <c r="BN248" s="41">
        <f t="shared" si="110"/>
        <v>35.162981730769225</v>
      </c>
      <c r="BP248">
        <f t="shared" si="105"/>
        <v>3660.687692307692</v>
      </c>
      <c r="BQ248">
        <f t="shared" si="90"/>
        <v>-29.430627122717002</v>
      </c>
    </row>
    <row r="249" spans="1:69" x14ac:dyDescent="0.3">
      <c r="A249" s="38">
        <v>39591</v>
      </c>
      <c r="B249" s="48">
        <v>104140.63</v>
      </c>
      <c r="C249" s="48">
        <v>123174.74</v>
      </c>
      <c r="D249" s="48">
        <v>707000</v>
      </c>
      <c r="E249" s="49">
        <v>1634.79</v>
      </c>
      <c r="AD249" s="35">
        <f t="shared" si="96"/>
        <v>2009</v>
      </c>
      <c r="AE249" s="5">
        <f t="shared" si="91"/>
        <v>2008</v>
      </c>
      <c r="AF249" s="5">
        <f t="shared" si="97"/>
        <v>2007</v>
      </c>
      <c r="AG249" s="8">
        <f t="shared" si="92"/>
        <v>39591</v>
      </c>
      <c r="AH249" s="6">
        <f t="shared" si="108"/>
        <v>32</v>
      </c>
      <c r="AI249" s="6">
        <f t="shared" si="109"/>
        <v>20</v>
      </c>
      <c r="AK249">
        <f t="shared" si="93"/>
        <v>6694.589230769232</v>
      </c>
      <c r="AL249">
        <f t="shared" si="86"/>
        <v>-13.366273457046606</v>
      </c>
      <c r="AN249">
        <f t="shared" si="98"/>
        <v>15.555940239224189</v>
      </c>
      <c r="AO249" s="39">
        <f t="shared" si="99"/>
        <v>39591</v>
      </c>
      <c r="AP249" s="40">
        <f t="shared" si="94"/>
        <v>104.14063</v>
      </c>
      <c r="AQ249">
        <f t="shared" si="111"/>
        <v>80.335070769230782</v>
      </c>
      <c r="AR249">
        <f t="shared" si="111"/>
        <v>66.945892307692318</v>
      </c>
      <c r="AS249">
        <f t="shared" si="111"/>
        <v>53.556713846153855</v>
      </c>
      <c r="AT249">
        <f t="shared" si="111"/>
        <v>40.167535384615391</v>
      </c>
      <c r="AU249">
        <f t="shared" si="111"/>
        <v>26.778356923076927</v>
      </c>
      <c r="AW249">
        <f t="shared" si="95"/>
        <v>5044.1546153846157</v>
      </c>
      <c r="AX249">
        <f t="shared" si="87"/>
        <v>-43.561755818347962</v>
      </c>
      <c r="BD249">
        <f t="shared" si="101"/>
        <v>7111.8961538461535</v>
      </c>
      <c r="BE249">
        <f t="shared" si="88"/>
        <v>6.2334955692116667</v>
      </c>
      <c r="BG249">
        <f t="shared" si="102"/>
        <v>14.643159538216846</v>
      </c>
      <c r="BH249" s="39">
        <f t="shared" si="103"/>
        <v>39591</v>
      </c>
      <c r="BI249" s="41">
        <f t="shared" si="104"/>
        <v>104.14063</v>
      </c>
      <c r="BJ249" s="41">
        <f t="shared" ref="BJ249:BN264" si="112">$BD249*BJ$18/1000</f>
        <v>92.454650000000001</v>
      </c>
      <c r="BK249" s="41">
        <f t="shared" si="112"/>
        <v>78.230857692307694</v>
      </c>
      <c r="BL249" s="41">
        <f t="shared" si="112"/>
        <v>64.007065384615373</v>
      </c>
      <c r="BM249" s="41">
        <f t="shared" si="112"/>
        <v>49.783273076923074</v>
      </c>
      <c r="BN249" s="41">
        <f t="shared" si="112"/>
        <v>35.559480769230767</v>
      </c>
      <c r="BP249">
        <f t="shared" si="105"/>
        <v>3829.0623076923075</v>
      </c>
      <c r="BQ249">
        <f t="shared" si="90"/>
        <v>-24.089117014500118</v>
      </c>
    </row>
    <row r="250" spans="1:69" x14ac:dyDescent="0.3">
      <c r="A250" s="38">
        <v>39598</v>
      </c>
      <c r="B250" s="48">
        <v>109148.81</v>
      </c>
      <c r="C250" s="48">
        <v>129044.7</v>
      </c>
      <c r="D250" s="48">
        <v>741000</v>
      </c>
      <c r="E250" s="49">
        <v>1713.6</v>
      </c>
      <c r="AD250" s="35">
        <f t="shared" si="96"/>
        <v>2009</v>
      </c>
      <c r="AE250" s="5">
        <f t="shared" si="91"/>
        <v>2008</v>
      </c>
      <c r="AF250" s="5">
        <f t="shared" si="97"/>
        <v>2007</v>
      </c>
      <c r="AG250" s="8">
        <f t="shared" si="92"/>
        <v>39598</v>
      </c>
      <c r="AH250" s="6">
        <f t="shared" si="108"/>
        <v>31</v>
      </c>
      <c r="AI250" s="6">
        <f t="shared" si="109"/>
        <v>21</v>
      </c>
      <c r="AK250">
        <f t="shared" si="93"/>
        <v>6658.0676923076917</v>
      </c>
      <c r="AL250">
        <f t="shared" si="86"/>
        <v>-13.733382060510257</v>
      </c>
      <c r="AN250">
        <f t="shared" si="98"/>
        <v>16.393466549777436</v>
      </c>
      <c r="AO250" s="39">
        <f t="shared" si="99"/>
        <v>39598</v>
      </c>
      <c r="AP250" s="40">
        <f t="shared" si="94"/>
        <v>109.14881</v>
      </c>
      <c r="AQ250">
        <f t="shared" si="111"/>
        <v>79.896812307692301</v>
      </c>
      <c r="AR250">
        <f t="shared" si="111"/>
        <v>66.580676923076908</v>
      </c>
      <c r="AS250">
        <f t="shared" si="111"/>
        <v>53.264541538461536</v>
      </c>
      <c r="AT250">
        <f t="shared" si="111"/>
        <v>39.94840615384615</v>
      </c>
      <c r="AU250">
        <f t="shared" si="111"/>
        <v>26.632270769230768</v>
      </c>
      <c r="AW250">
        <f t="shared" si="95"/>
        <v>4900.9488461538467</v>
      </c>
      <c r="AX250">
        <f t="shared" si="87"/>
        <v>-44.966015319721599</v>
      </c>
      <c r="BD250">
        <f t="shared" si="101"/>
        <v>7191.1959615384612</v>
      </c>
      <c r="BE250">
        <f t="shared" si="88"/>
        <v>8.0072521618653969</v>
      </c>
      <c r="BG250">
        <f t="shared" si="102"/>
        <v>15.17811648907549</v>
      </c>
      <c r="BH250" s="39">
        <f t="shared" si="103"/>
        <v>39598</v>
      </c>
      <c r="BI250" s="41">
        <f t="shared" si="104"/>
        <v>109.14881</v>
      </c>
      <c r="BJ250" s="41">
        <f t="shared" si="112"/>
        <v>93.485547499999996</v>
      </c>
      <c r="BK250" s="41">
        <f t="shared" si="112"/>
        <v>79.103155576923072</v>
      </c>
      <c r="BL250" s="41">
        <f t="shared" si="112"/>
        <v>64.720763653846149</v>
      </c>
      <c r="BM250" s="41">
        <f t="shared" si="112"/>
        <v>50.338371730769225</v>
      </c>
      <c r="BN250" s="41">
        <f t="shared" si="112"/>
        <v>35.955979807692302</v>
      </c>
      <c r="BP250">
        <f t="shared" si="105"/>
        <v>3997.4369230769225</v>
      </c>
      <c r="BQ250">
        <f t="shared" si="90"/>
        <v>-18.435448959765822</v>
      </c>
    </row>
    <row r="251" spans="1:69" x14ac:dyDescent="0.3">
      <c r="A251" s="38">
        <v>39604</v>
      </c>
      <c r="B251" s="48">
        <v>104435.23</v>
      </c>
      <c r="C251" s="48">
        <v>124417.11</v>
      </c>
      <c r="D251" s="48">
        <v>709000</v>
      </c>
      <c r="E251" s="49">
        <v>1653.88</v>
      </c>
      <c r="AD251" s="35">
        <f t="shared" si="96"/>
        <v>2009</v>
      </c>
      <c r="AE251" s="5">
        <f t="shared" si="91"/>
        <v>2008</v>
      </c>
      <c r="AF251" s="5">
        <f t="shared" si="97"/>
        <v>2007</v>
      </c>
      <c r="AG251" s="8">
        <f t="shared" si="92"/>
        <v>39604</v>
      </c>
      <c r="AH251" s="6">
        <f t="shared" si="108"/>
        <v>30</v>
      </c>
      <c r="AI251" s="6">
        <f t="shared" si="109"/>
        <v>22</v>
      </c>
      <c r="AK251">
        <f t="shared" si="93"/>
        <v>6621.5461538461541</v>
      </c>
      <c r="AL251">
        <f t="shared" si="86"/>
        <v>-14.101390876287034</v>
      </c>
      <c r="AN251">
        <f t="shared" si="98"/>
        <v>15.772030817808064</v>
      </c>
      <c r="AO251" s="39">
        <f t="shared" si="99"/>
        <v>39604</v>
      </c>
      <c r="AP251" s="40">
        <f t="shared" si="94"/>
        <v>104.43522999999999</v>
      </c>
      <c r="AQ251">
        <f t="shared" si="111"/>
        <v>79.458553846153848</v>
      </c>
      <c r="AR251">
        <f t="shared" si="111"/>
        <v>66.21546153846154</v>
      </c>
      <c r="AS251">
        <f t="shared" si="111"/>
        <v>52.972369230769232</v>
      </c>
      <c r="AT251">
        <f t="shared" si="111"/>
        <v>39.729276923076924</v>
      </c>
      <c r="AU251">
        <f t="shared" si="111"/>
        <v>26.486184615384616</v>
      </c>
      <c r="AW251">
        <f t="shared" si="95"/>
        <v>4757.7430769230768</v>
      </c>
      <c r="AX251">
        <f t="shared" si="87"/>
        <v>-46.380454917757085</v>
      </c>
      <c r="BD251">
        <f t="shared" si="101"/>
        <v>7270.4957692307689</v>
      </c>
      <c r="BE251">
        <f t="shared" si="88"/>
        <v>9.8005752781420874</v>
      </c>
      <c r="BG251">
        <f t="shared" si="102"/>
        <v>14.364251533159123</v>
      </c>
      <c r="BH251" s="39">
        <f t="shared" si="103"/>
        <v>39604</v>
      </c>
      <c r="BI251" s="41">
        <f t="shared" si="104"/>
        <v>104.43522999999999</v>
      </c>
      <c r="BJ251" s="41">
        <f t="shared" si="112"/>
        <v>94.51644499999999</v>
      </c>
      <c r="BK251" s="41">
        <f t="shared" si="112"/>
        <v>79.975453461538464</v>
      </c>
      <c r="BL251" s="41">
        <f t="shared" si="112"/>
        <v>65.43446192307691</v>
      </c>
      <c r="BM251" s="41">
        <f t="shared" si="112"/>
        <v>50.893470384615384</v>
      </c>
      <c r="BN251" s="41">
        <f t="shared" si="112"/>
        <v>36.352478846153844</v>
      </c>
      <c r="BP251">
        <f t="shared" si="105"/>
        <v>4165.8115384615385</v>
      </c>
      <c r="BQ251">
        <f t="shared" si="90"/>
        <v>-12.441435548141278</v>
      </c>
    </row>
    <row r="252" spans="1:69" x14ac:dyDescent="0.3">
      <c r="A252" s="38">
        <v>39612</v>
      </c>
      <c r="B252" s="49">
        <v>99279.75</v>
      </c>
      <c r="C252" s="48">
        <v>118091.93</v>
      </c>
      <c r="D252" s="48">
        <v>674000</v>
      </c>
      <c r="E252" s="49">
        <v>1569.85</v>
      </c>
      <c r="AD252" s="35">
        <f t="shared" si="96"/>
        <v>2009</v>
      </c>
      <c r="AE252" s="5">
        <f t="shared" si="91"/>
        <v>2008</v>
      </c>
      <c r="AF252" s="5">
        <f t="shared" si="97"/>
        <v>2007</v>
      </c>
      <c r="AG252" s="8">
        <f t="shared" si="92"/>
        <v>39612</v>
      </c>
      <c r="AH252" s="6">
        <f t="shared" si="108"/>
        <v>29</v>
      </c>
      <c r="AI252" s="6">
        <f t="shared" si="109"/>
        <v>23</v>
      </c>
      <c r="AK252">
        <f t="shared" si="93"/>
        <v>6585.0246153846156</v>
      </c>
      <c r="AL252">
        <f t="shared" si="86"/>
        <v>-14.470303219650759</v>
      </c>
      <c r="AN252">
        <f t="shared" si="98"/>
        <v>15.076595122826479</v>
      </c>
      <c r="AO252" s="39">
        <f t="shared" si="99"/>
        <v>39612</v>
      </c>
      <c r="AP252" s="40">
        <f t="shared" si="94"/>
        <v>99.279750000000007</v>
      </c>
      <c r="AQ252">
        <f t="shared" si="111"/>
        <v>79.02029538461538</v>
      </c>
      <c r="AR252">
        <f t="shared" si="111"/>
        <v>65.850246153846143</v>
      </c>
      <c r="AS252">
        <f t="shared" si="111"/>
        <v>52.680196923076927</v>
      </c>
      <c r="AT252">
        <f t="shared" si="111"/>
        <v>39.51014769230769</v>
      </c>
      <c r="AU252">
        <f t="shared" si="111"/>
        <v>26.340098461538464</v>
      </c>
      <c r="AW252">
        <f t="shared" si="95"/>
        <v>4614.5373076923079</v>
      </c>
      <c r="AX252">
        <f t="shared" si="87"/>
        <v>-47.805185715188728</v>
      </c>
      <c r="BD252">
        <f t="shared" si="101"/>
        <v>7349.7955769230766</v>
      </c>
      <c r="BE252">
        <f t="shared" si="88"/>
        <v>11.613790474704144</v>
      </c>
      <c r="BG252">
        <f t="shared" si="102"/>
        <v>13.507824668174313</v>
      </c>
      <c r="BH252" s="39">
        <f t="shared" si="103"/>
        <v>39612</v>
      </c>
      <c r="BI252" s="41">
        <f t="shared" si="104"/>
        <v>99.279750000000007</v>
      </c>
      <c r="BJ252" s="41">
        <f t="shared" si="112"/>
        <v>95.547342499999999</v>
      </c>
      <c r="BK252" s="41">
        <f t="shared" si="112"/>
        <v>80.847751346153842</v>
      </c>
      <c r="BL252" s="41">
        <f t="shared" si="112"/>
        <v>66.148160192307699</v>
      </c>
      <c r="BM252" s="41">
        <f t="shared" si="112"/>
        <v>51.448569038461535</v>
      </c>
      <c r="BN252" s="41">
        <f t="shared" si="112"/>
        <v>36.748977884615385</v>
      </c>
      <c r="BP252">
        <f t="shared" si="105"/>
        <v>4334.1861538461535</v>
      </c>
      <c r="BQ252">
        <f t="shared" si="90"/>
        <v>-6.0753903404100029</v>
      </c>
    </row>
    <row r="253" spans="1:69" x14ac:dyDescent="0.3">
      <c r="A253" s="38">
        <v>39619</v>
      </c>
      <c r="B253" s="48">
        <v>98395.96</v>
      </c>
      <c r="C253" s="48">
        <v>116624.69</v>
      </c>
      <c r="D253" s="48">
        <v>668000</v>
      </c>
      <c r="E253" s="49">
        <v>1548.02</v>
      </c>
      <c r="AD253" s="35">
        <f t="shared" si="96"/>
        <v>2009</v>
      </c>
      <c r="AE253" s="5">
        <f t="shared" si="91"/>
        <v>2008</v>
      </c>
      <c r="AF253" s="5">
        <f t="shared" si="97"/>
        <v>2007</v>
      </c>
      <c r="AG253" s="8">
        <f t="shared" si="92"/>
        <v>39619</v>
      </c>
      <c r="AH253" s="6">
        <f t="shared" si="108"/>
        <v>28</v>
      </c>
      <c r="AI253" s="6">
        <f t="shared" si="109"/>
        <v>24</v>
      </c>
      <c r="AK253">
        <f t="shared" si="93"/>
        <v>6548.5030769230771</v>
      </c>
      <c r="AL253">
        <f t="shared" si="86"/>
        <v>-14.840122422174428</v>
      </c>
      <c r="AN253">
        <f t="shared" si="98"/>
        <v>15.02571791509839</v>
      </c>
      <c r="AO253" s="39">
        <f t="shared" si="99"/>
        <v>39619</v>
      </c>
      <c r="AP253" s="40">
        <f t="shared" si="94"/>
        <v>98.395960000000002</v>
      </c>
      <c r="AQ253">
        <f t="shared" si="111"/>
        <v>78.582036923076927</v>
      </c>
      <c r="AR253">
        <f t="shared" si="111"/>
        <v>65.485030769230775</v>
      </c>
      <c r="AS253">
        <f t="shared" si="111"/>
        <v>52.388024615384616</v>
      </c>
      <c r="AT253">
        <f t="shared" si="111"/>
        <v>39.291018461538464</v>
      </c>
      <c r="AU253">
        <f t="shared" si="111"/>
        <v>26.194012307692308</v>
      </c>
      <c r="AW253">
        <f t="shared" si="95"/>
        <v>4471.3315384615389</v>
      </c>
      <c r="AX253">
        <f t="shared" si="87"/>
        <v>-49.240320437379538</v>
      </c>
      <c r="BD253">
        <f t="shared" si="101"/>
        <v>7429.0953846153843</v>
      </c>
      <c r="BE253">
        <f t="shared" si="88"/>
        <v>13.44723057083861</v>
      </c>
      <c r="BG253">
        <f t="shared" si="102"/>
        <v>13.244675819314994</v>
      </c>
      <c r="BH253" s="39">
        <f t="shared" si="103"/>
        <v>39619</v>
      </c>
      <c r="BI253" s="41">
        <f t="shared" si="104"/>
        <v>98.395960000000002</v>
      </c>
      <c r="BJ253" s="41">
        <f t="shared" si="112"/>
        <v>96.578239999999994</v>
      </c>
      <c r="BK253" s="41">
        <f t="shared" si="112"/>
        <v>81.720049230769234</v>
      </c>
      <c r="BL253" s="41">
        <f t="shared" si="112"/>
        <v>66.861858461538461</v>
      </c>
      <c r="BM253" s="41">
        <f t="shared" si="112"/>
        <v>52.003667692307687</v>
      </c>
      <c r="BN253" s="41">
        <f t="shared" si="112"/>
        <v>37.14547692307692</v>
      </c>
      <c r="BP253">
        <f t="shared" si="105"/>
        <v>4502.5607692307685</v>
      </c>
      <c r="BQ253">
        <f t="shared" si="90"/>
        <v>0.69843245799605658</v>
      </c>
    </row>
    <row r="254" spans="1:69" x14ac:dyDescent="0.3">
      <c r="A254" s="38">
        <v>39626</v>
      </c>
      <c r="B254" s="48">
        <v>94713.47</v>
      </c>
      <c r="C254" s="48">
        <v>111870.11</v>
      </c>
      <c r="D254" s="48">
        <v>643000</v>
      </c>
      <c r="E254" s="49">
        <v>1483.93</v>
      </c>
      <c r="AD254" s="35">
        <f t="shared" si="96"/>
        <v>2009</v>
      </c>
      <c r="AE254" s="5">
        <f t="shared" si="91"/>
        <v>2008</v>
      </c>
      <c r="AF254" s="5">
        <f t="shared" si="97"/>
        <v>2007</v>
      </c>
      <c r="AG254" s="8">
        <f t="shared" si="92"/>
        <v>39626</v>
      </c>
      <c r="AH254" s="6">
        <f t="shared" si="108"/>
        <v>27</v>
      </c>
      <c r="AI254" s="6">
        <f t="shared" si="109"/>
        <v>25</v>
      </c>
      <c r="AK254">
        <f t="shared" si="93"/>
        <v>6511.9815384615395</v>
      </c>
      <c r="AL254">
        <f t="shared" si="86"/>
        <v>-15.21085183183053</v>
      </c>
      <c r="AN254">
        <f t="shared" si="98"/>
        <v>14.54449301500571</v>
      </c>
      <c r="AO254" s="39">
        <f t="shared" si="99"/>
        <v>39626</v>
      </c>
      <c r="AP254" s="40">
        <f t="shared" si="94"/>
        <v>94.713470000000001</v>
      </c>
      <c r="AQ254">
        <f t="shared" si="111"/>
        <v>78.143778461538474</v>
      </c>
      <c r="AR254">
        <f t="shared" si="111"/>
        <v>65.119815384615393</v>
      </c>
      <c r="AS254">
        <f t="shared" si="111"/>
        <v>52.095852307692319</v>
      </c>
      <c r="AT254">
        <f t="shared" si="111"/>
        <v>39.071889230769237</v>
      </c>
      <c r="AU254">
        <f t="shared" si="111"/>
        <v>26.047926153846159</v>
      </c>
      <c r="AW254">
        <f t="shared" si="95"/>
        <v>4328.1257692307699</v>
      </c>
      <c r="AX254">
        <f t="shared" si="87"/>
        <v>-50.685973462052303</v>
      </c>
      <c r="BD254">
        <f t="shared" si="101"/>
        <v>7508.3951923076929</v>
      </c>
      <c r="BE254">
        <f t="shared" si="88"/>
        <v>15.301235852114491</v>
      </c>
      <c r="BG254">
        <f t="shared" si="102"/>
        <v>12.614342688972126</v>
      </c>
      <c r="BH254" s="39">
        <f t="shared" si="103"/>
        <v>39626</v>
      </c>
      <c r="BI254" s="41">
        <f t="shared" si="104"/>
        <v>94.713470000000001</v>
      </c>
      <c r="BJ254" s="41">
        <f t="shared" si="112"/>
        <v>97.609137500000017</v>
      </c>
      <c r="BK254" s="41">
        <f t="shared" si="112"/>
        <v>82.592347115384612</v>
      </c>
      <c r="BL254" s="41">
        <f t="shared" si="112"/>
        <v>67.575556730769236</v>
      </c>
      <c r="BM254" s="41">
        <f t="shared" si="112"/>
        <v>52.558766346153845</v>
      </c>
      <c r="BN254" s="41">
        <f t="shared" si="112"/>
        <v>37.541975961538469</v>
      </c>
      <c r="BP254">
        <f t="shared" si="105"/>
        <v>4670.9353846153845</v>
      </c>
      <c r="BQ254">
        <f t="shared" si="90"/>
        <v>7.9205095614756527</v>
      </c>
    </row>
    <row r="255" spans="1:69" x14ac:dyDescent="0.3">
      <c r="A255" s="38">
        <v>39633</v>
      </c>
      <c r="B255" s="48">
        <v>90736.39</v>
      </c>
      <c r="C255" s="48">
        <v>106097.99</v>
      </c>
      <c r="D255" s="48">
        <v>616000</v>
      </c>
      <c r="E255" s="49">
        <v>1406.87</v>
      </c>
      <c r="AD255" s="35">
        <f t="shared" si="96"/>
        <v>2009</v>
      </c>
      <c r="AE255" s="5">
        <f t="shared" si="91"/>
        <v>2008</v>
      </c>
      <c r="AF255" s="5">
        <f t="shared" si="97"/>
        <v>2007</v>
      </c>
      <c r="AG255" s="8">
        <f t="shared" si="92"/>
        <v>39633</v>
      </c>
      <c r="AH255" s="6">
        <f t="shared" si="108"/>
        <v>26</v>
      </c>
      <c r="AI255" s="6">
        <f t="shared" si="109"/>
        <v>26</v>
      </c>
      <c r="AK255">
        <f t="shared" si="93"/>
        <v>6475.46</v>
      </c>
      <c r="AL255">
        <f t="shared" si="86"/>
        <v>-15.582494813092062</v>
      </c>
      <c r="AN255">
        <f t="shared" si="98"/>
        <v>14.012346613213579</v>
      </c>
      <c r="AO255" s="39">
        <f t="shared" si="99"/>
        <v>39633</v>
      </c>
      <c r="AP255" s="40">
        <f t="shared" si="94"/>
        <v>90.73639</v>
      </c>
      <c r="AQ255">
        <f t="shared" si="111"/>
        <v>77.705520000000007</v>
      </c>
      <c r="AR255">
        <f t="shared" si="111"/>
        <v>64.754599999999996</v>
      </c>
      <c r="AS255">
        <f t="shared" si="111"/>
        <v>51.80368</v>
      </c>
      <c r="AT255">
        <f t="shared" si="111"/>
        <v>38.852760000000004</v>
      </c>
      <c r="AU255">
        <f t="shared" si="111"/>
        <v>25.90184</v>
      </c>
      <c r="AW255">
        <f t="shared" si="95"/>
        <v>4184.92</v>
      </c>
      <c r="AX255">
        <f t="shared" si="87"/>
        <v>-52.142260849676944</v>
      </c>
      <c r="BD255">
        <f t="shared" si="101"/>
        <v>7587.6949999999997</v>
      </c>
      <c r="BE255">
        <f t="shared" si="88"/>
        <v>17.176154280931378</v>
      </c>
      <c r="BG255">
        <f t="shared" si="102"/>
        <v>11.958360213477215</v>
      </c>
      <c r="BH255" s="39">
        <f t="shared" si="103"/>
        <v>39633</v>
      </c>
      <c r="BI255" s="41">
        <f t="shared" si="104"/>
        <v>90.73639</v>
      </c>
      <c r="BJ255" s="41">
        <f t="shared" si="112"/>
        <v>98.640034999999997</v>
      </c>
      <c r="BK255" s="41">
        <f t="shared" si="112"/>
        <v>83.46464499999999</v>
      </c>
      <c r="BL255" s="41">
        <f t="shared" si="112"/>
        <v>68.289255000000011</v>
      </c>
      <c r="BM255" s="41">
        <f t="shared" si="112"/>
        <v>53.113864999999997</v>
      </c>
      <c r="BN255" s="41">
        <f t="shared" si="112"/>
        <v>37.938474999999997</v>
      </c>
      <c r="BP255">
        <f t="shared" si="105"/>
        <v>4839.3099999999995</v>
      </c>
      <c r="BQ255">
        <f t="shared" si="90"/>
        <v>15.636858052244706</v>
      </c>
    </row>
    <row r="256" spans="1:69" x14ac:dyDescent="0.3">
      <c r="A256" s="38">
        <v>39640</v>
      </c>
      <c r="B256" s="48">
        <v>83666.02</v>
      </c>
      <c r="C256" s="49">
        <v>99215.18</v>
      </c>
      <c r="D256" s="48">
        <v>568000</v>
      </c>
      <c r="E256" s="49">
        <v>1316.66</v>
      </c>
      <c r="AD256" s="35">
        <f t="shared" si="96"/>
        <v>2009</v>
      </c>
      <c r="AE256" s="5">
        <f t="shared" si="91"/>
        <v>2008</v>
      </c>
      <c r="AF256" s="5">
        <f t="shared" si="97"/>
        <v>2007</v>
      </c>
      <c r="AG256" s="8">
        <f t="shared" si="92"/>
        <v>39640</v>
      </c>
      <c r="AH256" s="6">
        <f t="shared" si="108"/>
        <v>25</v>
      </c>
      <c r="AI256" s="6">
        <f t="shared" si="109"/>
        <v>27</v>
      </c>
      <c r="AK256">
        <f t="shared" si="93"/>
        <v>6438.9384615384624</v>
      </c>
      <c r="AL256">
        <f t="shared" si="86"/>
        <v>-15.955054747034293</v>
      </c>
      <c r="AN256">
        <f t="shared" si="98"/>
        <v>12.993759840967574</v>
      </c>
      <c r="AO256" s="39">
        <f t="shared" si="99"/>
        <v>39640</v>
      </c>
      <c r="AP256" s="40">
        <f t="shared" si="94"/>
        <v>83.666020000000003</v>
      </c>
      <c r="AQ256">
        <f t="shared" si="111"/>
        <v>77.267261538461554</v>
      </c>
      <c r="AR256">
        <f t="shared" si="111"/>
        <v>64.389384615384628</v>
      </c>
      <c r="AS256">
        <f t="shared" si="111"/>
        <v>51.511507692307703</v>
      </c>
      <c r="AT256">
        <f t="shared" si="111"/>
        <v>38.633630769230777</v>
      </c>
      <c r="AU256">
        <f t="shared" si="111"/>
        <v>25.755753846153851</v>
      </c>
      <c r="AW256">
        <f t="shared" si="95"/>
        <v>4041.7142307692311</v>
      </c>
      <c r="AX256">
        <f t="shared" si="87"/>
        <v>-53.609300374530775</v>
      </c>
      <c r="BD256">
        <f t="shared" si="101"/>
        <v>7666.9948076923083</v>
      </c>
      <c r="BE256">
        <f t="shared" si="88"/>
        <v>19.072341714233822</v>
      </c>
      <c r="BG256">
        <f t="shared" si="102"/>
        <v>10.912492064825418</v>
      </c>
      <c r="BH256" s="39">
        <f t="shared" si="103"/>
        <v>39640</v>
      </c>
      <c r="BI256" s="41">
        <f t="shared" si="104"/>
        <v>83.666020000000003</v>
      </c>
      <c r="BJ256" s="41">
        <f t="shared" si="112"/>
        <v>99.670932500000006</v>
      </c>
      <c r="BK256" s="41">
        <f t="shared" si="112"/>
        <v>84.336942884615397</v>
      </c>
      <c r="BL256" s="41">
        <f t="shared" si="112"/>
        <v>69.002953269230773</v>
      </c>
      <c r="BM256" s="41">
        <f t="shared" si="112"/>
        <v>53.668963653846156</v>
      </c>
      <c r="BN256" s="41">
        <f t="shared" si="112"/>
        <v>38.334974038461546</v>
      </c>
      <c r="BP256">
        <f t="shared" si="105"/>
        <v>5007.6846153846154</v>
      </c>
      <c r="BQ256">
        <f t="shared" si="90"/>
        <v>23.900016910189571</v>
      </c>
    </row>
    <row r="257" spans="1:69" x14ac:dyDescent="0.3">
      <c r="A257" s="38">
        <v>39647</v>
      </c>
      <c r="B257" s="48">
        <v>85728.21</v>
      </c>
      <c r="C257" s="48">
        <v>100709.12</v>
      </c>
      <c r="D257" s="48">
        <v>582000</v>
      </c>
      <c r="E257" s="49">
        <v>1335.67</v>
      </c>
      <c r="AD257" s="35">
        <f t="shared" si="96"/>
        <v>2009</v>
      </c>
      <c r="AE257" s="5">
        <f t="shared" si="91"/>
        <v>2008</v>
      </c>
      <c r="AF257" s="5">
        <f t="shared" si="97"/>
        <v>2007</v>
      </c>
      <c r="AG257" s="8">
        <f t="shared" si="92"/>
        <v>39647</v>
      </c>
      <c r="AH257" s="6">
        <f t="shared" si="108"/>
        <v>24</v>
      </c>
      <c r="AI257" s="6">
        <f t="shared" si="109"/>
        <v>28</v>
      </c>
      <c r="AK257">
        <f t="shared" si="93"/>
        <v>6402.416923076923</v>
      </c>
      <c r="AL257">
        <f t="shared" si="86"/>
        <v>-16.32853503143734</v>
      </c>
      <c r="AN257">
        <f t="shared" si="98"/>
        <v>13.389976165251056</v>
      </c>
      <c r="AO257" s="39">
        <f t="shared" si="99"/>
        <v>39647</v>
      </c>
      <c r="AP257" s="40">
        <f t="shared" si="94"/>
        <v>85.728210000000004</v>
      </c>
      <c r="AQ257">
        <f t="shared" si="111"/>
        <v>76.829003076923087</v>
      </c>
      <c r="AR257">
        <f t="shared" si="111"/>
        <v>64.024169230769232</v>
      </c>
      <c r="AS257">
        <f t="shared" si="111"/>
        <v>51.219335384615384</v>
      </c>
      <c r="AT257">
        <f t="shared" si="111"/>
        <v>38.414501538461543</v>
      </c>
      <c r="AU257">
        <f t="shared" si="111"/>
        <v>25.609667692307692</v>
      </c>
      <c r="AW257">
        <f t="shared" si="95"/>
        <v>3898.5084615384621</v>
      </c>
      <c r="AX257">
        <f t="shared" si="87"/>
        <v>-55.087211556449546</v>
      </c>
      <c r="BD257">
        <f t="shared" si="101"/>
        <v>7746.2946153846151</v>
      </c>
      <c r="BE257">
        <f t="shared" si="88"/>
        <v>20.990162128676882</v>
      </c>
      <c r="BG257">
        <f t="shared" si="102"/>
        <v>11.066995803353327</v>
      </c>
      <c r="BH257" s="39">
        <f t="shared" si="103"/>
        <v>39647</v>
      </c>
      <c r="BI257" s="41">
        <f t="shared" si="104"/>
        <v>85.728210000000004</v>
      </c>
      <c r="BJ257" s="41">
        <f t="shared" si="112"/>
        <v>100.70183</v>
      </c>
      <c r="BK257" s="41">
        <f t="shared" si="112"/>
        <v>85.20924076923076</v>
      </c>
      <c r="BL257" s="41">
        <f t="shared" si="112"/>
        <v>69.716651538461534</v>
      </c>
      <c r="BM257" s="41">
        <f t="shared" si="112"/>
        <v>54.224062307692307</v>
      </c>
      <c r="BN257" s="41">
        <f t="shared" si="112"/>
        <v>38.731473076923074</v>
      </c>
      <c r="BP257">
        <f t="shared" si="105"/>
        <v>5176.0592307692305</v>
      </c>
      <c r="BQ257">
        <f t="shared" si="90"/>
        <v>32.770244872743227</v>
      </c>
    </row>
    <row r="258" spans="1:69" x14ac:dyDescent="0.3">
      <c r="A258" s="38">
        <v>39654</v>
      </c>
      <c r="B258" s="48">
        <v>84844.42</v>
      </c>
      <c r="C258" s="48">
        <v>100216.28</v>
      </c>
      <c r="D258" s="48">
        <v>576000</v>
      </c>
      <c r="E258" s="49">
        <v>1329.59</v>
      </c>
      <c r="AD258" s="35">
        <f t="shared" si="96"/>
        <v>2009</v>
      </c>
      <c r="AE258" s="5">
        <f t="shared" si="91"/>
        <v>2008</v>
      </c>
      <c r="AF258" s="5">
        <f t="shared" si="97"/>
        <v>2007</v>
      </c>
      <c r="AG258" s="8">
        <f t="shared" si="92"/>
        <v>39654</v>
      </c>
      <c r="AH258" s="6">
        <f t="shared" si="108"/>
        <v>23</v>
      </c>
      <c r="AI258" s="6">
        <f t="shared" si="109"/>
        <v>29</v>
      </c>
      <c r="AK258">
        <f t="shared" si="93"/>
        <v>6365.8953846153845</v>
      </c>
      <c r="AL258">
        <f t="shared" si="86"/>
        <v>-16.702939080889433</v>
      </c>
      <c r="AN258">
        <f t="shared" si="98"/>
        <v>13.32796329092143</v>
      </c>
      <c r="AO258" s="39">
        <f t="shared" si="99"/>
        <v>39654</v>
      </c>
      <c r="AP258" s="40">
        <f t="shared" si="94"/>
        <v>84.84442</v>
      </c>
      <c r="AQ258">
        <f t="shared" si="111"/>
        <v>76.390744615384605</v>
      </c>
      <c r="AR258">
        <f t="shared" si="111"/>
        <v>63.65895384615385</v>
      </c>
      <c r="AS258">
        <f t="shared" si="111"/>
        <v>50.927163076923073</v>
      </c>
      <c r="AT258">
        <f t="shared" si="111"/>
        <v>38.195372307692303</v>
      </c>
      <c r="AU258">
        <f t="shared" si="111"/>
        <v>25.463581538461536</v>
      </c>
      <c r="AW258">
        <f t="shared" si="95"/>
        <v>3755.3026923076923</v>
      </c>
      <c r="AX258">
        <f t="shared" si="87"/>
        <v>-56.576115693286731</v>
      </c>
      <c r="BD258">
        <f t="shared" si="101"/>
        <v>7825.5944230769228</v>
      </c>
      <c r="BE258">
        <f t="shared" si="88"/>
        <v>22.929987853542634</v>
      </c>
      <c r="BG258">
        <f t="shared" si="102"/>
        <v>10.841913778434773</v>
      </c>
      <c r="BH258" s="39">
        <f t="shared" si="103"/>
        <v>39654</v>
      </c>
      <c r="BI258" s="41">
        <f t="shared" si="104"/>
        <v>84.84442</v>
      </c>
      <c r="BJ258" s="41">
        <f t="shared" si="112"/>
        <v>101.7327275</v>
      </c>
      <c r="BK258" s="41">
        <f t="shared" si="112"/>
        <v>86.081538653846152</v>
      </c>
      <c r="BL258" s="41">
        <f t="shared" si="112"/>
        <v>70.430349807692295</v>
      </c>
      <c r="BM258" s="41">
        <f t="shared" si="112"/>
        <v>54.779160961538459</v>
      </c>
      <c r="BN258" s="41">
        <f t="shared" si="112"/>
        <v>39.127972115384608</v>
      </c>
      <c r="BP258">
        <f t="shared" si="105"/>
        <v>5344.4338461538455</v>
      </c>
      <c r="BQ258">
        <f t="shared" si="90"/>
        <v>42.316992371914687</v>
      </c>
    </row>
    <row r="259" spans="1:69" x14ac:dyDescent="0.3">
      <c r="A259" s="38">
        <v>39661</v>
      </c>
      <c r="B259" s="48">
        <v>83224.13</v>
      </c>
      <c r="C259" s="48">
        <v>97452.17</v>
      </c>
      <c r="D259" s="48">
        <v>565000</v>
      </c>
      <c r="E259" s="49">
        <v>1291.8599999999999</v>
      </c>
      <c r="AD259" s="35">
        <f t="shared" si="96"/>
        <v>2009</v>
      </c>
      <c r="AE259" s="5">
        <f t="shared" si="91"/>
        <v>2008</v>
      </c>
      <c r="AF259" s="5">
        <f t="shared" si="97"/>
        <v>2007</v>
      </c>
      <c r="AG259" s="8">
        <f t="shared" si="92"/>
        <v>39661</v>
      </c>
      <c r="AH259" s="6">
        <f t="shared" si="108"/>
        <v>22</v>
      </c>
      <c r="AI259" s="6">
        <f t="shared" si="109"/>
        <v>30</v>
      </c>
      <c r="AK259">
        <f t="shared" si="93"/>
        <v>6329.373846153846</v>
      </c>
      <c r="AL259">
        <f t="shared" si="86"/>
        <v>-17.078270326890976</v>
      </c>
      <c r="AN259">
        <f t="shared" si="98"/>
        <v>13.148872546148082</v>
      </c>
      <c r="AO259" s="39">
        <f t="shared" si="99"/>
        <v>39661</v>
      </c>
      <c r="AP259" s="40">
        <f t="shared" si="94"/>
        <v>83.224130000000002</v>
      </c>
      <c r="AQ259">
        <f t="shared" si="111"/>
        <v>75.952486153846152</v>
      </c>
      <c r="AR259">
        <f t="shared" si="111"/>
        <v>63.29373846153846</v>
      </c>
      <c r="AS259">
        <f t="shared" si="111"/>
        <v>50.634990769230768</v>
      </c>
      <c r="AT259">
        <f t="shared" si="111"/>
        <v>37.976243076923076</v>
      </c>
      <c r="AU259">
        <f t="shared" si="111"/>
        <v>25.317495384615384</v>
      </c>
      <c r="AW259">
        <f t="shared" si="95"/>
        <v>3612.0969230769233</v>
      </c>
      <c r="AX259">
        <f t="shared" si="87"/>
        <v>-58.076135894099991</v>
      </c>
      <c r="BD259">
        <f t="shared" si="101"/>
        <v>7904.8942307692305</v>
      </c>
      <c r="BE259">
        <f t="shared" si="88"/>
        <v>24.892199811720349</v>
      </c>
      <c r="BG259">
        <f t="shared" si="102"/>
        <v>10.528177553098191</v>
      </c>
      <c r="BH259" s="39">
        <f t="shared" si="103"/>
        <v>39661</v>
      </c>
      <c r="BI259" s="41">
        <f t="shared" si="104"/>
        <v>83.224130000000002</v>
      </c>
      <c r="BJ259" s="41">
        <f t="shared" si="112"/>
        <v>102.763625</v>
      </c>
      <c r="BK259" s="41">
        <f t="shared" si="112"/>
        <v>86.95383653846153</v>
      </c>
      <c r="BL259" s="41">
        <f t="shared" si="112"/>
        <v>71.144048076923085</v>
      </c>
      <c r="BM259" s="41">
        <f t="shared" si="112"/>
        <v>55.33425961538461</v>
      </c>
      <c r="BN259" s="41">
        <f t="shared" si="112"/>
        <v>39.524471153846157</v>
      </c>
      <c r="BP259">
        <f t="shared" si="105"/>
        <v>5512.8084615384605</v>
      </c>
      <c r="BQ259">
        <f t="shared" si="90"/>
        <v>52.620723611215766</v>
      </c>
    </row>
    <row r="260" spans="1:69" x14ac:dyDescent="0.3">
      <c r="A260" s="38">
        <v>39668</v>
      </c>
      <c r="B260" s="48">
        <v>84402.52</v>
      </c>
      <c r="C260" s="48">
        <v>99302.23</v>
      </c>
      <c r="D260" s="48">
        <v>573000</v>
      </c>
      <c r="E260" s="49">
        <v>1317.51</v>
      </c>
      <c r="AD260" s="35">
        <f t="shared" si="96"/>
        <v>2009</v>
      </c>
      <c r="AE260" s="5">
        <f t="shared" si="91"/>
        <v>2008</v>
      </c>
      <c r="AF260" s="5">
        <f t="shared" si="97"/>
        <v>2007</v>
      </c>
      <c r="AG260" s="8">
        <f t="shared" si="92"/>
        <v>39668</v>
      </c>
      <c r="AH260" s="6">
        <f t="shared" si="108"/>
        <v>21</v>
      </c>
      <c r="AI260" s="6">
        <f t="shared" si="109"/>
        <v>31</v>
      </c>
      <c r="AK260">
        <f t="shared" si="93"/>
        <v>6292.8523076923084</v>
      </c>
      <c r="AL260">
        <f t="shared" si="86"/>
        <v>-17.454532217959382</v>
      </c>
      <c r="AN260">
        <f t="shared" si="98"/>
        <v>13.412442541647984</v>
      </c>
      <c r="AO260" s="39">
        <f t="shared" si="99"/>
        <v>39668</v>
      </c>
      <c r="AP260" s="40">
        <f t="shared" si="94"/>
        <v>84.40252000000001</v>
      </c>
      <c r="AQ260">
        <f t="shared" si="111"/>
        <v>75.514227692307699</v>
      </c>
      <c r="AR260">
        <f t="shared" si="111"/>
        <v>62.928523076923085</v>
      </c>
      <c r="AS260">
        <f t="shared" si="111"/>
        <v>50.342818461538464</v>
      </c>
      <c r="AT260">
        <f t="shared" si="111"/>
        <v>37.75711384615385</v>
      </c>
      <c r="AU260">
        <f t="shared" si="111"/>
        <v>25.171409230769232</v>
      </c>
      <c r="AW260">
        <f t="shared" si="95"/>
        <v>3468.8911538461543</v>
      </c>
      <c r="AX260">
        <f t="shared" si="87"/>
        <v>-59.587397113083696</v>
      </c>
      <c r="BD260">
        <f t="shared" si="101"/>
        <v>7984.1940384615373</v>
      </c>
      <c r="BE260">
        <f t="shared" si="88"/>
        <v>26.877187769078148</v>
      </c>
      <c r="BG260">
        <f t="shared" si="102"/>
        <v>10.571200999551785</v>
      </c>
      <c r="BH260" s="39">
        <f t="shared" si="103"/>
        <v>39668</v>
      </c>
      <c r="BI260" s="41">
        <f t="shared" si="104"/>
        <v>84.40252000000001</v>
      </c>
      <c r="BJ260" s="41">
        <f t="shared" si="112"/>
        <v>103.79452249999999</v>
      </c>
      <c r="BK260" s="41">
        <f t="shared" si="112"/>
        <v>87.826134423076908</v>
      </c>
      <c r="BL260" s="41">
        <f t="shared" si="112"/>
        <v>71.857746346153846</v>
      </c>
      <c r="BM260" s="41">
        <f t="shared" si="112"/>
        <v>55.889358269230762</v>
      </c>
      <c r="BN260" s="41">
        <f t="shared" si="112"/>
        <v>39.920970192307685</v>
      </c>
      <c r="BP260">
        <f t="shared" si="105"/>
        <v>5681.1830769230764</v>
      </c>
      <c r="BQ260">
        <f t="shared" si="90"/>
        <v>63.775189965935652</v>
      </c>
    </row>
    <row r="261" spans="1:69" x14ac:dyDescent="0.3">
      <c r="A261" s="38">
        <v>39674</v>
      </c>
      <c r="B261" s="48">
        <v>85433.62</v>
      </c>
      <c r="C261" s="48">
        <v>100674.05</v>
      </c>
      <c r="D261" s="48">
        <v>580000</v>
      </c>
      <c r="E261" s="49">
        <v>1336.32</v>
      </c>
      <c r="AD261" s="35">
        <f t="shared" si="96"/>
        <v>2009</v>
      </c>
      <c r="AE261" s="5">
        <f t="shared" si="91"/>
        <v>2008</v>
      </c>
      <c r="AF261" s="5">
        <f t="shared" si="97"/>
        <v>2007</v>
      </c>
      <c r="AG261" s="8">
        <f t="shared" si="92"/>
        <v>39674</v>
      </c>
      <c r="AH261" s="6">
        <f t="shared" si="108"/>
        <v>20</v>
      </c>
      <c r="AI261" s="6">
        <f t="shared" si="109"/>
        <v>32</v>
      </c>
      <c r="AK261">
        <f t="shared" si="93"/>
        <v>6256.3307692307699</v>
      </c>
      <c r="AL261">
        <f t="shared" si="86"/>
        <v>-17.831728219734767</v>
      </c>
      <c r="AN261">
        <f t="shared" si="98"/>
        <v>13.655547181132217</v>
      </c>
      <c r="AO261" s="39">
        <f t="shared" si="99"/>
        <v>39674</v>
      </c>
      <c r="AP261" s="40">
        <f t="shared" si="94"/>
        <v>85.433619999999991</v>
      </c>
      <c r="AQ261">
        <f t="shared" si="111"/>
        <v>75.075969230769232</v>
      </c>
      <c r="AR261">
        <f t="shared" si="111"/>
        <v>62.563307692307703</v>
      </c>
      <c r="AS261">
        <f t="shared" si="111"/>
        <v>50.050646153846159</v>
      </c>
      <c r="AT261">
        <f t="shared" si="111"/>
        <v>37.537984615384616</v>
      </c>
      <c r="AU261">
        <f t="shared" si="111"/>
        <v>25.02532307692308</v>
      </c>
      <c r="AW261">
        <f t="shared" si="95"/>
        <v>3325.6853846153849</v>
      </c>
      <c r="AX261">
        <f t="shared" si="87"/>
        <v>-61.110026184267106</v>
      </c>
      <c r="BD261">
        <f t="shared" si="101"/>
        <v>8063.4938461538459</v>
      </c>
      <c r="BE261">
        <f t="shared" si="88"/>
        <v>28.885350592568983</v>
      </c>
      <c r="BG261">
        <f t="shared" si="102"/>
        <v>10.595111948990999</v>
      </c>
      <c r="BH261" s="39">
        <f t="shared" si="103"/>
        <v>39674</v>
      </c>
      <c r="BI261" s="41">
        <f t="shared" si="104"/>
        <v>85.433619999999991</v>
      </c>
      <c r="BJ261" s="41">
        <f t="shared" si="112"/>
        <v>104.82541999999999</v>
      </c>
      <c r="BK261" s="41">
        <f t="shared" si="112"/>
        <v>88.6984323076923</v>
      </c>
      <c r="BL261" s="41">
        <f t="shared" si="112"/>
        <v>72.571444615384607</v>
      </c>
      <c r="BM261" s="41">
        <f t="shared" si="112"/>
        <v>56.44445692307692</v>
      </c>
      <c r="BN261" s="41">
        <f t="shared" si="112"/>
        <v>40.317469230769234</v>
      </c>
      <c r="BP261">
        <f t="shared" si="105"/>
        <v>5849.5576923076915</v>
      </c>
      <c r="BQ261">
        <f t="shared" si="90"/>
        <v>75.890290746314591</v>
      </c>
    </row>
    <row r="262" spans="1:69" x14ac:dyDescent="0.3">
      <c r="A262" s="38">
        <v>39682</v>
      </c>
      <c r="B262" s="48">
        <v>82045.73</v>
      </c>
      <c r="C262" s="48">
        <v>95788.58</v>
      </c>
      <c r="D262" s="48">
        <v>557000</v>
      </c>
      <c r="E262" s="49">
        <v>1270.44</v>
      </c>
      <c r="AD262" s="35">
        <f t="shared" si="96"/>
        <v>2009</v>
      </c>
      <c r="AE262" s="5">
        <f t="shared" si="91"/>
        <v>2008</v>
      </c>
      <c r="AF262" s="5">
        <f t="shared" si="97"/>
        <v>2007</v>
      </c>
      <c r="AG262" s="8">
        <f t="shared" si="92"/>
        <v>39682</v>
      </c>
      <c r="AH262" s="6">
        <f t="shared" si="108"/>
        <v>19</v>
      </c>
      <c r="AI262" s="6">
        <f t="shared" si="109"/>
        <v>33</v>
      </c>
      <c r="AK262">
        <f t="shared" si="93"/>
        <v>6219.8092307692295</v>
      </c>
      <c r="AL262">
        <f t="shared" si="86"/>
        <v>-18.209861815086171</v>
      </c>
      <c r="AN262">
        <f t="shared" si="98"/>
        <v>13.191036405766591</v>
      </c>
      <c r="AO262" s="39">
        <f t="shared" si="99"/>
        <v>39682</v>
      </c>
      <c r="AP262" s="40">
        <f t="shared" si="94"/>
        <v>82.045729999999992</v>
      </c>
      <c r="AQ262">
        <f t="shared" si="111"/>
        <v>74.637710769230765</v>
      </c>
      <c r="AR262">
        <f t="shared" si="111"/>
        <v>62.198092307692292</v>
      </c>
      <c r="AS262">
        <f t="shared" si="111"/>
        <v>49.758473846153834</v>
      </c>
      <c r="AT262">
        <f t="shared" si="111"/>
        <v>37.318855384615382</v>
      </c>
      <c r="AU262">
        <f t="shared" si="111"/>
        <v>24.879236923076917</v>
      </c>
      <c r="AW262">
        <f t="shared" si="95"/>
        <v>3182.4796153846155</v>
      </c>
      <c r="AX262">
        <f t="shared" si="87"/>
        <v>-62.644151856998661</v>
      </c>
      <c r="BD262">
        <f t="shared" si="101"/>
        <v>8142.7936538461536</v>
      </c>
      <c r="BE262">
        <f t="shared" si="88"/>
        <v>30.917096517429687</v>
      </c>
      <c r="BG262">
        <f t="shared" si="102"/>
        <v>10.07586996401986</v>
      </c>
      <c r="BH262" s="39">
        <f t="shared" si="103"/>
        <v>39682</v>
      </c>
      <c r="BI262" s="41">
        <f t="shared" si="104"/>
        <v>82.045729999999992</v>
      </c>
      <c r="BJ262" s="41">
        <f t="shared" si="112"/>
        <v>105.85631749999999</v>
      </c>
      <c r="BK262" s="41">
        <f t="shared" si="112"/>
        <v>89.570730192307693</v>
      </c>
      <c r="BL262" s="41">
        <f t="shared" si="112"/>
        <v>73.285142884615382</v>
      </c>
      <c r="BM262" s="41">
        <f t="shared" si="112"/>
        <v>56.999555576923079</v>
      </c>
      <c r="BN262" s="41">
        <f t="shared" si="112"/>
        <v>40.713968269230769</v>
      </c>
      <c r="BP262">
        <f t="shared" si="105"/>
        <v>6017.9323076923074</v>
      </c>
      <c r="BQ262">
        <f t="shared" si="90"/>
        <v>89.095706335420346</v>
      </c>
    </row>
    <row r="263" spans="1:69" x14ac:dyDescent="0.3">
      <c r="A263" s="38">
        <v>39689</v>
      </c>
      <c r="B263" s="48">
        <v>76006.460000000006</v>
      </c>
      <c r="C263" s="48">
        <v>88878.77</v>
      </c>
      <c r="D263" s="48">
        <v>516000</v>
      </c>
      <c r="E263" s="49">
        <v>1178.44</v>
      </c>
      <c r="AD263" s="35">
        <f t="shared" si="96"/>
        <v>2009</v>
      </c>
      <c r="AE263" s="5">
        <f t="shared" si="91"/>
        <v>2008</v>
      </c>
      <c r="AF263" s="5">
        <f t="shared" si="97"/>
        <v>2007</v>
      </c>
      <c r="AG263" s="8">
        <f t="shared" si="92"/>
        <v>39689</v>
      </c>
      <c r="AH263" s="6">
        <f t="shared" si="108"/>
        <v>18</v>
      </c>
      <c r="AI263" s="6">
        <f t="shared" si="109"/>
        <v>34</v>
      </c>
      <c r="AK263">
        <f t="shared" si="93"/>
        <v>6183.2876923076919</v>
      </c>
      <c r="AL263">
        <f t="shared" si="86"/>
        <v>-18.588936504218921</v>
      </c>
      <c r="AN263">
        <f t="shared" si="98"/>
        <v>12.292240597919406</v>
      </c>
      <c r="AO263" s="39">
        <f t="shared" si="99"/>
        <v>39689</v>
      </c>
      <c r="AP263" s="40">
        <f t="shared" si="94"/>
        <v>76.006460000000004</v>
      </c>
      <c r="AQ263">
        <f t="shared" si="111"/>
        <v>74.199452307692312</v>
      </c>
      <c r="AR263">
        <f t="shared" si="111"/>
        <v>61.832876923076917</v>
      </c>
      <c r="AS263">
        <f t="shared" si="111"/>
        <v>49.466301538461536</v>
      </c>
      <c r="AT263">
        <f t="shared" si="111"/>
        <v>37.099726153846156</v>
      </c>
      <c r="AU263">
        <f t="shared" si="111"/>
        <v>24.733150769230768</v>
      </c>
      <c r="AW263">
        <f t="shared" si="95"/>
        <v>3039.2738461538461</v>
      </c>
      <c r="AX263">
        <f t="shared" si="87"/>
        <v>-64.18990483223692</v>
      </c>
      <c r="BD263">
        <f t="shared" si="101"/>
        <v>8222.0934615384613</v>
      </c>
      <c r="BE263">
        <f t="shared" si="88"/>
        <v>32.972843423849454</v>
      </c>
      <c r="BG263">
        <f t="shared" si="102"/>
        <v>9.2441736834475492</v>
      </c>
      <c r="BH263" s="39">
        <f t="shared" si="103"/>
        <v>39689</v>
      </c>
      <c r="BI263" s="41">
        <f t="shared" si="104"/>
        <v>76.006460000000004</v>
      </c>
      <c r="BJ263" s="41">
        <f t="shared" si="112"/>
        <v>106.887215</v>
      </c>
      <c r="BK263" s="41">
        <f t="shared" si="112"/>
        <v>90.443028076923071</v>
      </c>
      <c r="BL263" s="41">
        <f t="shared" si="112"/>
        <v>73.998841153846158</v>
      </c>
      <c r="BM263" s="41">
        <f t="shared" si="112"/>
        <v>57.554654230769231</v>
      </c>
      <c r="BN263" s="41">
        <f t="shared" si="112"/>
        <v>41.110467307692304</v>
      </c>
      <c r="BP263">
        <f t="shared" si="105"/>
        <v>6186.3069230769224</v>
      </c>
      <c r="BQ263">
        <f t="shared" si="90"/>
        <v>103.54555845323374</v>
      </c>
    </row>
    <row r="264" spans="1:69" x14ac:dyDescent="0.3">
      <c r="A264" s="38">
        <v>39696</v>
      </c>
      <c r="B264" s="48">
        <v>76595.66</v>
      </c>
      <c r="C264" s="48">
        <v>88190.78</v>
      </c>
      <c r="D264" s="48">
        <v>520000</v>
      </c>
      <c r="E264" s="49">
        <v>1168.4100000000001</v>
      </c>
      <c r="AD264" s="35">
        <f t="shared" si="96"/>
        <v>2009</v>
      </c>
      <c r="AE264" s="5">
        <f t="shared" si="91"/>
        <v>2008</v>
      </c>
      <c r="AF264" s="5">
        <f t="shared" si="97"/>
        <v>2007</v>
      </c>
      <c r="AG264" s="8">
        <f t="shared" si="92"/>
        <v>39696</v>
      </c>
      <c r="AH264" s="6">
        <f t="shared" si="108"/>
        <v>17</v>
      </c>
      <c r="AI264" s="6">
        <f t="shared" si="109"/>
        <v>35</v>
      </c>
      <c r="AK264">
        <f t="shared" si="93"/>
        <v>6146.7661538461543</v>
      </c>
      <c r="AL264">
        <f t="shared" si="86"/>
        <v>-18.968955804782595</v>
      </c>
      <c r="AN264">
        <f t="shared" si="98"/>
        <v>12.46113128153941</v>
      </c>
      <c r="AO264" s="39">
        <f t="shared" si="99"/>
        <v>39696</v>
      </c>
      <c r="AP264" s="40">
        <f t="shared" si="94"/>
        <v>76.595660000000009</v>
      </c>
      <c r="AQ264">
        <f t="shared" si="111"/>
        <v>73.761193846153859</v>
      </c>
      <c r="AR264">
        <f t="shared" si="111"/>
        <v>61.467661538461542</v>
      </c>
      <c r="AS264">
        <f t="shared" si="111"/>
        <v>49.174129230769232</v>
      </c>
      <c r="AT264">
        <f t="shared" si="111"/>
        <v>36.880596923076929</v>
      </c>
      <c r="AU264">
        <f t="shared" si="111"/>
        <v>24.587064615384616</v>
      </c>
      <c r="AW264">
        <f t="shared" si="95"/>
        <v>2896.0680769230767</v>
      </c>
      <c r="AX264">
        <f t="shared" si="87"/>
        <v>-65.747417799669961</v>
      </c>
      <c r="BD264">
        <f t="shared" si="101"/>
        <v>8301.3932692307699</v>
      </c>
      <c r="BE264">
        <f t="shared" si="88"/>
        <v>35.053019123501585</v>
      </c>
      <c r="BG264">
        <f t="shared" si="102"/>
        <v>9.2268439183459581</v>
      </c>
      <c r="BH264" s="39">
        <f t="shared" si="103"/>
        <v>39696</v>
      </c>
      <c r="BI264" s="41">
        <f t="shared" si="104"/>
        <v>76.595660000000009</v>
      </c>
      <c r="BJ264" s="41">
        <f t="shared" si="112"/>
        <v>107.91811250000001</v>
      </c>
      <c r="BK264" s="41">
        <f t="shared" si="112"/>
        <v>91.315325961538477</v>
      </c>
      <c r="BL264" s="41">
        <f t="shared" si="112"/>
        <v>74.712539423076933</v>
      </c>
      <c r="BM264" s="41">
        <f t="shared" si="112"/>
        <v>58.109752884615389</v>
      </c>
      <c r="BN264" s="41">
        <f t="shared" si="112"/>
        <v>41.506966346153852</v>
      </c>
      <c r="BP264">
        <f t="shared" si="105"/>
        <v>6354.6815384615393</v>
      </c>
      <c r="BQ264">
        <f t="shared" si="90"/>
        <v>119.42445307477239</v>
      </c>
    </row>
    <row r="265" spans="1:69" x14ac:dyDescent="0.3">
      <c r="A265" s="38">
        <v>39703</v>
      </c>
      <c r="B265" s="48">
        <v>79983.539999999994</v>
      </c>
      <c r="C265" s="48">
        <v>93405.39</v>
      </c>
      <c r="D265" s="48">
        <v>543000</v>
      </c>
      <c r="E265" s="49">
        <v>1237.7</v>
      </c>
      <c r="AD265" s="35">
        <f t="shared" si="96"/>
        <v>2009</v>
      </c>
      <c r="AE265" s="5">
        <f t="shared" si="91"/>
        <v>2008</v>
      </c>
      <c r="AF265" s="5">
        <f t="shared" si="97"/>
        <v>2007</v>
      </c>
      <c r="AG265" s="8">
        <f t="shared" si="92"/>
        <v>39703</v>
      </c>
      <c r="AH265" s="6">
        <f t="shared" si="108"/>
        <v>16</v>
      </c>
      <c r="AI265" s="6">
        <f t="shared" si="109"/>
        <v>36</v>
      </c>
      <c r="AK265">
        <f t="shared" si="93"/>
        <v>6110.2446153846158</v>
      </c>
      <c r="AL265">
        <f t="shared" ref="AL265:AL328" si="113">(AK265/AK213-1)*100</f>
        <v>-19.349923251979817</v>
      </c>
      <c r="AN265">
        <f t="shared" si="98"/>
        <v>13.090071680373363</v>
      </c>
      <c r="AO265" s="39">
        <f t="shared" si="99"/>
        <v>39703</v>
      </c>
      <c r="AP265" s="40">
        <f t="shared" si="94"/>
        <v>79.983539999999991</v>
      </c>
      <c r="AQ265">
        <f t="shared" ref="AQ265:AU284" si="114">($AK265*AQ$18)/1000</f>
        <v>73.322935384615377</v>
      </c>
      <c r="AR265">
        <f t="shared" si="114"/>
        <v>61.102446153846159</v>
      </c>
      <c r="AS265">
        <f t="shared" si="114"/>
        <v>48.881956923076928</v>
      </c>
      <c r="AT265">
        <f t="shared" si="114"/>
        <v>36.661467692307689</v>
      </c>
      <c r="AU265">
        <f t="shared" si="114"/>
        <v>24.440978461538464</v>
      </c>
      <c r="AW265">
        <f t="shared" si="95"/>
        <v>2752.8623076923081</v>
      </c>
      <c r="AX265">
        <f t="shared" ref="AX265:AX328" si="115">(AW265/AW213-1)*100</f>
        <v>-67.316825475685022</v>
      </c>
      <c r="BD265">
        <f t="shared" si="101"/>
        <v>8380.6930769230767</v>
      </c>
      <c r="BE265">
        <f t="shared" ref="BE265:BE328" si="116">(BD265/BD213-1)*100</f>
        <v>37.158061656350647</v>
      </c>
      <c r="BG265">
        <f t="shared" si="102"/>
        <v>9.5437858499127248</v>
      </c>
      <c r="BH265" s="39">
        <f t="shared" si="103"/>
        <v>39703</v>
      </c>
      <c r="BI265" s="41">
        <f t="shared" si="104"/>
        <v>79.983539999999991</v>
      </c>
      <c r="BJ265" s="41">
        <f t="shared" ref="BJ265:BN280" si="117">$BD265*BJ$18/1000</f>
        <v>108.94901</v>
      </c>
      <c r="BK265" s="41">
        <f t="shared" si="117"/>
        <v>92.187623846153841</v>
      </c>
      <c r="BL265" s="41">
        <f t="shared" si="117"/>
        <v>75.426237692307694</v>
      </c>
      <c r="BM265" s="41">
        <f t="shared" si="117"/>
        <v>58.664851538461541</v>
      </c>
      <c r="BN265" s="41">
        <f t="shared" si="117"/>
        <v>41.90346538461538</v>
      </c>
      <c r="BP265">
        <f t="shared" si="105"/>
        <v>6523.0561538461534</v>
      </c>
      <c r="BQ265">
        <f t="shared" ref="BQ265:BQ328" si="118">(BP265/BP213-1)*100</f>
        <v>136.95540948847361</v>
      </c>
    </row>
    <row r="266" spans="1:69" x14ac:dyDescent="0.3">
      <c r="A266" s="38">
        <v>39710</v>
      </c>
      <c r="B266" s="48">
        <v>82193.03</v>
      </c>
      <c r="C266" s="48">
        <v>95290.25</v>
      </c>
      <c r="D266" s="48">
        <v>558000</v>
      </c>
      <c r="E266" s="49">
        <v>1262.6099999999999</v>
      </c>
      <c r="AD266" s="35">
        <f t="shared" si="96"/>
        <v>2009</v>
      </c>
      <c r="AE266" s="5">
        <f t="shared" si="91"/>
        <v>2008</v>
      </c>
      <c r="AF266" s="5">
        <f t="shared" si="97"/>
        <v>2007</v>
      </c>
      <c r="AG266" s="8">
        <f t="shared" si="92"/>
        <v>39710</v>
      </c>
      <c r="AH266" s="6">
        <f t="shared" si="108"/>
        <v>15</v>
      </c>
      <c r="AI266" s="6">
        <f t="shared" si="109"/>
        <v>37</v>
      </c>
      <c r="AK266">
        <f t="shared" si="93"/>
        <v>6073.7230769230773</v>
      </c>
      <c r="AL266">
        <f t="shared" si="113"/>
        <v>-19.731842398675859</v>
      </c>
      <c r="AN266">
        <f t="shared" si="98"/>
        <v>13.532561323431072</v>
      </c>
      <c r="AO266" s="39">
        <f t="shared" si="99"/>
        <v>39710</v>
      </c>
      <c r="AP266" s="40">
        <f t="shared" si="94"/>
        <v>82.193029999999993</v>
      </c>
      <c r="AQ266">
        <f t="shared" si="114"/>
        <v>72.884676923076924</v>
      </c>
      <c r="AR266">
        <f t="shared" si="114"/>
        <v>60.73723076923077</v>
      </c>
      <c r="AS266">
        <f t="shared" si="114"/>
        <v>48.589784615384616</v>
      </c>
      <c r="AT266">
        <f t="shared" si="114"/>
        <v>36.442338461538462</v>
      </c>
      <c r="AU266">
        <f t="shared" si="114"/>
        <v>24.294892307692308</v>
      </c>
      <c r="AW266">
        <f t="shared" si="95"/>
        <v>2609.6565384615383</v>
      </c>
      <c r="AX266">
        <f t="shared" si="115"/>
        <v>-68.8982646422117</v>
      </c>
      <c r="BD266">
        <f t="shared" si="101"/>
        <v>8459.9928846153853</v>
      </c>
      <c r="BE266">
        <f t="shared" si="116"/>
        <v>39.288419598168154</v>
      </c>
      <c r="BG266">
        <f t="shared" si="102"/>
        <v>9.7154963510039316</v>
      </c>
      <c r="BH266" s="39">
        <f t="shared" si="103"/>
        <v>39710</v>
      </c>
      <c r="BI266" s="41">
        <f t="shared" si="104"/>
        <v>82.193029999999993</v>
      </c>
      <c r="BJ266" s="41">
        <f t="shared" si="117"/>
        <v>109.9799075</v>
      </c>
      <c r="BK266" s="41">
        <f t="shared" si="117"/>
        <v>93.059921730769247</v>
      </c>
      <c r="BL266" s="41">
        <f t="shared" si="117"/>
        <v>76.139935961538455</v>
      </c>
      <c r="BM266" s="41">
        <f t="shared" si="117"/>
        <v>59.219950192307699</v>
      </c>
      <c r="BN266" s="41">
        <f t="shared" si="117"/>
        <v>42.299964423076929</v>
      </c>
      <c r="BP266">
        <f t="shared" si="105"/>
        <v>6691.4307692307684</v>
      </c>
      <c r="BQ266">
        <f t="shared" si="118"/>
        <v>156.41040001285168</v>
      </c>
    </row>
    <row r="267" spans="1:69" x14ac:dyDescent="0.3">
      <c r="A267" s="38">
        <v>39717</v>
      </c>
      <c r="B267" s="48">
        <v>81456.53</v>
      </c>
      <c r="C267" s="48">
        <v>94303.78</v>
      </c>
      <c r="D267" s="48">
        <v>553000</v>
      </c>
      <c r="E267" s="49">
        <v>1248.75</v>
      </c>
      <c r="AD267" s="35">
        <f t="shared" si="96"/>
        <v>2009</v>
      </c>
      <c r="AE267" s="5">
        <f t="shared" si="91"/>
        <v>2008</v>
      </c>
      <c r="AF267" s="5">
        <f t="shared" si="97"/>
        <v>2007</v>
      </c>
      <c r="AG267" s="8">
        <f t="shared" si="92"/>
        <v>39717</v>
      </c>
      <c r="AH267" s="6">
        <f t="shared" si="108"/>
        <v>14</v>
      </c>
      <c r="AI267" s="6">
        <f t="shared" si="109"/>
        <v>38</v>
      </c>
      <c r="AK267">
        <f t="shared" si="93"/>
        <v>6037.2015384615379</v>
      </c>
      <c r="AL267">
        <f t="shared" si="113"/>
        <v>-20.11471681550908</v>
      </c>
      <c r="AN267">
        <f t="shared" si="98"/>
        <v>13.49243179659654</v>
      </c>
      <c r="AO267" s="39">
        <f t="shared" si="99"/>
        <v>39717</v>
      </c>
      <c r="AP267" s="40">
        <f t="shared" si="94"/>
        <v>81.456530000000001</v>
      </c>
      <c r="AQ267">
        <f t="shared" si="114"/>
        <v>72.446418461538457</v>
      </c>
      <c r="AR267">
        <f t="shared" si="114"/>
        <v>60.372015384615381</v>
      </c>
      <c r="AS267">
        <f t="shared" si="114"/>
        <v>48.297612307692305</v>
      </c>
      <c r="AT267">
        <f t="shared" si="114"/>
        <v>36.223209230769228</v>
      </c>
      <c r="AU267">
        <f t="shared" si="114"/>
        <v>24.148806153846152</v>
      </c>
      <c r="AW267">
        <f t="shared" si="95"/>
        <v>2466.4507692307693</v>
      </c>
      <c r="AX267">
        <f t="shared" si="115"/>
        <v>-70.491874186461544</v>
      </c>
      <c r="BD267">
        <f t="shared" si="101"/>
        <v>8539.2926923076921</v>
      </c>
      <c r="BE267">
        <f t="shared" si="116"/>
        <v>41.444552379209831</v>
      </c>
      <c r="BG267">
        <f t="shared" si="102"/>
        <v>9.5390254128866108</v>
      </c>
      <c r="BH267" s="39">
        <f t="shared" si="103"/>
        <v>39717</v>
      </c>
      <c r="BI267" s="41">
        <f t="shared" si="104"/>
        <v>81.456530000000001</v>
      </c>
      <c r="BJ267" s="41">
        <f t="shared" si="117"/>
        <v>111.01080499999999</v>
      </c>
      <c r="BK267" s="41">
        <f t="shared" si="117"/>
        <v>93.932219615384611</v>
      </c>
      <c r="BL267" s="41">
        <f t="shared" si="117"/>
        <v>76.853634230769231</v>
      </c>
      <c r="BM267" s="41">
        <f t="shared" si="117"/>
        <v>59.775048846153851</v>
      </c>
      <c r="BN267" s="41">
        <f t="shared" si="117"/>
        <v>42.696463461538457</v>
      </c>
      <c r="BP267">
        <f t="shared" si="105"/>
        <v>6859.8053846153844</v>
      </c>
      <c r="BQ267">
        <f t="shared" si="118"/>
        <v>178.12456142211198</v>
      </c>
    </row>
    <row r="268" spans="1:69" x14ac:dyDescent="0.3">
      <c r="A268" s="38">
        <v>39723</v>
      </c>
      <c r="B268" s="48">
        <v>77774.05</v>
      </c>
      <c r="C268" s="48">
        <v>90296.56</v>
      </c>
      <c r="D268" s="48">
        <v>528000</v>
      </c>
      <c r="E268" s="49">
        <v>1196</v>
      </c>
      <c r="AD268" s="35">
        <f t="shared" si="96"/>
        <v>2009</v>
      </c>
      <c r="AE268" s="5">
        <f t="shared" si="91"/>
        <v>2008</v>
      </c>
      <c r="AF268" s="5">
        <f t="shared" si="97"/>
        <v>2007</v>
      </c>
      <c r="AG268" s="8">
        <f t="shared" si="92"/>
        <v>39723</v>
      </c>
      <c r="AH268" s="6">
        <f t="shared" si="108"/>
        <v>13</v>
      </c>
      <c r="AI268" s="6">
        <f t="shared" si="109"/>
        <v>39</v>
      </c>
      <c r="AK268">
        <f t="shared" si="93"/>
        <v>6000.6799999999994</v>
      </c>
      <c r="AL268">
        <f t="shared" si="113"/>
        <v>-20.498550091002301</v>
      </c>
      <c r="AN268">
        <f t="shared" si="98"/>
        <v>12.96087276775299</v>
      </c>
      <c r="AO268" s="39">
        <f t="shared" si="99"/>
        <v>39723</v>
      </c>
      <c r="AP268" s="40">
        <f t="shared" si="94"/>
        <v>77.774050000000003</v>
      </c>
      <c r="AQ268">
        <f t="shared" si="114"/>
        <v>72.00815999999999</v>
      </c>
      <c r="AR268">
        <f t="shared" si="114"/>
        <v>60.006799999999998</v>
      </c>
      <c r="AS268">
        <f t="shared" si="114"/>
        <v>48.005439999999993</v>
      </c>
      <c r="AT268">
        <f t="shared" si="114"/>
        <v>36.004079999999995</v>
      </c>
      <c r="AU268">
        <f t="shared" si="114"/>
        <v>24.002719999999997</v>
      </c>
      <c r="AW268">
        <f t="shared" si="95"/>
        <v>2323.2449999999999</v>
      </c>
      <c r="AX268">
        <f t="shared" si="115"/>
        <v>-72.09779514158906</v>
      </c>
      <c r="BD268">
        <f t="shared" si="101"/>
        <v>8618.5925000000007</v>
      </c>
      <c r="BE268">
        <f t="shared" si="116"/>
        <v>43.62693061453038</v>
      </c>
      <c r="BG268">
        <f t="shared" si="102"/>
        <v>9.023985064846725</v>
      </c>
      <c r="BH268" s="39">
        <f t="shared" si="103"/>
        <v>39723</v>
      </c>
      <c r="BI268" s="41">
        <f t="shared" si="104"/>
        <v>77.774050000000003</v>
      </c>
      <c r="BJ268" s="41">
        <f t="shared" si="117"/>
        <v>112.04170250000001</v>
      </c>
      <c r="BK268" s="41">
        <f t="shared" si="117"/>
        <v>94.804517500000003</v>
      </c>
      <c r="BL268" s="41">
        <f t="shared" si="117"/>
        <v>77.567332500000006</v>
      </c>
      <c r="BM268" s="41">
        <f t="shared" si="117"/>
        <v>60.33014750000001</v>
      </c>
      <c r="BN268" s="41">
        <f t="shared" si="117"/>
        <v>43.092962499999999</v>
      </c>
      <c r="BP268">
        <f t="shared" si="105"/>
        <v>7028.1799999999994</v>
      </c>
      <c r="BQ268">
        <f t="shared" si="118"/>
        <v>202.51566236019016</v>
      </c>
    </row>
    <row r="269" spans="1:69" x14ac:dyDescent="0.3">
      <c r="A269" s="38">
        <v>39731</v>
      </c>
      <c r="B269" s="48">
        <v>76742.95</v>
      </c>
      <c r="C269" s="48">
        <v>86710.78</v>
      </c>
      <c r="D269" s="48">
        <v>521000</v>
      </c>
      <c r="E269" s="49">
        <v>1147.27</v>
      </c>
      <c r="AD269" s="35">
        <f t="shared" si="96"/>
        <v>2009</v>
      </c>
      <c r="AE269" s="5">
        <f t="shared" si="91"/>
        <v>2008</v>
      </c>
      <c r="AF269" s="5">
        <f t="shared" si="97"/>
        <v>2007</v>
      </c>
      <c r="AG269" s="8">
        <f t="shared" si="92"/>
        <v>39731</v>
      </c>
      <c r="AH269" s="6">
        <f t="shared" si="108"/>
        <v>12</v>
      </c>
      <c r="AI269" s="6">
        <f t="shared" si="109"/>
        <v>40</v>
      </c>
      <c r="AK269">
        <f t="shared" si="93"/>
        <v>5964.1584615384618</v>
      </c>
      <c r="AL269">
        <f t="shared" si="113"/>
        <v>-20.883345831674738</v>
      </c>
      <c r="AN269">
        <f t="shared" si="98"/>
        <v>12.867355972330095</v>
      </c>
      <c r="AO269" s="39">
        <f t="shared" si="99"/>
        <v>39731</v>
      </c>
      <c r="AP269" s="40">
        <f t="shared" si="94"/>
        <v>76.742949999999993</v>
      </c>
      <c r="AQ269">
        <f t="shared" si="114"/>
        <v>71.569901538461536</v>
      </c>
      <c r="AR269">
        <f t="shared" si="114"/>
        <v>59.641584615384623</v>
      </c>
      <c r="AS269">
        <f t="shared" si="114"/>
        <v>47.713267692307696</v>
      </c>
      <c r="AT269">
        <f t="shared" si="114"/>
        <v>35.784950769230768</v>
      </c>
      <c r="AU269">
        <f t="shared" si="114"/>
        <v>23.856633846153848</v>
      </c>
      <c r="AW269">
        <f t="shared" si="95"/>
        <v>2180.0392307692309</v>
      </c>
      <c r="AX269">
        <f t="shared" si="115"/>
        <v>-73.716170728298451</v>
      </c>
      <c r="BD269">
        <f t="shared" si="101"/>
        <v>8697.8923076923074</v>
      </c>
      <c r="BE269">
        <f t="shared" si="116"/>
        <v>45.836036446433994</v>
      </c>
      <c r="BG269">
        <f t="shared" si="102"/>
        <v>8.8231662666286965</v>
      </c>
      <c r="BH269" s="39">
        <f t="shared" si="103"/>
        <v>39731</v>
      </c>
      <c r="BI269" s="41">
        <f t="shared" si="104"/>
        <v>76.742949999999993</v>
      </c>
      <c r="BJ269" s="41">
        <f t="shared" si="117"/>
        <v>113.07259999999999</v>
      </c>
      <c r="BK269" s="41">
        <f t="shared" si="117"/>
        <v>95.676815384615381</v>
      </c>
      <c r="BL269" s="41">
        <f t="shared" si="117"/>
        <v>78.281030769230767</v>
      </c>
      <c r="BM269" s="41">
        <f t="shared" si="117"/>
        <v>60.885246153846147</v>
      </c>
      <c r="BN269" s="41">
        <f t="shared" si="117"/>
        <v>43.489461538461541</v>
      </c>
      <c r="BP269">
        <f t="shared" si="105"/>
        <v>7196.5546153846144</v>
      </c>
      <c r="BQ269">
        <f t="shared" si="118"/>
        <v>230.11124358735952</v>
      </c>
    </row>
    <row r="270" spans="1:69" x14ac:dyDescent="0.3">
      <c r="A270" s="38">
        <v>39738</v>
      </c>
      <c r="B270" s="48">
        <v>74386.17</v>
      </c>
      <c r="C270" s="48">
        <v>84250.85</v>
      </c>
      <c r="D270" s="48">
        <v>505000</v>
      </c>
      <c r="E270" s="49">
        <v>1114.73</v>
      </c>
      <c r="AD270" s="35">
        <f t="shared" si="96"/>
        <v>2009</v>
      </c>
      <c r="AE270" s="5">
        <f t="shared" si="91"/>
        <v>2008</v>
      </c>
      <c r="AF270" s="5">
        <f t="shared" si="97"/>
        <v>2007</v>
      </c>
      <c r="AG270" s="8">
        <f t="shared" si="92"/>
        <v>39738</v>
      </c>
      <c r="AH270" s="6">
        <f t="shared" si="108"/>
        <v>11</v>
      </c>
      <c r="AI270" s="6">
        <f t="shared" si="109"/>
        <v>41</v>
      </c>
      <c r="AK270">
        <f t="shared" si="93"/>
        <v>5927.6369230769233</v>
      </c>
      <c r="AL270">
        <f t="shared" si="113"/>
        <v>-21.269107662155186</v>
      </c>
      <c r="AN270">
        <f t="shared" si="98"/>
        <v>12.549042892692482</v>
      </c>
      <c r="AO270" s="39">
        <f t="shared" si="99"/>
        <v>39738</v>
      </c>
      <c r="AP270" s="40">
        <f t="shared" si="94"/>
        <v>74.386169999999993</v>
      </c>
      <c r="AQ270">
        <f t="shared" si="114"/>
        <v>71.131643076923083</v>
      </c>
      <c r="AR270">
        <f t="shared" si="114"/>
        <v>59.276369230769234</v>
      </c>
      <c r="AS270">
        <f t="shared" si="114"/>
        <v>47.421095384615384</v>
      </c>
      <c r="AT270">
        <f t="shared" si="114"/>
        <v>35.565821538461542</v>
      </c>
      <c r="AU270">
        <f t="shared" si="114"/>
        <v>23.710547692307692</v>
      </c>
      <c r="AW270">
        <f t="shared" si="95"/>
        <v>2036.8334615384617</v>
      </c>
      <c r="AX270">
        <f t="shared" si="115"/>
        <v>-75.347146397422321</v>
      </c>
      <c r="BD270">
        <f t="shared" si="101"/>
        <v>8777.192115384616</v>
      </c>
      <c r="BE270">
        <f t="shared" si="116"/>
        <v>48.072363899584843</v>
      </c>
      <c r="BG270">
        <f t="shared" si="102"/>
        <v>8.4749392541626509</v>
      </c>
      <c r="BH270" s="39">
        <f t="shared" si="103"/>
        <v>39738</v>
      </c>
      <c r="BI270" s="41">
        <f t="shared" si="104"/>
        <v>74.386169999999993</v>
      </c>
      <c r="BJ270" s="41">
        <f t="shared" si="117"/>
        <v>114.10349750000002</v>
      </c>
      <c r="BK270" s="41">
        <f t="shared" si="117"/>
        <v>96.549113269230773</v>
      </c>
      <c r="BL270" s="41">
        <f t="shared" si="117"/>
        <v>78.994729038461543</v>
      </c>
      <c r="BM270" s="41">
        <f t="shared" si="117"/>
        <v>61.440344807692306</v>
      </c>
      <c r="BN270" s="41">
        <f t="shared" si="117"/>
        <v>43.885960576923082</v>
      </c>
      <c r="BP270">
        <f t="shared" si="105"/>
        <v>7364.9292307692303</v>
      </c>
      <c r="BQ270">
        <f t="shared" si="118"/>
        <v>261.58720729216367</v>
      </c>
    </row>
    <row r="271" spans="1:69" x14ac:dyDescent="0.3">
      <c r="A271" s="38">
        <v>39745</v>
      </c>
      <c r="B271" s="48">
        <v>60024.480000000003</v>
      </c>
      <c r="C271" s="48">
        <v>66290.679999999993</v>
      </c>
      <c r="D271" s="48">
        <v>407500</v>
      </c>
      <c r="E271" s="49">
        <v>874.86</v>
      </c>
      <c r="AD271" s="35">
        <f t="shared" si="96"/>
        <v>2009</v>
      </c>
      <c r="AE271" s="5">
        <f t="shared" si="91"/>
        <v>2008</v>
      </c>
      <c r="AF271" s="5">
        <f t="shared" si="97"/>
        <v>2007</v>
      </c>
      <c r="AG271" s="8">
        <f t="shared" si="92"/>
        <v>39745</v>
      </c>
      <c r="AH271" s="6">
        <f t="shared" si="108"/>
        <v>10</v>
      </c>
      <c r="AI271" s="6">
        <f t="shared" si="109"/>
        <v>42</v>
      </c>
      <c r="AK271">
        <f t="shared" si="93"/>
        <v>5891.1153846153848</v>
      </c>
      <c r="AL271">
        <f t="shared" si="113"/>
        <v>-21.655839225295637</v>
      </c>
      <c r="AN271">
        <f t="shared" si="98"/>
        <v>10.188983932780133</v>
      </c>
      <c r="AO271" s="39">
        <f t="shared" si="99"/>
        <v>39745</v>
      </c>
      <c r="AP271" s="40">
        <f t="shared" si="94"/>
        <v>60.024480000000004</v>
      </c>
      <c r="AQ271">
        <f t="shared" si="114"/>
        <v>70.69338461538463</v>
      </c>
      <c r="AR271">
        <f t="shared" si="114"/>
        <v>58.911153846153844</v>
      </c>
      <c r="AS271">
        <f t="shared" si="114"/>
        <v>47.12892307692308</v>
      </c>
      <c r="AT271">
        <f t="shared" si="114"/>
        <v>35.346692307692315</v>
      </c>
      <c r="AU271">
        <f t="shared" si="114"/>
        <v>23.56446153846154</v>
      </c>
      <c r="AW271">
        <f t="shared" si="95"/>
        <v>1893.6276923076925</v>
      </c>
      <c r="AX271">
        <f t="shared" si="115"/>
        <v>-76.990869873498752</v>
      </c>
      <c r="BD271">
        <f t="shared" si="101"/>
        <v>8856.4919230769228</v>
      </c>
      <c r="BE271">
        <f t="shared" si="116"/>
        <v>50.3364192493259</v>
      </c>
      <c r="BG271">
        <f t="shared" si="102"/>
        <v>6.7774555118824402</v>
      </c>
      <c r="BH271" s="39">
        <f t="shared" si="103"/>
        <v>39745</v>
      </c>
      <c r="BI271" s="41">
        <f t="shared" si="104"/>
        <v>60.024480000000004</v>
      </c>
      <c r="BJ271" s="41">
        <f t="shared" si="117"/>
        <v>115.13439499999998</v>
      </c>
      <c r="BK271" s="41">
        <f t="shared" si="117"/>
        <v>97.421411153846165</v>
      </c>
      <c r="BL271" s="41">
        <f t="shared" si="117"/>
        <v>79.708427307692304</v>
      </c>
      <c r="BM271" s="41">
        <f t="shared" si="117"/>
        <v>61.995443461538457</v>
      </c>
      <c r="BN271" s="41">
        <f t="shared" si="117"/>
        <v>44.282459615384617</v>
      </c>
      <c r="BP271">
        <f t="shared" si="105"/>
        <v>7533.3038461538454</v>
      </c>
      <c r="BQ271">
        <f t="shared" si="118"/>
        <v>297.82391632503493</v>
      </c>
    </row>
    <row r="272" spans="1:69" x14ac:dyDescent="0.3">
      <c r="A272" s="38">
        <v>39752</v>
      </c>
      <c r="B272" s="48">
        <v>78805.149999999994</v>
      </c>
      <c r="C272" s="48">
        <v>86203.69</v>
      </c>
      <c r="D272" s="48">
        <v>535000</v>
      </c>
      <c r="E272" s="49">
        <v>1137.92</v>
      </c>
      <c r="AD272" s="35">
        <f t="shared" si="96"/>
        <v>2009</v>
      </c>
      <c r="AE272" s="5">
        <f t="shared" si="91"/>
        <v>2008</v>
      </c>
      <c r="AF272" s="5">
        <f t="shared" si="97"/>
        <v>2007</v>
      </c>
      <c r="AG272" s="8">
        <f t="shared" si="92"/>
        <v>39752</v>
      </c>
      <c r="AH272" s="6">
        <f t="shared" si="108"/>
        <v>9</v>
      </c>
      <c r="AI272" s="6">
        <f t="shared" si="109"/>
        <v>43</v>
      </c>
      <c r="AK272">
        <f t="shared" si="93"/>
        <v>5854.5938461538453</v>
      </c>
      <c r="AL272">
        <f t="shared" si="113"/>
        <v>-22.043544182286045</v>
      </c>
      <c r="AN272">
        <f t="shared" si="98"/>
        <v>13.460395728692735</v>
      </c>
      <c r="AO272" s="39">
        <f t="shared" si="99"/>
        <v>39752</v>
      </c>
      <c r="AP272" s="40">
        <f t="shared" si="94"/>
        <v>78.805149999999998</v>
      </c>
      <c r="AQ272">
        <f t="shared" si="114"/>
        <v>70.255126153846135</v>
      </c>
      <c r="AR272">
        <f t="shared" si="114"/>
        <v>58.545938461538455</v>
      </c>
      <c r="AS272">
        <f t="shared" si="114"/>
        <v>46.836750769230761</v>
      </c>
      <c r="AT272">
        <f t="shared" si="114"/>
        <v>35.127563076923067</v>
      </c>
      <c r="AU272">
        <f t="shared" si="114"/>
        <v>23.418375384615381</v>
      </c>
      <c r="AW272">
        <f t="shared" si="95"/>
        <v>1750.4219230769231</v>
      </c>
      <c r="AX272">
        <f t="shared" si="115"/>
        <v>-78.647491199374088</v>
      </c>
      <c r="BD272">
        <f t="shared" si="101"/>
        <v>8935.7917307692296</v>
      </c>
      <c r="BE272">
        <f t="shared" si="116"/>
        <v>52.628721403783921</v>
      </c>
      <c r="BG272">
        <f t="shared" si="102"/>
        <v>8.8190450689047246</v>
      </c>
      <c r="BH272" s="39">
        <f t="shared" si="103"/>
        <v>39752</v>
      </c>
      <c r="BI272" s="41">
        <f t="shared" si="104"/>
        <v>78.805149999999998</v>
      </c>
      <c r="BJ272" s="41">
        <f t="shared" si="117"/>
        <v>116.16529249999998</v>
      </c>
      <c r="BK272" s="41">
        <f t="shared" si="117"/>
        <v>98.293709038461529</v>
      </c>
      <c r="BL272" s="41">
        <f t="shared" si="117"/>
        <v>80.422125576923065</v>
      </c>
      <c r="BM272" s="41">
        <f t="shared" si="117"/>
        <v>62.550542115384609</v>
      </c>
      <c r="BN272" s="41">
        <f t="shared" si="117"/>
        <v>44.678958653846145</v>
      </c>
      <c r="BP272">
        <f t="shared" si="105"/>
        <v>7701.6784615384604</v>
      </c>
      <c r="BQ272">
        <f t="shared" si="118"/>
        <v>339.98983102315765</v>
      </c>
    </row>
    <row r="273" spans="1:69" x14ac:dyDescent="0.3">
      <c r="A273" s="38">
        <v>39759</v>
      </c>
      <c r="B273" s="48">
        <v>72103.03</v>
      </c>
      <c r="C273" s="48">
        <v>79763.62</v>
      </c>
      <c r="D273" s="48">
        <v>489500</v>
      </c>
      <c r="E273" s="49">
        <v>1053.01</v>
      </c>
      <c r="AD273" s="35">
        <f t="shared" si="96"/>
        <v>2009</v>
      </c>
      <c r="AE273" s="5">
        <f t="shared" si="91"/>
        <v>2008</v>
      </c>
      <c r="AF273" s="5">
        <f t="shared" si="97"/>
        <v>2007</v>
      </c>
      <c r="AG273" s="8">
        <f t="shared" si="92"/>
        <v>39759</v>
      </c>
      <c r="AH273" s="6">
        <f t="shared" si="108"/>
        <v>8</v>
      </c>
      <c r="AI273" s="6">
        <f t="shared" si="109"/>
        <v>44</v>
      </c>
      <c r="AK273">
        <f t="shared" si="93"/>
        <v>5818.0723076923077</v>
      </c>
      <c r="AL273">
        <f t="shared" si="113"/>
        <v>-22.432226212769802</v>
      </c>
      <c r="AN273">
        <f t="shared" si="98"/>
        <v>12.392941542625669</v>
      </c>
      <c r="AO273" s="39">
        <f t="shared" si="99"/>
        <v>39759</v>
      </c>
      <c r="AP273" s="40">
        <f t="shared" si="94"/>
        <v>72.103030000000004</v>
      </c>
      <c r="AQ273">
        <f t="shared" si="114"/>
        <v>69.816867692307682</v>
      </c>
      <c r="AR273">
        <f t="shared" si="114"/>
        <v>58.18072307692308</v>
      </c>
      <c r="AS273">
        <f t="shared" si="114"/>
        <v>46.544578461538464</v>
      </c>
      <c r="AT273">
        <f t="shared" si="114"/>
        <v>34.908433846153841</v>
      </c>
      <c r="AU273">
        <f t="shared" si="114"/>
        <v>23.272289230769232</v>
      </c>
      <c r="AW273">
        <f t="shared" si="95"/>
        <v>1607.2161538461539</v>
      </c>
      <c r="AX273">
        <f t="shared" si="115"/>
        <v>-80.317162781860006</v>
      </c>
      <c r="BD273">
        <f t="shared" si="101"/>
        <v>9015.0915384615382</v>
      </c>
      <c r="BE273">
        <f t="shared" si="116"/>
        <v>54.949802300365413</v>
      </c>
      <c r="BG273">
        <f t="shared" si="102"/>
        <v>7.9980363696123566</v>
      </c>
      <c r="BH273" s="39">
        <f t="shared" si="103"/>
        <v>39759</v>
      </c>
      <c r="BI273" s="41">
        <f t="shared" si="104"/>
        <v>72.103030000000004</v>
      </c>
      <c r="BJ273" s="41">
        <f t="shared" si="117"/>
        <v>117.19619</v>
      </c>
      <c r="BK273" s="41">
        <f t="shared" si="117"/>
        <v>99.166006923076921</v>
      </c>
      <c r="BL273" s="41">
        <f t="shared" si="117"/>
        <v>81.135823846153841</v>
      </c>
      <c r="BM273" s="41">
        <f t="shared" si="117"/>
        <v>63.105640769230767</v>
      </c>
      <c r="BN273" s="41">
        <f t="shared" si="117"/>
        <v>45.075457692307687</v>
      </c>
      <c r="BP273">
        <f t="shared" si="105"/>
        <v>7870.0530769230763</v>
      </c>
      <c r="BQ273">
        <f t="shared" si="118"/>
        <v>389.6698591592438</v>
      </c>
    </row>
    <row r="274" spans="1:69" x14ac:dyDescent="0.3">
      <c r="A274" s="38">
        <v>39766</v>
      </c>
      <c r="B274" s="48">
        <v>68494.19</v>
      </c>
      <c r="C274" s="48">
        <v>75488.05</v>
      </c>
      <c r="D274" s="48">
        <v>465000</v>
      </c>
      <c r="E274" s="49">
        <v>995.88</v>
      </c>
      <c r="AD274" s="35">
        <f t="shared" si="96"/>
        <v>2009</v>
      </c>
      <c r="AE274" s="5">
        <f t="shared" si="91"/>
        <v>2008</v>
      </c>
      <c r="AF274" s="5">
        <f t="shared" si="97"/>
        <v>2007</v>
      </c>
      <c r="AG274" s="8">
        <f t="shared" si="92"/>
        <v>39766</v>
      </c>
      <c r="AH274" s="6">
        <f t="shared" si="108"/>
        <v>7</v>
      </c>
      <c r="AI274" s="6">
        <f t="shared" si="109"/>
        <v>45</v>
      </c>
      <c r="AK274">
        <f t="shared" si="93"/>
        <v>5781.5507692307692</v>
      </c>
      <c r="AL274">
        <f t="shared" si="113"/>
        <v>-22.821889014960238</v>
      </c>
      <c r="AN274">
        <f t="shared" si="98"/>
        <v>11.847027334694339</v>
      </c>
      <c r="AO274" s="39">
        <f t="shared" si="99"/>
        <v>39766</v>
      </c>
      <c r="AP274" s="40">
        <f t="shared" si="94"/>
        <v>68.494190000000003</v>
      </c>
      <c r="AQ274">
        <f t="shared" si="114"/>
        <v>69.378609230769229</v>
      </c>
      <c r="AR274">
        <f t="shared" si="114"/>
        <v>57.81550769230769</v>
      </c>
      <c r="AS274">
        <f t="shared" si="114"/>
        <v>46.252406153846152</v>
      </c>
      <c r="AT274">
        <f t="shared" si="114"/>
        <v>34.689304615384614</v>
      </c>
      <c r="AU274">
        <f t="shared" si="114"/>
        <v>23.126203076923076</v>
      </c>
      <c r="AW274">
        <f t="shared" si="95"/>
        <v>1464.0103846153847</v>
      </c>
      <c r="AX274">
        <f t="shared" si="115"/>
        <v>-82.000039438473692</v>
      </c>
      <c r="BD274">
        <f t="shared" si="101"/>
        <v>9094.3913461538468</v>
      </c>
      <c r="BE274">
        <f t="shared" si="116"/>
        <v>57.300207317280872</v>
      </c>
      <c r="BG274">
        <f t="shared" si="102"/>
        <v>7.5314759826084696</v>
      </c>
      <c r="BH274" s="39">
        <f t="shared" si="103"/>
        <v>39766</v>
      </c>
      <c r="BI274" s="41">
        <f t="shared" si="104"/>
        <v>68.494190000000003</v>
      </c>
      <c r="BJ274" s="41">
        <f t="shared" si="117"/>
        <v>118.22708750000001</v>
      </c>
      <c r="BK274" s="41">
        <f t="shared" si="117"/>
        <v>100.03830480769231</v>
      </c>
      <c r="BL274" s="41">
        <f t="shared" si="117"/>
        <v>81.849522115384616</v>
      </c>
      <c r="BM274" s="41">
        <f t="shared" si="117"/>
        <v>63.660739423076926</v>
      </c>
      <c r="BN274" s="41">
        <f t="shared" si="117"/>
        <v>45.471956730769236</v>
      </c>
      <c r="BP274">
        <f t="shared" si="105"/>
        <v>8038.4276923076914</v>
      </c>
      <c r="BQ274">
        <f t="shared" si="118"/>
        <v>449.06903508198093</v>
      </c>
    </row>
    <row r="275" spans="1:69" x14ac:dyDescent="0.3">
      <c r="A275" s="38">
        <v>39773</v>
      </c>
      <c r="B275" s="48">
        <v>65106.31</v>
      </c>
      <c r="C275" s="48">
        <v>70413.42</v>
      </c>
      <c r="D275" s="48">
        <v>442000</v>
      </c>
      <c r="E275" s="49">
        <v>927.12</v>
      </c>
      <c r="AD275" s="35">
        <f t="shared" si="96"/>
        <v>2009</v>
      </c>
      <c r="AE275" s="5">
        <f t="shared" si="91"/>
        <v>2008</v>
      </c>
      <c r="AF275" s="5">
        <f t="shared" si="97"/>
        <v>2007</v>
      </c>
      <c r="AG275" s="8">
        <f t="shared" si="92"/>
        <v>39773</v>
      </c>
      <c r="AH275" s="6">
        <f t="shared" si="108"/>
        <v>6</v>
      </c>
      <c r="AI275" s="6">
        <f t="shared" si="109"/>
        <v>46</v>
      </c>
      <c r="AK275">
        <f t="shared" si="93"/>
        <v>5745.0292307692298</v>
      </c>
      <c r="AL275">
        <f t="shared" si="113"/>
        <v>-23.212536305757837</v>
      </c>
      <c r="AN275">
        <f t="shared" si="98"/>
        <v>11.332633374831863</v>
      </c>
      <c r="AO275" s="39">
        <f t="shared" si="99"/>
        <v>39773</v>
      </c>
      <c r="AP275" s="40">
        <f t="shared" si="94"/>
        <v>65.106309999999993</v>
      </c>
      <c r="AQ275">
        <f t="shared" si="114"/>
        <v>68.940350769230761</v>
      </c>
      <c r="AR275">
        <f t="shared" si="114"/>
        <v>57.450292307692294</v>
      </c>
      <c r="AS275">
        <f t="shared" si="114"/>
        <v>45.960233846153841</v>
      </c>
      <c r="AT275">
        <f t="shared" si="114"/>
        <v>34.470175384615381</v>
      </c>
      <c r="AU275">
        <f t="shared" si="114"/>
        <v>22.98011692307692</v>
      </c>
      <c r="AW275">
        <f t="shared" si="95"/>
        <v>1320.8046153846155</v>
      </c>
      <c r="AX275">
        <f t="shared" si="115"/>
        <v>-83.696278445291412</v>
      </c>
      <c r="BD275">
        <f t="shared" si="101"/>
        <v>9173.6911538461536</v>
      </c>
      <c r="BE275">
        <f t="shared" si="116"/>
        <v>59.680495700765015</v>
      </c>
      <c r="BG275">
        <f t="shared" si="102"/>
        <v>7.0970680076474544</v>
      </c>
      <c r="BH275" s="39">
        <f t="shared" si="103"/>
        <v>39773</v>
      </c>
      <c r="BI275" s="41">
        <f t="shared" si="104"/>
        <v>65.106309999999993</v>
      </c>
      <c r="BJ275" s="41">
        <f t="shared" si="117"/>
        <v>119.25798500000001</v>
      </c>
      <c r="BK275" s="41">
        <f t="shared" si="117"/>
        <v>100.91060269230769</v>
      </c>
      <c r="BL275" s="41">
        <f t="shared" si="117"/>
        <v>82.563220384615391</v>
      </c>
      <c r="BM275" s="41">
        <f t="shared" si="117"/>
        <v>64.215838076923077</v>
      </c>
      <c r="BN275" s="41">
        <f t="shared" si="117"/>
        <v>45.868455769230771</v>
      </c>
      <c r="BP275">
        <f t="shared" si="105"/>
        <v>8206.8023076923073</v>
      </c>
      <c r="BQ275">
        <f t="shared" si="118"/>
        <v>521.34870003482717</v>
      </c>
    </row>
    <row r="276" spans="1:69" x14ac:dyDescent="0.3">
      <c r="A276" s="38">
        <v>39780</v>
      </c>
      <c r="B276" s="48">
        <v>71587.48</v>
      </c>
      <c r="C276" s="48">
        <v>77379.58</v>
      </c>
      <c r="D276" s="48">
        <v>486000</v>
      </c>
      <c r="E276" s="49">
        <v>1018.95</v>
      </c>
      <c r="AD276" s="35">
        <f t="shared" si="96"/>
        <v>2009</v>
      </c>
      <c r="AE276" s="5">
        <f t="shared" ref="AE276:AE339" si="119">YEAR(AG276)</f>
        <v>2008</v>
      </c>
      <c r="AF276" s="5">
        <f t="shared" si="97"/>
        <v>2007</v>
      </c>
      <c r="AG276" s="8">
        <f t="shared" ref="AG276:AG339" si="120">A276</f>
        <v>39780</v>
      </c>
      <c r="AH276" s="6">
        <f t="shared" si="108"/>
        <v>5</v>
      </c>
      <c r="AI276" s="6">
        <f t="shared" si="109"/>
        <v>47</v>
      </c>
      <c r="AK276">
        <f t="shared" ref="AK276:AK339" si="121">VLOOKUP($AF276,$AG$3:$AI$17,AH$1,FALSE)*($AH276/$AH$18)+VLOOKUP($AE276,$AG$3:$AI$17,AH$1,FALSE)*($AI276/$AI$18)</f>
        <v>5708.5076923076922</v>
      </c>
      <c r="AL276">
        <f t="shared" si="113"/>
        <v>-23.604171820868423</v>
      </c>
      <c r="AN276">
        <f t="shared" si="98"/>
        <v>12.540489364053114</v>
      </c>
      <c r="AO276" s="39">
        <f t="shared" si="99"/>
        <v>39780</v>
      </c>
      <c r="AP276" s="40">
        <f t="shared" ref="AP276:AP339" si="122">(B276)/1000</f>
        <v>71.587479999999999</v>
      </c>
      <c r="AQ276">
        <f t="shared" si="114"/>
        <v>68.502092307692308</v>
      </c>
      <c r="AR276">
        <f t="shared" si="114"/>
        <v>57.085076923076919</v>
      </c>
      <c r="AS276">
        <f t="shared" si="114"/>
        <v>45.668061538461536</v>
      </c>
      <c r="AT276">
        <f t="shared" si="114"/>
        <v>34.251046153846154</v>
      </c>
      <c r="AU276">
        <f t="shared" si="114"/>
        <v>22.834030769230768</v>
      </c>
      <c r="AW276">
        <f t="shared" ref="AW276:AW339" si="123">VLOOKUP($AF276,$AG$3:$AI$17,AI$1,FALSE)*($AH276/$AH$18)+VLOOKUP($AE276,$AG$3:$AI$17,AI$1,FALSE)*($AI276/$AI$18)</f>
        <v>1177.5988461538461</v>
      </c>
      <c r="AX276">
        <f t="shared" si="115"/>
        <v>-85.406039585946687</v>
      </c>
      <c r="BD276">
        <f t="shared" si="101"/>
        <v>9252.9909615384622</v>
      </c>
      <c r="BE276">
        <f t="shared" si="116"/>
        <v>62.091241008696898</v>
      </c>
      <c r="BG276">
        <f t="shared" si="102"/>
        <v>7.7366853915198677</v>
      </c>
      <c r="BH276" s="39">
        <f t="shared" si="103"/>
        <v>39780</v>
      </c>
      <c r="BI276" s="41">
        <f t="shared" si="104"/>
        <v>71.587479999999999</v>
      </c>
      <c r="BJ276" s="41">
        <f t="shared" si="117"/>
        <v>120.28888250000001</v>
      </c>
      <c r="BK276" s="41">
        <f t="shared" si="117"/>
        <v>101.78290057692308</v>
      </c>
      <c r="BL276" s="41">
        <f t="shared" si="117"/>
        <v>83.276918653846167</v>
      </c>
      <c r="BM276" s="41">
        <f t="shared" si="117"/>
        <v>64.770936730769236</v>
      </c>
      <c r="BN276" s="41">
        <f t="shared" si="117"/>
        <v>46.264954807692312</v>
      </c>
      <c r="BP276">
        <f t="shared" si="105"/>
        <v>8375.1769230769241</v>
      </c>
      <c r="BQ276">
        <f t="shared" si="118"/>
        <v>611.20797633515667</v>
      </c>
    </row>
    <row r="277" spans="1:69" x14ac:dyDescent="0.3">
      <c r="A277" s="38">
        <v>39787</v>
      </c>
      <c r="B277" s="48">
        <v>62896.82</v>
      </c>
      <c r="C277" s="48">
        <v>68735.06</v>
      </c>
      <c r="D277" s="48">
        <v>427000</v>
      </c>
      <c r="E277" s="49">
        <v>905.44</v>
      </c>
      <c r="AD277" s="35">
        <f t="shared" ref="AD277:AD340" si="124">AE277+1</f>
        <v>2009</v>
      </c>
      <c r="AE277" s="5">
        <f t="shared" si="119"/>
        <v>2008</v>
      </c>
      <c r="AF277" s="5">
        <f t="shared" ref="AF277:AF340" si="125">AE277-1</f>
        <v>2007</v>
      </c>
      <c r="AG277" s="8">
        <f t="shared" si="120"/>
        <v>39787</v>
      </c>
      <c r="AH277" s="6">
        <f t="shared" si="108"/>
        <v>4</v>
      </c>
      <c r="AI277" s="6">
        <f t="shared" si="109"/>
        <v>48</v>
      </c>
      <c r="AK277">
        <f t="shared" si="121"/>
        <v>5671.9861538461537</v>
      </c>
      <c r="AL277">
        <f t="shared" si="113"/>
        <v>-23.996799314922292</v>
      </c>
      <c r="AN277">
        <f t="shared" ref="AN277:AN340" si="126">B277/AK277</f>
        <v>11.089029185543742</v>
      </c>
      <c r="AO277" s="39">
        <f t="shared" ref="AO277:AO340" si="127">AG277</f>
        <v>39787</v>
      </c>
      <c r="AP277" s="40">
        <f t="shared" si="122"/>
        <v>62.896819999999998</v>
      </c>
      <c r="AQ277">
        <f t="shared" si="114"/>
        <v>68.063833846153841</v>
      </c>
      <c r="AR277">
        <f t="shared" si="114"/>
        <v>56.719861538461544</v>
      </c>
      <c r="AS277">
        <f t="shared" si="114"/>
        <v>45.375889230769232</v>
      </c>
      <c r="AT277">
        <f t="shared" si="114"/>
        <v>34.031916923076921</v>
      </c>
      <c r="AU277">
        <f t="shared" si="114"/>
        <v>22.687944615384616</v>
      </c>
      <c r="AW277">
        <f t="shared" si="123"/>
        <v>1034.3930769230769</v>
      </c>
      <c r="AX277">
        <f t="shared" si="115"/>
        <v>-87.129485201804712</v>
      </c>
      <c r="BD277">
        <f t="shared" ref="BD277:BD340" si="128">VLOOKUP($AE277,$AG$3:$AI$17,AH$1,FALSE)*($AH277/$AH$18)+VLOOKUP($AD277,$AG$3:$AI$17,AH$1,FALSE)*($AI277/$AI$18)</f>
        <v>9332.2907692307708</v>
      </c>
      <c r="BE277">
        <f t="shared" si="116"/>
        <v>64.533031571358435</v>
      </c>
      <c r="BG277">
        <f t="shared" ref="BG277:BG340" si="129">B277/BD277</f>
        <v>6.7396978464682338</v>
      </c>
      <c r="BH277" s="39">
        <f t="shared" ref="BH277:BH340" si="130">AO277</f>
        <v>39787</v>
      </c>
      <c r="BI277" s="41">
        <f t="shared" ref="BI277:BI340" si="131">B277/1000</f>
        <v>62.896819999999998</v>
      </c>
      <c r="BJ277" s="41">
        <f t="shared" si="117"/>
        <v>121.31978000000002</v>
      </c>
      <c r="BK277" s="41">
        <f t="shared" si="117"/>
        <v>102.65519846153848</v>
      </c>
      <c r="BL277" s="41">
        <f t="shared" si="117"/>
        <v>83.990616923076942</v>
      </c>
      <c r="BM277" s="41">
        <f t="shared" si="117"/>
        <v>65.326035384615395</v>
      </c>
      <c r="BN277" s="41">
        <f t="shared" si="117"/>
        <v>46.661453846153854</v>
      </c>
      <c r="BP277">
        <f t="shared" ref="BP277:BP340" si="132">VLOOKUP($AE277,$AG$3:$AI$17,AI$1,FALSE)*($AH277/$AH$18)+VLOOKUP($AD277,$AG$3:$AI$17,AI$1,FALSE)*($AI277/$AI$18)</f>
        <v>8543.5515384615373</v>
      </c>
      <c r="BQ277">
        <f t="shared" si="118"/>
        <v>725.94825207795566</v>
      </c>
    </row>
    <row r="278" spans="1:69" x14ac:dyDescent="0.3">
      <c r="A278" s="38">
        <v>39794</v>
      </c>
      <c r="B278" s="48">
        <v>68494.19</v>
      </c>
      <c r="C278" s="48">
        <v>73992.69</v>
      </c>
      <c r="D278" s="48">
        <v>465000</v>
      </c>
      <c r="E278" s="49">
        <v>971.83</v>
      </c>
      <c r="AD278" s="35">
        <f t="shared" si="124"/>
        <v>2009</v>
      </c>
      <c r="AE278" s="5">
        <f t="shared" si="119"/>
        <v>2008</v>
      </c>
      <c r="AF278" s="5">
        <f t="shared" si="125"/>
        <v>2007</v>
      </c>
      <c r="AG278" s="8">
        <f t="shared" si="120"/>
        <v>39794</v>
      </c>
      <c r="AH278" s="6">
        <f t="shared" si="108"/>
        <v>3</v>
      </c>
      <c r="AI278" s="6">
        <f t="shared" si="109"/>
        <v>49</v>
      </c>
      <c r="AK278">
        <f t="shared" si="121"/>
        <v>5635.4646153846152</v>
      </c>
      <c r="AL278">
        <f t="shared" si="113"/>
        <v>-24.390422561594139</v>
      </c>
      <c r="AN278">
        <f t="shared" si="126"/>
        <v>12.154133629552625</v>
      </c>
      <c r="AO278" s="39">
        <f t="shared" si="127"/>
        <v>39794</v>
      </c>
      <c r="AP278" s="40">
        <f t="shared" si="122"/>
        <v>68.494190000000003</v>
      </c>
      <c r="AQ278">
        <f t="shared" si="114"/>
        <v>67.625575384615388</v>
      </c>
      <c r="AR278">
        <f t="shared" si="114"/>
        <v>56.354646153846154</v>
      </c>
      <c r="AS278">
        <f t="shared" si="114"/>
        <v>45.083716923076921</v>
      </c>
      <c r="AT278">
        <f t="shared" si="114"/>
        <v>33.812787692307694</v>
      </c>
      <c r="AU278">
        <f t="shared" si="114"/>
        <v>22.54185846153846</v>
      </c>
      <c r="AW278">
        <f t="shared" si="123"/>
        <v>891.18730769230774</v>
      </c>
      <c r="AX278">
        <f t="shared" si="115"/>
        <v>-88.866780243346611</v>
      </c>
      <c r="BD278">
        <f t="shared" si="128"/>
        <v>9411.5905769230758</v>
      </c>
      <c r="BE278">
        <f t="shared" si="116"/>
        <v>67.006470970109049</v>
      </c>
      <c r="BG278">
        <f t="shared" si="129"/>
        <v>7.2776423326303208</v>
      </c>
      <c r="BH278" s="39">
        <f t="shared" si="130"/>
        <v>39794</v>
      </c>
      <c r="BI278" s="41">
        <f t="shared" si="131"/>
        <v>68.494190000000003</v>
      </c>
      <c r="BJ278" s="41">
        <f t="shared" si="117"/>
        <v>122.35067749999999</v>
      </c>
      <c r="BK278" s="41">
        <f t="shared" si="117"/>
        <v>103.52749634615382</v>
      </c>
      <c r="BL278" s="41">
        <f t="shared" si="117"/>
        <v>84.704315192307675</v>
      </c>
      <c r="BM278" s="41">
        <f t="shared" si="117"/>
        <v>65.881134038461539</v>
      </c>
      <c r="BN278" s="41">
        <f t="shared" si="117"/>
        <v>47.057952884615375</v>
      </c>
      <c r="BP278">
        <f t="shared" si="132"/>
        <v>8711.9261538461524</v>
      </c>
      <c r="BQ278">
        <f t="shared" si="118"/>
        <v>877.56398443390322</v>
      </c>
    </row>
    <row r="279" spans="1:69" x14ac:dyDescent="0.3">
      <c r="A279" s="38">
        <v>39801</v>
      </c>
      <c r="B279" s="48">
        <v>72103.03</v>
      </c>
      <c r="C279" s="48">
        <v>78766.59</v>
      </c>
      <c r="D279" s="48">
        <v>489500</v>
      </c>
      <c r="E279" s="49">
        <v>1036.01</v>
      </c>
      <c r="AD279" s="35">
        <f t="shared" si="124"/>
        <v>2009</v>
      </c>
      <c r="AE279" s="5">
        <f t="shared" si="119"/>
        <v>2008</v>
      </c>
      <c r="AF279" s="5">
        <f t="shared" si="125"/>
        <v>2007</v>
      </c>
      <c r="AG279" s="8">
        <f t="shared" si="120"/>
        <v>39801</v>
      </c>
      <c r="AH279" s="6">
        <f t="shared" si="108"/>
        <v>2</v>
      </c>
      <c r="AI279" s="6">
        <f t="shared" si="109"/>
        <v>50</v>
      </c>
      <c r="AK279">
        <f t="shared" si="121"/>
        <v>5598.9430769230767</v>
      </c>
      <c r="AL279">
        <f t="shared" si="113"/>
        <v>-24.785045353724023</v>
      </c>
      <c r="AN279">
        <f t="shared" si="126"/>
        <v>12.877971611675061</v>
      </c>
      <c r="AO279" s="39">
        <f t="shared" si="127"/>
        <v>39801</v>
      </c>
      <c r="AP279" s="40">
        <f t="shared" si="122"/>
        <v>72.103030000000004</v>
      </c>
      <c r="AQ279">
        <f t="shared" si="114"/>
        <v>67.187316923076921</v>
      </c>
      <c r="AR279">
        <f t="shared" si="114"/>
        <v>55.989430769230765</v>
      </c>
      <c r="AS279">
        <f t="shared" si="114"/>
        <v>44.791544615384616</v>
      </c>
      <c r="AT279">
        <f t="shared" si="114"/>
        <v>33.59365846153846</v>
      </c>
      <c r="AU279">
        <f t="shared" si="114"/>
        <v>22.395772307692308</v>
      </c>
      <c r="AW279">
        <f t="shared" si="123"/>
        <v>747.98153846153855</v>
      </c>
      <c r="AX279">
        <f t="shared" si="115"/>
        <v>-90.61809232279731</v>
      </c>
      <c r="BD279">
        <f t="shared" si="128"/>
        <v>9490.8903846153844</v>
      </c>
      <c r="BE279">
        <f t="shared" si="116"/>
        <v>69.512178534794899</v>
      </c>
      <c r="BG279">
        <f t="shared" si="129"/>
        <v>7.5970775215018937</v>
      </c>
      <c r="BH279" s="39">
        <f t="shared" si="130"/>
        <v>39801</v>
      </c>
      <c r="BI279" s="41">
        <f t="shared" si="131"/>
        <v>72.103030000000004</v>
      </c>
      <c r="BJ279" s="41">
        <f t="shared" si="117"/>
        <v>123.381575</v>
      </c>
      <c r="BK279" s="41">
        <f t="shared" si="117"/>
        <v>104.39979423076923</v>
      </c>
      <c r="BL279" s="41">
        <f t="shared" si="117"/>
        <v>85.418013461538465</v>
      </c>
      <c r="BM279" s="41">
        <f t="shared" si="117"/>
        <v>66.436232692307698</v>
      </c>
      <c r="BN279" s="41">
        <f t="shared" si="117"/>
        <v>47.454451923076924</v>
      </c>
      <c r="BP279">
        <f t="shared" si="132"/>
        <v>8880.3007692307692</v>
      </c>
      <c r="BQ279">
        <f t="shared" si="118"/>
        <v>1087.2352875842266</v>
      </c>
    </row>
    <row r="280" spans="1:69" x14ac:dyDescent="0.3">
      <c r="A280" s="38">
        <v>39808</v>
      </c>
      <c r="B280" s="48">
        <v>67168.5</v>
      </c>
      <c r="C280" s="48">
        <v>72933.97</v>
      </c>
      <c r="D280" s="48">
        <v>456000</v>
      </c>
      <c r="E280" s="49">
        <v>958.35</v>
      </c>
      <c r="AD280" s="35">
        <f t="shared" si="124"/>
        <v>2009</v>
      </c>
      <c r="AE280" s="5">
        <f t="shared" si="119"/>
        <v>2008</v>
      </c>
      <c r="AF280" s="5">
        <f t="shared" si="125"/>
        <v>2007</v>
      </c>
      <c r="AG280" s="8">
        <f t="shared" si="120"/>
        <v>39808</v>
      </c>
      <c r="AH280" s="6">
        <f t="shared" si="108"/>
        <v>1</v>
      </c>
      <c r="AI280" s="6">
        <f t="shared" si="109"/>
        <v>51</v>
      </c>
      <c r="AK280">
        <f t="shared" si="121"/>
        <v>5562.4215384615372</v>
      </c>
      <c r="AL280">
        <f t="shared" si="113"/>
        <v>-25.180671503439122</v>
      </c>
      <c r="AN280">
        <f t="shared" si="126"/>
        <v>12.075406284036784</v>
      </c>
      <c r="AO280" s="39">
        <f t="shared" si="127"/>
        <v>39808</v>
      </c>
      <c r="AP280" s="40">
        <f t="shared" si="122"/>
        <v>67.168499999999995</v>
      </c>
      <c r="AQ280">
        <f t="shared" si="114"/>
        <v>66.749058461538439</v>
      </c>
      <c r="AR280">
        <f t="shared" si="114"/>
        <v>55.624215384615376</v>
      </c>
      <c r="AS280">
        <f t="shared" si="114"/>
        <v>44.499372307692298</v>
      </c>
      <c r="AT280">
        <f t="shared" si="114"/>
        <v>33.37452923076922</v>
      </c>
      <c r="AU280">
        <f t="shared" si="114"/>
        <v>22.249686153846149</v>
      </c>
      <c r="AW280">
        <f t="shared" si="123"/>
        <v>604.77576923076924</v>
      </c>
      <c r="AX280">
        <f t="shared" si="115"/>
        <v>-92.383591768032403</v>
      </c>
      <c r="BD280">
        <f t="shared" si="128"/>
        <v>9570.1901923076912</v>
      </c>
      <c r="BE280">
        <f t="shared" si="116"/>
        <v>72.050789860752417</v>
      </c>
      <c r="BG280">
        <f t="shared" si="129"/>
        <v>7.0185125530722017</v>
      </c>
      <c r="BH280" s="39">
        <f t="shared" si="130"/>
        <v>39808</v>
      </c>
      <c r="BI280" s="41">
        <f t="shared" si="131"/>
        <v>67.168499999999995</v>
      </c>
      <c r="BJ280" s="41">
        <f t="shared" si="117"/>
        <v>124.41247249999999</v>
      </c>
      <c r="BK280" s="41">
        <f t="shared" si="117"/>
        <v>105.27209211538459</v>
      </c>
      <c r="BL280" s="41">
        <f t="shared" si="117"/>
        <v>86.131711730769226</v>
      </c>
      <c r="BM280" s="41">
        <f t="shared" si="117"/>
        <v>66.991331346153828</v>
      </c>
      <c r="BN280" s="41">
        <f t="shared" si="117"/>
        <v>47.850950961538459</v>
      </c>
      <c r="BP280">
        <f t="shared" si="132"/>
        <v>9048.6753846153824</v>
      </c>
      <c r="BQ280">
        <f t="shared" si="118"/>
        <v>1396.2033608133208</v>
      </c>
    </row>
    <row r="281" spans="1:69" x14ac:dyDescent="0.3">
      <c r="A281" s="38">
        <v>39815</v>
      </c>
      <c r="B281" s="48">
        <v>69230.69</v>
      </c>
      <c r="C281" s="48">
        <v>75161.08</v>
      </c>
      <c r="D281" s="48">
        <v>470000</v>
      </c>
      <c r="E281" s="49">
        <v>987.88</v>
      </c>
      <c r="AD281" s="35">
        <f t="shared" si="124"/>
        <v>2010</v>
      </c>
      <c r="AE281" s="5">
        <f t="shared" si="119"/>
        <v>2009</v>
      </c>
      <c r="AF281" s="5">
        <f t="shared" si="125"/>
        <v>2008</v>
      </c>
      <c r="AG281" s="8">
        <f t="shared" si="120"/>
        <v>39815</v>
      </c>
      <c r="AH281" s="6">
        <v>52</v>
      </c>
      <c r="AI281" s="6">
        <v>0</v>
      </c>
      <c r="AK281">
        <f t="shared" si="121"/>
        <v>5525.9</v>
      </c>
      <c r="AL281">
        <f t="shared" si="113"/>
        <v>-25.577304842276526</v>
      </c>
      <c r="AN281">
        <f t="shared" si="126"/>
        <v>12.528400803489026</v>
      </c>
      <c r="AO281" s="39">
        <f t="shared" si="127"/>
        <v>39815</v>
      </c>
      <c r="AP281" s="40">
        <f t="shared" si="122"/>
        <v>69.230689999999996</v>
      </c>
      <c r="AQ281">
        <f t="shared" si="114"/>
        <v>66.310799999999986</v>
      </c>
      <c r="AR281">
        <f t="shared" si="114"/>
        <v>55.259</v>
      </c>
      <c r="AS281">
        <f t="shared" si="114"/>
        <v>44.2072</v>
      </c>
      <c r="AT281">
        <f t="shared" si="114"/>
        <v>33.155399999999993</v>
      </c>
      <c r="AU281">
        <f t="shared" si="114"/>
        <v>22.1036</v>
      </c>
      <c r="AW281">
        <f t="shared" si="123"/>
        <v>461.57</v>
      </c>
      <c r="AX281">
        <f t="shared" si="115"/>
        <v>-94.16345167780058</v>
      </c>
      <c r="BD281">
        <f t="shared" si="128"/>
        <v>9649.49</v>
      </c>
      <c r="BE281">
        <f t="shared" si="116"/>
        <v>74.622957346314635</v>
      </c>
      <c r="BG281">
        <f t="shared" si="129"/>
        <v>7.174543939627898</v>
      </c>
      <c r="BH281" s="39">
        <f t="shared" si="130"/>
        <v>39815</v>
      </c>
      <c r="BI281" s="41">
        <f t="shared" si="131"/>
        <v>69.230689999999996</v>
      </c>
      <c r="BJ281" s="41">
        <f t="shared" ref="BJ281:BN296" si="133">$BD281*BJ$18/1000</f>
        <v>125.44337</v>
      </c>
      <c r="BK281" s="41">
        <f t="shared" si="133"/>
        <v>106.14439</v>
      </c>
      <c r="BL281" s="41">
        <f t="shared" si="133"/>
        <v>86.845410000000001</v>
      </c>
      <c r="BM281" s="41">
        <f t="shared" si="133"/>
        <v>67.546429999999987</v>
      </c>
      <c r="BN281" s="41">
        <f t="shared" si="133"/>
        <v>48.247450000000001</v>
      </c>
      <c r="BP281">
        <f t="shared" si="132"/>
        <v>9217.0499999999993</v>
      </c>
      <c r="BQ281">
        <f>(BP281/BP229-1)*100</f>
        <v>1896.8910457785385</v>
      </c>
    </row>
    <row r="282" spans="1:69" x14ac:dyDescent="0.3">
      <c r="A282" s="38">
        <v>39822</v>
      </c>
      <c r="B282" s="48">
        <v>72618.570000000007</v>
      </c>
      <c r="C282" s="48">
        <v>78791.02</v>
      </c>
      <c r="D282" s="48">
        <v>493000</v>
      </c>
      <c r="E282" s="49">
        <v>1035.5999999999999</v>
      </c>
      <c r="AD282" s="35">
        <f t="shared" si="124"/>
        <v>2010</v>
      </c>
      <c r="AE282" s="5">
        <f t="shared" si="119"/>
        <v>2009</v>
      </c>
      <c r="AF282" s="5">
        <f t="shared" si="125"/>
        <v>2008</v>
      </c>
      <c r="AG282" s="8">
        <f t="shared" si="120"/>
        <v>39822</v>
      </c>
      <c r="AH282" s="6">
        <f t="shared" ref="AH282:AH332" si="134">AH281-1</f>
        <v>51</v>
      </c>
      <c r="AI282" s="6">
        <f t="shared" ref="AI282:AI332" si="135">AI281+1</f>
        <v>1</v>
      </c>
      <c r="AK282">
        <f t="shared" si="121"/>
        <v>5605.1998076923064</v>
      </c>
      <c r="AL282">
        <f t="shared" si="113"/>
        <v>-24.136144348263556</v>
      </c>
      <c r="AN282">
        <f t="shared" si="126"/>
        <v>12.955572056564652</v>
      </c>
      <c r="AO282" s="39">
        <f t="shared" si="127"/>
        <v>39822</v>
      </c>
      <c r="AP282" s="40">
        <f t="shared" si="122"/>
        <v>72.618570000000005</v>
      </c>
      <c r="AQ282">
        <f t="shared" si="114"/>
        <v>67.262397692307687</v>
      </c>
      <c r="AR282">
        <f t="shared" si="114"/>
        <v>56.051998076923063</v>
      </c>
      <c r="AS282">
        <f t="shared" si="114"/>
        <v>44.841598461538453</v>
      </c>
      <c r="AT282">
        <f t="shared" si="114"/>
        <v>33.631198846153843</v>
      </c>
      <c r="AU282">
        <f t="shared" si="114"/>
        <v>22.420799230769227</v>
      </c>
      <c r="AW282">
        <f t="shared" si="123"/>
        <v>629.94461538461542</v>
      </c>
      <c r="AX282">
        <f t="shared" si="115"/>
        <v>-91.887451324762438</v>
      </c>
      <c r="BD282">
        <f t="shared" si="128"/>
        <v>9767.7505769230756</v>
      </c>
      <c r="BE282">
        <f t="shared" si="116"/>
        <v>74.262308428653782</v>
      </c>
      <c r="BG282">
        <f t="shared" si="129"/>
        <v>7.4345233765045089</v>
      </c>
      <c r="BH282" s="39">
        <f t="shared" si="130"/>
        <v>39822</v>
      </c>
      <c r="BI282" s="41">
        <f t="shared" si="131"/>
        <v>72.618570000000005</v>
      </c>
      <c r="BJ282" s="41">
        <f t="shared" si="133"/>
        <v>126.98075749999998</v>
      </c>
      <c r="BK282" s="41">
        <f t="shared" si="133"/>
        <v>107.44525634615384</v>
      </c>
      <c r="BL282" s="41">
        <f t="shared" si="133"/>
        <v>87.909755192307685</v>
      </c>
      <c r="BM282" s="41">
        <f t="shared" si="133"/>
        <v>68.37425403846153</v>
      </c>
      <c r="BN282" s="41">
        <f t="shared" si="133"/>
        <v>48.838752884615381</v>
      </c>
      <c r="BP282">
        <f t="shared" si="132"/>
        <v>9402.2103846153823</v>
      </c>
      <c r="BQ282">
        <f t="shared" si="118"/>
        <v>1392.5455595607912</v>
      </c>
    </row>
    <row r="283" spans="1:69" x14ac:dyDescent="0.3">
      <c r="A283" s="38">
        <v>39829</v>
      </c>
      <c r="B283" s="48">
        <v>69083.39</v>
      </c>
      <c r="C283" s="48">
        <v>75082.98</v>
      </c>
      <c r="D283" s="48">
        <v>469000</v>
      </c>
      <c r="E283" s="49">
        <v>986.37</v>
      </c>
      <c r="AD283" s="35">
        <f t="shared" si="124"/>
        <v>2010</v>
      </c>
      <c r="AE283" s="5">
        <f t="shared" si="119"/>
        <v>2009</v>
      </c>
      <c r="AF283" s="5">
        <f t="shared" si="125"/>
        <v>2008</v>
      </c>
      <c r="AG283" s="8">
        <f t="shared" si="120"/>
        <v>39829</v>
      </c>
      <c r="AH283" s="6">
        <f t="shared" si="134"/>
        <v>50</v>
      </c>
      <c r="AI283" s="6">
        <f t="shared" si="135"/>
        <v>2</v>
      </c>
      <c r="AK283">
        <f t="shared" si="121"/>
        <v>5684.4996153846159</v>
      </c>
      <c r="AL283">
        <f t="shared" si="113"/>
        <v>-22.680665692220934</v>
      </c>
      <c r="AN283">
        <f t="shared" si="126"/>
        <v>12.152941274379131</v>
      </c>
      <c r="AO283" s="39">
        <f t="shared" si="127"/>
        <v>39829</v>
      </c>
      <c r="AP283" s="40">
        <f t="shared" si="122"/>
        <v>69.083389999999994</v>
      </c>
      <c r="AQ283">
        <f t="shared" si="114"/>
        <v>68.213995384615401</v>
      </c>
      <c r="AR283">
        <f t="shared" si="114"/>
        <v>56.844996153846161</v>
      </c>
      <c r="AS283">
        <f t="shared" si="114"/>
        <v>45.475996923076927</v>
      </c>
      <c r="AT283">
        <f t="shared" si="114"/>
        <v>34.106997692307701</v>
      </c>
      <c r="AU283">
        <f t="shared" si="114"/>
        <v>22.737998461538464</v>
      </c>
      <c r="AW283">
        <f t="shared" si="123"/>
        <v>798.31923076923067</v>
      </c>
      <c r="AX283">
        <f t="shared" si="115"/>
        <v>-89.525924224416897</v>
      </c>
      <c r="BD283">
        <f t="shared" si="128"/>
        <v>9886.0111538461533</v>
      </c>
      <c r="BE283">
        <f t="shared" si="116"/>
        <v>73.911721747513241</v>
      </c>
      <c r="BG283">
        <f t="shared" si="129"/>
        <v>6.9879943411881644</v>
      </c>
      <c r="BH283" s="39">
        <f t="shared" si="130"/>
        <v>39829</v>
      </c>
      <c r="BI283" s="41">
        <f t="shared" si="131"/>
        <v>69.083389999999994</v>
      </c>
      <c r="BJ283" s="41">
        <f t="shared" si="133"/>
        <v>128.51814499999998</v>
      </c>
      <c r="BK283" s="41">
        <f t="shared" si="133"/>
        <v>108.74612269230769</v>
      </c>
      <c r="BL283" s="41">
        <f t="shared" si="133"/>
        <v>88.974100384615383</v>
      </c>
      <c r="BM283" s="41">
        <f t="shared" si="133"/>
        <v>69.202078076923073</v>
      </c>
      <c r="BN283" s="41">
        <f t="shared" si="133"/>
        <v>49.430055769230762</v>
      </c>
      <c r="BP283">
        <f t="shared" si="132"/>
        <v>9587.3707692307689</v>
      </c>
      <c r="BQ283">
        <f t="shared" si="118"/>
        <v>1100.9444843252411</v>
      </c>
    </row>
    <row r="284" spans="1:69" x14ac:dyDescent="0.3">
      <c r="A284" s="38">
        <v>39836</v>
      </c>
      <c r="B284" s="48">
        <v>65106.31</v>
      </c>
      <c r="C284" s="48">
        <v>71108</v>
      </c>
      <c r="D284" s="48">
        <v>442000</v>
      </c>
      <c r="E284" s="49">
        <v>934.06</v>
      </c>
      <c r="AD284" s="35">
        <f t="shared" si="124"/>
        <v>2010</v>
      </c>
      <c r="AE284" s="5">
        <f t="shared" si="119"/>
        <v>2009</v>
      </c>
      <c r="AF284" s="5">
        <f t="shared" si="125"/>
        <v>2008</v>
      </c>
      <c r="AG284" s="8">
        <f t="shared" si="120"/>
        <v>39836</v>
      </c>
      <c r="AH284" s="6">
        <f t="shared" si="134"/>
        <v>49</v>
      </c>
      <c r="AI284" s="6">
        <f t="shared" si="135"/>
        <v>3</v>
      </c>
      <c r="AK284">
        <f t="shared" si="121"/>
        <v>5763.7994230769227</v>
      </c>
      <c r="AL284">
        <f t="shared" si="113"/>
        <v>-21.210654429000275</v>
      </c>
      <c r="AN284">
        <f t="shared" si="126"/>
        <v>11.295727908110292</v>
      </c>
      <c r="AO284" s="39">
        <f t="shared" si="127"/>
        <v>39836</v>
      </c>
      <c r="AP284" s="40">
        <f t="shared" si="122"/>
        <v>65.106309999999993</v>
      </c>
      <c r="AQ284">
        <f t="shared" si="114"/>
        <v>69.165593076923074</v>
      </c>
      <c r="AR284">
        <f t="shared" si="114"/>
        <v>57.637994230769223</v>
      </c>
      <c r="AS284">
        <f t="shared" si="114"/>
        <v>46.11039538461538</v>
      </c>
      <c r="AT284">
        <f t="shared" si="114"/>
        <v>34.582796538461537</v>
      </c>
      <c r="AU284">
        <f t="shared" si="114"/>
        <v>23.05519769230769</v>
      </c>
      <c r="AW284">
        <f t="shared" si="123"/>
        <v>966.69384615384615</v>
      </c>
      <c r="AX284">
        <f t="shared" si="115"/>
        <v>-87.07395722296134</v>
      </c>
      <c r="BD284">
        <f t="shared" si="128"/>
        <v>10004.271730769231</v>
      </c>
      <c r="BE284">
        <f t="shared" si="116"/>
        <v>73.57078198652151</v>
      </c>
      <c r="BG284">
        <f t="shared" si="129"/>
        <v>6.5078510212550933</v>
      </c>
      <c r="BH284" s="39">
        <f t="shared" si="130"/>
        <v>39836</v>
      </c>
      <c r="BI284" s="41">
        <f t="shared" si="131"/>
        <v>65.106309999999993</v>
      </c>
      <c r="BJ284" s="41">
        <f t="shared" si="133"/>
        <v>130.0555325</v>
      </c>
      <c r="BK284" s="41">
        <f t="shared" si="133"/>
        <v>110.04698903846155</v>
      </c>
      <c r="BL284" s="41">
        <f t="shared" si="133"/>
        <v>90.038445576923081</v>
      </c>
      <c r="BM284" s="41">
        <f t="shared" si="133"/>
        <v>70.029902115384616</v>
      </c>
      <c r="BN284" s="41">
        <f t="shared" si="133"/>
        <v>50.02135865384615</v>
      </c>
      <c r="BP284">
        <f t="shared" si="132"/>
        <v>9772.5311538461519</v>
      </c>
      <c r="BQ284">
        <f t="shared" si="118"/>
        <v>910.92307484192736</v>
      </c>
    </row>
    <row r="285" spans="1:69" x14ac:dyDescent="0.3">
      <c r="A285" s="38">
        <v>39843</v>
      </c>
      <c r="B285" s="48">
        <v>71882.080000000002</v>
      </c>
      <c r="C285" s="48">
        <v>79524.92</v>
      </c>
      <c r="D285" s="48">
        <v>488000</v>
      </c>
      <c r="E285" s="49">
        <v>1039.76</v>
      </c>
      <c r="AD285" s="35">
        <f t="shared" si="124"/>
        <v>2010</v>
      </c>
      <c r="AE285" s="5">
        <f t="shared" si="119"/>
        <v>2009</v>
      </c>
      <c r="AF285" s="5">
        <f t="shared" si="125"/>
        <v>2008</v>
      </c>
      <c r="AG285" s="8">
        <f t="shared" si="120"/>
        <v>39843</v>
      </c>
      <c r="AH285" s="6">
        <f t="shared" si="134"/>
        <v>48</v>
      </c>
      <c r="AI285" s="6">
        <f t="shared" si="135"/>
        <v>4</v>
      </c>
      <c r="AK285">
        <f t="shared" si="121"/>
        <v>5843.0992307692304</v>
      </c>
      <c r="AL285">
        <f t="shared" si="113"/>
        <v>-19.725891809599339</v>
      </c>
      <c r="AN285">
        <f t="shared" si="126"/>
        <v>12.302046766804077</v>
      </c>
      <c r="AO285" s="39">
        <f t="shared" si="127"/>
        <v>39843</v>
      </c>
      <c r="AP285" s="40">
        <f t="shared" si="122"/>
        <v>71.882080000000002</v>
      </c>
      <c r="AQ285">
        <f t="shared" ref="AQ285:AU304" si="136">($AK285*AQ$18)/1000</f>
        <v>70.117190769230774</v>
      </c>
      <c r="AR285">
        <f t="shared" si="136"/>
        <v>58.4309923076923</v>
      </c>
      <c r="AS285">
        <f t="shared" si="136"/>
        <v>46.74479384615384</v>
      </c>
      <c r="AT285">
        <f t="shared" si="136"/>
        <v>35.058595384615387</v>
      </c>
      <c r="AU285">
        <f t="shared" si="136"/>
        <v>23.37239692307692</v>
      </c>
      <c r="AW285">
        <f t="shared" si="123"/>
        <v>1135.0684615384616</v>
      </c>
      <c r="AX285">
        <f t="shared" si="115"/>
        <v>-84.526253499734324</v>
      </c>
      <c r="BD285">
        <f t="shared" si="128"/>
        <v>10122.532307692309</v>
      </c>
      <c r="BE285">
        <f t="shared" si="116"/>
        <v>73.239096375224506</v>
      </c>
      <c r="BG285">
        <f t="shared" si="129"/>
        <v>7.1011954138566109</v>
      </c>
      <c r="BH285" s="39">
        <f t="shared" si="130"/>
        <v>39843</v>
      </c>
      <c r="BI285" s="41">
        <f t="shared" si="131"/>
        <v>71.882080000000002</v>
      </c>
      <c r="BJ285" s="41">
        <f t="shared" si="133"/>
        <v>131.59292000000002</v>
      </c>
      <c r="BK285" s="41">
        <f t="shared" si="133"/>
        <v>111.3478553846154</v>
      </c>
      <c r="BL285" s="41">
        <f t="shared" si="133"/>
        <v>91.102790769230779</v>
      </c>
      <c r="BM285" s="41">
        <f t="shared" si="133"/>
        <v>70.857726153846158</v>
      </c>
      <c r="BN285" s="41">
        <f t="shared" si="133"/>
        <v>50.612661538461545</v>
      </c>
      <c r="BP285">
        <f t="shared" si="132"/>
        <v>9957.6915384615386</v>
      </c>
      <c r="BQ285">
        <f t="shared" si="118"/>
        <v>777.27673491737869</v>
      </c>
    </row>
    <row r="286" spans="1:69" x14ac:dyDescent="0.3">
      <c r="A286" s="38">
        <v>39850</v>
      </c>
      <c r="B286" s="48">
        <v>80278.14</v>
      </c>
      <c r="C286" s="48">
        <v>88515.51</v>
      </c>
      <c r="D286" s="48">
        <v>545000</v>
      </c>
      <c r="E286" s="49">
        <v>1156.71</v>
      </c>
      <c r="AD286" s="35">
        <f t="shared" si="124"/>
        <v>2010</v>
      </c>
      <c r="AE286" s="5">
        <f t="shared" si="119"/>
        <v>2009</v>
      </c>
      <c r="AF286" s="5">
        <f t="shared" si="125"/>
        <v>2008</v>
      </c>
      <c r="AG286" s="8">
        <f t="shared" si="120"/>
        <v>39850</v>
      </c>
      <c r="AH286" s="6">
        <f t="shared" si="134"/>
        <v>47</v>
      </c>
      <c r="AI286" s="6">
        <f t="shared" si="135"/>
        <v>5</v>
      </c>
      <c r="AK286">
        <f t="shared" si="121"/>
        <v>5922.3990384615381</v>
      </c>
      <c r="AL286">
        <f t="shared" si="113"/>
        <v>-18.226154672646267</v>
      </c>
      <c r="AN286">
        <f t="shared" si="126"/>
        <v>13.555003551542832</v>
      </c>
      <c r="AO286" s="39">
        <f t="shared" si="127"/>
        <v>39850</v>
      </c>
      <c r="AP286" s="40">
        <f t="shared" si="122"/>
        <v>80.278139999999993</v>
      </c>
      <c r="AQ286">
        <f t="shared" si="136"/>
        <v>71.06878846153846</v>
      </c>
      <c r="AR286">
        <f t="shared" si="136"/>
        <v>59.223990384615384</v>
      </c>
      <c r="AS286">
        <f t="shared" si="136"/>
        <v>47.379192307692307</v>
      </c>
      <c r="AT286">
        <f t="shared" si="136"/>
        <v>35.53439423076923</v>
      </c>
      <c r="AU286">
        <f t="shared" si="136"/>
        <v>23.689596153846153</v>
      </c>
      <c r="AW286">
        <f t="shared" si="123"/>
        <v>1303.4430769230769</v>
      </c>
      <c r="AX286">
        <f t="shared" si="115"/>
        <v>-81.877094370980004</v>
      </c>
      <c r="BD286">
        <f t="shared" si="128"/>
        <v>10240.792884615385</v>
      </c>
      <c r="BE286">
        <f t="shared" si="116"/>
        <v>72.916293179657757</v>
      </c>
      <c r="BG286">
        <f t="shared" si="129"/>
        <v>7.8390551302527411</v>
      </c>
      <c r="BH286" s="39">
        <f t="shared" si="130"/>
        <v>39850</v>
      </c>
      <c r="BI286" s="41">
        <f t="shared" si="131"/>
        <v>80.278139999999993</v>
      </c>
      <c r="BJ286" s="41">
        <f t="shared" si="133"/>
        <v>133.13030749999999</v>
      </c>
      <c r="BK286" s="41">
        <f t="shared" si="133"/>
        <v>112.64872173076924</v>
      </c>
      <c r="BL286" s="41">
        <f t="shared" si="133"/>
        <v>92.167135961538463</v>
      </c>
      <c r="BM286" s="41">
        <f t="shared" si="133"/>
        <v>71.685550192307701</v>
      </c>
      <c r="BN286" s="41">
        <f t="shared" si="133"/>
        <v>51.203964423076918</v>
      </c>
      <c r="BP286">
        <f t="shared" si="132"/>
        <v>10142.851923076923</v>
      </c>
      <c r="BQ286">
        <f t="shared" si="118"/>
        <v>678.15841003354433</v>
      </c>
    </row>
    <row r="287" spans="1:69" x14ac:dyDescent="0.3">
      <c r="A287" s="38">
        <v>39857</v>
      </c>
      <c r="B287" s="48">
        <v>75269.960000000006</v>
      </c>
      <c r="C287" s="48">
        <v>83457.13</v>
      </c>
      <c r="D287" s="48">
        <v>511000</v>
      </c>
      <c r="E287" s="49">
        <v>1090.28</v>
      </c>
      <c r="AD287" s="35">
        <f t="shared" si="124"/>
        <v>2010</v>
      </c>
      <c r="AE287" s="5">
        <f t="shared" si="119"/>
        <v>2009</v>
      </c>
      <c r="AF287" s="5">
        <f t="shared" si="125"/>
        <v>2008</v>
      </c>
      <c r="AG287" s="8">
        <f t="shared" si="120"/>
        <v>39857</v>
      </c>
      <c r="AH287" s="6">
        <f t="shared" si="134"/>
        <v>46</v>
      </c>
      <c r="AI287" s="6">
        <f t="shared" si="135"/>
        <v>6</v>
      </c>
      <c r="AK287">
        <f t="shared" si="121"/>
        <v>6001.6988461538458</v>
      </c>
      <c r="AL287">
        <f t="shared" si="113"/>
        <v>-16.711215332583674</v>
      </c>
      <c r="AN287">
        <f t="shared" si="126"/>
        <v>12.541442336487165</v>
      </c>
      <c r="AO287" s="39">
        <f t="shared" si="127"/>
        <v>39857</v>
      </c>
      <c r="AP287" s="40">
        <f t="shared" si="122"/>
        <v>75.269960000000012</v>
      </c>
      <c r="AQ287">
        <f t="shared" si="136"/>
        <v>72.020386153846147</v>
      </c>
      <c r="AR287">
        <f t="shared" si="136"/>
        <v>60.01698846153846</v>
      </c>
      <c r="AS287">
        <f t="shared" si="136"/>
        <v>48.013590769230767</v>
      </c>
      <c r="AT287">
        <f t="shared" si="136"/>
        <v>36.010193076923073</v>
      </c>
      <c r="AU287">
        <f t="shared" si="136"/>
        <v>24.006795384615383</v>
      </c>
      <c r="AW287">
        <f t="shared" si="123"/>
        <v>1471.8176923076921</v>
      </c>
      <c r="AX287">
        <f t="shared" si="115"/>
        <v>-79.120296437723184</v>
      </c>
      <c r="BD287">
        <f t="shared" si="128"/>
        <v>10359.05346153846</v>
      </c>
      <c r="BE287">
        <f t="shared" si="116"/>
        <v>72.602020312581999</v>
      </c>
      <c r="BG287">
        <f t="shared" si="129"/>
        <v>7.2661040199730174</v>
      </c>
      <c r="BH287" s="39">
        <f t="shared" si="130"/>
        <v>39857</v>
      </c>
      <c r="BI287" s="41">
        <f t="shared" si="131"/>
        <v>75.269960000000012</v>
      </c>
      <c r="BJ287" s="41">
        <f t="shared" si="133"/>
        <v>134.66769499999998</v>
      </c>
      <c r="BK287" s="41">
        <f t="shared" si="133"/>
        <v>113.94958807692308</v>
      </c>
      <c r="BL287" s="41">
        <f t="shared" si="133"/>
        <v>93.231481153846133</v>
      </c>
      <c r="BM287" s="41">
        <f t="shared" si="133"/>
        <v>72.51337423076923</v>
      </c>
      <c r="BN287" s="41">
        <f t="shared" si="133"/>
        <v>51.795267307692299</v>
      </c>
      <c r="BP287">
        <f t="shared" si="132"/>
        <v>10328.012307692306</v>
      </c>
      <c r="BQ287">
        <f t="shared" si="118"/>
        <v>601.71817893415937</v>
      </c>
    </row>
    <row r="288" spans="1:69" x14ac:dyDescent="0.3">
      <c r="A288" s="38">
        <v>39864</v>
      </c>
      <c r="B288" s="48">
        <v>68862.44</v>
      </c>
      <c r="C288" s="48">
        <v>75936.2</v>
      </c>
      <c r="D288" s="48">
        <v>467500</v>
      </c>
      <c r="E288" s="49">
        <v>991.64</v>
      </c>
      <c r="AD288" s="35">
        <f t="shared" si="124"/>
        <v>2010</v>
      </c>
      <c r="AE288" s="5">
        <f t="shared" si="119"/>
        <v>2009</v>
      </c>
      <c r="AF288" s="5">
        <f t="shared" si="125"/>
        <v>2008</v>
      </c>
      <c r="AG288" s="8">
        <f t="shared" si="120"/>
        <v>39864</v>
      </c>
      <c r="AH288" s="6">
        <f t="shared" si="134"/>
        <v>45</v>
      </c>
      <c r="AI288" s="6">
        <f t="shared" si="135"/>
        <v>7</v>
      </c>
      <c r="AK288">
        <f t="shared" si="121"/>
        <v>6080.9986538461535</v>
      </c>
      <c r="AL288">
        <f t="shared" si="113"/>
        <v>-15.180841464435257</v>
      </c>
      <c r="AN288">
        <f t="shared" si="126"/>
        <v>11.324199185021262</v>
      </c>
      <c r="AO288" s="39">
        <f t="shared" si="127"/>
        <v>39864</v>
      </c>
      <c r="AP288" s="40">
        <f t="shared" si="122"/>
        <v>68.862440000000007</v>
      </c>
      <c r="AQ288">
        <f t="shared" si="136"/>
        <v>72.971983846153847</v>
      </c>
      <c r="AR288">
        <f t="shared" si="136"/>
        <v>60.80998653846153</v>
      </c>
      <c r="AS288">
        <f t="shared" si="136"/>
        <v>48.647989230769227</v>
      </c>
      <c r="AT288">
        <f t="shared" si="136"/>
        <v>36.485991923076924</v>
      </c>
      <c r="AU288">
        <f t="shared" si="136"/>
        <v>24.323994615384613</v>
      </c>
      <c r="AW288">
        <f t="shared" si="123"/>
        <v>1640.1923076923076</v>
      </c>
      <c r="AX288">
        <f t="shared" si="115"/>
        <v>-76.249163401912895</v>
      </c>
      <c r="BD288">
        <f t="shared" si="128"/>
        <v>10477.31403846154</v>
      </c>
      <c r="BE288">
        <f t="shared" si="116"/>
        <v>72.295944052458779</v>
      </c>
      <c r="BG288">
        <f t="shared" si="129"/>
        <v>6.5725280112069235</v>
      </c>
      <c r="BH288" s="39">
        <f t="shared" si="130"/>
        <v>39864</v>
      </c>
      <c r="BI288" s="41">
        <f t="shared" si="131"/>
        <v>68.862440000000007</v>
      </c>
      <c r="BJ288" s="41">
        <f t="shared" si="133"/>
        <v>136.20508250000003</v>
      </c>
      <c r="BK288" s="41">
        <f t="shared" si="133"/>
        <v>115.25045442307695</v>
      </c>
      <c r="BL288" s="41">
        <f t="shared" si="133"/>
        <v>94.295826346153859</v>
      </c>
      <c r="BM288" s="41">
        <f t="shared" si="133"/>
        <v>73.341198269230773</v>
      </c>
      <c r="BN288" s="41">
        <f t="shared" si="133"/>
        <v>52.386570192307701</v>
      </c>
      <c r="BP288">
        <f t="shared" si="132"/>
        <v>10513.172692307691</v>
      </c>
      <c r="BQ288">
        <f t="shared" si="118"/>
        <v>540.97195450814866</v>
      </c>
    </row>
    <row r="289" spans="1:69" x14ac:dyDescent="0.3">
      <c r="A289" s="38">
        <v>39871</v>
      </c>
      <c r="B289" s="48">
        <v>70261.78</v>
      </c>
      <c r="C289" s="48">
        <v>77679.5</v>
      </c>
      <c r="D289" s="48">
        <v>477000</v>
      </c>
      <c r="E289" s="49">
        <v>1014.87</v>
      </c>
      <c r="AD289" s="35">
        <f t="shared" si="124"/>
        <v>2010</v>
      </c>
      <c r="AE289" s="5">
        <f t="shared" si="119"/>
        <v>2009</v>
      </c>
      <c r="AF289" s="5">
        <f t="shared" si="125"/>
        <v>2008</v>
      </c>
      <c r="AG289" s="8">
        <f t="shared" si="120"/>
        <v>39871</v>
      </c>
      <c r="AH289" s="6">
        <f t="shared" si="134"/>
        <v>44</v>
      </c>
      <c r="AI289" s="6">
        <f t="shared" si="135"/>
        <v>8</v>
      </c>
      <c r="AK289">
        <f t="shared" si="121"/>
        <v>6160.2984615384612</v>
      </c>
      <c r="AL289">
        <f t="shared" si="113"/>
        <v>-13.6347959850322</v>
      </c>
      <c r="AN289">
        <f t="shared" si="126"/>
        <v>11.405580498846959</v>
      </c>
      <c r="AO289" s="39">
        <f t="shared" si="127"/>
        <v>39871</v>
      </c>
      <c r="AP289" s="40">
        <f t="shared" si="122"/>
        <v>70.261780000000002</v>
      </c>
      <c r="AQ289">
        <f t="shared" si="136"/>
        <v>73.923581538461534</v>
      </c>
      <c r="AR289">
        <f t="shared" si="136"/>
        <v>61.602984615384614</v>
      </c>
      <c r="AS289">
        <f t="shared" si="136"/>
        <v>49.282387692307687</v>
      </c>
      <c r="AT289">
        <f t="shared" si="136"/>
        <v>36.961790769230767</v>
      </c>
      <c r="AU289">
        <f t="shared" si="136"/>
        <v>24.641193846153843</v>
      </c>
      <c r="AW289">
        <f t="shared" si="123"/>
        <v>1808.5669230769229</v>
      </c>
      <c r="AX289">
        <f t="shared" si="115"/>
        <v>-73.25643176049897</v>
      </c>
      <c r="BD289">
        <f t="shared" si="128"/>
        <v>10595.574615384616</v>
      </c>
      <c r="BE289">
        <f t="shared" si="116"/>
        <v>71.997747861367372</v>
      </c>
      <c r="BG289">
        <f t="shared" si="129"/>
        <v>6.6312382811198312</v>
      </c>
      <c r="BH289" s="39">
        <f t="shared" si="130"/>
        <v>39871</v>
      </c>
      <c r="BI289" s="41">
        <f t="shared" si="131"/>
        <v>70.261780000000002</v>
      </c>
      <c r="BJ289" s="41">
        <f t="shared" si="133"/>
        <v>137.74247</v>
      </c>
      <c r="BK289" s="41">
        <f t="shared" si="133"/>
        <v>116.55132076923077</v>
      </c>
      <c r="BL289" s="41">
        <f t="shared" si="133"/>
        <v>95.360171538461543</v>
      </c>
      <c r="BM289" s="41">
        <f t="shared" si="133"/>
        <v>74.169022307692316</v>
      </c>
      <c r="BN289" s="41">
        <f t="shared" si="133"/>
        <v>52.977873076923075</v>
      </c>
      <c r="BP289">
        <f t="shared" si="132"/>
        <v>10698.333076923076</v>
      </c>
      <c r="BQ289">
        <f t="shared" si="118"/>
        <v>491.53647788282865</v>
      </c>
    </row>
    <row r="290" spans="1:69" x14ac:dyDescent="0.3">
      <c r="A290" s="38">
        <v>39878</v>
      </c>
      <c r="B290" s="48">
        <v>74091.570000000007</v>
      </c>
      <c r="C290" s="48">
        <v>81367.710000000006</v>
      </c>
      <c r="D290" s="48">
        <v>503000</v>
      </c>
      <c r="E290" s="49">
        <v>1062.8</v>
      </c>
      <c r="AD290" s="35">
        <f t="shared" si="124"/>
        <v>2010</v>
      </c>
      <c r="AE290" s="5">
        <f t="shared" si="119"/>
        <v>2009</v>
      </c>
      <c r="AF290" s="5">
        <f t="shared" si="125"/>
        <v>2008</v>
      </c>
      <c r="AG290" s="8">
        <f t="shared" si="120"/>
        <v>39878</v>
      </c>
      <c r="AH290" s="6">
        <f t="shared" si="134"/>
        <v>43</v>
      </c>
      <c r="AI290" s="6">
        <f t="shared" si="135"/>
        <v>9</v>
      </c>
      <c r="AK290">
        <f t="shared" si="121"/>
        <v>6239.598269230768</v>
      </c>
      <c r="AL290">
        <f t="shared" si="113"/>
        <v>-12.072836930572105</v>
      </c>
      <c r="AN290">
        <f t="shared" si="126"/>
        <v>11.874413512383736</v>
      </c>
      <c r="AO290" s="39">
        <f t="shared" si="127"/>
        <v>39878</v>
      </c>
      <c r="AP290" s="40">
        <f t="shared" si="122"/>
        <v>74.091570000000004</v>
      </c>
      <c r="AQ290">
        <f t="shared" si="136"/>
        <v>74.87517923076922</v>
      </c>
      <c r="AR290">
        <f t="shared" si="136"/>
        <v>62.395982692307676</v>
      </c>
      <c r="AS290">
        <f t="shared" si="136"/>
        <v>49.916786153846147</v>
      </c>
      <c r="AT290">
        <f t="shared" si="136"/>
        <v>37.43758961538461</v>
      </c>
      <c r="AU290">
        <f t="shared" si="136"/>
        <v>24.958393076923073</v>
      </c>
      <c r="AW290">
        <f t="shared" si="123"/>
        <v>1976.9415384615384</v>
      </c>
      <c r="AX290">
        <f t="shared" si="115"/>
        <v>-70.134209450319446</v>
      </c>
      <c r="BD290">
        <f t="shared" si="128"/>
        <v>10713.835192307692</v>
      </c>
      <c r="BE290">
        <f t="shared" si="116"/>
        <v>71.707131293061877</v>
      </c>
      <c r="BG290">
        <f t="shared" si="129"/>
        <v>6.9155039880766687</v>
      </c>
      <c r="BH290" s="39">
        <f t="shared" si="130"/>
        <v>39878</v>
      </c>
      <c r="BI290" s="41">
        <f t="shared" si="131"/>
        <v>74.091570000000004</v>
      </c>
      <c r="BJ290" s="41">
        <f t="shared" si="133"/>
        <v>139.27985749999999</v>
      </c>
      <c r="BK290" s="41">
        <f t="shared" si="133"/>
        <v>117.85218711538461</v>
      </c>
      <c r="BL290" s="41">
        <f t="shared" si="133"/>
        <v>96.424516730769213</v>
      </c>
      <c r="BM290" s="41">
        <f t="shared" si="133"/>
        <v>74.996846346153845</v>
      </c>
      <c r="BN290" s="41">
        <f t="shared" si="133"/>
        <v>53.569175961538456</v>
      </c>
      <c r="BP290">
        <f t="shared" si="132"/>
        <v>10883.493461538459</v>
      </c>
      <c r="BQ290">
        <f t="shared" si="118"/>
        <v>450.5217655554967</v>
      </c>
    </row>
    <row r="291" spans="1:69" x14ac:dyDescent="0.3">
      <c r="A291" s="38">
        <v>39885</v>
      </c>
      <c r="B291" s="48">
        <v>77774.05</v>
      </c>
      <c r="C291" s="48">
        <v>85808.5</v>
      </c>
      <c r="D291" s="48">
        <v>528000</v>
      </c>
      <c r="E291" s="49">
        <v>1121.21</v>
      </c>
      <c r="AD291" s="35">
        <f t="shared" si="124"/>
        <v>2010</v>
      </c>
      <c r="AE291" s="5">
        <f t="shared" si="119"/>
        <v>2009</v>
      </c>
      <c r="AF291" s="5">
        <f t="shared" si="125"/>
        <v>2008</v>
      </c>
      <c r="AG291" s="8">
        <f t="shared" si="120"/>
        <v>39885</v>
      </c>
      <c r="AH291" s="6">
        <f t="shared" si="134"/>
        <v>42</v>
      </c>
      <c r="AI291" s="6">
        <f t="shared" si="135"/>
        <v>10</v>
      </c>
      <c r="AK291">
        <f t="shared" si="121"/>
        <v>6318.8980769230766</v>
      </c>
      <c r="AL291">
        <f t="shared" si="113"/>
        <v>-10.494717330377213</v>
      </c>
      <c r="AN291">
        <f t="shared" si="126"/>
        <v>12.308166558981956</v>
      </c>
      <c r="AO291" s="39">
        <f t="shared" si="127"/>
        <v>39885</v>
      </c>
      <c r="AP291" s="40">
        <f t="shared" si="122"/>
        <v>77.774050000000003</v>
      </c>
      <c r="AQ291">
        <f t="shared" si="136"/>
        <v>75.82677692307692</v>
      </c>
      <c r="AR291">
        <f t="shared" si="136"/>
        <v>63.188980769230767</v>
      </c>
      <c r="AS291">
        <f t="shared" si="136"/>
        <v>50.551184615384614</v>
      </c>
      <c r="AT291">
        <f t="shared" si="136"/>
        <v>37.91338846153846</v>
      </c>
      <c r="AU291">
        <f t="shared" si="136"/>
        <v>25.275592307692307</v>
      </c>
      <c r="AW291">
        <f t="shared" si="123"/>
        <v>2145.3161538461536</v>
      </c>
      <c r="AX291">
        <f t="shared" si="115"/>
        <v>-66.873906352668627</v>
      </c>
      <c r="BD291">
        <f t="shared" si="128"/>
        <v>10832.095769230769</v>
      </c>
      <c r="BE291">
        <f t="shared" si="116"/>
        <v>71.423808983248364</v>
      </c>
      <c r="BG291">
        <f t="shared" si="129"/>
        <v>7.1799632921379768</v>
      </c>
      <c r="BH291" s="39">
        <f t="shared" si="130"/>
        <v>39885</v>
      </c>
      <c r="BI291" s="41">
        <f t="shared" si="131"/>
        <v>77.774050000000003</v>
      </c>
      <c r="BJ291" s="41">
        <f t="shared" si="133"/>
        <v>140.81724499999999</v>
      </c>
      <c r="BK291" s="41">
        <f t="shared" si="133"/>
        <v>119.15305346153846</v>
      </c>
      <c r="BL291" s="41">
        <f t="shared" si="133"/>
        <v>97.488861923076925</v>
      </c>
      <c r="BM291" s="41">
        <f t="shared" si="133"/>
        <v>75.824670384615388</v>
      </c>
      <c r="BN291" s="41">
        <f t="shared" si="133"/>
        <v>54.16047884615385</v>
      </c>
      <c r="BP291">
        <f t="shared" si="132"/>
        <v>11068.653846153846</v>
      </c>
      <c r="BQ291">
        <f t="shared" si="118"/>
        <v>415.94511262639793</v>
      </c>
    </row>
    <row r="292" spans="1:69" x14ac:dyDescent="0.3">
      <c r="A292" s="38">
        <v>39892</v>
      </c>
      <c r="B292" s="48">
        <v>79836.240000000005</v>
      </c>
      <c r="C292" s="48">
        <v>88187.26</v>
      </c>
      <c r="D292" s="49">
        <v>542000</v>
      </c>
      <c r="E292" s="49">
        <v>1151.5999999999999</v>
      </c>
      <c r="AD292" s="35">
        <f t="shared" si="124"/>
        <v>2010</v>
      </c>
      <c r="AE292" s="5">
        <f t="shared" si="119"/>
        <v>2009</v>
      </c>
      <c r="AF292" s="5">
        <f t="shared" si="125"/>
        <v>2008</v>
      </c>
      <c r="AG292" s="8">
        <f t="shared" si="120"/>
        <v>39892</v>
      </c>
      <c r="AH292" s="6">
        <f t="shared" si="134"/>
        <v>41</v>
      </c>
      <c r="AI292" s="6">
        <f t="shared" si="135"/>
        <v>11</v>
      </c>
      <c r="AK292">
        <f t="shared" si="121"/>
        <v>6398.1978846153843</v>
      </c>
      <c r="AL292">
        <f t="shared" si="113"/>
        <v>-8.9001850767140738</v>
      </c>
      <c r="AN292">
        <f t="shared" si="126"/>
        <v>12.477926041013534</v>
      </c>
      <c r="AO292" s="39">
        <f t="shared" si="127"/>
        <v>39892</v>
      </c>
      <c r="AP292" s="40">
        <f t="shared" si="122"/>
        <v>79.836240000000004</v>
      </c>
      <c r="AQ292">
        <f t="shared" si="136"/>
        <v>76.778374615384621</v>
      </c>
      <c r="AR292">
        <f t="shared" si="136"/>
        <v>63.981978846153844</v>
      </c>
      <c r="AS292">
        <f t="shared" si="136"/>
        <v>51.185583076923074</v>
      </c>
      <c r="AT292">
        <f t="shared" si="136"/>
        <v>38.38918730769231</v>
      </c>
      <c r="AU292">
        <f t="shared" si="136"/>
        <v>25.592791538461537</v>
      </c>
      <c r="AW292">
        <f t="shared" si="123"/>
        <v>2313.6907692307691</v>
      </c>
      <c r="AX292">
        <f t="shared" si="115"/>
        <v>-63.466155369029067</v>
      </c>
      <c r="BD292">
        <f t="shared" si="128"/>
        <v>10950.356346153847</v>
      </c>
      <c r="BE292">
        <f t="shared" si="116"/>
        <v>71.147509714950104</v>
      </c>
      <c r="BG292">
        <f t="shared" si="129"/>
        <v>7.2907435590478586</v>
      </c>
      <c r="BH292" s="39">
        <f t="shared" si="130"/>
        <v>39892</v>
      </c>
      <c r="BI292" s="41">
        <f t="shared" si="131"/>
        <v>79.836240000000004</v>
      </c>
      <c r="BJ292" s="41">
        <f t="shared" si="133"/>
        <v>142.35463250000001</v>
      </c>
      <c r="BK292" s="41">
        <f t="shared" si="133"/>
        <v>120.45391980769232</v>
      </c>
      <c r="BL292" s="41">
        <f t="shared" si="133"/>
        <v>98.553207115384623</v>
      </c>
      <c r="BM292" s="41">
        <f t="shared" si="133"/>
        <v>76.652494423076931</v>
      </c>
      <c r="BN292" s="41">
        <f t="shared" si="133"/>
        <v>54.751781730769231</v>
      </c>
      <c r="BP292">
        <f t="shared" si="132"/>
        <v>11253.814230769231</v>
      </c>
      <c r="BQ292">
        <f t="shared" si="118"/>
        <v>386.40096509140579</v>
      </c>
    </row>
    <row r="293" spans="1:69" x14ac:dyDescent="0.3">
      <c r="A293" s="38">
        <v>39899</v>
      </c>
      <c r="B293" s="48">
        <v>86022.81</v>
      </c>
      <c r="C293" s="48">
        <v>95957.95</v>
      </c>
      <c r="D293" s="48">
        <v>584000</v>
      </c>
      <c r="E293" s="49">
        <v>1254.1500000000001</v>
      </c>
      <c r="AD293" s="35">
        <f t="shared" si="124"/>
        <v>2010</v>
      </c>
      <c r="AE293" s="5">
        <f t="shared" si="119"/>
        <v>2009</v>
      </c>
      <c r="AF293" s="5">
        <f t="shared" si="125"/>
        <v>2008</v>
      </c>
      <c r="AG293" s="8">
        <f t="shared" si="120"/>
        <v>39899</v>
      </c>
      <c r="AH293" s="6">
        <f t="shared" si="134"/>
        <v>40</v>
      </c>
      <c r="AI293" s="6">
        <f t="shared" si="135"/>
        <v>12</v>
      </c>
      <c r="AK293">
        <f t="shared" si="121"/>
        <v>6477.497692307692</v>
      </c>
      <c r="AL293">
        <f t="shared" si="113"/>
        <v>-7.2889827905302411</v>
      </c>
      <c r="AN293">
        <f t="shared" si="126"/>
        <v>13.280253283942624</v>
      </c>
      <c r="AO293" s="39">
        <f t="shared" si="127"/>
        <v>39899</v>
      </c>
      <c r="AP293" s="40">
        <f t="shared" si="122"/>
        <v>86.022809999999993</v>
      </c>
      <c r="AQ293">
        <f t="shared" si="136"/>
        <v>77.729972307692307</v>
      </c>
      <c r="AR293">
        <f t="shared" si="136"/>
        <v>64.77497692307692</v>
      </c>
      <c r="AS293">
        <f t="shared" si="136"/>
        <v>51.819981538461533</v>
      </c>
      <c r="AT293">
        <f t="shared" si="136"/>
        <v>38.864986153846154</v>
      </c>
      <c r="AU293">
        <f t="shared" si="136"/>
        <v>25.909990769230767</v>
      </c>
      <c r="AW293">
        <f t="shared" si="123"/>
        <v>2482.0653846153846</v>
      </c>
      <c r="AX293">
        <f t="shared" si="115"/>
        <v>-59.900722540964104</v>
      </c>
      <c r="BD293">
        <f t="shared" si="128"/>
        <v>11068.616923076923</v>
      </c>
      <c r="BE293">
        <f t="shared" si="116"/>
        <v>70.877975552525214</v>
      </c>
      <c r="BG293">
        <f t="shared" si="129"/>
        <v>7.7717758774948047</v>
      </c>
      <c r="BH293" s="39">
        <f t="shared" si="130"/>
        <v>39899</v>
      </c>
      <c r="BI293" s="41">
        <f t="shared" si="131"/>
        <v>86.022809999999993</v>
      </c>
      <c r="BJ293" s="41">
        <f t="shared" si="133"/>
        <v>143.89202</v>
      </c>
      <c r="BK293" s="41">
        <f t="shared" si="133"/>
        <v>121.75478615384615</v>
      </c>
      <c r="BL293" s="41">
        <f t="shared" si="133"/>
        <v>99.617552307692293</v>
      </c>
      <c r="BM293" s="41">
        <f t="shared" si="133"/>
        <v>77.480318461538474</v>
      </c>
      <c r="BN293" s="41">
        <f t="shared" si="133"/>
        <v>55.343084615384612</v>
      </c>
      <c r="BP293">
        <f t="shared" si="132"/>
        <v>11438.974615384614</v>
      </c>
      <c r="BQ293">
        <f t="shared" si="118"/>
        <v>360.86516037357217</v>
      </c>
    </row>
    <row r="294" spans="1:69" x14ac:dyDescent="0.3">
      <c r="A294" s="38">
        <v>39906</v>
      </c>
      <c r="B294" s="48">
        <v>87348.51</v>
      </c>
      <c r="C294" s="48">
        <v>97788.24</v>
      </c>
      <c r="D294" s="48">
        <v>593000</v>
      </c>
      <c r="E294" s="49">
        <v>1277.6300000000001</v>
      </c>
      <c r="AD294" s="35">
        <f t="shared" si="124"/>
        <v>2010</v>
      </c>
      <c r="AE294" s="5">
        <f t="shared" si="119"/>
        <v>2009</v>
      </c>
      <c r="AF294" s="5">
        <f t="shared" si="125"/>
        <v>2008</v>
      </c>
      <c r="AG294" s="8">
        <f t="shared" si="120"/>
        <v>39906</v>
      </c>
      <c r="AH294" s="6">
        <f t="shared" si="134"/>
        <v>39</v>
      </c>
      <c r="AI294" s="6">
        <f t="shared" si="135"/>
        <v>13</v>
      </c>
      <c r="AK294">
        <f t="shared" si="121"/>
        <v>6556.7974999999988</v>
      </c>
      <c r="AL294">
        <f t="shared" si="113"/>
        <v>-5.6608476829577263</v>
      </c>
      <c r="AN294">
        <f t="shared" si="126"/>
        <v>13.32182517456121</v>
      </c>
      <c r="AO294" s="39">
        <f t="shared" si="127"/>
        <v>39906</v>
      </c>
      <c r="AP294" s="40">
        <f t="shared" si="122"/>
        <v>87.34850999999999</v>
      </c>
      <c r="AQ294">
        <f t="shared" si="136"/>
        <v>78.681569999999979</v>
      </c>
      <c r="AR294">
        <f t="shared" si="136"/>
        <v>65.56797499999999</v>
      </c>
      <c r="AS294">
        <f t="shared" si="136"/>
        <v>52.454379999999993</v>
      </c>
      <c r="AT294">
        <f t="shared" si="136"/>
        <v>39.34078499999999</v>
      </c>
      <c r="AU294">
        <f t="shared" si="136"/>
        <v>26.227189999999997</v>
      </c>
      <c r="AW294">
        <f t="shared" si="123"/>
        <v>2650.4399999999996</v>
      </c>
      <c r="AX294">
        <f t="shared" si="115"/>
        <v>-56.16640439784706</v>
      </c>
      <c r="BD294">
        <f t="shared" si="128"/>
        <v>11186.877500000001</v>
      </c>
      <c r="BE294">
        <f t="shared" si="116"/>
        <v>70.614961038525337</v>
      </c>
      <c r="BG294">
        <f t="shared" si="129"/>
        <v>7.8081225078222225</v>
      </c>
      <c r="BH294" s="39">
        <f t="shared" si="130"/>
        <v>39906</v>
      </c>
      <c r="BI294" s="41">
        <f t="shared" si="131"/>
        <v>87.34850999999999</v>
      </c>
      <c r="BJ294" s="41">
        <f t="shared" si="133"/>
        <v>145.4294075</v>
      </c>
      <c r="BK294" s="41">
        <f t="shared" si="133"/>
        <v>123.05565250000001</v>
      </c>
      <c r="BL294" s="41">
        <f t="shared" si="133"/>
        <v>100.68189750000001</v>
      </c>
      <c r="BM294" s="41">
        <f t="shared" si="133"/>
        <v>78.308142500000002</v>
      </c>
      <c r="BN294" s="41">
        <f t="shared" si="133"/>
        <v>55.934387500000007</v>
      </c>
      <c r="BP294">
        <f t="shared" si="132"/>
        <v>11624.134999999998</v>
      </c>
      <c r="BQ294">
        <f t="shared" si="118"/>
        <v>338.57378397549087</v>
      </c>
    </row>
    <row r="295" spans="1:69" x14ac:dyDescent="0.3">
      <c r="A295" s="38">
        <v>39913</v>
      </c>
      <c r="B295" s="48">
        <v>88821.5</v>
      </c>
      <c r="C295" s="48">
        <v>100377.67</v>
      </c>
      <c r="D295" s="48">
        <v>603000</v>
      </c>
      <c r="E295" s="49">
        <v>1310.6600000000001</v>
      </c>
      <c r="AD295" s="35">
        <f t="shared" si="124"/>
        <v>2010</v>
      </c>
      <c r="AE295" s="5">
        <f t="shared" si="119"/>
        <v>2009</v>
      </c>
      <c r="AF295" s="5">
        <f t="shared" si="125"/>
        <v>2008</v>
      </c>
      <c r="AG295" s="8">
        <f t="shared" si="120"/>
        <v>39913</v>
      </c>
      <c r="AH295" s="6">
        <f t="shared" si="134"/>
        <v>38</v>
      </c>
      <c r="AI295" s="6">
        <f t="shared" si="135"/>
        <v>14</v>
      </c>
      <c r="AK295">
        <f t="shared" si="121"/>
        <v>6636.0973076923074</v>
      </c>
      <c r="AL295">
        <f t="shared" si="113"/>
        <v>-4.0155114124270641</v>
      </c>
      <c r="AN295">
        <f t="shared" si="126"/>
        <v>13.384598790774444</v>
      </c>
      <c r="AO295" s="39">
        <f t="shared" si="127"/>
        <v>39913</v>
      </c>
      <c r="AP295" s="40">
        <f t="shared" si="122"/>
        <v>88.8215</v>
      </c>
      <c r="AQ295">
        <f t="shared" si="136"/>
        <v>79.633167692307694</v>
      </c>
      <c r="AR295">
        <f t="shared" si="136"/>
        <v>66.360973076923088</v>
      </c>
      <c r="AS295">
        <f t="shared" si="136"/>
        <v>53.08877846153846</v>
      </c>
      <c r="AT295">
        <f t="shared" si="136"/>
        <v>39.816583846153847</v>
      </c>
      <c r="AU295">
        <f t="shared" si="136"/>
        <v>26.54438923076923</v>
      </c>
      <c r="AW295">
        <f t="shared" si="123"/>
        <v>2818.8146153846151</v>
      </c>
      <c r="AX295">
        <f t="shared" si="115"/>
        <v>-52.25091036361642</v>
      </c>
      <c r="BD295">
        <f t="shared" si="128"/>
        <v>11305.138076923076</v>
      </c>
      <c r="BE295">
        <f t="shared" si="116"/>
        <v>70.358232448137812</v>
      </c>
      <c r="BG295">
        <f t="shared" si="129"/>
        <v>7.8567372990613293</v>
      </c>
      <c r="BH295" s="39">
        <f t="shared" si="130"/>
        <v>39913</v>
      </c>
      <c r="BI295" s="41">
        <f t="shared" si="131"/>
        <v>88.8215</v>
      </c>
      <c r="BJ295" s="41">
        <f t="shared" si="133"/>
        <v>146.96679499999999</v>
      </c>
      <c r="BK295" s="41">
        <f t="shared" si="133"/>
        <v>124.35651884615383</v>
      </c>
      <c r="BL295" s="41">
        <f t="shared" si="133"/>
        <v>101.74624269230769</v>
      </c>
      <c r="BM295" s="41">
        <f t="shared" si="133"/>
        <v>79.135966538461531</v>
      </c>
      <c r="BN295" s="41">
        <f t="shared" si="133"/>
        <v>56.52569038461538</v>
      </c>
      <c r="BP295">
        <f t="shared" si="132"/>
        <v>11809.295384615383</v>
      </c>
      <c r="BQ295">
        <f t="shared" si="118"/>
        <v>318.94544324278161</v>
      </c>
    </row>
    <row r="296" spans="1:69" x14ac:dyDescent="0.3">
      <c r="A296" s="38">
        <v>39920</v>
      </c>
      <c r="B296" s="48">
        <v>87937.7</v>
      </c>
      <c r="C296" s="48">
        <v>99836.58</v>
      </c>
      <c r="D296" s="48">
        <v>597000</v>
      </c>
      <c r="E296" s="49">
        <v>1304.25</v>
      </c>
      <c r="AD296" s="35">
        <f t="shared" si="124"/>
        <v>2010</v>
      </c>
      <c r="AE296" s="5">
        <f t="shared" si="119"/>
        <v>2009</v>
      </c>
      <c r="AF296" s="5">
        <f t="shared" si="125"/>
        <v>2008</v>
      </c>
      <c r="AG296" s="8">
        <f t="shared" si="120"/>
        <v>39920</v>
      </c>
      <c r="AH296" s="6">
        <f t="shared" si="134"/>
        <v>37</v>
      </c>
      <c r="AI296" s="6">
        <f t="shared" si="135"/>
        <v>15</v>
      </c>
      <c r="AK296">
        <f t="shared" si="121"/>
        <v>6715.3971153846151</v>
      </c>
      <c r="AL296">
        <f t="shared" si="113"/>
        <v>-2.352699937228464</v>
      </c>
      <c r="AN296">
        <f t="shared" si="126"/>
        <v>13.094936678955209</v>
      </c>
      <c r="AO296" s="39">
        <f t="shared" si="127"/>
        <v>39920</v>
      </c>
      <c r="AP296" s="40">
        <f t="shared" si="122"/>
        <v>87.937699999999992</v>
      </c>
      <c r="AQ296">
        <f t="shared" si="136"/>
        <v>80.58476538461538</v>
      </c>
      <c r="AR296">
        <f t="shared" si="136"/>
        <v>67.153971153846157</v>
      </c>
      <c r="AS296">
        <f t="shared" si="136"/>
        <v>53.72317692307692</v>
      </c>
      <c r="AT296">
        <f t="shared" si="136"/>
        <v>40.29238269230769</v>
      </c>
      <c r="AU296">
        <f t="shared" si="136"/>
        <v>26.86158846153846</v>
      </c>
      <c r="AW296">
        <f t="shared" si="123"/>
        <v>2987.1892307692301</v>
      </c>
      <c r="AX296">
        <f t="shared" si="115"/>
        <v>-48.140727622390777</v>
      </c>
      <c r="BD296">
        <f t="shared" si="128"/>
        <v>11423.398653846154</v>
      </c>
      <c r="BE296">
        <f t="shared" si="116"/>
        <v>70.10756709645301</v>
      </c>
      <c r="BG296">
        <f t="shared" si="129"/>
        <v>7.6980330166795126</v>
      </c>
      <c r="BH296" s="39">
        <f t="shared" si="130"/>
        <v>39920</v>
      </c>
      <c r="BI296" s="41">
        <f t="shared" si="131"/>
        <v>87.937699999999992</v>
      </c>
      <c r="BJ296" s="41">
        <f t="shared" si="133"/>
        <v>148.50418249999998</v>
      </c>
      <c r="BK296" s="41">
        <f t="shared" si="133"/>
        <v>125.6573851923077</v>
      </c>
      <c r="BL296" s="41">
        <f t="shared" si="133"/>
        <v>102.81058788461537</v>
      </c>
      <c r="BM296" s="41">
        <f t="shared" si="133"/>
        <v>79.963790576923088</v>
      </c>
      <c r="BN296" s="41">
        <f t="shared" si="133"/>
        <v>57.116993269230768</v>
      </c>
      <c r="BP296">
        <f t="shared" si="132"/>
        <v>11994.455769230768</v>
      </c>
      <c r="BQ296">
        <f t="shared" si="118"/>
        <v>301.52982762803015</v>
      </c>
    </row>
    <row r="297" spans="1:69" x14ac:dyDescent="0.3">
      <c r="A297" s="38">
        <v>39927</v>
      </c>
      <c r="B297" s="48">
        <v>87201.21</v>
      </c>
      <c r="C297" s="48">
        <v>99666.15</v>
      </c>
      <c r="D297" s="48">
        <v>592000</v>
      </c>
      <c r="E297" s="49">
        <v>1302.02</v>
      </c>
      <c r="AD297" s="35">
        <f t="shared" si="124"/>
        <v>2010</v>
      </c>
      <c r="AE297" s="5">
        <f t="shared" si="119"/>
        <v>2009</v>
      </c>
      <c r="AF297" s="5">
        <f t="shared" si="125"/>
        <v>2008</v>
      </c>
      <c r="AG297" s="8">
        <f t="shared" si="120"/>
        <v>39927</v>
      </c>
      <c r="AH297" s="6">
        <f t="shared" si="134"/>
        <v>36</v>
      </c>
      <c r="AI297" s="6">
        <f t="shared" si="135"/>
        <v>16</v>
      </c>
      <c r="AK297">
        <f t="shared" si="121"/>
        <v>6794.6969230769228</v>
      </c>
      <c r="AL297">
        <f t="shared" si="113"/>
        <v>-0.67213336334985829</v>
      </c>
      <c r="AN297">
        <f t="shared" si="126"/>
        <v>12.833715909216986</v>
      </c>
      <c r="AO297" s="39">
        <f t="shared" si="127"/>
        <v>39927</v>
      </c>
      <c r="AP297" s="40">
        <f t="shared" si="122"/>
        <v>87.201210000000003</v>
      </c>
      <c r="AQ297">
        <f t="shared" si="136"/>
        <v>81.536363076923067</v>
      </c>
      <c r="AR297">
        <f t="shared" si="136"/>
        <v>67.946969230769227</v>
      </c>
      <c r="AS297">
        <f t="shared" si="136"/>
        <v>54.35757538461538</v>
      </c>
      <c r="AT297">
        <f t="shared" si="136"/>
        <v>40.768181538461533</v>
      </c>
      <c r="AU297">
        <f t="shared" si="136"/>
        <v>27.17878769230769</v>
      </c>
      <c r="AW297">
        <f t="shared" si="123"/>
        <v>3155.563846153846</v>
      </c>
      <c r="AX297">
        <f t="shared" si="115"/>
        <v>-43.820965312443562</v>
      </c>
      <c r="BD297">
        <f t="shared" si="128"/>
        <v>11541.659230769232</v>
      </c>
      <c r="BE297">
        <f t="shared" si="116"/>
        <v>69.862752694239177</v>
      </c>
      <c r="BG297">
        <f t="shared" si="129"/>
        <v>7.5553443622324137</v>
      </c>
      <c r="BH297" s="39">
        <f t="shared" si="130"/>
        <v>39927</v>
      </c>
      <c r="BI297" s="41">
        <f t="shared" si="131"/>
        <v>87.201210000000003</v>
      </c>
      <c r="BJ297" s="41">
        <f t="shared" ref="BJ297:BN312" si="137">$BD297*BJ$18/1000</f>
        <v>150.04157000000001</v>
      </c>
      <c r="BK297" s="41">
        <f t="shared" si="137"/>
        <v>126.95825153846155</v>
      </c>
      <c r="BL297" s="41">
        <f t="shared" si="137"/>
        <v>103.87493307692309</v>
      </c>
      <c r="BM297" s="41">
        <f t="shared" si="137"/>
        <v>80.791614615384617</v>
      </c>
      <c r="BN297" s="41">
        <f t="shared" si="137"/>
        <v>57.708296153846163</v>
      </c>
      <c r="BP297">
        <f t="shared" si="132"/>
        <v>12179.616153846153</v>
      </c>
      <c r="BQ297">
        <f t="shared" si="118"/>
        <v>285.97273728722865</v>
      </c>
    </row>
    <row r="298" spans="1:69" x14ac:dyDescent="0.3">
      <c r="A298" s="38">
        <v>39933</v>
      </c>
      <c r="B298" s="48">
        <v>87201.21</v>
      </c>
      <c r="C298" s="48">
        <v>99111.05</v>
      </c>
      <c r="D298" s="48">
        <v>592000</v>
      </c>
      <c r="E298" s="49">
        <v>1294.3599999999999</v>
      </c>
      <c r="AD298" s="35">
        <f t="shared" si="124"/>
        <v>2010</v>
      </c>
      <c r="AE298" s="5">
        <f t="shared" si="119"/>
        <v>2009</v>
      </c>
      <c r="AF298" s="5">
        <f t="shared" si="125"/>
        <v>2008</v>
      </c>
      <c r="AG298" s="8">
        <f t="shared" si="120"/>
        <v>39933</v>
      </c>
      <c r="AH298" s="6">
        <f t="shared" si="134"/>
        <v>35</v>
      </c>
      <c r="AI298" s="6">
        <f t="shared" si="135"/>
        <v>17</v>
      </c>
      <c r="AK298">
        <f t="shared" si="121"/>
        <v>6873.9967307692305</v>
      </c>
      <c r="AL298">
        <f t="shared" si="113"/>
        <v>1.0264742125850823</v>
      </c>
      <c r="AN298">
        <f t="shared" si="126"/>
        <v>12.685663583410202</v>
      </c>
      <c r="AO298" s="39">
        <f t="shared" si="127"/>
        <v>39933</v>
      </c>
      <c r="AP298" s="40">
        <f t="shared" si="122"/>
        <v>87.201210000000003</v>
      </c>
      <c r="AQ298">
        <f t="shared" si="136"/>
        <v>82.487960769230767</v>
      </c>
      <c r="AR298">
        <f t="shared" si="136"/>
        <v>68.739967307692311</v>
      </c>
      <c r="AS298">
        <f t="shared" si="136"/>
        <v>54.99197384615384</v>
      </c>
      <c r="AT298">
        <f t="shared" si="136"/>
        <v>41.243980384615384</v>
      </c>
      <c r="AU298">
        <f t="shared" si="136"/>
        <v>27.49598692307692</v>
      </c>
      <c r="AW298">
        <f t="shared" si="123"/>
        <v>3323.9384615384615</v>
      </c>
      <c r="AX298">
        <f t="shared" si="115"/>
        <v>-39.275174262832557</v>
      </c>
      <c r="BD298">
        <f t="shared" si="128"/>
        <v>11659.919807692309</v>
      </c>
      <c r="BE298">
        <f t="shared" si="116"/>
        <v>69.623586748309577</v>
      </c>
      <c r="BG298">
        <f t="shared" si="129"/>
        <v>7.4787143855373195</v>
      </c>
      <c r="BH298" s="39">
        <f t="shared" si="130"/>
        <v>39933</v>
      </c>
      <c r="BI298" s="41">
        <f t="shared" si="131"/>
        <v>87.201210000000003</v>
      </c>
      <c r="BJ298" s="41">
        <f t="shared" si="137"/>
        <v>151.57895750000003</v>
      </c>
      <c r="BK298" s="41">
        <f t="shared" si="137"/>
        <v>128.25911788461542</v>
      </c>
      <c r="BL298" s="41">
        <f t="shared" si="137"/>
        <v>104.93927826923078</v>
      </c>
      <c r="BM298" s="41">
        <f t="shared" si="137"/>
        <v>81.619438653846174</v>
      </c>
      <c r="BN298" s="41">
        <f t="shared" si="137"/>
        <v>58.299599038461544</v>
      </c>
      <c r="BP298">
        <f t="shared" si="132"/>
        <v>12364.776538461538</v>
      </c>
      <c r="BQ298">
        <f t="shared" si="118"/>
        <v>271.99174056726031</v>
      </c>
    </row>
    <row r="299" spans="1:69" x14ac:dyDescent="0.3">
      <c r="A299" s="38">
        <v>39941</v>
      </c>
      <c r="B299" s="48">
        <v>83813.320000000007</v>
      </c>
      <c r="C299" s="48">
        <v>95410.45</v>
      </c>
      <c r="D299" s="48">
        <v>569000</v>
      </c>
      <c r="E299" s="49">
        <v>1247.5999999999999</v>
      </c>
      <c r="AD299" s="35">
        <f t="shared" si="124"/>
        <v>2010</v>
      </c>
      <c r="AE299" s="5">
        <f t="shared" si="119"/>
        <v>2009</v>
      </c>
      <c r="AF299" s="5">
        <f t="shared" si="125"/>
        <v>2008</v>
      </c>
      <c r="AG299" s="8">
        <f t="shared" si="120"/>
        <v>39941</v>
      </c>
      <c r="AH299" s="6">
        <f t="shared" si="134"/>
        <v>34</v>
      </c>
      <c r="AI299" s="6">
        <f t="shared" si="135"/>
        <v>18</v>
      </c>
      <c r="AK299">
        <f t="shared" si="121"/>
        <v>6953.2965384615381</v>
      </c>
      <c r="AL299">
        <f t="shared" si="113"/>
        <v>2.7434148654648105</v>
      </c>
      <c r="AN299">
        <f t="shared" si="126"/>
        <v>12.053753142325244</v>
      </c>
      <c r="AO299" s="39">
        <f t="shared" si="127"/>
        <v>39941</v>
      </c>
      <c r="AP299" s="40">
        <f t="shared" si="122"/>
        <v>83.813320000000004</v>
      </c>
      <c r="AQ299">
        <f t="shared" si="136"/>
        <v>83.439558461538454</v>
      </c>
      <c r="AR299">
        <f t="shared" si="136"/>
        <v>69.53296538461538</v>
      </c>
      <c r="AS299">
        <f t="shared" si="136"/>
        <v>55.626372307692307</v>
      </c>
      <c r="AT299">
        <f t="shared" si="136"/>
        <v>41.719779230769227</v>
      </c>
      <c r="AU299">
        <f t="shared" si="136"/>
        <v>27.813186153846154</v>
      </c>
      <c r="AW299">
        <f t="shared" si="123"/>
        <v>3492.3130769230766</v>
      </c>
      <c r="AX299">
        <f t="shared" si="115"/>
        <v>-34.485137673354373</v>
      </c>
      <c r="BD299">
        <f t="shared" si="128"/>
        <v>11778.180384615385</v>
      </c>
      <c r="BE299">
        <f t="shared" si="116"/>
        <v>69.389876002920815</v>
      </c>
      <c r="BG299">
        <f t="shared" si="129"/>
        <v>7.1159820331395709</v>
      </c>
      <c r="BH299" s="39">
        <f t="shared" si="130"/>
        <v>39941</v>
      </c>
      <c r="BI299" s="41">
        <f t="shared" si="131"/>
        <v>83.813320000000004</v>
      </c>
      <c r="BJ299" s="41">
        <f t="shared" si="137"/>
        <v>153.116345</v>
      </c>
      <c r="BK299" s="41">
        <f t="shared" si="137"/>
        <v>129.55998423076923</v>
      </c>
      <c r="BL299" s="41">
        <f t="shared" si="137"/>
        <v>106.00362346153847</v>
      </c>
      <c r="BM299" s="41">
        <f t="shared" si="137"/>
        <v>82.447262692307703</v>
      </c>
      <c r="BN299" s="41">
        <f t="shared" si="137"/>
        <v>58.890901923076925</v>
      </c>
      <c r="BP299">
        <f t="shared" si="132"/>
        <v>12549.936923076923</v>
      </c>
      <c r="BQ299">
        <f t="shared" si="118"/>
        <v>259.35887323521752</v>
      </c>
    </row>
    <row r="300" spans="1:69" x14ac:dyDescent="0.3">
      <c r="A300" s="38">
        <v>39948</v>
      </c>
      <c r="B300" s="48">
        <v>81751.13</v>
      </c>
      <c r="C300" s="48">
        <v>93231.07</v>
      </c>
      <c r="D300" s="48">
        <v>555000</v>
      </c>
      <c r="E300" s="49">
        <v>1217.8699999999999</v>
      </c>
      <c r="AD300" s="35">
        <f t="shared" si="124"/>
        <v>2010</v>
      </c>
      <c r="AE300" s="5">
        <f t="shared" si="119"/>
        <v>2009</v>
      </c>
      <c r="AF300" s="5">
        <f t="shared" si="125"/>
        <v>2008</v>
      </c>
      <c r="AG300" s="8">
        <f t="shared" si="120"/>
        <v>39948</v>
      </c>
      <c r="AH300" s="6">
        <f t="shared" si="134"/>
        <v>33</v>
      </c>
      <c r="AI300" s="6">
        <f t="shared" si="135"/>
        <v>19</v>
      </c>
      <c r="AK300">
        <f t="shared" si="121"/>
        <v>7032.5963461538449</v>
      </c>
      <c r="AL300">
        <f t="shared" si="113"/>
        <v>4.4789870091163309</v>
      </c>
      <c r="AN300">
        <f t="shared" si="126"/>
        <v>11.624601495109275</v>
      </c>
      <c r="AO300" s="39">
        <f t="shared" si="127"/>
        <v>39948</v>
      </c>
      <c r="AP300" s="40">
        <f t="shared" si="122"/>
        <v>81.751130000000003</v>
      </c>
      <c r="AQ300">
        <f t="shared" si="136"/>
        <v>84.39115615384614</v>
      </c>
      <c r="AR300">
        <f t="shared" si="136"/>
        <v>70.32596346153845</v>
      </c>
      <c r="AS300">
        <f t="shared" si="136"/>
        <v>56.26077076923076</v>
      </c>
      <c r="AT300">
        <f t="shared" si="136"/>
        <v>42.19557807692307</v>
      </c>
      <c r="AU300">
        <f t="shared" si="136"/>
        <v>28.13038538461538</v>
      </c>
      <c r="AW300">
        <f t="shared" si="123"/>
        <v>3660.687692307692</v>
      </c>
      <c r="AX300">
        <f t="shared" si="115"/>
        <v>-29.430627122717002</v>
      </c>
      <c r="BD300">
        <f t="shared" si="128"/>
        <v>11896.440961538461</v>
      </c>
      <c r="BE300">
        <f t="shared" si="116"/>
        <v>69.161435918964315</v>
      </c>
      <c r="BG300">
        <f t="shared" si="129"/>
        <v>6.8718980966075298</v>
      </c>
      <c r="BH300" s="39">
        <f t="shared" si="130"/>
        <v>39948</v>
      </c>
      <c r="BI300" s="41">
        <f t="shared" si="131"/>
        <v>81.751130000000003</v>
      </c>
      <c r="BJ300" s="41">
        <f t="shared" si="137"/>
        <v>154.65373249999999</v>
      </c>
      <c r="BK300" s="41">
        <f t="shared" si="137"/>
        <v>130.86085057692307</v>
      </c>
      <c r="BL300" s="41">
        <f t="shared" si="137"/>
        <v>107.06796865384615</v>
      </c>
      <c r="BM300" s="41">
        <f t="shared" si="137"/>
        <v>83.275086730769218</v>
      </c>
      <c r="BN300" s="41">
        <f t="shared" si="137"/>
        <v>59.482204807692312</v>
      </c>
      <c r="BP300">
        <f t="shared" si="132"/>
        <v>12735.097307692307</v>
      </c>
      <c r="BQ300">
        <f t="shared" si="118"/>
        <v>247.88811223784353</v>
      </c>
    </row>
    <row r="301" spans="1:69" x14ac:dyDescent="0.3">
      <c r="A301" s="38">
        <v>39955</v>
      </c>
      <c r="B301" s="48">
        <v>81014.64</v>
      </c>
      <c r="C301" s="48">
        <v>92306.26</v>
      </c>
      <c r="D301" s="48">
        <v>550000</v>
      </c>
      <c r="E301" s="49">
        <v>1204.82</v>
      </c>
      <c r="AD301" s="35">
        <f t="shared" si="124"/>
        <v>2010</v>
      </c>
      <c r="AE301" s="5">
        <f t="shared" si="119"/>
        <v>2009</v>
      </c>
      <c r="AF301" s="5">
        <f t="shared" si="125"/>
        <v>2008</v>
      </c>
      <c r="AG301" s="8">
        <f t="shared" si="120"/>
        <v>39955</v>
      </c>
      <c r="AH301" s="6">
        <f t="shared" si="134"/>
        <v>32</v>
      </c>
      <c r="AI301" s="6">
        <f t="shared" si="135"/>
        <v>20</v>
      </c>
      <c r="AK301">
        <f t="shared" si="121"/>
        <v>7111.8961538461535</v>
      </c>
      <c r="AL301">
        <f t="shared" si="113"/>
        <v>6.2334955692116667</v>
      </c>
      <c r="AN301">
        <f t="shared" si="126"/>
        <v>11.391426174886824</v>
      </c>
      <c r="AO301" s="39">
        <f t="shared" si="127"/>
        <v>39955</v>
      </c>
      <c r="AP301" s="40">
        <f t="shared" si="122"/>
        <v>81.01464</v>
      </c>
      <c r="AQ301">
        <f t="shared" si="136"/>
        <v>85.342753846153855</v>
      </c>
      <c r="AR301">
        <f t="shared" si="136"/>
        <v>71.118961538461534</v>
      </c>
      <c r="AS301">
        <f t="shared" si="136"/>
        <v>56.895169230769227</v>
      </c>
      <c r="AT301">
        <f t="shared" si="136"/>
        <v>42.671376923076927</v>
      </c>
      <c r="AU301">
        <f t="shared" si="136"/>
        <v>28.447584615384613</v>
      </c>
      <c r="AW301">
        <f t="shared" si="123"/>
        <v>3829.0623076923075</v>
      </c>
      <c r="AX301">
        <f t="shared" si="115"/>
        <v>-24.089117014500118</v>
      </c>
      <c r="BD301">
        <f t="shared" si="128"/>
        <v>12014.701538461541</v>
      </c>
      <c r="BE301">
        <f t="shared" si="116"/>
        <v>68.938090188000317</v>
      </c>
      <c r="BG301">
        <f t="shared" si="129"/>
        <v>6.7429590107299298</v>
      </c>
      <c r="BH301" s="39">
        <f t="shared" si="130"/>
        <v>39955</v>
      </c>
      <c r="BI301" s="41">
        <f t="shared" si="131"/>
        <v>81.01464</v>
      </c>
      <c r="BJ301" s="41">
        <f t="shared" si="137"/>
        <v>156.19112000000001</v>
      </c>
      <c r="BK301" s="41">
        <f t="shared" si="137"/>
        <v>132.16171692307694</v>
      </c>
      <c r="BL301" s="41">
        <f t="shared" si="137"/>
        <v>108.13231384615386</v>
      </c>
      <c r="BM301" s="41">
        <f t="shared" si="137"/>
        <v>84.102910769230789</v>
      </c>
      <c r="BN301" s="41">
        <f t="shared" si="137"/>
        <v>60.0735076923077</v>
      </c>
      <c r="BP301">
        <f t="shared" si="132"/>
        <v>12920.257692307692</v>
      </c>
      <c r="BQ301">
        <f t="shared" si="118"/>
        <v>237.42615434467692</v>
      </c>
    </row>
    <row r="302" spans="1:69" x14ac:dyDescent="0.3">
      <c r="A302" s="38">
        <v>39962</v>
      </c>
      <c r="B302" s="48">
        <v>82193.03</v>
      </c>
      <c r="C302" s="48">
        <v>94189.57</v>
      </c>
      <c r="D302" s="48">
        <v>558000</v>
      </c>
      <c r="E302" s="49">
        <v>1218.8599999999999</v>
      </c>
      <c r="AD302" s="35">
        <f t="shared" si="124"/>
        <v>2010</v>
      </c>
      <c r="AE302" s="5">
        <f t="shared" si="119"/>
        <v>2009</v>
      </c>
      <c r="AF302" s="5">
        <f t="shared" si="125"/>
        <v>2008</v>
      </c>
      <c r="AG302" s="8">
        <f t="shared" si="120"/>
        <v>39962</v>
      </c>
      <c r="AH302" s="6">
        <f t="shared" si="134"/>
        <v>31</v>
      </c>
      <c r="AI302" s="6">
        <f t="shared" si="135"/>
        <v>21</v>
      </c>
      <c r="AK302">
        <f t="shared" si="121"/>
        <v>7191.1959615384612</v>
      </c>
      <c r="AL302">
        <f t="shared" si="113"/>
        <v>8.0072521618653969</v>
      </c>
      <c r="AN302">
        <f t="shared" si="126"/>
        <v>11.429674624304896</v>
      </c>
      <c r="AO302" s="39">
        <f t="shared" si="127"/>
        <v>39962</v>
      </c>
      <c r="AP302" s="40">
        <f t="shared" si="122"/>
        <v>82.193029999999993</v>
      </c>
      <c r="AQ302">
        <f t="shared" si="136"/>
        <v>86.294351538461527</v>
      </c>
      <c r="AR302">
        <f t="shared" si="136"/>
        <v>71.911959615384603</v>
      </c>
      <c r="AS302">
        <f t="shared" si="136"/>
        <v>57.529567692307687</v>
      </c>
      <c r="AT302">
        <f t="shared" si="136"/>
        <v>43.147175769230763</v>
      </c>
      <c r="AU302">
        <f t="shared" si="136"/>
        <v>28.764783846153843</v>
      </c>
      <c r="AW302">
        <f t="shared" si="123"/>
        <v>3997.4369230769225</v>
      </c>
      <c r="AX302">
        <f t="shared" si="115"/>
        <v>-18.435448959765822</v>
      </c>
      <c r="BD302">
        <f t="shared" si="128"/>
        <v>12132.962115384616</v>
      </c>
      <c r="BE302">
        <f t="shared" si="116"/>
        <v>68.719670278446017</v>
      </c>
      <c r="BG302">
        <f t="shared" si="129"/>
        <v>6.7743580848883633</v>
      </c>
      <c r="BH302" s="39">
        <f t="shared" si="130"/>
        <v>39962</v>
      </c>
      <c r="BI302" s="41">
        <f t="shared" si="131"/>
        <v>82.193029999999993</v>
      </c>
      <c r="BJ302" s="41">
        <f t="shared" si="137"/>
        <v>157.72850750000001</v>
      </c>
      <c r="BK302" s="41">
        <f t="shared" si="137"/>
        <v>133.46258326923078</v>
      </c>
      <c r="BL302" s="41">
        <f t="shared" si="137"/>
        <v>109.19665903846155</v>
      </c>
      <c r="BM302" s="41">
        <f t="shared" si="137"/>
        <v>84.930734807692318</v>
      </c>
      <c r="BN302" s="41">
        <f t="shared" si="137"/>
        <v>60.664810576923081</v>
      </c>
      <c r="BP302">
        <f t="shared" si="132"/>
        <v>13105.418076923077</v>
      </c>
      <c r="BQ302">
        <f t="shared" si="118"/>
        <v>227.8455252481013</v>
      </c>
    </row>
    <row r="303" spans="1:69" x14ac:dyDescent="0.3">
      <c r="A303" s="38">
        <v>39969</v>
      </c>
      <c r="B303" s="48">
        <v>83813.320000000007</v>
      </c>
      <c r="C303" s="48">
        <v>96618.77</v>
      </c>
      <c r="D303" s="48">
        <v>569000</v>
      </c>
      <c r="E303" s="49">
        <v>1250.43</v>
      </c>
      <c r="AD303" s="35">
        <f t="shared" si="124"/>
        <v>2010</v>
      </c>
      <c r="AE303" s="5">
        <f t="shared" si="119"/>
        <v>2009</v>
      </c>
      <c r="AF303" s="5">
        <f t="shared" si="125"/>
        <v>2008</v>
      </c>
      <c r="AG303" s="8">
        <f t="shared" si="120"/>
        <v>39969</v>
      </c>
      <c r="AH303" s="6">
        <f t="shared" si="134"/>
        <v>30</v>
      </c>
      <c r="AI303" s="6">
        <f t="shared" si="135"/>
        <v>22</v>
      </c>
      <c r="AK303">
        <f t="shared" si="121"/>
        <v>7270.4957692307689</v>
      </c>
      <c r="AL303">
        <f t="shared" si="113"/>
        <v>9.8005752781420874</v>
      </c>
      <c r="AN303">
        <f t="shared" si="126"/>
        <v>11.527868615879491</v>
      </c>
      <c r="AO303" s="39">
        <f t="shared" si="127"/>
        <v>39969</v>
      </c>
      <c r="AP303" s="40">
        <f t="shared" si="122"/>
        <v>83.813320000000004</v>
      </c>
      <c r="AQ303">
        <f t="shared" si="136"/>
        <v>87.245949230769227</v>
      </c>
      <c r="AR303">
        <f t="shared" si="136"/>
        <v>72.704957692307687</v>
      </c>
      <c r="AS303">
        <f t="shared" si="136"/>
        <v>58.163966153846154</v>
      </c>
      <c r="AT303">
        <f t="shared" si="136"/>
        <v>43.622974615384614</v>
      </c>
      <c r="AU303">
        <f t="shared" si="136"/>
        <v>29.081983076923077</v>
      </c>
      <c r="AW303">
        <f t="shared" si="123"/>
        <v>4165.8115384615385</v>
      </c>
      <c r="AX303">
        <f t="shared" si="115"/>
        <v>-12.441435548141278</v>
      </c>
      <c r="BD303">
        <f t="shared" si="128"/>
        <v>12251.222692307692</v>
      </c>
      <c r="BE303">
        <f t="shared" si="116"/>
        <v>68.506015011461756</v>
      </c>
      <c r="BG303">
        <f t="shared" si="129"/>
        <v>6.8412208401553896</v>
      </c>
      <c r="BH303" s="39">
        <f t="shared" si="130"/>
        <v>39969</v>
      </c>
      <c r="BI303" s="41">
        <f t="shared" si="131"/>
        <v>83.813320000000004</v>
      </c>
      <c r="BJ303" s="41">
        <f t="shared" si="137"/>
        <v>159.265895</v>
      </c>
      <c r="BK303" s="41">
        <f t="shared" si="137"/>
        <v>134.76344961538462</v>
      </c>
      <c r="BL303" s="41">
        <f t="shared" si="137"/>
        <v>110.26100423076923</v>
      </c>
      <c r="BM303" s="41">
        <f t="shared" si="137"/>
        <v>85.758558846153846</v>
      </c>
      <c r="BN303" s="41">
        <f t="shared" si="137"/>
        <v>61.256113461538469</v>
      </c>
      <c r="BP303">
        <f t="shared" si="132"/>
        <v>13290.57846153846</v>
      </c>
      <c r="BQ303">
        <f t="shared" si="118"/>
        <v>219.03935977014356</v>
      </c>
    </row>
    <row r="304" spans="1:69" x14ac:dyDescent="0.3">
      <c r="A304" s="38">
        <v>39976</v>
      </c>
      <c r="B304" s="48">
        <v>86022.81</v>
      </c>
      <c r="C304" s="48">
        <v>98212.24</v>
      </c>
      <c r="D304" s="48">
        <v>584000</v>
      </c>
      <c r="E304" s="49">
        <v>1268.8</v>
      </c>
      <c r="AD304" s="35">
        <f t="shared" si="124"/>
        <v>2010</v>
      </c>
      <c r="AE304" s="5">
        <f t="shared" si="119"/>
        <v>2009</v>
      </c>
      <c r="AF304" s="5">
        <f t="shared" si="125"/>
        <v>2008</v>
      </c>
      <c r="AG304" s="8">
        <f t="shared" si="120"/>
        <v>39976</v>
      </c>
      <c r="AH304" s="6">
        <f t="shared" si="134"/>
        <v>29</v>
      </c>
      <c r="AI304" s="6">
        <f t="shared" si="135"/>
        <v>23</v>
      </c>
      <c r="AK304">
        <f t="shared" si="121"/>
        <v>7349.7955769230766</v>
      </c>
      <c r="AL304">
        <f t="shared" si="113"/>
        <v>11.613790474704144</v>
      </c>
      <c r="AN304">
        <f t="shared" si="126"/>
        <v>11.704109195920337</v>
      </c>
      <c r="AO304" s="39">
        <f t="shared" si="127"/>
        <v>39976</v>
      </c>
      <c r="AP304" s="40">
        <f t="shared" si="122"/>
        <v>86.022809999999993</v>
      </c>
      <c r="AQ304">
        <f t="shared" si="136"/>
        <v>88.197546923076928</v>
      </c>
      <c r="AR304">
        <f t="shared" si="136"/>
        <v>73.497955769230771</v>
      </c>
      <c r="AS304">
        <f t="shared" si="136"/>
        <v>58.798364615384614</v>
      </c>
      <c r="AT304">
        <f t="shared" si="136"/>
        <v>44.098773461538464</v>
      </c>
      <c r="AU304">
        <f t="shared" si="136"/>
        <v>29.399182307692307</v>
      </c>
      <c r="AW304">
        <f t="shared" si="123"/>
        <v>4334.1861538461535</v>
      </c>
      <c r="AX304">
        <f t="shared" si="115"/>
        <v>-6.0753903404100029</v>
      </c>
      <c r="BD304">
        <f t="shared" si="128"/>
        <v>12369.483269230768</v>
      </c>
      <c r="BE304">
        <f t="shared" si="116"/>
        <v>68.296970164293143</v>
      </c>
      <c r="BG304">
        <f t="shared" si="129"/>
        <v>6.9544384456206609</v>
      </c>
      <c r="BH304" s="39">
        <f t="shared" si="130"/>
        <v>39976</v>
      </c>
      <c r="BI304" s="41">
        <f t="shared" si="131"/>
        <v>86.022809999999993</v>
      </c>
      <c r="BJ304" s="41">
        <f t="shared" si="137"/>
        <v>160.80328249999997</v>
      </c>
      <c r="BK304" s="41">
        <f t="shared" si="137"/>
        <v>136.06431596153845</v>
      </c>
      <c r="BL304" s="41">
        <f t="shared" si="137"/>
        <v>111.32534942307691</v>
      </c>
      <c r="BM304" s="41">
        <f t="shared" si="137"/>
        <v>86.586382884615375</v>
      </c>
      <c r="BN304" s="41">
        <f t="shared" si="137"/>
        <v>61.847416346153842</v>
      </c>
      <c r="BP304">
        <f t="shared" si="132"/>
        <v>13475.738846153847</v>
      </c>
      <c r="BQ304">
        <f t="shared" si="118"/>
        <v>210.91739874152583</v>
      </c>
    </row>
    <row r="305" spans="1:69" x14ac:dyDescent="0.3">
      <c r="A305" s="38">
        <v>39983</v>
      </c>
      <c r="B305" s="48">
        <v>82782.23</v>
      </c>
      <c r="C305" s="48">
        <v>94995.33</v>
      </c>
      <c r="D305" s="48">
        <v>562000</v>
      </c>
      <c r="E305" s="49">
        <v>1228.3499999999999</v>
      </c>
      <c r="AD305" s="35">
        <f t="shared" si="124"/>
        <v>2010</v>
      </c>
      <c r="AE305" s="5">
        <f t="shared" si="119"/>
        <v>2009</v>
      </c>
      <c r="AF305" s="5">
        <f t="shared" si="125"/>
        <v>2008</v>
      </c>
      <c r="AG305" s="8">
        <f t="shared" si="120"/>
        <v>39983</v>
      </c>
      <c r="AH305" s="6">
        <f t="shared" si="134"/>
        <v>28</v>
      </c>
      <c r="AI305" s="6">
        <f t="shared" si="135"/>
        <v>24</v>
      </c>
      <c r="AK305">
        <f t="shared" si="121"/>
        <v>7429.0953846153843</v>
      </c>
      <c r="AL305">
        <f t="shared" si="113"/>
        <v>13.44723057083861</v>
      </c>
      <c r="AN305">
        <f t="shared" si="126"/>
        <v>11.14297578833493</v>
      </c>
      <c r="AO305" s="39">
        <f t="shared" si="127"/>
        <v>39983</v>
      </c>
      <c r="AP305" s="40">
        <f t="shared" si="122"/>
        <v>82.782229999999998</v>
      </c>
      <c r="AQ305">
        <f t="shared" ref="AQ305:AU324" si="138">($AK305*AQ$18)/1000</f>
        <v>89.1491446153846</v>
      </c>
      <c r="AR305">
        <f t="shared" si="138"/>
        <v>74.29095384615384</v>
      </c>
      <c r="AS305">
        <f t="shared" si="138"/>
        <v>59.432763076923074</v>
      </c>
      <c r="AT305">
        <f t="shared" si="138"/>
        <v>44.5745723076923</v>
      </c>
      <c r="AU305">
        <f t="shared" si="138"/>
        <v>29.716381538461537</v>
      </c>
      <c r="AW305">
        <f t="shared" si="123"/>
        <v>4502.5607692307685</v>
      </c>
      <c r="AX305">
        <f t="shared" si="115"/>
        <v>0.69843245799605658</v>
      </c>
      <c r="BD305">
        <f t="shared" si="128"/>
        <v>12487.743846153848</v>
      </c>
      <c r="BE305">
        <f t="shared" si="116"/>
        <v>68.092388099016944</v>
      </c>
      <c r="BG305">
        <f t="shared" si="129"/>
        <v>6.6290781601431101</v>
      </c>
      <c r="BH305" s="39">
        <f t="shared" si="130"/>
        <v>39983</v>
      </c>
      <c r="BI305" s="41">
        <f t="shared" si="131"/>
        <v>82.782229999999998</v>
      </c>
      <c r="BJ305" s="41">
        <f t="shared" si="137"/>
        <v>162.34067000000002</v>
      </c>
      <c r="BK305" s="41">
        <f t="shared" si="137"/>
        <v>137.36518230769232</v>
      </c>
      <c r="BL305" s="41">
        <f t="shared" si="137"/>
        <v>112.38969461538463</v>
      </c>
      <c r="BM305" s="41">
        <f t="shared" si="137"/>
        <v>87.414206923076947</v>
      </c>
      <c r="BN305" s="41">
        <f t="shared" si="137"/>
        <v>62.438719230769237</v>
      </c>
      <c r="BP305">
        <f t="shared" si="132"/>
        <v>13660.89923076923</v>
      </c>
      <c r="BQ305">
        <f t="shared" si="118"/>
        <v>203.40288406819437</v>
      </c>
    </row>
    <row r="306" spans="1:69" x14ac:dyDescent="0.3">
      <c r="A306" s="38">
        <v>39990</v>
      </c>
      <c r="B306" s="48">
        <v>87790.399999999994</v>
      </c>
      <c r="C306" s="48">
        <v>100354.34</v>
      </c>
      <c r="D306" s="48">
        <v>596000</v>
      </c>
      <c r="E306" s="49">
        <v>1297.68</v>
      </c>
      <c r="AD306" s="35">
        <f t="shared" si="124"/>
        <v>2010</v>
      </c>
      <c r="AE306" s="5">
        <f t="shared" si="119"/>
        <v>2009</v>
      </c>
      <c r="AF306" s="5">
        <f t="shared" si="125"/>
        <v>2008</v>
      </c>
      <c r="AG306" s="8">
        <f t="shared" si="120"/>
        <v>39990</v>
      </c>
      <c r="AH306" s="6">
        <f t="shared" si="134"/>
        <v>27</v>
      </c>
      <c r="AI306" s="6">
        <f t="shared" si="135"/>
        <v>25</v>
      </c>
      <c r="AK306">
        <f t="shared" si="121"/>
        <v>7508.3951923076929</v>
      </c>
      <c r="AL306">
        <f t="shared" si="113"/>
        <v>15.301235852114491</v>
      </c>
      <c r="AN306">
        <f t="shared" si="126"/>
        <v>11.69229878708845</v>
      </c>
      <c r="AO306" s="39">
        <f t="shared" si="127"/>
        <v>39990</v>
      </c>
      <c r="AP306" s="40">
        <f t="shared" si="122"/>
        <v>87.790399999999991</v>
      </c>
      <c r="AQ306">
        <f t="shared" si="138"/>
        <v>90.100742307692315</v>
      </c>
      <c r="AR306">
        <f t="shared" si="138"/>
        <v>75.083951923076938</v>
      </c>
      <c r="AS306">
        <f t="shared" si="138"/>
        <v>60.067161538461541</v>
      </c>
      <c r="AT306">
        <f t="shared" si="138"/>
        <v>45.050371153846157</v>
      </c>
      <c r="AU306">
        <f t="shared" si="138"/>
        <v>30.03358076923077</v>
      </c>
      <c r="AW306">
        <f t="shared" si="123"/>
        <v>4670.9353846153845</v>
      </c>
      <c r="AX306">
        <f t="shared" si="115"/>
        <v>7.9205095614756527</v>
      </c>
      <c r="BD306">
        <f t="shared" si="128"/>
        <v>12606.004423076924</v>
      </c>
      <c r="BE306">
        <f t="shared" si="116"/>
        <v>67.89212741481299</v>
      </c>
      <c r="BG306">
        <f t="shared" si="129"/>
        <v>6.9641733457818162</v>
      </c>
      <c r="BH306" s="39">
        <f t="shared" si="130"/>
        <v>39990</v>
      </c>
      <c r="BI306" s="41">
        <f t="shared" si="131"/>
        <v>87.790399999999991</v>
      </c>
      <c r="BJ306" s="41">
        <f t="shared" si="137"/>
        <v>163.87805749999998</v>
      </c>
      <c r="BK306" s="41">
        <f t="shared" si="137"/>
        <v>138.66604865384616</v>
      </c>
      <c r="BL306" s="41">
        <f t="shared" si="137"/>
        <v>113.45403980769231</v>
      </c>
      <c r="BM306" s="41">
        <f t="shared" si="137"/>
        <v>88.242030961538461</v>
      </c>
      <c r="BN306" s="41">
        <f t="shared" si="137"/>
        <v>63.030022115384618</v>
      </c>
      <c r="BP306">
        <f t="shared" si="132"/>
        <v>13846.059615384616</v>
      </c>
      <c r="BQ306">
        <f t="shared" si="118"/>
        <v>196.43012534468474</v>
      </c>
    </row>
    <row r="307" spans="1:69" x14ac:dyDescent="0.3">
      <c r="A307" s="38">
        <v>39997</v>
      </c>
      <c r="B307" s="48">
        <v>88526.9</v>
      </c>
      <c r="C307" s="48">
        <v>101793.35</v>
      </c>
      <c r="D307" s="48">
        <v>601000</v>
      </c>
      <c r="E307" s="49">
        <v>1318.29</v>
      </c>
      <c r="AD307" s="35">
        <f t="shared" si="124"/>
        <v>2010</v>
      </c>
      <c r="AE307" s="5">
        <f t="shared" si="119"/>
        <v>2009</v>
      </c>
      <c r="AF307" s="5">
        <f t="shared" si="125"/>
        <v>2008</v>
      </c>
      <c r="AG307" s="8">
        <f t="shared" si="120"/>
        <v>39997</v>
      </c>
      <c r="AH307" s="6">
        <f t="shared" si="134"/>
        <v>26</v>
      </c>
      <c r="AI307" s="6">
        <f t="shared" si="135"/>
        <v>26</v>
      </c>
      <c r="AK307">
        <f t="shared" si="121"/>
        <v>7587.6949999999997</v>
      </c>
      <c r="AL307">
        <f t="shared" si="113"/>
        <v>17.176154280931378</v>
      </c>
      <c r="AN307">
        <f t="shared" si="126"/>
        <v>11.667166379249561</v>
      </c>
      <c r="AO307" s="39">
        <f t="shared" si="127"/>
        <v>39997</v>
      </c>
      <c r="AP307" s="40">
        <f t="shared" si="122"/>
        <v>88.526899999999998</v>
      </c>
      <c r="AQ307">
        <f t="shared" si="138"/>
        <v>91.052340000000001</v>
      </c>
      <c r="AR307">
        <f t="shared" si="138"/>
        <v>75.876949999999994</v>
      </c>
      <c r="AS307">
        <f t="shared" si="138"/>
        <v>60.701560000000001</v>
      </c>
      <c r="AT307">
        <f t="shared" si="138"/>
        <v>45.52617</v>
      </c>
      <c r="AU307">
        <f t="shared" si="138"/>
        <v>30.35078</v>
      </c>
      <c r="AW307">
        <f t="shared" si="123"/>
        <v>4839.3099999999995</v>
      </c>
      <c r="AX307">
        <f t="shared" si="115"/>
        <v>15.636858052244706</v>
      </c>
      <c r="BD307">
        <f t="shared" si="128"/>
        <v>12724.264999999999</v>
      </c>
      <c r="BE307">
        <f t="shared" si="116"/>
        <v>67.69605262204135</v>
      </c>
      <c r="BG307">
        <f t="shared" si="129"/>
        <v>6.9573291659675434</v>
      </c>
      <c r="BH307" s="39">
        <f t="shared" si="130"/>
        <v>39997</v>
      </c>
      <c r="BI307" s="41">
        <f t="shared" si="131"/>
        <v>88.526899999999998</v>
      </c>
      <c r="BJ307" s="41">
        <f t="shared" si="137"/>
        <v>165.41544500000001</v>
      </c>
      <c r="BK307" s="41">
        <f t="shared" si="137"/>
        <v>139.96691499999997</v>
      </c>
      <c r="BL307" s="41">
        <f t="shared" si="137"/>
        <v>114.51838499999999</v>
      </c>
      <c r="BM307" s="41">
        <f t="shared" si="137"/>
        <v>89.06985499999999</v>
      </c>
      <c r="BN307" s="41">
        <f t="shared" si="137"/>
        <v>63.621324999999999</v>
      </c>
      <c r="BP307">
        <f t="shared" si="132"/>
        <v>14031.22</v>
      </c>
      <c r="BQ307">
        <f t="shared" si="118"/>
        <v>189.94257445792891</v>
      </c>
    </row>
    <row r="308" spans="1:69" x14ac:dyDescent="0.3">
      <c r="A308" s="38">
        <v>40004</v>
      </c>
      <c r="B308" s="48">
        <v>95008.07</v>
      </c>
      <c r="C308" s="48">
        <v>108314.28</v>
      </c>
      <c r="D308" s="48">
        <v>645000</v>
      </c>
      <c r="E308" s="49">
        <v>1400.24</v>
      </c>
      <c r="AD308" s="35">
        <f t="shared" si="124"/>
        <v>2010</v>
      </c>
      <c r="AE308" s="5">
        <f t="shared" si="119"/>
        <v>2009</v>
      </c>
      <c r="AF308" s="5">
        <f t="shared" si="125"/>
        <v>2008</v>
      </c>
      <c r="AG308" s="8">
        <f t="shared" si="120"/>
        <v>40004</v>
      </c>
      <c r="AH308" s="6">
        <f t="shared" si="134"/>
        <v>25</v>
      </c>
      <c r="AI308" s="6">
        <f t="shared" si="135"/>
        <v>27</v>
      </c>
      <c r="AK308">
        <f t="shared" si="121"/>
        <v>7666.9948076923083</v>
      </c>
      <c r="AL308">
        <f t="shared" si="113"/>
        <v>19.072341714233822</v>
      </c>
      <c r="AN308">
        <f t="shared" si="126"/>
        <v>12.391826573911105</v>
      </c>
      <c r="AO308" s="39">
        <f t="shared" si="127"/>
        <v>40004</v>
      </c>
      <c r="AP308" s="40">
        <f t="shared" si="122"/>
        <v>95.008070000000004</v>
      </c>
      <c r="AQ308">
        <f t="shared" si="138"/>
        <v>92.003937692307687</v>
      </c>
      <c r="AR308">
        <f t="shared" si="138"/>
        <v>76.669948076923092</v>
      </c>
      <c r="AS308">
        <f t="shared" si="138"/>
        <v>61.335958461538468</v>
      </c>
      <c r="AT308">
        <f t="shared" si="138"/>
        <v>46.001968846153844</v>
      </c>
      <c r="AU308">
        <f t="shared" si="138"/>
        <v>30.667979230769234</v>
      </c>
      <c r="AW308">
        <f t="shared" si="123"/>
        <v>5007.6846153846154</v>
      </c>
      <c r="AX308">
        <f t="shared" si="115"/>
        <v>23.900016910189571</v>
      </c>
      <c r="BD308">
        <f t="shared" si="128"/>
        <v>12842.525576923079</v>
      </c>
      <c r="BE308">
        <f t="shared" si="116"/>
        <v>67.504033836545091</v>
      </c>
      <c r="BG308">
        <f t="shared" si="129"/>
        <v>7.3979272558912701</v>
      </c>
      <c r="BH308" s="39">
        <f t="shared" si="130"/>
        <v>40004</v>
      </c>
      <c r="BI308" s="41">
        <f t="shared" si="131"/>
        <v>95.008070000000004</v>
      </c>
      <c r="BJ308" s="41">
        <f t="shared" si="137"/>
        <v>166.95283250000003</v>
      </c>
      <c r="BK308" s="41">
        <f t="shared" si="137"/>
        <v>141.26778134615387</v>
      </c>
      <c r="BL308" s="41">
        <f t="shared" si="137"/>
        <v>115.58273019230771</v>
      </c>
      <c r="BM308" s="41">
        <f t="shared" si="137"/>
        <v>89.897679038461561</v>
      </c>
      <c r="BN308" s="41">
        <f t="shared" si="137"/>
        <v>64.212627884615401</v>
      </c>
      <c r="BP308">
        <f t="shared" si="132"/>
        <v>14216.380384615386</v>
      </c>
      <c r="BQ308">
        <f t="shared" si="118"/>
        <v>183.89128861949101</v>
      </c>
    </row>
    <row r="309" spans="1:69" x14ac:dyDescent="0.3">
      <c r="A309" s="38">
        <v>40011</v>
      </c>
      <c r="B309" s="48">
        <v>98690.559999999998</v>
      </c>
      <c r="C309" s="48">
        <v>112432.54</v>
      </c>
      <c r="D309" s="48">
        <v>670000</v>
      </c>
      <c r="E309" s="49">
        <v>1452.85</v>
      </c>
      <c r="AD309" s="35">
        <f t="shared" si="124"/>
        <v>2010</v>
      </c>
      <c r="AE309" s="5">
        <f t="shared" si="119"/>
        <v>2009</v>
      </c>
      <c r="AF309" s="5">
        <f t="shared" si="125"/>
        <v>2008</v>
      </c>
      <c r="AG309" s="8">
        <f t="shared" si="120"/>
        <v>40011</v>
      </c>
      <c r="AH309" s="6">
        <f t="shared" si="134"/>
        <v>24</v>
      </c>
      <c r="AI309" s="6">
        <f t="shared" si="135"/>
        <v>28</v>
      </c>
      <c r="AK309">
        <f t="shared" si="121"/>
        <v>7746.2946153846151</v>
      </c>
      <c r="AL309">
        <f t="shared" si="113"/>
        <v>20.990162128676882</v>
      </c>
      <c r="AN309">
        <f t="shared" si="126"/>
        <v>12.7403571514043</v>
      </c>
      <c r="AO309" s="39">
        <f t="shared" si="127"/>
        <v>40011</v>
      </c>
      <c r="AP309" s="40">
        <f t="shared" si="122"/>
        <v>98.690559999999991</v>
      </c>
      <c r="AQ309">
        <f t="shared" si="138"/>
        <v>92.955535384615388</v>
      </c>
      <c r="AR309">
        <f t="shared" si="138"/>
        <v>77.462946153846147</v>
      </c>
      <c r="AS309">
        <f t="shared" si="138"/>
        <v>61.97035692307692</v>
      </c>
      <c r="AT309">
        <f t="shared" si="138"/>
        <v>46.477767692307694</v>
      </c>
      <c r="AU309">
        <f t="shared" si="138"/>
        <v>30.98517846153846</v>
      </c>
      <c r="AW309">
        <f t="shared" si="123"/>
        <v>5176.0592307692305</v>
      </c>
      <c r="AX309">
        <f t="shared" si="115"/>
        <v>32.770244872743227</v>
      </c>
      <c r="BD309">
        <f t="shared" si="128"/>
        <v>12960.786153846155</v>
      </c>
      <c r="BE309">
        <f t="shared" si="116"/>
        <v>67.315946492730092</v>
      </c>
      <c r="BG309">
        <f t="shared" si="129"/>
        <v>7.6145504469042766</v>
      </c>
      <c r="BH309" s="39">
        <f t="shared" si="130"/>
        <v>40011</v>
      </c>
      <c r="BI309" s="41">
        <f t="shared" si="131"/>
        <v>98.690559999999991</v>
      </c>
      <c r="BJ309" s="41">
        <f t="shared" si="137"/>
        <v>168.49021999999999</v>
      </c>
      <c r="BK309" s="41">
        <f t="shared" si="137"/>
        <v>142.56864769230771</v>
      </c>
      <c r="BL309" s="41">
        <f t="shared" si="137"/>
        <v>116.64707538461539</v>
      </c>
      <c r="BM309" s="41">
        <f t="shared" si="137"/>
        <v>90.725503076923076</v>
      </c>
      <c r="BN309" s="41">
        <f t="shared" si="137"/>
        <v>64.803930769230774</v>
      </c>
      <c r="BP309">
        <f t="shared" si="132"/>
        <v>14401.540769230769</v>
      </c>
      <c r="BQ309">
        <f t="shared" si="118"/>
        <v>178.23369337855337</v>
      </c>
    </row>
    <row r="310" spans="1:69" x14ac:dyDescent="0.3">
      <c r="A310" s="38">
        <v>40018</v>
      </c>
      <c r="B310" s="48">
        <v>100605.45</v>
      </c>
      <c r="C310" s="48">
        <v>114934.06</v>
      </c>
      <c r="D310" s="48">
        <v>683000</v>
      </c>
      <c r="E310" s="49">
        <v>1485.35</v>
      </c>
      <c r="AD310" s="35">
        <f t="shared" si="124"/>
        <v>2010</v>
      </c>
      <c r="AE310" s="5">
        <f t="shared" si="119"/>
        <v>2009</v>
      </c>
      <c r="AF310" s="5">
        <f t="shared" si="125"/>
        <v>2008</v>
      </c>
      <c r="AG310" s="8">
        <f t="shared" si="120"/>
        <v>40018</v>
      </c>
      <c r="AH310" s="6">
        <f t="shared" si="134"/>
        <v>23</v>
      </c>
      <c r="AI310" s="6">
        <f t="shared" si="135"/>
        <v>29</v>
      </c>
      <c r="AK310">
        <f t="shared" si="121"/>
        <v>7825.5944230769228</v>
      </c>
      <c r="AL310">
        <f t="shared" si="113"/>
        <v>22.929987853542634</v>
      </c>
      <c r="AN310">
        <f t="shared" si="126"/>
        <v>12.855949920343972</v>
      </c>
      <c r="AO310" s="39">
        <f t="shared" si="127"/>
        <v>40018</v>
      </c>
      <c r="AP310" s="40">
        <f t="shared" si="122"/>
        <v>100.60544999999999</v>
      </c>
      <c r="AQ310">
        <f t="shared" si="138"/>
        <v>93.907133076923074</v>
      </c>
      <c r="AR310">
        <f t="shared" si="138"/>
        <v>78.255944230769217</v>
      </c>
      <c r="AS310">
        <f t="shared" si="138"/>
        <v>62.60475538461538</v>
      </c>
      <c r="AT310">
        <f t="shared" si="138"/>
        <v>46.953566538461537</v>
      </c>
      <c r="AU310">
        <f t="shared" si="138"/>
        <v>31.30237769230769</v>
      </c>
      <c r="AW310">
        <f t="shared" si="123"/>
        <v>5344.4338461538455</v>
      </c>
      <c r="AX310">
        <f t="shared" si="115"/>
        <v>42.316992371914687</v>
      </c>
      <c r="BD310">
        <f t="shared" si="128"/>
        <v>13079.046730769231</v>
      </c>
      <c r="BE310">
        <f t="shared" si="116"/>
        <v>67.131671074089709</v>
      </c>
      <c r="BG310">
        <f t="shared" si="129"/>
        <v>7.6921087653368287</v>
      </c>
      <c r="BH310" s="39">
        <f t="shared" si="130"/>
        <v>40018</v>
      </c>
      <c r="BI310" s="41">
        <f t="shared" si="131"/>
        <v>100.60544999999999</v>
      </c>
      <c r="BJ310" s="41">
        <f t="shared" si="137"/>
        <v>170.02760749999999</v>
      </c>
      <c r="BK310" s="41">
        <f t="shared" si="137"/>
        <v>143.86951403846155</v>
      </c>
      <c r="BL310" s="41">
        <f t="shared" si="137"/>
        <v>117.71142057692308</v>
      </c>
      <c r="BM310" s="41">
        <f t="shared" si="137"/>
        <v>91.553327115384619</v>
      </c>
      <c r="BN310" s="41">
        <f t="shared" si="137"/>
        <v>65.395233653846148</v>
      </c>
      <c r="BP310">
        <f t="shared" si="132"/>
        <v>14586.701153846152</v>
      </c>
      <c r="BQ310">
        <f t="shared" si="118"/>
        <v>172.9325794600968</v>
      </c>
    </row>
    <row r="311" spans="1:69" x14ac:dyDescent="0.3">
      <c r="A311" s="38">
        <v>40025</v>
      </c>
      <c r="B311" s="48">
        <v>106644.72</v>
      </c>
      <c r="C311" s="48">
        <v>121638.14</v>
      </c>
      <c r="D311" s="48">
        <v>724000</v>
      </c>
      <c r="E311" s="49">
        <v>1573.03</v>
      </c>
      <c r="AD311" s="35">
        <f t="shared" si="124"/>
        <v>2010</v>
      </c>
      <c r="AE311" s="5">
        <f t="shared" si="119"/>
        <v>2009</v>
      </c>
      <c r="AF311" s="5">
        <f t="shared" si="125"/>
        <v>2008</v>
      </c>
      <c r="AG311" s="8">
        <f t="shared" si="120"/>
        <v>40025</v>
      </c>
      <c r="AH311" s="6">
        <f t="shared" si="134"/>
        <v>22</v>
      </c>
      <c r="AI311" s="6">
        <f t="shared" si="135"/>
        <v>30</v>
      </c>
      <c r="AK311">
        <f t="shared" si="121"/>
        <v>7904.8942307692305</v>
      </c>
      <c r="AL311">
        <f t="shared" si="113"/>
        <v>24.892199811720349</v>
      </c>
      <c r="AN311">
        <f t="shared" si="126"/>
        <v>13.490973678672781</v>
      </c>
      <c r="AO311" s="39">
        <f t="shared" si="127"/>
        <v>40025</v>
      </c>
      <c r="AP311" s="40">
        <f t="shared" si="122"/>
        <v>106.64472000000001</v>
      </c>
      <c r="AQ311">
        <f t="shared" si="138"/>
        <v>94.85873076923076</v>
      </c>
      <c r="AR311">
        <f t="shared" si="138"/>
        <v>79.048942307692315</v>
      </c>
      <c r="AS311">
        <f t="shared" si="138"/>
        <v>63.239153846153847</v>
      </c>
      <c r="AT311">
        <f t="shared" si="138"/>
        <v>47.42936538461538</v>
      </c>
      <c r="AU311">
        <f t="shared" si="138"/>
        <v>31.619576923076924</v>
      </c>
      <c r="AW311">
        <f t="shared" si="123"/>
        <v>5512.8084615384605</v>
      </c>
      <c r="AX311">
        <f t="shared" si="115"/>
        <v>52.620723611215766</v>
      </c>
      <c r="BD311">
        <f t="shared" si="128"/>
        <v>13197.307307692306</v>
      </c>
      <c r="BE311">
        <f t="shared" si="116"/>
        <v>66.951092859949227</v>
      </c>
      <c r="BG311">
        <f t="shared" si="129"/>
        <v>8.0807938705678293</v>
      </c>
      <c r="BH311" s="39">
        <f t="shared" si="130"/>
        <v>40025</v>
      </c>
      <c r="BI311" s="41">
        <f t="shared" si="131"/>
        <v>106.64472000000001</v>
      </c>
      <c r="BJ311" s="41">
        <f t="shared" si="137"/>
        <v>171.56499499999998</v>
      </c>
      <c r="BK311" s="41">
        <f t="shared" si="137"/>
        <v>145.17038038461536</v>
      </c>
      <c r="BL311" s="41">
        <f t="shared" si="137"/>
        <v>118.77576576923076</v>
      </c>
      <c r="BM311" s="41">
        <f t="shared" si="137"/>
        <v>92.381151153846147</v>
      </c>
      <c r="BN311" s="41">
        <f t="shared" si="137"/>
        <v>65.986536538461536</v>
      </c>
      <c r="BP311">
        <f t="shared" si="132"/>
        <v>14771.861538461537</v>
      </c>
      <c r="BQ311">
        <f t="shared" si="118"/>
        <v>167.95528343713127</v>
      </c>
    </row>
    <row r="312" spans="1:69" x14ac:dyDescent="0.3">
      <c r="A312" s="38">
        <v>40032</v>
      </c>
      <c r="B312" s="48">
        <v>105466.33</v>
      </c>
      <c r="C312" s="48">
        <v>120814.54</v>
      </c>
      <c r="D312" s="48">
        <v>716000</v>
      </c>
      <c r="E312" s="49">
        <v>1563.58</v>
      </c>
      <c r="AD312" s="35">
        <f t="shared" si="124"/>
        <v>2010</v>
      </c>
      <c r="AE312" s="5">
        <f t="shared" si="119"/>
        <v>2009</v>
      </c>
      <c r="AF312" s="5">
        <f t="shared" si="125"/>
        <v>2008</v>
      </c>
      <c r="AG312" s="8">
        <f t="shared" si="120"/>
        <v>40032</v>
      </c>
      <c r="AH312" s="6">
        <f t="shared" si="134"/>
        <v>21</v>
      </c>
      <c r="AI312" s="6">
        <f t="shared" si="135"/>
        <v>31</v>
      </c>
      <c r="AK312">
        <f t="shared" si="121"/>
        <v>7984.1940384615373</v>
      </c>
      <c r="AL312">
        <f t="shared" si="113"/>
        <v>26.877187769078148</v>
      </c>
      <c r="AN312">
        <f t="shared" si="126"/>
        <v>13.209389638070739</v>
      </c>
      <c r="AO312" s="39">
        <f t="shared" si="127"/>
        <v>40032</v>
      </c>
      <c r="AP312" s="40">
        <f t="shared" si="122"/>
        <v>105.46633</v>
      </c>
      <c r="AQ312">
        <f t="shared" si="138"/>
        <v>95.810328461538447</v>
      </c>
      <c r="AR312">
        <f t="shared" si="138"/>
        <v>79.84194038461537</v>
      </c>
      <c r="AS312">
        <f t="shared" si="138"/>
        <v>63.8735523076923</v>
      </c>
      <c r="AT312">
        <f t="shared" si="138"/>
        <v>47.905164230769223</v>
      </c>
      <c r="AU312">
        <f t="shared" si="138"/>
        <v>31.93677615384615</v>
      </c>
      <c r="AW312">
        <f t="shared" si="123"/>
        <v>5681.1830769230764</v>
      </c>
      <c r="AX312">
        <f t="shared" si="115"/>
        <v>63.775189965935652</v>
      </c>
      <c r="BD312">
        <f t="shared" si="128"/>
        <v>13315.567884615384</v>
      </c>
      <c r="BE312">
        <f t="shared" si="116"/>
        <v>66.774101687302448</v>
      </c>
      <c r="BG312">
        <f t="shared" si="129"/>
        <v>7.920528130223742</v>
      </c>
      <c r="BH312" s="39">
        <f t="shared" si="130"/>
        <v>40032</v>
      </c>
      <c r="BI312" s="41">
        <f t="shared" si="131"/>
        <v>105.46633</v>
      </c>
      <c r="BJ312" s="41">
        <f t="shared" si="137"/>
        <v>173.1023825</v>
      </c>
      <c r="BK312" s="41">
        <f t="shared" si="137"/>
        <v>146.47124673076922</v>
      </c>
      <c r="BL312" s="41">
        <f t="shared" si="137"/>
        <v>119.84011096153846</v>
      </c>
      <c r="BM312" s="41">
        <f t="shared" si="137"/>
        <v>93.20897519230769</v>
      </c>
      <c r="BN312" s="41">
        <f t="shared" si="137"/>
        <v>66.577839423076924</v>
      </c>
      <c r="BP312">
        <f t="shared" si="132"/>
        <v>14957.021923076922</v>
      </c>
      <c r="BQ312">
        <f t="shared" si="118"/>
        <v>163.27301409863441</v>
      </c>
    </row>
    <row r="313" spans="1:69" x14ac:dyDescent="0.3">
      <c r="A313" s="38">
        <v>40039</v>
      </c>
      <c r="B313" s="48">
        <v>107675.82</v>
      </c>
      <c r="C313" s="48">
        <v>123971.83</v>
      </c>
      <c r="D313" s="48">
        <v>731000</v>
      </c>
      <c r="E313" s="49">
        <v>1604.75</v>
      </c>
      <c r="AD313" s="35">
        <f t="shared" si="124"/>
        <v>2010</v>
      </c>
      <c r="AE313" s="5">
        <f t="shared" si="119"/>
        <v>2009</v>
      </c>
      <c r="AF313" s="5">
        <f t="shared" si="125"/>
        <v>2008</v>
      </c>
      <c r="AG313" s="8">
        <f t="shared" si="120"/>
        <v>40039</v>
      </c>
      <c r="AH313" s="6">
        <f t="shared" si="134"/>
        <v>20</v>
      </c>
      <c r="AI313" s="6">
        <f t="shared" si="135"/>
        <v>32</v>
      </c>
      <c r="AK313">
        <f t="shared" si="121"/>
        <v>8063.4938461538459</v>
      </c>
      <c r="AL313">
        <f t="shared" si="113"/>
        <v>28.885350592568983</v>
      </c>
      <c r="AN313">
        <f t="shared" si="126"/>
        <v>13.353494410039094</v>
      </c>
      <c r="AO313" s="39">
        <f t="shared" si="127"/>
        <v>40039</v>
      </c>
      <c r="AP313" s="40">
        <f t="shared" si="122"/>
        <v>107.67582</v>
      </c>
      <c r="AQ313">
        <f t="shared" si="138"/>
        <v>96.761926153846147</v>
      </c>
      <c r="AR313">
        <f t="shared" si="138"/>
        <v>80.634938461538468</v>
      </c>
      <c r="AS313">
        <f t="shared" si="138"/>
        <v>64.50795076923076</v>
      </c>
      <c r="AT313">
        <f t="shared" si="138"/>
        <v>48.380963076923074</v>
      </c>
      <c r="AU313">
        <f t="shared" si="138"/>
        <v>32.25397538461538</v>
      </c>
      <c r="AW313">
        <f t="shared" si="123"/>
        <v>5849.5576923076915</v>
      </c>
      <c r="AX313">
        <f t="shared" si="115"/>
        <v>75.890290746314591</v>
      </c>
      <c r="BD313">
        <f t="shared" si="128"/>
        <v>13433.828461538464</v>
      </c>
      <c r="BE313">
        <f t="shared" si="116"/>
        <v>66.600591726701424</v>
      </c>
      <c r="BG313">
        <f t="shared" si="129"/>
        <v>8.0152742986319776</v>
      </c>
      <c r="BH313" s="39">
        <f t="shared" si="130"/>
        <v>40039</v>
      </c>
      <c r="BI313" s="41">
        <f t="shared" si="131"/>
        <v>107.67582</v>
      </c>
      <c r="BJ313" s="41">
        <f t="shared" ref="BJ313:BN328" si="139">$BD313*BJ$18/1000</f>
        <v>174.63977000000003</v>
      </c>
      <c r="BK313" s="41">
        <f t="shared" si="139"/>
        <v>147.77211307692309</v>
      </c>
      <c r="BL313" s="41">
        <f t="shared" si="139"/>
        <v>120.90445615384617</v>
      </c>
      <c r="BM313" s="41">
        <f t="shared" si="139"/>
        <v>94.036799230769248</v>
      </c>
      <c r="BN313" s="41">
        <f t="shared" si="139"/>
        <v>67.169142307692326</v>
      </c>
      <c r="BP313">
        <f t="shared" si="132"/>
        <v>15142.182307692308</v>
      </c>
      <c r="BQ313">
        <f t="shared" si="118"/>
        <v>158.86029515709609</v>
      </c>
    </row>
    <row r="314" spans="1:69" x14ac:dyDescent="0.3">
      <c r="A314" s="38">
        <v>40046</v>
      </c>
      <c r="B314" s="48">
        <v>111505.60000000001</v>
      </c>
      <c r="C314" s="48">
        <v>128154.84</v>
      </c>
      <c r="D314" s="48">
        <v>757000</v>
      </c>
      <c r="E314" s="49">
        <v>1659.16</v>
      </c>
      <c r="AD314" s="35">
        <f t="shared" si="124"/>
        <v>2010</v>
      </c>
      <c r="AE314" s="5">
        <f t="shared" si="119"/>
        <v>2009</v>
      </c>
      <c r="AF314" s="5">
        <f t="shared" si="125"/>
        <v>2008</v>
      </c>
      <c r="AG314" s="8">
        <f t="shared" si="120"/>
        <v>40046</v>
      </c>
      <c r="AH314" s="6">
        <f t="shared" si="134"/>
        <v>19</v>
      </c>
      <c r="AI314" s="6">
        <f t="shared" si="135"/>
        <v>33</v>
      </c>
      <c r="AK314">
        <f t="shared" si="121"/>
        <v>8142.7936538461536</v>
      </c>
      <c r="AL314">
        <f t="shared" si="113"/>
        <v>30.917096517429687</v>
      </c>
      <c r="AN314">
        <f t="shared" si="126"/>
        <v>13.693776944394463</v>
      </c>
      <c r="AO314" s="39">
        <f t="shared" si="127"/>
        <v>40046</v>
      </c>
      <c r="AP314" s="40">
        <f t="shared" si="122"/>
        <v>111.5056</v>
      </c>
      <c r="AQ314">
        <f t="shared" si="138"/>
        <v>97.713523846153834</v>
      </c>
      <c r="AR314">
        <f t="shared" si="138"/>
        <v>81.427936538461537</v>
      </c>
      <c r="AS314">
        <f t="shared" si="138"/>
        <v>65.142349230769227</v>
      </c>
      <c r="AT314">
        <f t="shared" si="138"/>
        <v>48.856761923076917</v>
      </c>
      <c r="AU314">
        <f t="shared" si="138"/>
        <v>32.571174615384614</v>
      </c>
      <c r="AW314">
        <f t="shared" si="123"/>
        <v>6017.9323076923074</v>
      </c>
      <c r="AX314">
        <f t="shared" si="115"/>
        <v>89.095706335420346</v>
      </c>
      <c r="BD314">
        <f t="shared" si="128"/>
        <v>13552.089038461538</v>
      </c>
      <c r="BE314">
        <f t="shared" si="116"/>
        <v>66.430461271241541</v>
      </c>
      <c r="BG314">
        <f t="shared" si="129"/>
        <v>8.2279270512126423</v>
      </c>
      <c r="BH314" s="39">
        <f t="shared" si="130"/>
        <v>40046</v>
      </c>
      <c r="BI314" s="41">
        <f t="shared" si="131"/>
        <v>111.5056</v>
      </c>
      <c r="BJ314" s="41">
        <f t="shared" si="139"/>
        <v>176.17715749999999</v>
      </c>
      <c r="BK314" s="41">
        <f t="shared" si="139"/>
        <v>149.0729794230769</v>
      </c>
      <c r="BL314" s="41">
        <f t="shared" si="139"/>
        <v>121.96880134615384</v>
      </c>
      <c r="BM314" s="41">
        <f t="shared" si="139"/>
        <v>94.864623269230762</v>
      </c>
      <c r="BN314" s="41">
        <f t="shared" si="139"/>
        <v>67.760445192307685</v>
      </c>
      <c r="BP314">
        <f t="shared" si="132"/>
        <v>15327.342692307691</v>
      </c>
      <c r="BQ314">
        <f t="shared" si="118"/>
        <v>154.69450151035775</v>
      </c>
    </row>
    <row r="315" spans="1:69" x14ac:dyDescent="0.3">
      <c r="A315" s="38">
        <v>40053</v>
      </c>
      <c r="B315" s="48">
        <v>112536.69</v>
      </c>
      <c r="C315" s="48">
        <v>130688.97</v>
      </c>
      <c r="D315" s="48">
        <v>764000</v>
      </c>
      <c r="E315" s="49">
        <v>1690.52</v>
      </c>
      <c r="AD315" s="35">
        <f t="shared" si="124"/>
        <v>2010</v>
      </c>
      <c r="AE315" s="5">
        <f t="shared" si="119"/>
        <v>2009</v>
      </c>
      <c r="AF315" s="5">
        <f t="shared" si="125"/>
        <v>2008</v>
      </c>
      <c r="AG315" s="8">
        <f t="shared" si="120"/>
        <v>40053</v>
      </c>
      <c r="AH315" s="6">
        <f t="shared" si="134"/>
        <v>18</v>
      </c>
      <c r="AI315" s="6">
        <f t="shared" si="135"/>
        <v>34</v>
      </c>
      <c r="AK315">
        <f t="shared" si="121"/>
        <v>8222.0934615384613</v>
      </c>
      <c r="AL315">
        <f t="shared" si="113"/>
        <v>32.972843423849454</v>
      </c>
      <c r="AN315">
        <f t="shared" si="126"/>
        <v>13.687109070996003</v>
      </c>
      <c r="AO315" s="39">
        <f t="shared" si="127"/>
        <v>40053</v>
      </c>
      <c r="AP315" s="40">
        <f t="shared" si="122"/>
        <v>112.53669000000001</v>
      </c>
      <c r="AQ315">
        <f t="shared" si="138"/>
        <v>98.665121538461534</v>
      </c>
      <c r="AR315">
        <f t="shared" si="138"/>
        <v>82.220934615384607</v>
      </c>
      <c r="AS315">
        <f t="shared" si="138"/>
        <v>65.776747692307694</v>
      </c>
      <c r="AT315">
        <f t="shared" si="138"/>
        <v>49.332560769230767</v>
      </c>
      <c r="AU315">
        <f t="shared" si="138"/>
        <v>32.888373846153847</v>
      </c>
      <c r="AW315">
        <f t="shared" si="123"/>
        <v>6186.3069230769224</v>
      </c>
      <c r="AX315">
        <f t="shared" si="115"/>
        <v>103.54555845323374</v>
      </c>
      <c r="BD315">
        <f t="shared" si="128"/>
        <v>13670.349615384617</v>
      </c>
      <c r="BE315">
        <f t="shared" si="116"/>
        <v>66.263612537757695</v>
      </c>
      <c r="BG315">
        <f t="shared" si="129"/>
        <v>8.2321735117404149</v>
      </c>
      <c r="BH315" s="39">
        <f t="shared" si="130"/>
        <v>40053</v>
      </c>
      <c r="BI315" s="41">
        <f t="shared" si="131"/>
        <v>112.53669000000001</v>
      </c>
      <c r="BJ315" s="41">
        <f t="shared" si="139"/>
        <v>177.71454500000002</v>
      </c>
      <c r="BK315" s="41">
        <f t="shared" si="139"/>
        <v>150.3738457692308</v>
      </c>
      <c r="BL315" s="41">
        <f t="shared" si="139"/>
        <v>123.03314653846157</v>
      </c>
      <c r="BM315" s="41">
        <f t="shared" si="139"/>
        <v>95.692447307692319</v>
      </c>
      <c r="BN315" s="41">
        <f t="shared" si="139"/>
        <v>68.351748076923087</v>
      </c>
      <c r="BP315">
        <f t="shared" si="132"/>
        <v>15512.503076923076</v>
      </c>
      <c r="BQ315">
        <f t="shared" si="118"/>
        <v>150.75547123367627</v>
      </c>
    </row>
    <row r="316" spans="1:69" x14ac:dyDescent="0.3">
      <c r="A316" s="38">
        <v>40060</v>
      </c>
      <c r="B316" s="48">
        <v>112978.59</v>
      </c>
      <c r="C316" s="48">
        <v>131076.54999999999</v>
      </c>
      <c r="D316" s="48">
        <v>767000</v>
      </c>
      <c r="E316" s="49">
        <v>1693.95</v>
      </c>
      <c r="AD316" s="35">
        <f t="shared" si="124"/>
        <v>2010</v>
      </c>
      <c r="AE316" s="5">
        <f t="shared" si="119"/>
        <v>2009</v>
      </c>
      <c r="AF316" s="5">
        <f t="shared" si="125"/>
        <v>2008</v>
      </c>
      <c r="AG316" s="8">
        <f t="shared" si="120"/>
        <v>40060</v>
      </c>
      <c r="AH316" s="6">
        <f t="shared" si="134"/>
        <v>17</v>
      </c>
      <c r="AI316" s="6">
        <f t="shared" si="135"/>
        <v>35</v>
      </c>
      <c r="AK316">
        <f t="shared" si="121"/>
        <v>8301.3932692307699</v>
      </c>
      <c r="AL316">
        <f t="shared" si="113"/>
        <v>35.053019123501585</v>
      </c>
      <c r="AN316">
        <f t="shared" si="126"/>
        <v>13.609593755635782</v>
      </c>
      <c r="AO316" s="39">
        <f t="shared" si="127"/>
        <v>40060</v>
      </c>
      <c r="AP316" s="40">
        <f t="shared" si="122"/>
        <v>112.97859</v>
      </c>
      <c r="AQ316">
        <f t="shared" si="138"/>
        <v>99.616719230769235</v>
      </c>
      <c r="AR316">
        <f t="shared" si="138"/>
        <v>83.013932692307705</v>
      </c>
      <c r="AS316">
        <f t="shared" si="138"/>
        <v>66.411146153846161</v>
      </c>
      <c r="AT316">
        <f t="shared" si="138"/>
        <v>49.808359615384617</v>
      </c>
      <c r="AU316">
        <f t="shared" si="138"/>
        <v>33.205573076923081</v>
      </c>
      <c r="AW316">
        <f t="shared" si="123"/>
        <v>6354.6815384615393</v>
      </c>
      <c r="AX316">
        <f t="shared" si="115"/>
        <v>119.42445307477239</v>
      </c>
      <c r="BD316">
        <f t="shared" si="128"/>
        <v>13788.610192307695</v>
      </c>
      <c r="BE316">
        <f t="shared" si="116"/>
        <v>66.099951479414571</v>
      </c>
      <c r="BG316">
        <f t="shared" si="129"/>
        <v>8.1936169363194988</v>
      </c>
      <c r="BH316" s="39">
        <f t="shared" si="130"/>
        <v>40060</v>
      </c>
      <c r="BI316" s="41">
        <f t="shared" si="131"/>
        <v>112.97859</v>
      </c>
      <c r="BJ316" s="41">
        <f t="shared" si="139"/>
        <v>179.25193250000004</v>
      </c>
      <c r="BK316" s="41">
        <f t="shared" si="139"/>
        <v>151.67471211538464</v>
      </c>
      <c r="BL316" s="41">
        <f t="shared" si="139"/>
        <v>124.09749173076925</v>
      </c>
      <c r="BM316" s="41">
        <f t="shared" si="139"/>
        <v>96.520271346153862</v>
      </c>
      <c r="BN316" s="41">
        <f t="shared" si="139"/>
        <v>68.943050961538475</v>
      </c>
      <c r="BP316">
        <f t="shared" si="132"/>
        <v>15697.663461538461</v>
      </c>
      <c r="BQ316">
        <f t="shared" si="118"/>
        <v>147.02517925609291</v>
      </c>
    </row>
    <row r="317" spans="1:69" x14ac:dyDescent="0.3">
      <c r="A317" s="38">
        <v>40067</v>
      </c>
      <c r="B317" s="48">
        <v>116808.37</v>
      </c>
      <c r="C317" s="48">
        <v>135262.98000000001</v>
      </c>
      <c r="D317" s="48">
        <v>793000</v>
      </c>
      <c r="E317" s="49">
        <v>1746.91</v>
      </c>
      <c r="AD317" s="35">
        <f t="shared" si="124"/>
        <v>2010</v>
      </c>
      <c r="AE317" s="5">
        <f t="shared" si="119"/>
        <v>2009</v>
      </c>
      <c r="AF317" s="5">
        <f t="shared" si="125"/>
        <v>2008</v>
      </c>
      <c r="AG317" s="8">
        <f t="shared" si="120"/>
        <v>40067</v>
      </c>
      <c r="AH317" s="6">
        <f t="shared" si="134"/>
        <v>16</v>
      </c>
      <c r="AI317" s="6">
        <f t="shared" si="135"/>
        <v>36</v>
      </c>
      <c r="AK317">
        <f t="shared" si="121"/>
        <v>8380.6930769230767</v>
      </c>
      <c r="AL317">
        <f t="shared" si="113"/>
        <v>37.158061656350647</v>
      </c>
      <c r="AN317">
        <f t="shared" si="126"/>
        <v>13.937793560492198</v>
      </c>
      <c r="AO317" s="39">
        <f t="shared" si="127"/>
        <v>40067</v>
      </c>
      <c r="AP317" s="40">
        <f t="shared" si="122"/>
        <v>116.80837</v>
      </c>
      <c r="AQ317">
        <f t="shared" si="138"/>
        <v>100.56831692307692</v>
      </c>
      <c r="AR317">
        <f t="shared" si="138"/>
        <v>83.80693076923076</v>
      </c>
      <c r="AS317">
        <f t="shared" si="138"/>
        <v>67.045544615384614</v>
      </c>
      <c r="AT317">
        <f t="shared" si="138"/>
        <v>50.28415846153846</v>
      </c>
      <c r="AU317">
        <f t="shared" si="138"/>
        <v>33.522772307692307</v>
      </c>
      <c r="AW317">
        <f t="shared" si="123"/>
        <v>6523.0561538461534</v>
      </c>
      <c r="AX317">
        <f t="shared" si="115"/>
        <v>136.95540948847361</v>
      </c>
      <c r="BD317">
        <f t="shared" si="128"/>
        <v>13906.870769230769</v>
      </c>
      <c r="BE317">
        <f t="shared" si="116"/>
        <v>65.939387608937423</v>
      </c>
      <c r="BG317">
        <f t="shared" si="129"/>
        <v>8.3993280687155636</v>
      </c>
      <c r="BH317" s="39">
        <f t="shared" si="130"/>
        <v>40067</v>
      </c>
      <c r="BI317" s="41">
        <f t="shared" si="131"/>
        <v>116.80837</v>
      </c>
      <c r="BJ317" s="41">
        <f t="shared" si="139"/>
        <v>180.78932</v>
      </c>
      <c r="BK317" s="41">
        <f t="shared" si="139"/>
        <v>152.97557846153845</v>
      </c>
      <c r="BL317" s="41">
        <f t="shared" si="139"/>
        <v>125.16183692307692</v>
      </c>
      <c r="BM317" s="41">
        <f t="shared" si="139"/>
        <v>97.348095384615391</v>
      </c>
      <c r="BN317" s="41">
        <f t="shared" si="139"/>
        <v>69.534353846153834</v>
      </c>
      <c r="BP317">
        <f t="shared" si="132"/>
        <v>15882.823846153846</v>
      </c>
      <c r="BQ317">
        <f t="shared" si="118"/>
        <v>143.48746157564415</v>
      </c>
    </row>
    <row r="318" spans="1:69" x14ac:dyDescent="0.3">
      <c r="A318" s="38">
        <v>40074</v>
      </c>
      <c r="B318" s="48">
        <v>118723.27</v>
      </c>
      <c r="C318" s="48">
        <v>136849.59</v>
      </c>
      <c r="D318" s="48">
        <v>806000</v>
      </c>
      <c r="E318" s="49">
        <v>1764.09</v>
      </c>
      <c r="AD318" s="35">
        <f t="shared" si="124"/>
        <v>2010</v>
      </c>
      <c r="AE318" s="5">
        <f t="shared" si="119"/>
        <v>2009</v>
      </c>
      <c r="AF318" s="5">
        <f t="shared" si="125"/>
        <v>2008</v>
      </c>
      <c r="AG318" s="8">
        <f t="shared" si="120"/>
        <v>40074</v>
      </c>
      <c r="AH318" s="6">
        <f t="shared" si="134"/>
        <v>15</v>
      </c>
      <c r="AI318" s="6">
        <f t="shared" si="135"/>
        <v>37</v>
      </c>
      <c r="AK318">
        <f t="shared" si="121"/>
        <v>8459.9928846153853</v>
      </c>
      <c r="AL318">
        <f t="shared" si="113"/>
        <v>39.288419598168154</v>
      </c>
      <c r="AN318">
        <f t="shared" si="126"/>
        <v>14.033495254576387</v>
      </c>
      <c r="AO318" s="39">
        <f t="shared" si="127"/>
        <v>40074</v>
      </c>
      <c r="AP318" s="40">
        <f t="shared" si="122"/>
        <v>118.72327</v>
      </c>
      <c r="AQ318">
        <f t="shared" si="138"/>
        <v>101.51991461538462</v>
      </c>
      <c r="AR318">
        <f t="shared" si="138"/>
        <v>84.599928846153858</v>
      </c>
      <c r="AS318">
        <f t="shared" si="138"/>
        <v>67.679943076923081</v>
      </c>
      <c r="AT318">
        <f t="shared" si="138"/>
        <v>50.759957307692311</v>
      </c>
      <c r="AU318">
        <f t="shared" si="138"/>
        <v>33.83997153846154</v>
      </c>
      <c r="AW318">
        <f t="shared" si="123"/>
        <v>6691.4307692307684</v>
      </c>
      <c r="AX318">
        <f t="shared" si="115"/>
        <v>156.41040001285168</v>
      </c>
      <c r="BD318">
        <f t="shared" si="128"/>
        <v>14025.131346153848</v>
      </c>
      <c r="BE318">
        <f t="shared" si="116"/>
        <v>65.78183383178424</v>
      </c>
      <c r="BG318">
        <f t="shared" si="129"/>
        <v>8.4650380142470336</v>
      </c>
      <c r="BH318" s="39">
        <f t="shared" si="130"/>
        <v>40074</v>
      </c>
      <c r="BI318" s="41">
        <f t="shared" si="131"/>
        <v>118.72327</v>
      </c>
      <c r="BJ318" s="41">
        <f t="shared" si="139"/>
        <v>182.32670750000003</v>
      </c>
      <c r="BK318" s="41">
        <f t="shared" si="139"/>
        <v>154.27644480769234</v>
      </c>
      <c r="BL318" s="41">
        <f t="shared" si="139"/>
        <v>126.22618211538465</v>
      </c>
      <c r="BM318" s="41">
        <f t="shared" si="139"/>
        <v>98.175919423076934</v>
      </c>
      <c r="BN318" s="41">
        <f t="shared" si="139"/>
        <v>70.125656730769251</v>
      </c>
      <c r="BP318">
        <f t="shared" si="132"/>
        <v>16067.984230769229</v>
      </c>
      <c r="BQ318">
        <f t="shared" si="118"/>
        <v>140.12778111154796</v>
      </c>
    </row>
    <row r="319" spans="1:69" x14ac:dyDescent="0.3">
      <c r="A319" s="38">
        <v>40081</v>
      </c>
      <c r="B319" s="48">
        <v>117102.97</v>
      </c>
      <c r="C319" s="48">
        <v>134329.66</v>
      </c>
      <c r="D319" s="48">
        <v>795000</v>
      </c>
      <c r="E319" s="49">
        <v>1728.05</v>
      </c>
      <c r="AD319" s="35">
        <f t="shared" si="124"/>
        <v>2010</v>
      </c>
      <c r="AE319" s="5">
        <f t="shared" si="119"/>
        <v>2009</v>
      </c>
      <c r="AF319" s="5">
        <f t="shared" si="125"/>
        <v>2008</v>
      </c>
      <c r="AG319" s="8">
        <f t="shared" si="120"/>
        <v>40081</v>
      </c>
      <c r="AH319" s="6">
        <f t="shared" si="134"/>
        <v>14</v>
      </c>
      <c r="AI319" s="6">
        <f t="shared" si="135"/>
        <v>38</v>
      </c>
      <c r="AK319">
        <f t="shared" si="121"/>
        <v>8539.2926923076921</v>
      </c>
      <c r="AL319">
        <f t="shared" si="113"/>
        <v>41.444552379209831</v>
      </c>
      <c r="AN319">
        <f t="shared" si="126"/>
        <v>13.713427355111964</v>
      </c>
      <c r="AO319" s="39">
        <f t="shared" si="127"/>
        <v>40081</v>
      </c>
      <c r="AP319" s="40">
        <f t="shared" si="122"/>
        <v>117.10297</v>
      </c>
      <c r="AQ319">
        <f t="shared" si="138"/>
        <v>102.47151230769231</v>
      </c>
      <c r="AR319">
        <f t="shared" si="138"/>
        <v>85.392926923076914</v>
      </c>
      <c r="AS319">
        <f t="shared" si="138"/>
        <v>68.314341538461534</v>
      </c>
      <c r="AT319">
        <f t="shared" si="138"/>
        <v>51.235756153846154</v>
      </c>
      <c r="AU319">
        <f t="shared" si="138"/>
        <v>34.157170769230767</v>
      </c>
      <c r="AW319">
        <f t="shared" si="123"/>
        <v>6859.8053846153844</v>
      </c>
      <c r="AX319">
        <f t="shared" si="115"/>
        <v>178.12456142211198</v>
      </c>
      <c r="BD319">
        <f t="shared" si="128"/>
        <v>14143.391923076922</v>
      </c>
      <c r="BE319">
        <f t="shared" si="116"/>
        <v>65.627206288613067</v>
      </c>
      <c r="BG319">
        <f t="shared" si="129"/>
        <v>8.2796949018240902</v>
      </c>
      <c r="BH319" s="39">
        <f t="shared" si="130"/>
        <v>40081</v>
      </c>
      <c r="BI319" s="41">
        <f t="shared" si="131"/>
        <v>117.10297</v>
      </c>
      <c r="BJ319" s="41">
        <f t="shared" si="139"/>
        <v>183.86409499999999</v>
      </c>
      <c r="BK319" s="41">
        <f t="shared" si="139"/>
        <v>155.57731115384615</v>
      </c>
      <c r="BL319" s="41">
        <f t="shared" si="139"/>
        <v>127.2905273076923</v>
      </c>
      <c r="BM319" s="41">
        <f t="shared" si="139"/>
        <v>99.003743461538448</v>
      </c>
      <c r="BN319" s="41">
        <f t="shared" si="139"/>
        <v>70.71695961538461</v>
      </c>
      <c r="BP319">
        <f t="shared" si="132"/>
        <v>16253.144615384614</v>
      </c>
      <c r="BQ319">
        <f t="shared" si="118"/>
        <v>136.93302803948123</v>
      </c>
    </row>
    <row r="320" spans="1:69" x14ac:dyDescent="0.3">
      <c r="A320" s="38">
        <v>40087</v>
      </c>
      <c r="B320" s="48">
        <v>116661.07</v>
      </c>
      <c r="C320" s="48">
        <v>134146.04999999999</v>
      </c>
      <c r="D320" s="48">
        <v>792000</v>
      </c>
      <c r="E320" s="49">
        <v>1727.19</v>
      </c>
      <c r="AD320" s="35">
        <f t="shared" si="124"/>
        <v>2010</v>
      </c>
      <c r="AE320" s="5">
        <f t="shared" si="119"/>
        <v>2009</v>
      </c>
      <c r="AF320" s="5">
        <f t="shared" si="125"/>
        <v>2008</v>
      </c>
      <c r="AG320" s="8">
        <f t="shared" si="120"/>
        <v>40087</v>
      </c>
      <c r="AH320" s="6">
        <f t="shared" si="134"/>
        <v>13</v>
      </c>
      <c r="AI320" s="6">
        <f t="shared" si="135"/>
        <v>39</v>
      </c>
      <c r="AK320">
        <f t="shared" si="121"/>
        <v>8618.5925000000007</v>
      </c>
      <c r="AL320">
        <f t="shared" si="113"/>
        <v>43.62693061453038</v>
      </c>
      <c r="AN320">
        <f t="shared" si="126"/>
        <v>13.535977017128957</v>
      </c>
      <c r="AO320" s="39">
        <f t="shared" si="127"/>
        <v>40087</v>
      </c>
      <c r="AP320" s="40">
        <f t="shared" si="122"/>
        <v>116.66107000000001</v>
      </c>
      <c r="AQ320">
        <f t="shared" si="138"/>
        <v>103.42311000000001</v>
      </c>
      <c r="AR320">
        <f t="shared" si="138"/>
        <v>86.185924999999997</v>
      </c>
      <c r="AS320">
        <f t="shared" si="138"/>
        <v>68.948740000000001</v>
      </c>
      <c r="AT320">
        <f t="shared" si="138"/>
        <v>51.711555000000004</v>
      </c>
      <c r="AU320">
        <f t="shared" si="138"/>
        <v>34.47437</v>
      </c>
      <c r="AW320">
        <f t="shared" si="123"/>
        <v>7028.1799999999994</v>
      </c>
      <c r="AX320">
        <f t="shared" si="115"/>
        <v>202.51566236019016</v>
      </c>
      <c r="BD320">
        <f t="shared" si="128"/>
        <v>14261.6525</v>
      </c>
      <c r="BE320">
        <f t="shared" si="116"/>
        <v>65.475424206446704</v>
      </c>
      <c r="BG320">
        <f t="shared" si="129"/>
        <v>8.180052767377413</v>
      </c>
      <c r="BH320" s="39">
        <f t="shared" si="130"/>
        <v>40087</v>
      </c>
      <c r="BI320" s="41">
        <f t="shared" si="131"/>
        <v>116.66107000000001</v>
      </c>
      <c r="BJ320" s="41">
        <f t="shared" si="139"/>
        <v>185.40148250000001</v>
      </c>
      <c r="BK320" s="41">
        <f t="shared" si="139"/>
        <v>156.87817749999999</v>
      </c>
      <c r="BL320" s="41">
        <f t="shared" si="139"/>
        <v>128.3548725</v>
      </c>
      <c r="BM320" s="41">
        <f t="shared" si="139"/>
        <v>99.831567500000006</v>
      </c>
      <c r="BN320" s="41">
        <f t="shared" si="139"/>
        <v>71.308262499999998</v>
      </c>
      <c r="BP320">
        <f t="shared" si="132"/>
        <v>16438.305</v>
      </c>
      <c r="BQ320">
        <f t="shared" si="118"/>
        <v>133.89134882715018</v>
      </c>
    </row>
    <row r="321" spans="1:69" x14ac:dyDescent="0.3">
      <c r="A321" s="38">
        <v>40095</v>
      </c>
      <c r="B321" s="48">
        <v>111211</v>
      </c>
      <c r="C321" s="48">
        <v>128689.03</v>
      </c>
      <c r="D321" s="48">
        <v>755000</v>
      </c>
      <c r="E321" s="49">
        <v>1658.42</v>
      </c>
      <c r="AD321" s="35">
        <f t="shared" si="124"/>
        <v>2010</v>
      </c>
      <c r="AE321" s="5">
        <f t="shared" si="119"/>
        <v>2009</v>
      </c>
      <c r="AF321" s="5">
        <f t="shared" si="125"/>
        <v>2008</v>
      </c>
      <c r="AG321" s="8">
        <f t="shared" si="120"/>
        <v>40095</v>
      </c>
      <c r="AH321" s="6">
        <f t="shared" si="134"/>
        <v>12</v>
      </c>
      <c r="AI321" s="6">
        <f t="shared" si="135"/>
        <v>40</v>
      </c>
      <c r="AK321">
        <f t="shared" si="121"/>
        <v>8697.8923076923074</v>
      </c>
      <c r="AL321">
        <f t="shared" si="113"/>
        <v>45.836036446433994</v>
      </c>
      <c r="AN321">
        <f t="shared" si="126"/>
        <v>12.785971137127827</v>
      </c>
      <c r="AO321" s="39">
        <f t="shared" si="127"/>
        <v>40095</v>
      </c>
      <c r="AP321" s="40">
        <f t="shared" si="122"/>
        <v>111.211</v>
      </c>
      <c r="AQ321">
        <f t="shared" si="138"/>
        <v>104.37470769230768</v>
      </c>
      <c r="AR321">
        <f t="shared" si="138"/>
        <v>86.978923076923081</v>
      </c>
      <c r="AS321">
        <f t="shared" si="138"/>
        <v>69.583138461538454</v>
      </c>
      <c r="AT321">
        <f t="shared" si="138"/>
        <v>52.18735384615384</v>
      </c>
      <c r="AU321">
        <f t="shared" si="138"/>
        <v>34.791569230769227</v>
      </c>
      <c r="AW321">
        <f t="shared" si="123"/>
        <v>7196.5546153846144</v>
      </c>
      <c r="AX321">
        <f t="shared" si="115"/>
        <v>230.11124358735952</v>
      </c>
      <c r="BD321">
        <f t="shared" si="128"/>
        <v>14379.91307692308</v>
      </c>
      <c r="BE321">
        <f t="shared" si="116"/>
        <v>65.326409757978539</v>
      </c>
      <c r="BG321">
        <f t="shared" si="129"/>
        <v>7.7337741476665594</v>
      </c>
      <c r="BH321" s="39">
        <f t="shared" si="130"/>
        <v>40095</v>
      </c>
      <c r="BI321" s="41">
        <f t="shared" si="131"/>
        <v>111.211</v>
      </c>
      <c r="BJ321" s="41">
        <f t="shared" si="139"/>
        <v>186.93887000000004</v>
      </c>
      <c r="BK321" s="41">
        <f t="shared" si="139"/>
        <v>158.17904384615389</v>
      </c>
      <c r="BL321" s="41">
        <f t="shared" si="139"/>
        <v>129.41921769230771</v>
      </c>
      <c r="BM321" s="41">
        <f t="shared" si="139"/>
        <v>100.65939153846155</v>
      </c>
      <c r="BN321" s="41">
        <f t="shared" si="139"/>
        <v>71.8995653846154</v>
      </c>
      <c r="BP321">
        <f t="shared" si="132"/>
        <v>16623.465384615385</v>
      </c>
      <c r="BQ321">
        <f t="shared" si="118"/>
        <v>130.99199926973606</v>
      </c>
    </row>
    <row r="322" spans="1:69" x14ac:dyDescent="0.3">
      <c r="A322" s="38">
        <v>40102</v>
      </c>
      <c r="B322" s="48">
        <v>109885.31</v>
      </c>
      <c r="C322" s="48">
        <v>127532.88</v>
      </c>
      <c r="D322" s="48">
        <v>746000</v>
      </c>
      <c r="E322" s="49">
        <v>1643.96</v>
      </c>
      <c r="AD322" s="35">
        <f t="shared" si="124"/>
        <v>2010</v>
      </c>
      <c r="AE322" s="5">
        <f t="shared" si="119"/>
        <v>2009</v>
      </c>
      <c r="AF322" s="5">
        <f t="shared" si="125"/>
        <v>2008</v>
      </c>
      <c r="AG322" s="8">
        <f t="shared" si="120"/>
        <v>40102</v>
      </c>
      <c r="AH322" s="6">
        <f t="shared" si="134"/>
        <v>11</v>
      </c>
      <c r="AI322" s="6">
        <f t="shared" si="135"/>
        <v>41</v>
      </c>
      <c r="AK322">
        <f t="shared" si="121"/>
        <v>8777.192115384616</v>
      </c>
      <c r="AL322">
        <f t="shared" si="113"/>
        <v>48.072363899584843</v>
      </c>
      <c r="AN322">
        <f t="shared" si="126"/>
        <v>12.51941492853889</v>
      </c>
      <c r="AO322" s="39">
        <f t="shared" si="127"/>
        <v>40102</v>
      </c>
      <c r="AP322" s="40">
        <f t="shared" si="122"/>
        <v>109.88531</v>
      </c>
      <c r="AQ322">
        <f t="shared" si="138"/>
        <v>105.3263053846154</v>
      </c>
      <c r="AR322">
        <f t="shared" si="138"/>
        <v>87.771921153846165</v>
      </c>
      <c r="AS322">
        <f t="shared" si="138"/>
        <v>70.217536923076935</v>
      </c>
      <c r="AT322">
        <f t="shared" si="138"/>
        <v>52.663152692307698</v>
      </c>
      <c r="AU322">
        <f t="shared" si="138"/>
        <v>35.108768461538467</v>
      </c>
      <c r="AW322">
        <f t="shared" si="123"/>
        <v>7364.9292307692303</v>
      </c>
      <c r="AX322">
        <f t="shared" si="115"/>
        <v>261.58720729216367</v>
      </c>
      <c r="BD322">
        <f t="shared" si="128"/>
        <v>14498.173653846154</v>
      </c>
      <c r="BE322">
        <f t="shared" si="116"/>
        <v>65.180087928505429</v>
      </c>
      <c r="BG322">
        <f t="shared" si="129"/>
        <v>7.5792518853468849</v>
      </c>
      <c r="BH322" s="39">
        <f t="shared" si="130"/>
        <v>40102</v>
      </c>
      <c r="BI322" s="41">
        <f t="shared" si="131"/>
        <v>109.88531</v>
      </c>
      <c r="BJ322" s="41">
        <f t="shared" si="139"/>
        <v>188.4762575</v>
      </c>
      <c r="BK322" s="41">
        <f t="shared" si="139"/>
        <v>159.4799101923077</v>
      </c>
      <c r="BL322" s="41">
        <f t="shared" si="139"/>
        <v>130.4835628846154</v>
      </c>
      <c r="BM322" s="41">
        <f t="shared" si="139"/>
        <v>101.48721557692308</v>
      </c>
      <c r="BN322" s="41">
        <f t="shared" si="139"/>
        <v>72.490868269230759</v>
      </c>
      <c r="BP322">
        <f t="shared" si="132"/>
        <v>16808.62576923077</v>
      </c>
      <c r="BQ322">
        <f t="shared" si="118"/>
        <v>128.22521768447723</v>
      </c>
    </row>
    <row r="323" spans="1:69" x14ac:dyDescent="0.3">
      <c r="A323" s="38">
        <v>40109</v>
      </c>
      <c r="B323" s="48">
        <v>109738.01</v>
      </c>
      <c r="C323" s="48">
        <v>126771.64</v>
      </c>
      <c r="D323" s="48">
        <v>745000</v>
      </c>
      <c r="E323" s="49">
        <v>1632.63</v>
      </c>
      <c r="AD323" s="35">
        <f t="shared" si="124"/>
        <v>2010</v>
      </c>
      <c r="AE323" s="5">
        <f t="shared" si="119"/>
        <v>2009</v>
      </c>
      <c r="AF323" s="5">
        <f t="shared" si="125"/>
        <v>2008</v>
      </c>
      <c r="AG323" s="8">
        <f t="shared" si="120"/>
        <v>40109</v>
      </c>
      <c r="AH323" s="6">
        <f t="shared" si="134"/>
        <v>10</v>
      </c>
      <c r="AI323" s="6">
        <f t="shared" si="135"/>
        <v>42</v>
      </c>
      <c r="AK323">
        <f t="shared" si="121"/>
        <v>8856.4919230769228</v>
      </c>
      <c r="AL323">
        <f t="shared" si="113"/>
        <v>50.3364192493259</v>
      </c>
      <c r="AN323">
        <f t="shared" si="126"/>
        <v>12.390685945759301</v>
      </c>
      <c r="AO323" s="39">
        <f t="shared" si="127"/>
        <v>40109</v>
      </c>
      <c r="AP323" s="40">
        <f t="shared" si="122"/>
        <v>109.73800999999999</v>
      </c>
      <c r="AQ323">
        <f t="shared" si="138"/>
        <v>106.27790307692307</v>
      </c>
      <c r="AR323">
        <f t="shared" si="138"/>
        <v>88.564919230769235</v>
      </c>
      <c r="AS323">
        <f t="shared" si="138"/>
        <v>70.851935384615388</v>
      </c>
      <c r="AT323">
        <f t="shared" si="138"/>
        <v>53.138951538461534</v>
      </c>
      <c r="AU323">
        <f t="shared" si="138"/>
        <v>35.425967692307694</v>
      </c>
      <c r="AW323">
        <f t="shared" si="123"/>
        <v>7533.3038461538454</v>
      </c>
      <c r="AX323">
        <f t="shared" si="115"/>
        <v>297.82391632503493</v>
      </c>
      <c r="BD323">
        <f t="shared" si="128"/>
        <v>14616.434230769231</v>
      </c>
      <c r="BE323">
        <f t="shared" si="116"/>
        <v>65.03638639000971</v>
      </c>
      <c r="BG323">
        <f t="shared" si="129"/>
        <v>7.507850975649669</v>
      </c>
      <c r="BH323" s="39">
        <f t="shared" si="130"/>
        <v>40109</v>
      </c>
      <c r="BI323" s="41">
        <f t="shared" si="131"/>
        <v>109.73800999999999</v>
      </c>
      <c r="BJ323" s="41">
        <f t="shared" si="139"/>
        <v>190.01364500000003</v>
      </c>
      <c r="BK323" s="41">
        <f t="shared" si="139"/>
        <v>160.78077653846154</v>
      </c>
      <c r="BL323" s="41">
        <f t="shared" si="139"/>
        <v>131.54790807692308</v>
      </c>
      <c r="BM323" s="41">
        <f t="shared" si="139"/>
        <v>102.31503961538462</v>
      </c>
      <c r="BN323" s="41">
        <f t="shared" si="139"/>
        <v>73.082171153846147</v>
      </c>
      <c r="BP323">
        <f t="shared" si="132"/>
        <v>16993.786153846151</v>
      </c>
      <c r="BQ323">
        <f t="shared" si="118"/>
        <v>125.58211511038931</v>
      </c>
    </row>
    <row r="324" spans="1:69" x14ac:dyDescent="0.3">
      <c r="A324" s="38">
        <v>40116</v>
      </c>
      <c r="B324" s="48">
        <v>106497.42</v>
      </c>
      <c r="C324" s="48">
        <v>122805.96</v>
      </c>
      <c r="D324" s="48">
        <v>723000</v>
      </c>
      <c r="E324" s="49">
        <v>1581.45</v>
      </c>
      <c r="AD324" s="35">
        <f t="shared" si="124"/>
        <v>2010</v>
      </c>
      <c r="AE324" s="5">
        <f t="shared" si="119"/>
        <v>2009</v>
      </c>
      <c r="AF324" s="5">
        <f t="shared" si="125"/>
        <v>2008</v>
      </c>
      <c r="AG324" s="8">
        <f t="shared" si="120"/>
        <v>40116</v>
      </c>
      <c r="AH324" s="6">
        <f t="shared" si="134"/>
        <v>9</v>
      </c>
      <c r="AI324" s="6">
        <f t="shared" si="135"/>
        <v>43</v>
      </c>
      <c r="AK324">
        <f t="shared" si="121"/>
        <v>8935.7917307692296</v>
      </c>
      <c r="AL324">
        <f t="shared" si="113"/>
        <v>52.628721403783921</v>
      </c>
      <c r="AN324">
        <f t="shared" si="126"/>
        <v>11.918073205901841</v>
      </c>
      <c r="AO324" s="39">
        <f t="shared" si="127"/>
        <v>40116</v>
      </c>
      <c r="AP324" s="40">
        <f t="shared" si="122"/>
        <v>106.49742000000001</v>
      </c>
      <c r="AQ324">
        <f t="shared" si="138"/>
        <v>107.22950076923075</v>
      </c>
      <c r="AR324">
        <f t="shared" si="138"/>
        <v>89.35791730769229</v>
      </c>
      <c r="AS324">
        <f t="shared" si="138"/>
        <v>71.48633384615384</v>
      </c>
      <c r="AT324">
        <f t="shared" si="138"/>
        <v>53.614750384615377</v>
      </c>
      <c r="AU324">
        <f t="shared" si="138"/>
        <v>35.74316692307692</v>
      </c>
      <c r="AW324">
        <f t="shared" si="123"/>
        <v>7701.6784615384604</v>
      </c>
      <c r="AX324">
        <f t="shared" si="115"/>
        <v>339.98983102315765</v>
      </c>
      <c r="BD324">
        <f t="shared" si="128"/>
        <v>14734.694807692307</v>
      </c>
      <c r="BE324">
        <f t="shared" si="116"/>
        <v>64.895235381945099</v>
      </c>
      <c r="BG324">
        <f t="shared" si="129"/>
        <v>7.2276637819741332</v>
      </c>
      <c r="BH324" s="39">
        <f t="shared" si="130"/>
        <v>40116</v>
      </c>
      <c r="BI324" s="41">
        <f t="shared" si="131"/>
        <v>106.49742000000001</v>
      </c>
      <c r="BJ324" s="41">
        <f t="shared" si="139"/>
        <v>191.55103249999999</v>
      </c>
      <c r="BK324" s="41">
        <f t="shared" si="139"/>
        <v>162.08164288461538</v>
      </c>
      <c r="BL324" s="41">
        <f t="shared" si="139"/>
        <v>132.61225326923076</v>
      </c>
      <c r="BM324" s="41">
        <f t="shared" si="139"/>
        <v>103.14286365384615</v>
      </c>
      <c r="BN324" s="41">
        <f t="shared" si="139"/>
        <v>73.673474038461549</v>
      </c>
      <c r="BP324">
        <f t="shared" si="132"/>
        <v>17178.946538461536</v>
      </c>
      <c r="BQ324">
        <f t="shared" si="118"/>
        <v>123.05457991075271</v>
      </c>
    </row>
    <row r="325" spans="1:69" x14ac:dyDescent="0.3">
      <c r="A325" s="38">
        <v>40123</v>
      </c>
      <c r="B325" s="48">
        <v>106350.12</v>
      </c>
      <c r="C325" s="48">
        <v>123326.38</v>
      </c>
      <c r="D325" s="48">
        <v>722000</v>
      </c>
      <c r="E325" s="49">
        <v>1589.93</v>
      </c>
      <c r="AD325" s="35">
        <f t="shared" si="124"/>
        <v>2010</v>
      </c>
      <c r="AE325" s="5">
        <f t="shared" si="119"/>
        <v>2009</v>
      </c>
      <c r="AF325" s="5">
        <f t="shared" si="125"/>
        <v>2008</v>
      </c>
      <c r="AG325" s="8">
        <f t="shared" si="120"/>
        <v>40123</v>
      </c>
      <c r="AH325" s="6">
        <f t="shared" si="134"/>
        <v>8</v>
      </c>
      <c r="AI325" s="6">
        <f t="shared" si="135"/>
        <v>44</v>
      </c>
      <c r="AK325">
        <f t="shared" si="121"/>
        <v>9015.0915384615382</v>
      </c>
      <c r="AL325">
        <f t="shared" si="113"/>
        <v>54.949802300365413</v>
      </c>
      <c r="AN325">
        <f t="shared" si="126"/>
        <v>11.796898516922777</v>
      </c>
      <c r="AO325" s="39">
        <f t="shared" si="127"/>
        <v>40123</v>
      </c>
      <c r="AP325" s="40">
        <f t="shared" si="122"/>
        <v>106.35011999999999</v>
      </c>
      <c r="AQ325">
        <f t="shared" ref="AQ325:AU359" si="140">($AK325*AQ$18)/1000</f>
        <v>108.18109846153847</v>
      </c>
      <c r="AR325">
        <f t="shared" si="140"/>
        <v>90.150915384615374</v>
      </c>
      <c r="AS325">
        <f t="shared" si="140"/>
        <v>72.120732307692307</v>
      </c>
      <c r="AT325">
        <f t="shared" si="140"/>
        <v>54.090549230769234</v>
      </c>
      <c r="AU325">
        <f t="shared" si="140"/>
        <v>36.060366153846154</v>
      </c>
      <c r="AW325">
        <f t="shared" si="123"/>
        <v>7870.0530769230763</v>
      </c>
      <c r="AX325">
        <f t="shared" si="115"/>
        <v>389.6698591592438</v>
      </c>
      <c r="BD325">
        <f t="shared" si="128"/>
        <v>14852.955384615385</v>
      </c>
      <c r="BE325">
        <f t="shared" si="116"/>
        <v>64.756567598315272</v>
      </c>
      <c r="BG325">
        <f t="shared" si="129"/>
        <v>7.1601992496494606</v>
      </c>
      <c r="BH325" s="39">
        <f t="shared" si="130"/>
        <v>40123</v>
      </c>
      <c r="BI325" s="41">
        <f t="shared" si="131"/>
        <v>106.35011999999999</v>
      </c>
      <c r="BJ325" s="41">
        <f t="shared" si="139"/>
        <v>193.08842000000001</v>
      </c>
      <c r="BK325" s="41">
        <f t="shared" si="139"/>
        <v>163.38250923076924</v>
      </c>
      <c r="BL325" s="41">
        <f t="shared" si="139"/>
        <v>133.67659846153848</v>
      </c>
      <c r="BM325" s="41">
        <f t="shared" si="139"/>
        <v>103.97068769230769</v>
      </c>
      <c r="BN325" s="41">
        <f t="shared" si="139"/>
        <v>74.264776923076923</v>
      </c>
      <c r="BP325">
        <f t="shared" si="132"/>
        <v>17364.106923076921</v>
      </c>
      <c r="BQ325">
        <f t="shared" si="118"/>
        <v>120.63519462140269</v>
      </c>
    </row>
    <row r="326" spans="1:69" x14ac:dyDescent="0.3">
      <c r="A326" s="38">
        <v>40130</v>
      </c>
      <c r="B326" s="48">
        <v>105171.73</v>
      </c>
      <c r="C326" s="48">
        <v>122043.25</v>
      </c>
      <c r="D326" s="48">
        <v>714000</v>
      </c>
      <c r="E326" s="49">
        <v>1572.71</v>
      </c>
      <c r="AD326" s="35">
        <f t="shared" si="124"/>
        <v>2010</v>
      </c>
      <c r="AE326" s="5">
        <f t="shared" si="119"/>
        <v>2009</v>
      </c>
      <c r="AF326" s="5">
        <f t="shared" si="125"/>
        <v>2008</v>
      </c>
      <c r="AG326" s="8">
        <f t="shared" si="120"/>
        <v>40130</v>
      </c>
      <c r="AH326" s="6">
        <f t="shared" si="134"/>
        <v>7</v>
      </c>
      <c r="AI326" s="6">
        <f t="shared" si="135"/>
        <v>45</v>
      </c>
      <c r="AK326">
        <f t="shared" si="121"/>
        <v>9094.3913461538468</v>
      </c>
      <c r="AL326">
        <f t="shared" si="113"/>
        <v>57.300207317280872</v>
      </c>
      <c r="AN326">
        <f t="shared" si="126"/>
        <v>11.564460555623514</v>
      </c>
      <c r="AO326" s="39">
        <f t="shared" si="127"/>
        <v>40130</v>
      </c>
      <c r="AP326" s="40">
        <f t="shared" si="122"/>
        <v>105.17173</v>
      </c>
      <c r="AQ326">
        <f t="shared" si="140"/>
        <v>109.13269615384617</v>
      </c>
      <c r="AR326">
        <f t="shared" si="140"/>
        <v>90.943913461538472</v>
      </c>
      <c r="AS326">
        <f t="shared" si="140"/>
        <v>72.755130769230774</v>
      </c>
      <c r="AT326">
        <f t="shared" si="140"/>
        <v>54.566348076923084</v>
      </c>
      <c r="AU326">
        <f t="shared" si="140"/>
        <v>36.377565384615387</v>
      </c>
      <c r="AW326">
        <f t="shared" si="123"/>
        <v>8038.4276923076914</v>
      </c>
      <c r="AX326">
        <f t="shared" si="115"/>
        <v>449.06903508198093</v>
      </c>
      <c r="BD326">
        <f t="shared" si="128"/>
        <v>14971.215961538463</v>
      </c>
      <c r="BE326">
        <f t="shared" si="116"/>
        <v>64.620318080659828</v>
      </c>
      <c r="BG326">
        <f t="shared" si="129"/>
        <v>7.024929055207644</v>
      </c>
      <c r="BH326" s="39">
        <f t="shared" si="130"/>
        <v>40130</v>
      </c>
      <c r="BI326" s="41">
        <f t="shared" si="131"/>
        <v>105.17173</v>
      </c>
      <c r="BJ326" s="41">
        <f t="shared" si="139"/>
        <v>194.62580750000004</v>
      </c>
      <c r="BK326" s="41">
        <f t="shared" si="139"/>
        <v>164.68337557692308</v>
      </c>
      <c r="BL326" s="41">
        <f t="shared" si="139"/>
        <v>134.74094365384616</v>
      </c>
      <c r="BM326" s="41">
        <f t="shared" si="139"/>
        <v>104.79851173076923</v>
      </c>
      <c r="BN326" s="41">
        <f t="shared" si="139"/>
        <v>74.856079807692311</v>
      </c>
      <c r="BP326">
        <f t="shared" si="132"/>
        <v>17549.267307692309</v>
      </c>
      <c r="BQ326">
        <f t="shared" si="118"/>
        <v>118.31716324929987</v>
      </c>
    </row>
    <row r="327" spans="1:69" x14ac:dyDescent="0.3">
      <c r="A327" s="38">
        <v>40137</v>
      </c>
      <c r="B327" s="48">
        <v>111211</v>
      </c>
      <c r="C327" s="48">
        <v>128145.76</v>
      </c>
      <c r="D327" s="48">
        <v>755000</v>
      </c>
      <c r="E327" s="49">
        <v>1650.5</v>
      </c>
      <c r="AD327" s="35">
        <f t="shared" si="124"/>
        <v>2010</v>
      </c>
      <c r="AE327" s="5">
        <f t="shared" si="119"/>
        <v>2009</v>
      </c>
      <c r="AF327" s="5">
        <f t="shared" si="125"/>
        <v>2008</v>
      </c>
      <c r="AG327" s="8">
        <f t="shared" si="120"/>
        <v>40137</v>
      </c>
      <c r="AH327" s="6">
        <f t="shared" si="134"/>
        <v>6</v>
      </c>
      <c r="AI327" s="6">
        <f t="shared" si="135"/>
        <v>46</v>
      </c>
      <c r="AK327">
        <f t="shared" si="121"/>
        <v>9173.6911538461536</v>
      </c>
      <c r="AL327">
        <f t="shared" si="113"/>
        <v>59.680495700765015</v>
      </c>
      <c r="AN327">
        <f t="shared" si="126"/>
        <v>12.122819281241419</v>
      </c>
      <c r="AO327" s="39">
        <f t="shared" si="127"/>
        <v>40137</v>
      </c>
      <c r="AP327" s="40">
        <f t="shared" si="122"/>
        <v>111.211</v>
      </c>
      <c r="AQ327">
        <f t="shared" si="140"/>
        <v>110.08429384615384</v>
      </c>
      <c r="AR327">
        <f t="shared" si="140"/>
        <v>91.736911538461541</v>
      </c>
      <c r="AS327">
        <f t="shared" si="140"/>
        <v>73.389529230769227</v>
      </c>
      <c r="AT327">
        <f t="shared" si="140"/>
        <v>55.04214692307692</v>
      </c>
      <c r="AU327">
        <f t="shared" si="140"/>
        <v>36.694764615384614</v>
      </c>
      <c r="AW327">
        <f t="shared" si="123"/>
        <v>8206.8023076923073</v>
      </c>
      <c r="AX327">
        <f t="shared" si="115"/>
        <v>521.34870003482717</v>
      </c>
      <c r="BD327">
        <f t="shared" si="128"/>
        <v>15089.476538461538</v>
      </c>
      <c r="BE327">
        <f t="shared" si="116"/>
        <v>64.486424116590598</v>
      </c>
      <c r="BG327">
        <f t="shared" si="129"/>
        <v>7.3701032449027961</v>
      </c>
      <c r="BH327" s="39">
        <f t="shared" si="130"/>
        <v>40137</v>
      </c>
      <c r="BI327" s="41">
        <f t="shared" si="131"/>
        <v>111.211</v>
      </c>
      <c r="BJ327" s="41">
        <f t="shared" si="139"/>
        <v>196.163195</v>
      </c>
      <c r="BK327" s="41">
        <f t="shared" si="139"/>
        <v>165.98424192307692</v>
      </c>
      <c r="BL327" s="41">
        <f t="shared" si="139"/>
        <v>135.80528884615384</v>
      </c>
      <c r="BM327" s="41">
        <f t="shared" si="139"/>
        <v>105.62633576923076</v>
      </c>
      <c r="BN327" s="41">
        <f t="shared" si="139"/>
        <v>75.447382692307698</v>
      </c>
      <c r="BP327">
        <f t="shared" si="132"/>
        <v>17734.42769230769</v>
      </c>
      <c r="BQ327">
        <f t="shared" si="118"/>
        <v>116.09424752056054</v>
      </c>
    </row>
    <row r="328" spans="1:69" x14ac:dyDescent="0.3">
      <c r="A328" s="38">
        <v>40144</v>
      </c>
      <c r="B328" s="48">
        <v>104877.13</v>
      </c>
      <c r="C328" s="48">
        <v>121011.62</v>
      </c>
      <c r="D328" s="48">
        <v>712000</v>
      </c>
      <c r="E328" s="49">
        <v>1559.21</v>
      </c>
      <c r="AD328" s="35">
        <f t="shared" si="124"/>
        <v>2010</v>
      </c>
      <c r="AE328" s="5">
        <f t="shared" si="119"/>
        <v>2009</v>
      </c>
      <c r="AF328" s="5">
        <f t="shared" si="125"/>
        <v>2008</v>
      </c>
      <c r="AG328" s="8">
        <f t="shared" si="120"/>
        <v>40144</v>
      </c>
      <c r="AH328" s="6">
        <f t="shared" si="134"/>
        <v>5</v>
      </c>
      <c r="AI328" s="6">
        <f t="shared" si="135"/>
        <v>47</v>
      </c>
      <c r="AK328">
        <f t="shared" si="121"/>
        <v>9252.9909615384622</v>
      </c>
      <c r="AL328">
        <f t="shared" si="113"/>
        <v>62.091241008696898</v>
      </c>
      <c r="AN328">
        <f t="shared" si="126"/>
        <v>11.334403160657844</v>
      </c>
      <c r="AO328" s="39">
        <f t="shared" si="127"/>
        <v>40144</v>
      </c>
      <c r="AP328" s="40">
        <f t="shared" si="122"/>
        <v>104.87713000000001</v>
      </c>
      <c r="AQ328">
        <f t="shared" si="140"/>
        <v>111.03589153846156</v>
      </c>
      <c r="AR328">
        <f t="shared" si="140"/>
        <v>92.529909615384625</v>
      </c>
      <c r="AS328">
        <f t="shared" si="140"/>
        <v>74.023927692307694</v>
      </c>
      <c r="AT328">
        <f t="shared" si="140"/>
        <v>55.517945769230778</v>
      </c>
      <c r="AU328">
        <f t="shared" si="140"/>
        <v>37.011963846153847</v>
      </c>
      <c r="AW328">
        <f t="shared" si="123"/>
        <v>8375.1769230769241</v>
      </c>
      <c r="AX328">
        <f t="shared" si="115"/>
        <v>611.20797633515667</v>
      </c>
      <c r="BD328">
        <f t="shared" si="128"/>
        <v>15207.737115384616</v>
      </c>
      <c r="BE328">
        <f t="shared" si="116"/>
        <v>64.354825143545582</v>
      </c>
      <c r="BG328">
        <f t="shared" si="129"/>
        <v>6.896300823999848</v>
      </c>
      <c r="BH328" s="39">
        <f t="shared" si="130"/>
        <v>40144</v>
      </c>
      <c r="BI328" s="41">
        <f t="shared" si="131"/>
        <v>104.87713000000001</v>
      </c>
      <c r="BJ328" s="41">
        <f t="shared" si="139"/>
        <v>197.70058250000002</v>
      </c>
      <c r="BK328" s="41">
        <f t="shared" si="139"/>
        <v>167.28510826923079</v>
      </c>
      <c r="BL328" s="41">
        <f t="shared" si="139"/>
        <v>136.86963403846156</v>
      </c>
      <c r="BM328" s="41">
        <f t="shared" si="139"/>
        <v>106.45415980769231</v>
      </c>
      <c r="BN328" s="41">
        <f t="shared" si="139"/>
        <v>76.038685576923072</v>
      </c>
      <c r="BP328">
        <f t="shared" si="132"/>
        <v>17919.588076923079</v>
      </c>
      <c r="BQ328">
        <f t="shared" si="118"/>
        <v>113.96071081850856</v>
      </c>
    </row>
    <row r="329" spans="1:69" x14ac:dyDescent="0.3">
      <c r="A329" s="38">
        <v>40151</v>
      </c>
      <c r="B329" s="48">
        <v>112242.09</v>
      </c>
      <c r="C329" s="48">
        <v>129604.85</v>
      </c>
      <c r="D329" s="48">
        <v>762000</v>
      </c>
      <c r="E329" s="49">
        <v>1669.66</v>
      </c>
      <c r="AD329" s="35">
        <f t="shared" si="124"/>
        <v>2010</v>
      </c>
      <c r="AE329" s="5">
        <f t="shared" si="119"/>
        <v>2009</v>
      </c>
      <c r="AF329" s="5">
        <f t="shared" si="125"/>
        <v>2008</v>
      </c>
      <c r="AG329" s="8">
        <f t="shared" si="120"/>
        <v>40151</v>
      </c>
      <c r="AH329" s="6">
        <f t="shared" si="134"/>
        <v>4</v>
      </c>
      <c r="AI329" s="6">
        <f t="shared" si="135"/>
        <v>48</v>
      </c>
      <c r="AK329">
        <f t="shared" si="121"/>
        <v>9332.2907692307708</v>
      </c>
      <c r="AL329">
        <f t="shared" ref="AL329:AL391" si="141">(AK329/AK277-1)*100</f>
        <v>64.533031571358435</v>
      </c>
      <c r="AN329">
        <f t="shared" si="126"/>
        <v>12.027281701302126</v>
      </c>
      <c r="AO329" s="39">
        <f t="shared" si="127"/>
        <v>40151</v>
      </c>
      <c r="AP329" s="40">
        <f t="shared" si="122"/>
        <v>112.24208999999999</v>
      </c>
      <c r="AQ329">
        <f t="shared" si="140"/>
        <v>111.98748923076926</v>
      </c>
      <c r="AR329">
        <f t="shared" si="140"/>
        <v>93.322907692307709</v>
      </c>
      <c r="AS329">
        <f t="shared" si="140"/>
        <v>74.658326153846161</v>
      </c>
      <c r="AT329">
        <f t="shared" si="140"/>
        <v>55.993744615384628</v>
      </c>
      <c r="AU329">
        <f t="shared" si="140"/>
        <v>37.329163076923081</v>
      </c>
      <c r="AW329">
        <f t="shared" si="123"/>
        <v>8543.5515384615373</v>
      </c>
      <c r="AX329">
        <f t="shared" ref="AX329:AX391" si="142">(AW329/AW277-1)*100</f>
        <v>725.94825207795566</v>
      </c>
      <c r="BD329">
        <f t="shared" si="128"/>
        <v>15325.997692307696</v>
      </c>
      <c r="BE329">
        <f t="shared" ref="BE329:BE391" si="143">(BD329/BD277-1)*100</f>
        <v>64.225462657449597</v>
      </c>
      <c r="BG329">
        <f t="shared" si="129"/>
        <v>7.3236400170108116</v>
      </c>
      <c r="BH329" s="39">
        <f t="shared" si="130"/>
        <v>40151</v>
      </c>
      <c r="BI329" s="41">
        <f t="shared" si="131"/>
        <v>112.24208999999999</v>
      </c>
      <c r="BJ329" s="41">
        <f t="shared" ref="BJ329:BN344" si="144">$BD329*BJ$18/1000</f>
        <v>199.23797000000002</v>
      </c>
      <c r="BK329" s="41">
        <f t="shared" si="144"/>
        <v>168.58597461538466</v>
      </c>
      <c r="BL329" s="41">
        <f t="shared" si="144"/>
        <v>137.93397923076927</v>
      </c>
      <c r="BM329" s="41">
        <f t="shared" si="144"/>
        <v>107.28198384615388</v>
      </c>
      <c r="BN329" s="41">
        <f t="shared" si="144"/>
        <v>76.629988461538474</v>
      </c>
      <c r="BP329">
        <f t="shared" si="132"/>
        <v>18104.74846153846</v>
      </c>
      <c r="BQ329">
        <f t="shared" ref="BQ329:BQ391" si="145">(BP329/BP277-1)*100</f>
        <v>111.9112687508717</v>
      </c>
    </row>
    <row r="330" spans="1:69" x14ac:dyDescent="0.3">
      <c r="A330" s="38">
        <v>40158</v>
      </c>
      <c r="B330" s="48">
        <v>115629.98</v>
      </c>
      <c r="C330" s="48">
        <v>134304.19</v>
      </c>
      <c r="D330" s="48">
        <v>785000</v>
      </c>
      <c r="E330" s="49">
        <v>1727.56</v>
      </c>
      <c r="AD330" s="35">
        <f t="shared" si="124"/>
        <v>2010</v>
      </c>
      <c r="AE330" s="5">
        <f t="shared" si="119"/>
        <v>2009</v>
      </c>
      <c r="AF330" s="5">
        <f t="shared" si="125"/>
        <v>2008</v>
      </c>
      <c r="AG330" s="8">
        <f t="shared" si="120"/>
        <v>40158</v>
      </c>
      <c r="AH330" s="6">
        <f t="shared" si="134"/>
        <v>3</v>
      </c>
      <c r="AI330" s="6">
        <f t="shared" si="135"/>
        <v>49</v>
      </c>
      <c r="AK330">
        <f t="shared" si="121"/>
        <v>9411.5905769230758</v>
      </c>
      <c r="AL330">
        <f t="shared" si="141"/>
        <v>67.006470970109049</v>
      </c>
      <c r="AN330">
        <f t="shared" si="126"/>
        <v>12.285912679151288</v>
      </c>
      <c r="AO330" s="39">
        <f t="shared" si="127"/>
        <v>40158</v>
      </c>
      <c r="AP330" s="40">
        <f t="shared" si="122"/>
        <v>115.62997999999999</v>
      </c>
      <c r="AQ330">
        <f t="shared" si="140"/>
        <v>112.93908692307691</v>
      </c>
      <c r="AR330">
        <f t="shared" si="140"/>
        <v>94.11590576923075</v>
      </c>
      <c r="AS330">
        <f t="shared" si="140"/>
        <v>75.2927246153846</v>
      </c>
      <c r="AT330">
        <f t="shared" si="140"/>
        <v>56.469543461538457</v>
      </c>
      <c r="AU330">
        <f t="shared" si="140"/>
        <v>37.6463623076923</v>
      </c>
      <c r="AW330">
        <f t="shared" si="123"/>
        <v>8711.9261538461524</v>
      </c>
      <c r="AX330">
        <f t="shared" si="142"/>
        <v>877.56398443390322</v>
      </c>
      <c r="BD330">
        <f t="shared" si="128"/>
        <v>15444.25826923077</v>
      </c>
      <c r="BE330">
        <f t="shared" si="143"/>
        <v>64.098280125992787</v>
      </c>
      <c r="BG330">
        <f t="shared" si="129"/>
        <v>7.4869234886059157</v>
      </c>
      <c r="BH330" s="39">
        <f t="shared" si="130"/>
        <v>40158</v>
      </c>
      <c r="BI330" s="41">
        <f t="shared" si="131"/>
        <v>115.62997999999999</v>
      </c>
      <c r="BJ330" s="41">
        <f t="shared" si="144"/>
        <v>200.77535750000001</v>
      </c>
      <c r="BK330" s="41">
        <f t="shared" si="144"/>
        <v>169.88684096153847</v>
      </c>
      <c r="BL330" s="41">
        <f t="shared" si="144"/>
        <v>138.99832442307692</v>
      </c>
      <c r="BM330" s="41">
        <f t="shared" si="144"/>
        <v>108.10980788461538</v>
      </c>
      <c r="BN330" s="41">
        <f t="shared" si="144"/>
        <v>77.221291346153862</v>
      </c>
      <c r="BP330">
        <f t="shared" si="132"/>
        <v>18289.908846153845</v>
      </c>
      <c r="BQ330">
        <f t="shared" si="145"/>
        <v>109.94104544927983</v>
      </c>
    </row>
    <row r="331" spans="1:69" x14ac:dyDescent="0.3">
      <c r="A331" s="38">
        <v>40165</v>
      </c>
      <c r="B331" s="48">
        <v>113862.39</v>
      </c>
      <c r="C331" s="48">
        <v>133311.6</v>
      </c>
      <c r="D331" s="48">
        <v>773000</v>
      </c>
      <c r="E331" s="49">
        <v>1716.26</v>
      </c>
      <c r="AD331" s="35">
        <f t="shared" si="124"/>
        <v>2010</v>
      </c>
      <c r="AE331" s="5">
        <f t="shared" si="119"/>
        <v>2009</v>
      </c>
      <c r="AF331" s="5">
        <f t="shared" si="125"/>
        <v>2008</v>
      </c>
      <c r="AG331" s="8">
        <f t="shared" si="120"/>
        <v>40165</v>
      </c>
      <c r="AH331" s="6">
        <f t="shared" si="134"/>
        <v>2</v>
      </c>
      <c r="AI331" s="6">
        <f t="shared" si="135"/>
        <v>50</v>
      </c>
      <c r="AK331">
        <f t="shared" si="121"/>
        <v>9490.8903846153844</v>
      </c>
      <c r="AL331">
        <f t="shared" si="141"/>
        <v>69.512178534794899</v>
      </c>
      <c r="AN331">
        <f t="shared" si="126"/>
        <v>11.997018760702318</v>
      </c>
      <c r="AO331" s="39">
        <f t="shared" si="127"/>
        <v>40165</v>
      </c>
      <c r="AP331" s="40">
        <f t="shared" si="122"/>
        <v>113.86239</v>
      </c>
      <c r="AQ331">
        <f t="shared" si="140"/>
        <v>113.89068461538461</v>
      </c>
      <c r="AR331">
        <f t="shared" si="140"/>
        <v>94.908903846153848</v>
      </c>
      <c r="AS331">
        <f t="shared" si="140"/>
        <v>75.927123076923081</v>
      </c>
      <c r="AT331">
        <f t="shared" si="140"/>
        <v>56.945342307692307</v>
      </c>
      <c r="AU331">
        <f t="shared" si="140"/>
        <v>37.963561538461541</v>
      </c>
      <c r="AW331">
        <f t="shared" si="123"/>
        <v>8880.3007692307692</v>
      </c>
      <c r="AX331">
        <f t="shared" si="142"/>
        <v>1087.2352875842266</v>
      </c>
      <c r="BD331">
        <f t="shared" si="128"/>
        <v>15562.518846153847</v>
      </c>
      <c r="BE331">
        <f t="shared" si="143"/>
        <v>63.973222906256488</v>
      </c>
      <c r="BG331">
        <f t="shared" si="129"/>
        <v>7.3164499349756724</v>
      </c>
      <c r="BH331" s="39">
        <f t="shared" si="130"/>
        <v>40165</v>
      </c>
      <c r="BI331" s="41">
        <f t="shared" si="131"/>
        <v>113.86239</v>
      </c>
      <c r="BJ331" s="41">
        <f t="shared" si="144"/>
        <v>202.31274500000004</v>
      </c>
      <c r="BK331" s="41">
        <f t="shared" si="144"/>
        <v>171.18770730769234</v>
      </c>
      <c r="BL331" s="41">
        <f t="shared" si="144"/>
        <v>140.06266961538464</v>
      </c>
      <c r="BM331" s="41">
        <f t="shared" si="144"/>
        <v>108.93763192307694</v>
      </c>
      <c r="BN331" s="41">
        <f t="shared" si="144"/>
        <v>77.812594230769236</v>
      </c>
      <c r="BP331">
        <f t="shared" si="132"/>
        <v>18475.06923076923</v>
      </c>
      <c r="BQ331">
        <f t="shared" si="145"/>
        <v>108.0455348402527</v>
      </c>
    </row>
    <row r="332" spans="1:69" x14ac:dyDescent="0.3">
      <c r="A332" s="38">
        <v>40171</v>
      </c>
      <c r="B332" s="48">
        <v>116366.48</v>
      </c>
      <c r="C332" s="48">
        <v>136113.32999999999</v>
      </c>
      <c r="D332" s="48">
        <v>790000</v>
      </c>
      <c r="E332" s="49">
        <v>1753.53</v>
      </c>
      <c r="AD332" s="35">
        <f t="shared" si="124"/>
        <v>2010</v>
      </c>
      <c r="AE332" s="5">
        <f t="shared" si="119"/>
        <v>2009</v>
      </c>
      <c r="AF332" s="5">
        <f t="shared" si="125"/>
        <v>2008</v>
      </c>
      <c r="AG332" s="8">
        <f t="shared" si="120"/>
        <v>40171</v>
      </c>
      <c r="AH332" s="6">
        <f t="shared" si="134"/>
        <v>1</v>
      </c>
      <c r="AI332" s="6">
        <f t="shared" si="135"/>
        <v>51</v>
      </c>
      <c r="AK332">
        <f t="shared" si="121"/>
        <v>9570.1901923076912</v>
      </c>
      <c r="AL332">
        <f t="shared" si="141"/>
        <v>72.050789860752417</v>
      </c>
      <c r="AN332">
        <f t="shared" si="126"/>
        <v>12.159265141201981</v>
      </c>
      <c r="AO332" s="39">
        <f t="shared" si="127"/>
        <v>40171</v>
      </c>
      <c r="AP332" s="40">
        <f t="shared" si="122"/>
        <v>116.36648</v>
      </c>
      <c r="AQ332">
        <f t="shared" si="140"/>
        <v>114.8422823076923</v>
      </c>
      <c r="AR332">
        <f t="shared" si="140"/>
        <v>95.701901923076917</v>
      </c>
      <c r="AS332">
        <f t="shared" si="140"/>
        <v>76.561521538461534</v>
      </c>
      <c r="AT332">
        <f t="shared" si="140"/>
        <v>57.42114115384615</v>
      </c>
      <c r="AU332">
        <f t="shared" si="140"/>
        <v>38.280760769230767</v>
      </c>
      <c r="AW332">
        <f t="shared" si="123"/>
        <v>9048.6753846153824</v>
      </c>
      <c r="AX332">
        <f t="shared" si="142"/>
        <v>1396.2033608133208</v>
      </c>
      <c r="BD332">
        <f t="shared" si="128"/>
        <v>15680.779423076923</v>
      </c>
      <c r="BE332">
        <f t="shared" si="143"/>
        <v>63.850238166434671</v>
      </c>
      <c r="BG332">
        <f t="shared" si="129"/>
        <v>7.4209627506619347</v>
      </c>
      <c r="BH332" s="39">
        <f t="shared" si="130"/>
        <v>40171</v>
      </c>
      <c r="BI332" s="41">
        <f t="shared" si="131"/>
        <v>116.36648</v>
      </c>
      <c r="BJ332" s="41">
        <f t="shared" si="144"/>
        <v>203.8501325</v>
      </c>
      <c r="BK332" s="41">
        <f t="shared" si="144"/>
        <v>172.48857365384617</v>
      </c>
      <c r="BL332" s="41">
        <f t="shared" si="144"/>
        <v>141.12701480769232</v>
      </c>
      <c r="BM332" s="41">
        <f t="shared" si="144"/>
        <v>109.76545596153846</v>
      </c>
      <c r="BN332" s="41">
        <f t="shared" si="144"/>
        <v>78.403897115384623</v>
      </c>
      <c r="BP332">
        <f t="shared" si="132"/>
        <v>18660.229615384615</v>
      </c>
      <c r="BQ332">
        <f t="shared" si="145"/>
        <v>106.2205662401246</v>
      </c>
    </row>
    <row r="333" spans="1:69" x14ac:dyDescent="0.3">
      <c r="A333" s="38">
        <v>40177</v>
      </c>
      <c r="B333" s="48">
        <v>117692.17</v>
      </c>
      <c r="C333" s="48">
        <v>137911.1</v>
      </c>
      <c r="D333" s="48">
        <v>799000</v>
      </c>
      <c r="E333" s="49">
        <v>1778.05</v>
      </c>
      <c r="AD333" s="35">
        <f t="shared" si="124"/>
        <v>2010</v>
      </c>
      <c r="AE333" s="5">
        <f t="shared" si="119"/>
        <v>2009</v>
      </c>
      <c r="AF333" s="5">
        <f t="shared" si="125"/>
        <v>2008</v>
      </c>
      <c r="AG333" s="8">
        <f t="shared" si="120"/>
        <v>40177</v>
      </c>
      <c r="AH333" s="6">
        <f t="shared" ref="AH333" si="146">AH332-1</f>
        <v>0</v>
      </c>
      <c r="AI333" s="6">
        <f t="shared" ref="AI333" si="147">AI332+1</f>
        <v>52</v>
      </c>
      <c r="AK333">
        <f t="shared" si="121"/>
        <v>9649.49</v>
      </c>
      <c r="AL333">
        <f t="shared" si="141"/>
        <v>74.622957346314635</v>
      </c>
      <c r="AN333">
        <f t="shared" si="126"/>
        <v>12.196724386470166</v>
      </c>
      <c r="AO333" s="39">
        <f t="shared" si="127"/>
        <v>40177</v>
      </c>
      <c r="AP333" s="40">
        <f t="shared" si="122"/>
        <v>117.69217</v>
      </c>
      <c r="AQ333">
        <f t="shared" si="140"/>
        <v>115.79388</v>
      </c>
      <c r="AR333">
        <f t="shared" si="140"/>
        <v>96.494900000000001</v>
      </c>
      <c r="AS333">
        <f t="shared" si="140"/>
        <v>77.195920000000001</v>
      </c>
      <c r="AT333">
        <f t="shared" si="140"/>
        <v>57.896940000000001</v>
      </c>
      <c r="AU333">
        <f t="shared" si="140"/>
        <v>38.59796</v>
      </c>
      <c r="AW333">
        <f t="shared" si="123"/>
        <v>9217.0499999999993</v>
      </c>
      <c r="AX333">
        <f t="shared" si="142"/>
        <v>1896.8910457785385</v>
      </c>
      <c r="BD333">
        <f t="shared" si="128"/>
        <v>15799.04</v>
      </c>
      <c r="BE333">
        <f t="shared" si="143"/>
        <v>63.729274811414925</v>
      </c>
      <c r="BG333">
        <f t="shared" si="129"/>
        <v>7.449324136150044</v>
      </c>
      <c r="BH333" s="39">
        <f t="shared" si="130"/>
        <v>40177</v>
      </c>
      <c r="BI333" s="41">
        <f t="shared" si="131"/>
        <v>117.69217</v>
      </c>
      <c r="BJ333" s="41">
        <f t="shared" si="144"/>
        <v>205.38752000000002</v>
      </c>
      <c r="BK333" s="41">
        <f t="shared" si="144"/>
        <v>173.78944000000001</v>
      </c>
      <c r="BL333" s="41">
        <f t="shared" si="144"/>
        <v>142.19136</v>
      </c>
      <c r="BM333" s="41">
        <f t="shared" si="144"/>
        <v>110.59327999999999</v>
      </c>
      <c r="BN333" s="41">
        <f t="shared" si="144"/>
        <v>78.995200000000011</v>
      </c>
      <c r="BP333">
        <f t="shared" si="132"/>
        <v>18845.39</v>
      </c>
      <c r="BQ333">
        <f t="shared" si="145"/>
        <v>104.46227372098451</v>
      </c>
    </row>
    <row r="334" spans="1:69" x14ac:dyDescent="0.3">
      <c r="A334" s="38">
        <v>40186</v>
      </c>
      <c r="B334" s="48">
        <v>120932.76</v>
      </c>
      <c r="C334" s="48">
        <v>142416.71</v>
      </c>
      <c r="D334" s="48">
        <v>821000</v>
      </c>
      <c r="E334" s="49">
        <v>1836.91</v>
      </c>
      <c r="AD334" s="35">
        <f t="shared" si="124"/>
        <v>2011</v>
      </c>
      <c r="AE334" s="5">
        <f t="shared" si="119"/>
        <v>2010</v>
      </c>
      <c r="AF334" s="5">
        <f t="shared" si="125"/>
        <v>2009</v>
      </c>
      <c r="AG334" s="8">
        <f t="shared" si="120"/>
        <v>40186</v>
      </c>
      <c r="AH334" s="6">
        <v>52</v>
      </c>
      <c r="AI334" s="6">
        <v>0</v>
      </c>
      <c r="AK334">
        <f t="shared" si="121"/>
        <v>9649.49</v>
      </c>
      <c r="AL334">
        <f t="shared" si="141"/>
        <v>72.152471474032097</v>
      </c>
      <c r="AN334">
        <f t="shared" si="126"/>
        <v>12.532554570241535</v>
      </c>
      <c r="AO334" s="39">
        <f t="shared" si="127"/>
        <v>40186</v>
      </c>
      <c r="AP334" s="40">
        <f t="shared" si="122"/>
        <v>120.93276</v>
      </c>
      <c r="AQ334">
        <f t="shared" si="140"/>
        <v>115.79388</v>
      </c>
      <c r="AR334">
        <f t="shared" si="140"/>
        <v>96.494900000000001</v>
      </c>
      <c r="AS334">
        <f t="shared" si="140"/>
        <v>77.195920000000001</v>
      </c>
      <c r="AT334">
        <f t="shared" si="140"/>
        <v>57.896940000000001</v>
      </c>
      <c r="AU334">
        <f t="shared" si="140"/>
        <v>38.59796</v>
      </c>
      <c r="AW334">
        <f t="shared" si="123"/>
        <v>9217.0499999999993</v>
      </c>
      <c r="AX334">
        <f t="shared" si="142"/>
        <v>1363.1524383095948</v>
      </c>
      <c r="BD334">
        <f t="shared" si="128"/>
        <v>15799.04</v>
      </c>
      <c r="BE334">
        <f t="shared" si="143"/>
        <v>61.746963905141314</v>
      </c>
      <c r="BG334">
        <f t="shared" si="129"/>
        <v>7.654437231629263</v>
      </c>
      <c r="BH334" s="39">
        <f t="shared" si="130"/>
        <v>40186</v>
      </c>
      <c r="BI334" s="41">
        <f t="shared" si="131"/>
        <v>120.93276</v>
      </c>
      <c r="BJ334" s="41">
        <f t="shared" si="144"/>
        <v>205.38752000000002</v>
      </c>
      <c r="BK334" s="41">
        <f t="shared" si="144"/>
        <v>173.78944000000001</v>
      </c>
      <c r="BL334" s="41">
        <f t="shared" si="144"/>
        <v>142.19136</v>
      </c>
      <c r="BM334" s="41">
        <f t="shared" si="144"/>
        <v>110.59327999999999</v>
      </c>
      <c r="BN334" s="41">
        <f t="shared" si="144"/>
        <v>78.995200000000011</v>
      </c>
      <c r="BP334">
        <f t="shared" si="132"/>
        <v>18845.39</v>
      </c>
      <c r="BQ334">
        <f t="shared" si="145"/>
        <v>100.43574041734135</v>
      </c>
    </row>
    <row r="335" spans="1:69" x14ac:dyDescent="0.3">
      <c r="A335" s="38">
        <v>40193</v>
      </c>
      <c r="B335" s="48">
        <v>124026.04</v>
      </c>
      <c r="C335" s="48">
        <v>146535.60999999999</v>
      </c>
      <c r="D335" s="48">
        <v>842000</v>
      </c>
      <c r="E335" s="49">
        <v>1891.6</v>
      </c>
      <c r="AD335" s="35">
        <f t="shared" si="124"/>
        <v>2011</v>
      </c>
      <c r="AE335" s="5">
        <f t="shared" si="119"/>
        <v>2010</v>
      </c>
      <c r="AF335" s="5">
        <f t="shared" si="125"/>
        <v>2009</v>
      </c>
      <c r="AG335" s="8">
        <f t="shared" si="120"/>
        <v>40193</v>
      </c>
      <c r="AH335" s="6">
        <f t="shared" ref="AH335:AH385" si="148">AH334-1</f>
        <v>51</v>
      </c>
      <c r="AI335" s="6">
        <f t="shared" ref="AI335:AI385" si="149">AI334+1</f>
        <v>1</v>
      </c>
      <c r="AK335">
        <f t="shared" si="121"/>
        <v>9767.7505769230756</v>
      </c>
      <c r="AL335">
        <f t="shared" si="141"/>
        <v>71.83131740368998</v>
      </c>
      <c r="AN335">
        <f t="shared" si="126"/>
        <v>12.697502769268015</v>
      </c>
      <c r="AO335" s="39">
        <f t="shared" si="127"/>
        <v>40193</v>
      </c>
      <c r="AP335" s="40">
        <f t="shared" si="122"/>
        <v>124.02603999999999</v>
      </c>
      <c r="AQ335">
        <f t="shared" si="140"/>
        <v>117.2130069230769</v>
      </c>
      <c r="AR335">
        <f t="shared" si="140"/>
        <v>97.677505769230763</v>
      </c>
      <c r="AS335">
        <f t="shared" si="140"/>
        <v>78.142004615384607</v>
      </c>
      <c r="AT335">
        <f t="shared" si="140"/>
        <v>58.606503461538452</v>
      </c>
      <c r="AU335">
        <f t="shared" si="140"/>
        <v>39.071002307692304</v>
      </c>
      <c r="AW335">
        <f t="shared" si="123"/>
        <v>9402.2103846153823</v>
      </c>
      <c r="AX335">
        <f t="shared" si="142"/>
        <v>1077.7507070142558</v>
      </c>
      <c r="BD335">
        <f t="shared" si="128"/>
        <v>15752.57096153846</v>
      </c>
      <c r="BE335">
        <f t="shared" si="143"/>
        <v>59.342031041608955</v>
      </c>
      <c r="BG335">
        <f t="shared" si="129"/>
        <v>7.8733839893705264</v>
      </c>
      <c r="BH335" s="39">
        <f t="shared" si="130"/>
        <v>40193</v>
      </c>
      <c r="BI335" s="41">
        <f t="shared" si="131"/>
        <v>124.02603999999999</v>
      </c>
      <c r="BJ335" s="41">
        <f t="shared" si="144"/>
        <v>204.78342249999997</v>
      </c>
      <c r="BK335" s="41">
        <f t="shared" si="144"/>
        <v>173.27828057692307</v>
      </c>
      <c r="BL335" s="41">
        <f t="shared" si="144"/>
        <v>141.77313865384613</v>
      </c>
      <c r="BM335" s="41">
        <f t="shared" si="144"/>
        <v>110.26799673076923</v>
      </c>
      <c r="BN335" s="41">
        <f t="shared" si="144"/>
        <v>78.762854807692307</v>
      </c>
      <c r="BP335">
        <f t="shared" si="132"/>
        <v>18739.407115384613</v>
      </c>
      <c r="BQ335">
        <f t="shared" si="145"/>
        <v>95.459292922371745</v>
      </c>
    </row>
    <row r="336" spans="1:69" x14ac:dyDescent="0.3">
      <c r="A336" s="38">
        <v>40200</v>
      </c>
      <c r="B336" s="48">
        <v>121521.95</v>
      </c>
      <c r="C336" s="48">
        <v>144112.60999999999</v>
      </c>
      <c r="D336" s="48">
        <v>825000</v>
      </c>
      <c r="E336" s="49">
        <v>1860.16</v>
      </c>
      <c r="AD336" s="35">
        <f t="shared" si="124"/>
        <v>2011</v>
      </c>
      <c r="AE336" s="5">
        <f t="shared" si="119"/>
        <v>2010</v>
      </c>
      <c r="AF336" s="5">
        <f t="shared" si="125"/>
        <v>2009</v>
      </c>
      <c r="AG336" s="8">
        <f t="shared" si="120"/>
        <v>40200</v>
      </c>
      <c r="AH336" s="6">
        <f t="shared" si="148"/>
        <v>50</v>
      </c>
      <c r="AI336" s="6">
        <f t="shared" si="149"/>
        <v>2</v>
      </c>
      <c r="AK336">
        <f t="shared" si="121"/>
        <v>9886.0111538461533</v>
      </c>
      <c r="AL336">
        <f t="shared" si="141"/>
        <v>71.519000370915847</v>
      </c>
      <c r="AN336">
        <f t="shared" si="126"/>
        <v>12.292313665124874</v>
      </c>
      <c r="AO336" s="39">
        <f t="shared" si="127"/>
        <v>40200</v>
      </c>
      <c r="AP336" s="40">
        <f t="shared" si="122"/>
        <v>121.52195</v>
      </c>
      <c r="AQ336">
        <f t="shared" si="140"/>
        <v>118.63213384615383</v>
      </c>
      <c r="AR336">
        <f t="shared" si="140"/>
        <v>98.860111538461524</v>
      </c>
      <c r="AS336">
        <f t="shared" si="140"/>
        <v>79.088089230769228</v>
      </c>
      <c r="AT336">
        <f t="shared" si="140"/>
        <v>59.316066923076917</v>
      </c>
      <c r="AU336">
        <f t="shared" si="140"/>
        <v>39.544044615384614</v>
      </c>
      <c r="AW336">
        <f t="shared" si="123"/>
        <v>9587.3707692307689</v>
      </c>
      <c r="AX336">
        <f t="shared" si="142"/>
        <v>891.76909084253873</v>
      </c>
      <c r="BD336">
        <f t="shared" si="128"/>
        <v>15706.101923076925</v>
      </c>
      <c r="BE336">
        <f t="shared" si="143"/>
        <v>56.99395563968033</v>
      </c>
      <c r="BG336">
        <f t="shared" si="129"/>
        <v>7.7372444541091498</v>
      </c>
      <c r="BH336" s="39">
        <f t="shared" si="130"/>
        <v>40200</v>
      </c>
      <c r="BI336" s="41">
        <f t="shared" si="131"/>
        <v>121.52195</v>
      </c>
      <c r="BJ336" s="41">
        <f t="shared" si="144"/>
        <v>204.17932500000003</v>
      </c>
      <c r="BK336" s="41">
        <f t="shared" si="144"/>
        <v>172.76712115384618</v>
      </c>
      <c r="BL336" s="41">
        <f t="shared" si="144"/>
        <v>141.35491730769232</v>
      </c>
      <c r="BM336" s="41">
        <f t="shared" si="144"/>
        <v>109.94271346153847</v>
      </c>
      <c r="BN336" s="41">
        <f t="shared" si="144"/>
        <v>78.530509615384631</v>
      </c>
      <c r="BP336">
        <f t="shared" si="132"/>
        <v>18633.424230769233</v>
      </c>
      <c r="BQ336">
        <f t="shared" si="145"/>
        <v>90.671423169991328</v>
      </c>
    </row>
    <row r="337" spans="1:69" x14ac:dyDescent="0.3">
      <c r="A337" s="38">
        <v>40207</v>
      </c>
      <c r="B337" s="48">
        <v>115482.68</v>
      </c>
      <c r="C337" s="48">
        <v>135364.44</v>
      </c>
      <c r="D337" s="48">
        <v>784000</v>
      </c>
      <c r="E337" s="49">
        <v>1743.58</v>
      </c>
      <c r="AD337" s="35">
        <f t="shared" si="124"/>
        <v>2011</v>
      </c>
      <c r="AE337" s="5">
        <f t="shared" si="119"/>
        <v>2010</v>
      </c>
      <c r="AF337" s="5">
        <f t="shared" si="125"/>
        <v>2009</v>
      </c>
      <c r="AG337" s="8">
        <f t="shared" si="120"/>
        <v>40207</v>
      </c>
      <c r="AH337" s="6">
        <f t="shared" si="148"/>
        <v>49</v>
      </c>
      <c r="AI337" s="6">
        <f t="shared" si="149"/>
        <v>3</v>
      </c>
      <c r="AK337">
        <f t="shared" si="121"/>
        <v>10004.271730769231</v>
      </c>
      <c r="AL337">
        <f t="shared" si="141"/>
        <v>71.215160579297446</v>
      </c>
      <c r="AN337">
        <f t="shared" si="126"/>
        <v>11.543336997216938</v>
      </c>
      <c r="AO337" s="39">
        <f t="shared" si="127"/>
        <v>40207</v>
      </c>
      <c r="AP337" s="40">
        <f t="shared" si="122"/>
        <v>115.48267999999999</v>
      </c>
      <c r="AQ337">
        <f t="shared" si="140"/>
        <v>120.05126076923078</v>
      </c>
      <c r="AR337">
        <f t="shared" si="140"/>
        <v>100.0427173076923</v>
      </c>
      <c r="AS337">
        <f t="shared" si="140"/>
        <v>80.034173846153848</v>
      </c>
      <c r="AT337">
        <f t="shared" si="140"/>
        <v>60.02563038461539</v>
      </c>
      <c r="AU337">
        <f t="shared" si="140"/>
        <v>40.017086923076924</v>
      </c>
      <c r="AW337">
        <f t="shared" si="123"/>
        <v>9772.5311538461519</v>
      </c>
      <c r="AX337">
        <f t="shared" si="142"/>
        <v>760.96402860145997</v>
      </c>
      <c r="BD337">
        <f t="shared" si="128"/>
        <v>15659.632884615385</v>
      </c>
      <c r="BE337">
        <f t="shared" si="143"/>
        <v>54.700744918495595</v>
      </c>
      <c r="BG337">
        <f t="shared" si="129"/>
        <v>7.3745458051864388</v>
      </c>
      <c r="BH337" s="39">
        <f t="shared" si="130"/>
        <v>40207</v>
      </c>
      <c r="BI337" s="41">
        <f t="shared" si="131"/>
        <v>115.48267999999999</v>
      </c>
      <c r="BJ337" s="41">
        <f t="shared" si="144"/>
        <v>203.57522750000001</v>
      </c>
      <c r="BK337" s="41">
        <f t="shared" si="144"/>
        <v>172.25596173076923</v>
      </c>
      <c r="BL337" s="41">
        <f t="shared" si="144"/>
        <v>140.93669596153848</v>
      </c>
      <c r="BM337" s="41">
        <f t="shared" si="144"/>
        <v>109.61743019230768</v>
      </c>
      <c r="BN337" s="41">
        <f t="shared" si="144"/>
        <v>78.298164423076926</v>
      </c>
      <c r="BP337">
        <f t="shared" si="132"/>
        <v>18527.441346153846</v>
      </c>
      <c r="BQ337">
        <f t="shared" si="145"/>
        <v>86.061611514995093</v>
      </c>
    </row>
    <row r="338" spans="1:69" x14ac:dyDescent="0.3">
      <c r="A338" s="38">
        <v>40214</v>
      </c>
      <c r="B338" s="48">
        <v>110474.5</v>
      </c>
      <c r="C338" s="48">
        <v>129445.2</v>
      </c>
      <c r="D338" s="48">
        <v>750000</v>
      </c>
      <c r="E338" s="49">
        <v>1665.38</v>
      </c>
      <c r="AD338" s="35">
        <f t="shared" si="124"/>
        <v>2011</v>
      </c>
      <c r="AE338" s="5">
        <f t="shared" si="119"/>
        <v>2010</v>
      </c>
      <c r="AF338" s="5">
        <f t="shared" si="125"/>
        <v>2009</v>
      </c>
      <c r="AG338" s="8">
        <f t="shared" si="120"/>
        <v>40214</v>
      </c>
      <c r="AH338" s="6">
        <f t="shared" si="148"/>
        <v>48</v>
      </c>
      <c r="AI338" s="6">
        <f t="shared" si="149"/>
        <v>4</v>
      </c>
      <c r="AK338">
        <f t="shared" si="121"/>
        <v>10122.532307692309</v>
      </c>
      <c r="AL338">
        <f t="shared" si="141"/>
        <v>70.919457502847337</v>
      </c>
      <c r="AN338">
        <f t="shared" si="126"/>
        <v>10.913721650070535</v>
      </c>
      <c r="AO338" s="39">
        <f t="shared" si="127"/>
        <v>40214</v>
      </c>
      <c r="AP338" s="40">
        <f t="shared" si="122"/>
        <v>110.47450000000001</v>
      </c>
      <c r="AQ338">
        <f t="shared" si="140"/>
        <v>121.47038769230771</v>
      </c>
      <c r="AR338">
        <f t="shared" si="140"/>
        <v>101.22532307692309</v>
      </c>
      <c r="AS338">
        <f t="shared" si="140"/>
        <v>80.980258461538469</v>
      </c>
      <c r="AT338">
        <f t="shared" si="140"/>
        <v>60.735193846153855</v>
      </c>
      <c r="AU338">
        <f t="shared" si="140"/>
        <v>40.490129230769234</v>
      </c>
      <c r="AW338">
        <f t="shared" si="123"/>
        <v>9957.6915384615386</v>
      </c>
      <c r="AX338">
        <f t="shared" si="142"/>
        <v>663.95292704057192</v>
      </c>
      <c r="BD338">
        <f t="shared" si="128"/>
        <v>15613.16384615385</v>
      </c>
      <c r="BE338">
        <f t="shared" si="143"/>
        <v>52.46049814765135</v>
      </c>
      <c r="BG338">
        <f t="shared" si="129"/>
        <v>7.075727961902758</v>
      </c>
      <c r="BH338" s="39">
        <f t="shared" si="130"/>
        <v>40214</v>
      </c>
      <c r="BI338" s="41">
        <f t="shared" si="131"/>
        <v>110.47450000000001</v>
      </c>
      <c r="BJ338" s="41">
        <f t="shared" si="144"/>
        <v>202.97113000000004</v>
      </c>
      <c r="BK338" s="41">
        <f t="shared" si="144"/>
        <v>171.74480230769237</v>
      </c>
      <c r="BL338" s="41">
        <f t="shared" si="144"/>
        <v>140.51847461538466</v>
      </c>
      <c r="BM338" s="41">
        <f t="shared" si="144"/>
        <v>109.29214692307694</v>
      </c>
      <c r="BN338" s="41">
        <f t="shared" si="144"/>
        <v>78.06581923076925</v>
      </c>
      <c r="BP338">
        <f t="shared" si="132"/>
        <v>18421.458461538459</v>
      </c>
      <c r="BQ338">
        <f t="shared" si="145"/>
        <v>81.620106467552048</v>
      </c>
    </row>
    <row r="339" spans="1:69" x14ac:dyDescent="0.3">
      <c r="A339" s="38">
        <v>40221</v>
      </c>
      <c r="B339" s="48">
        <v>110474.5</v>
      </c>
      <c r="C339" s="48">
        <v>129735.25</v>
      </c>
      <c r="D339" s="48">
        <v>750000</v>
      </c>
      <c r="E339" s="49">
        <v>1669.09</v>
      </c>
      <c r="AD339" s="35">
        <f t="shared" si="124"/>
        <v>2011</v>
      </c>
      <c r="AE339" s="5">
        <f t="shared" si="119"/>
        <v>2010</v>
      </c>
      <c r="AF339" s="5">
        <f t="shared" si="125"/>
        <v>2009</v>
      </c>
      <c r="AG339" s="8">
        <f t="shared" si="120"/>
        <v>40221</v>
      </c>
      <c r="AH339" s="6">
        <f t="shared" si="148"/>
        <v>47</v>
      </c>
      <c r="AI339" s="6">
        <f t="shared" si="149"/>
        <v>5</v>
      </c>
      <c r="AK339">
        <f t="shared" si="121"/>
        <v>10240.792884615385</v>
      </c>
      <c r="AL339">
        <f t="shared" si="141"/>
        <v>70.631568612912616</v>
      </c>
      <c r="AN339">
        <f t="shared" si="126"/>
        <v>10.787690098289602</v>
      </c>
      <c r="AO339" s="39">
        <f t="shared" si="127"/>
        <v>40221</v>
      </c>
      <c r="AP339" s="40">
        <f t="shared" si="122"/>
        <v>110.47450000000001</v>
      </c>
      <c r="AQ339">
        <f t="shared" si="140"/>
        <v>122.88951461538461</v>
      </c>
      <c r="AR339">
        <f t="shared" si="140"/>
        <v>102.40792884615384</v>
      </c>
      <c r="AS339">
        <f t="shared" si="140"/>
        <v>81.926343076923075</v>
      </c>
      <c r="AT339">
        <f t="shared" si="140"/>
        <v>61.444757307692306</v>
      </c>
      <c r="AU339">
        <f t="shared" si="140"/>
        <v>40.963171538461538</v>
      </c>
      <c r="AW339">
        <f t="shared" si="123"/>
        <v>10142.851923076923</v>
      </c>
      <c r="AX339">
        <f t="shared" si="142"/>
        <v>589.13779037223992</v>
      </c>
      <c r="BD339">
        <f t="shared" si="128"/>
        <v>15566.694807692309</v>
      </c>
      <c r="BE339">
        <f t="shared" si="143"/>
        <v>50.271401392887903</v>
      </c>
      <c r="BG339">
        <f t="shared" si="129"/>
        <v>7.0968501255262506</v>
      </c>
      <c r="BH339" s="39">
        <f t="shared" si="130"/>
        <v>40221</v>
      </c>
      <c r="BI339" s="41">
        <f t="shared" si="131"/>
        <v>110.47450000000001</v>
      </c>
      <c r="BJ339" s="41">
        <f t="shared" si="144"/>
        <v>202.36703250000002</v>
      </c>
      <c r="BK339" s="41">
        <f t="shared" si="144"/>
        <v>171.23364288461539</v>
      </c>
      <c r="BL339" s="41">
        <f t="shared" si="144"/>
        <v>140.10025326923076</v>
      </c>
      <c r="BM339" s="41">
        <f t="shared" si="144"/>
        <v>108.96686365384616</v>
      </c>
      <c r="BN339" s="41">
        <f t="shared" si="144"/>
        <v>77.833474038461546</v>
      </c>
      <c r="BP339">
        <f t="shared" si="132"/>
        <v>18315.47557692308</v>
      </c>
      <c r="BQ339">
        <f t="shared" si="145"/>
        <v>77.337855835838894</v>
      </c>
    </row>
    <row r="340" spans="1:69" x14ac:dyDescent="0.3">
      <c r="A340" s="38">
        <v>40228</v>
      </c>
      <c r="B340" s="48">
        <v>111947.5</v>
      </c>
      <c r="C340" s="48">
        <v>131106.84</v>
      </c>
      <c r="D340" s="48">
        <v>760000</v>
      </c>
      <c r="E340" s="49">
        <v>1685.96</v>
      </c>
      <c r="AD340" s="35">
        <f t="shared" si="124"/>
        <v>2011</v>
      </c>
      <c r="AE340" s="5">
        <f t="shared" ref="AE340:AE363" si="150">YEAR(AG340)</f>
        <v>2010</v>
      </c>
      <c r="AF340" s="5">
        <f t="shared" si="125"/>
        <v>2009</v>
      </c>
      <c r="AG340" s="8">
        <f t="shared" ref="AG340:AG363" si="151">A340</f>
        <v>40228</v>
      </c>
      <c r="AH340" s="6">
        <f t="shared" si="148"/>
        <v>46</v>
      </c>
      <c r="AI340" s="6">
        <f t="shared" si="149"/>
        <v>6</v>
      </c>
      <c r="AK340">
        <f t="shared" ref="AK340:AK403" si="152">VLOOKUP($AF340,$AG$3:$AI$17,AH$1,FALSE)*($AH340/$AH$18)+VLOOKUP($AE340,$AG$3:$AI$17,AH$1,FALSE)*($AI340/$AI$18)</f>
        <v>10359.05346153846</v>
      </c>
      <c r="AL340">
        <f t="shared" si="141"/>
        <v>70.351188204695504</v>
      </c>
      <c r="AN340">
        <f t="shared" si="126"/>
        <v>10.806730597119079</v>
      </c>
      <c r="AO340" s="39">
        <f t="shared" si="127"/>
        <v>40228</v>
      </c>
      <c r="AP340" s="40">
        <f t="shared" ref="AP340:AP363" si="153">(B340)/1000</f>
        <v>111.94750000000001</v>
      </c>
      <c r="AQ340">
        <f t="shared" si="140"/>
        <v>124.30864153846153</v>
      </c>
      <c r="AR340">
        <f t="shared" si="140"/>
        <v>103.5905346153846</v>
      </c>
      <c r="AS340">
        <f t="shared" si="140"/>
        <v>82.872427692307681</v>
      </c>
      <c r="AT340">
        <f t="shared" si="140"/>
        <v>62.154320769230765</v>
      </c>
      <c r="AU340">
        <f t="shared" si="140"/>
        <v>41.436213846153841</v>
      </c>
      <c r="AW340">
        <f t="shared" ref="AW340:AW403" si="154">VLOOKUP($AF340,$AG$3:$AI$17,AI$1,FALSE)*($AH340/$AH$18)+VLOOKUP($AE340,$AG$3:$AI$17,AI$1,FALSE)*($AI340/$AI$18)</f>
        <v>10328.012307692306</v>
      </c>
      <c r="AX340">
        <f t="shared" si="142"/>
        <v>529.6830109039746</v>
      </c>
      <c r="BD340">
        <f t="shared" si="128"/>
        <v>15520.225769230768</v>
      </c>
      <c r="BE340">
        <f t="shared" si="143"/>
        <v>48.131722617619623</v>
      </c>
      <c r="BG340">
        <f t="shared" si="129"/>
        <v>7.2130071858837708</v>
      </c>
      <c r="BH340" s="39">
        <f t="shared" si="130"/>
        <v>40228</v>
      </c>
      <c r="BI340" s="41">
        <f t="shared" si="131"/>
        <v>111.94750000000001</v>
      </c>
      <c r="BJ340" s="41">
        <f t="shared" si="144"/>
        <v>201.762935</v>
      </c>
      <c r="BK340" s="41">
        <f t="shared" si="144"/>
        <v>170.72248346153845</v>
      </c>
      <c r="BL340" s="41">
        <f t="shared" si="144"/>
        <v>139.68203192307692</v>
      </c>
      <c r="BM340" s="41">
        <f t="shared" si="144"/>
        <v>108.64158038461537</v>
      </c>
      <c r="BN340" s="41">
        <f t="shared" si="144"/>
        <v>77.601128846153856</v>
      </c>
      <c r="BP340">
        <f t="shared" si="132"/>
        <v>18209.492692307693</v>
      </c>
      <c r="BQ340">
        <f t="shared" si="145"/>
        <v>73.20644514506327</v>
      </c>
    </row>
    <row r="341" spans="1:69" x14ac:dyDescent="0.3">
      <c r="A341" s="38">
        <v>40235</v>
      </c>
      <c r="B341" s="48">
        <v>109590.71</v>
      </c>
      <c r="C341" s="48">
        <v>128646.9</v>
      </c>
      <c r="D341" s="48">
        <v>744000</v>
      </c>
      <c r="E341" s="49">
        <v>1654.19</v>
      </c>
      <c r="AD341" s="35">
        <f t="shared" ref="AD341:AD363" si="155">AE341+1</f>
        <v>2011</v>
      </c>
      <c r="AE341" s="5">
        <f t="shared" si="150"/>
        <v>2010</v>
      </c>
      <c r="AF341" s="5">
        <f t="shared" ref="AF341:AF363" si="156">AE341-1</f>
        <v>2009</v>
      </c>
      <c r="AG341" s="8">
        <f t="shared" si="151"/>
        <v>40235</v>
      </c>
      <c r="AH341" s="6">
        <f t="shared" si="148"/>
        <v>45</v>
      </c>
      <c r="AI341" s="6">
        <f t="shared" si="149"/>
        <v>7</v>
      </c>
      <c r="AK341">
        <f t="shared" si="152"/>
        <v>10477.31403846154</v>
      </c>
      <c r="AL341">
        <f t="shared" si="141"/>
        <v>70.078026314409385</v>
      </c>
      <c r="AN341">
        <f t="shared" ref="AN341:AN363" si="157">B341/AK341</f>
        <v>10.459809603654106</v>
      </c>
      <c r="AO341" s="39">
        <f t="shared" ref="AO341:AO363" si="158">AG341</f>
        <v>40235</v>
      </c>
      <c r="AP341" s="40">
        <f t="shared" si="153"/>
        <v>109.59071</v>
      </c>
      <c r="AQ341">
        <f t="shared" si="140"/>
        <v>125.72776846153847</v>
      </c>
      <c r="AR341">
        <f t="shared" si="140"/>
        <v>104.7731403846154</v>
      </c>
      <c r="AS341">
        <f t="shared" si="140"/>
        <v>83.818512307692316</v>
      </c>
      <c r="AT341">
        <f t="shared" si="140"/>
        <v>62.863884230769237</v>
      </c>
      <c r="AU341">
        <f t="shared" si="140"/>
        <v>41.909256153846158</v>
      </c>
      <c r="AW341">
        <f t="shared" si="154"/>
        <v>10513.172692307691</v>
      </c>
      <c r="AX341">
        <f t="shared" si="142"/>
        <v>481.29851641992792</v>
      </c>
      <c r="BD341">
        <f t="shared" ref="BD341:BD404" si="159">VLOOKUP($AE341,$AG$3:$AI$17,AH$1,FALSE)*($AH341/$AH$18)+VLOOKUP($AD341,$AG$3:$AI$17,AH$1,FALSE)*($AI341/$AI$18)</f>
        <v>15473.756730769233</v>
      </c>
      <c r="BE341">
        <f t="shared" si="143"/>
        <v>46.039807112504974</v>
      </c>
      <c r="BG341">
        <f t="shared" ref="BG341:BG363" si="160">B341/BD341</f>
        <v>7.0823596303592673</v>
      </c>
      <c r="BH341" s="39">
        <f t="shared" ref="BH341:BH363" si="161">AO341</f>
        <v>40235</v>
      </c>
      <c r="BI341" s="41">
        <f t="shared" ref="BI341:BI363" si="162">B341/1000</f>
        <v>109.59071</v>
      </c>
      <c r="BJ341" s="41">
        <f t="shared" si="144"/>
        <v>201.15883750000003</v>
      </c>
      <c r="BK341" s="41">
        <f t="shared" si="144"/>
        <v>170.21132403846158</v>
      </c>
      <c r="BL341" s="41">
        <f t="shared" si="144"/>
        <v>139.26381057692311</v>
      </c>
      <c r="BM341" s="41">
        <f t="shared" si="144"/>
        <v>108.31629711538463</v>
      </c>
      <c r="BN341" s="41">
        <f t="shared" si="144"/>
        <v>77.368783653846165</v>
      </c>
      <c r="BP341">
        <f t="shared" ref="BP341:BP404" si="163">VLOOKUP($AE341,$AG$3:$AI$17,AI$1,FALSE)*($AH341/$AH$18)+VLOOKUP($AD341,$AG$3:$AI$17,AI$1,FALSE)*($AI341/$AI$18)</f>
        <v>18103.50980769231</v>
      </c>
      <c r="BQ341">
        <f t="shared" si="145"/>
        <v>69.218042451329438</v>
      </c>
    </row>
    <row r="342" spans="1:69" x14ac:dyDescent="0.3">
      <c r="A342" s="38">
        <v>40242</v>
      </c>
      <c r="B342" s="48">
        <v>114156.99</v>
      </c>
      <c r="C342" s="48">
        <v>134301.54999999999</v>
      </c>
      <c r="D342" s="48">
        <v>775000</v>
      </c>
      <c r="E342" s="49">
        <v>1727.55</v>
      </c>
      <c r="AD342" s="35">
        <f t="shared" si="155"/>
        <v>2011</v>
      </c>
      <c r="AE342" s="5">
        <f t="shared" si="150"/>
        <v>2010</v>
      </c>
      <c r="AF342" s="5">
        <f t="shared" si="156"/>
        <v>2009</v>
      </c>
      <c r="AG342" s="8">
        <f t="shared" si="151"/>
        <v>40242</v>
      </c>
      <c r="AH342" s="6">
        <f t="shared" si="148"/>
        <v>44</v>
      </c>
      <c r="AI342" s="6">
        <f t="shared" si="149"/>
        <v>8</v>
      </c>
      <c r="AK342">
        <f t="shared" si="152"/>
        <v>10595.574615384616</v>
      </c>
      <c r="AL342">
        <f t="shared" si="141"/>
        <v>69.811807719006609</v>
      </c>
      <c r="AN342">
        <f t="shared" si="157"/>
        <v>10.774025396814794</v>
      </c>
      <c r="AO342" s="39">
        <f t="shared" si="158"/>
        <v>40242</v>
      </c>
      <c r="AP342" s="40">
        <f t="shared" si="153"/>
        <v>114.15699000000001</v>
      </c>
      <c r="AQ342">
        <f t="shared" si="140"/>
        <v>127.14689538461539</v>
      </c>
      <c r="AR342">
        <f t="shared" si="140"/>
        <v>105.95574615384615</v>
      </c>
      <c r="AS342">
        <f t="shared" si="140"/>
        <v>84.764596923076923</v>
      </c>
      <c r="AT342">
        <f t="shared" si="140"/>
        <v>63.573447692307695</v>
      </c>
      <c r="AU342">
        <f t="shared" si="140"/>
        <v>42.382298461538461</v>
      </c>
      <c r="AW342">
        <f t="shared" si="154"/>
        <v>10698.333076923076</v>
      </c>
      <c r="AX342">
        <f t="shared" si="142"/>
        <v>441.15576352594371</v>
      </c>
      <c r="BD342">
        <f t="shared" si="159"/>
        <v>15427.287692307693</v>
      </c>
      <c r="BE342">
        <f t="shared" si="143"/>
        <v>43.994073227709919</v>
      </c>
      <c r="BG342">
        <f t="shared" si="160"/>
        <v>7.3996798579779268</v>
      </c>
      <c r="BH342" s="39">
        <f t="shared" si="161"/>
        <v>40242</v>
      </c>
      <c r="BI342" s="41">
        <f t="shared" si="162"/>
        <v>114.15699000000001</v>
      </c>
      <c r="BJ342" s="41">
        <f t="shared" si="144"/>
        <v>200.55474000000001</v>
      </c>
      <c r="BK342" s="41">
        <f t="shared" si="144"/>
        <v>169.70016461538464</v>
      </c>
      <c r="BL342" s="41">
        <f t="shared" si="144"/>
        <v>138.84558923076924</v>
      </c>
      <c r="BM342" s="41">
        <f t="shared" si="144"/>
        <v>107.99101384615385</v>
      </c>
      <c r="BN342" s="41">
        <f t="shared" si="144"/>
        <v>77.136438461538461</v>
      </c>
      <c r="BP342">
        <f t="shared" si="163"/>
        <v>17997.526923076923</v>
      </c>
      <c r="BQ342">
        <f t="shared" si="145"/>
        <v>65.365348788778022</v>
      </c>
    </row>
    <row r="343" spans="1:69" x14ac:dyDescent="0.3">
      <c r="A343" s="38">
        <v>40249</v>
      </c>
      <c r="B343" s="48">
        <v>114598.88</v>
      </c>
      <c r="C343" s="48">
        <v>135404.76999999999</v>
      </c>
      <c r="D343" s="48">
        <v>778000</v>
      </c>
      <c r="E343" s="49">
        <v>1742.56</v>
      </c>
      <c r="AD343" s="35">
        <f t="shared" si="155"/>
        <v>2011</v>
      </c>
      <c r="AE343" s="5">
        <f t="shared" si="150"/>
        <v>2010</v>
      </c>
      <c r="AF343" s="5">
        <f t="shared" si="156"/>
        <v>2009</v>
      </c>
      <c r="AG343" s="8">
        <f t="shared" si="151"/>
        <v>40249</v>
      </c>
      <c r="AH343" s="6">
        <f t="shared" si="148"/>
        <v>43</v>
      </c>
      <c r="AI343" s="6">
        <f t="shared" si="149"/>
        <v>9</v>
      </c>
      <c r="AK343">
        <f t="shared" si="152"/>
        <v>10713.835192307692</v>
      </c>
      <c r="AL343">
        <f t="shared" si="141"/>
        <v>69.552271011224875</v>
      </c>
      <c r="AN343">
        <f t="shared" si="157"/>
        <v>10.696345234270506</v>
      </c>
      <c r="AO343" s="39">
        <f t="shared" si="158"/>
        <v>40249</v>
      </c>
      <c r="AP343" s="40">
        <f t="shared" si="153"/>
        <v>114.59888000000001</v>
      </c>
      <c r="AQ343">
        <f t="shared" si="140"/>
        <v>128.56602230769229</v>
      </c>
      <c r="AR343">
        <f t="shared" si="140"/>
        <v>107.13835192307691</v>
      </c>
      <c r="AS343">
        <f t="shared" si="140"/>
        <v>85.710681538461529</v>
      </c>
      <c r="AT343">
        <f t="shared" si="140"/>
        <v>64.283011153846147</v>
      </c>
      <c r="AU343">
        <f t="shared" si="140"/>
        <v>42.855340769230764</v>
      </c>
      <c r="AW343">
        <f t="shared" si="154"/>
        <v>10883.493461538459</v>
      </c>
      <c r="AX343">
        <f t="shared" si="142"/>
        <v>407.31419898304387</v>
      </c>
      <c r="BD343">
        <f t="shared" si="159"/>
        <v>15380.818653846152</v>
      </c>
      <c r="BE343">
        <f t="shared" si="143"/>
        <v>41.993008384732967</v>
      </c>
      <c r="BG343">
        <f t="shared" si="160"/>
        <v>7.4507659559033437</v>
      </c>
      <c r="BH343" s="39">
        <f t="shared" si="161"/>
        <v>40249</v>
      </c>
      <c r="BI343" s="41">
        <f t="shared" si="162"/>
        <v>114.59888000000001</v>
      </c>
      <c r="BJ343" s="41">
        <f t="shared" si="144"/>
        <v>199.95064249999999</v>
      </c>
      <c r="BK343" s="41">
        <f t="shared" si="144"/>
        <v>169.18900519230766</v>
      </c>
      <c r="BL343" s="41">
        <f t="shared" si="144"/>
        <v>138.42736788461536</v>
      </c>
      <c r="BM343" s="41">
        <f t="shared" si="144"/>
        <v>107.66573057692305</v>
      </c>
      <c r="BN343" s="41">
        <f t="shared" si="144"/>
        <v>76.904093269230771</v>
      </c>
      <c r="BP343">
        <f t="shared" si="163"/>
        <v>17891.544038461536</v>
      </c>
      <c r="BQ343">
        <f t="shared" si="145"/>
        <v>61.64155359035388</v>
      </c>
    </row>
    <row r="344" spans="1:69" x14ac:dyDescent="0.3">
      <c r="A344" s="38">
        <v>40256</v>
      </c>
      <c r="B344" s="48">
        <v>118428.67</v>
      </c>
      <c r="C344" s="48">
        <v>140122.44</v>
      </c>
      <c r="D344" s="48">
        <v>804000</v>
      </c>
      <c r="E344" s="49">
        <v>1803.42</v>
      </c>
      <c r="AD344" s="35">
        <f t="shared" si="155"/>
        <v>2011</v>
      </c>
      <c r="AE344" s="5">
        <f t="shared" si="150"/>
        <v>2010</v>
      </c>
      <c r="AF344" s="5">
        <f t="shared" si="156"/>
        <v>2009</v>
      </c>
      <c r="AG344" s="8">
        <f t="shared" si="151"/>
        <v>40256</v>
      </c>
      <c r="AH344" s="6">
        <f t="shared" si="148"/>
        <v>42</v>
      </c>
      <c r="AI344" s="6">
        <f t="shared" si="149"/>
        <v>10</v>
      </c>
      <c r="AK344">
        <f t="shared" si="152"/>
        <v>10832.095769230769</v>
      </c>
      <c r="AL344">
        <f t="shared" si="141"/>
        <v>69.299167743417172</v>
      </c>
      <c r="AN344">
        <f t="shared" si="157"/>
        <v>10.933126194877623</v>
      </c>
      <c r="AO344" s="39">
        <f t="shared" si="158"/>
        <v>40256</v>
      </c>
      <c r="AP344" s="40">
        <f t="shared" si="153"/>
        <v>118.42867</v>
      </c>
      <c r="AQ344">
        <f t="shared" si="140"/>
        <v>129.98514923076922</v>
      </c>
      <c r="AR344">
        <f t="shared" si="140"/>
        <v>108.3209576923077</v>
      </c>
      <c r="AS344">
        <f t="shared" si="140"/>
        <v>86.656766153846149</v>
      </c>
      <c r="AT344">
        <f t="shared" si="140"/>
        <v>64.992574615384612</v>
      </c>
      <c r="AU344">
        <f t="shared" si="140"/>
        <v>43.328383076923075</v>
      </c>
      <c r="AW344">
        <f t="shared" si="154"/>
        <v>11068.653846153846</v>
      </c>
      <c r="AX344">
        <f t="shared" si="142"/>
        <v>378.39815040770691</v>
      </c>
      <c r="BD344">
        <f t="shared" si="159"/>
        <v>15334.349615384617</v>
      </c>
      <c r="BE344">
        <f t="shared" si="143"/>
        <v>40.035165346656363</v>
      </c>
      <c r="BG344">
        <f t="shared" si="160"/>
        <v>7.7230970318547518</v>
      </c>
      <c r="BH344" s="39">
        <f t="shared" si="161"/>
        <v>40256</v>
      </c>
      <c r="BI344" s="41">
        <f t="shared" si="162"/>
        <v>118.42867</v>
      </c>
      <c r="BJ344" s="41">
        <f t="shared" si="144"/>
        <v>199.34654500000002</v>
      </c>
      <c r="BK344" s="41">
        <f t="shared" si="144"/>
        <v>168.6778457692308</v>
      </c>
      <c r="BL344" s="41">
        <f t="shared" si="144"/>
        <v>138.00914653846155</v>
      </c>
      <c r="BM344" s="41">
        <f t="shared" si="144"/>
        <v>107.34044730769232</v>
      </c>
      <c r="BN344" s="41">
        <f t="shared" si="144"/>
        <v>76.671748076923095</v>
      </c>
      <c r="BP344">
        <f t="shared" si="163"/>
        <v>17785.561153846153</v>
      </c>
      <c r="BQ344">
        <f t="shared" si="145"/>
        <v>58.040294509379486</v>
      </c>
    </row>
    <row r="345" spans="1:69" x14ac:dyDescent="0.3">
      <c r="A345" s="38">
        <v>40263</v>
      </c>
      <c r="B345" s="48">
        <v>120785.46</v>
      </c>
      <c r="C345" s="48">
        <v>142916.60999999999</v>
      </c>
      <c r="D345" s="48">
        <v>820000</v>
      </c>
      <c r="E345" s="49">
        <v>1839.78</v>
      </c>
      <c r="AD345" s="35">
        <f t="shared" si="155"/>
        <v>2011</v>
      </c>
      <c r="AE345" s="5">
        <f t="shared" si="150"/>
        <v>2010</v>
      </c>
      <c r="AF345" s="5">
        <f t="shared" si="156"/>
        <v>2009</v>
      </c>
      <c r="AG345" s="8">
        <f t="shared" si="151"/>
        <v>40263</v>
      </c>
      <c r="AH345" s="6">
        <f t="shared" si="148"/>
        <v>41</v>
      </c>
      <c r="AI345" s="6">
        <f t="shared" si="149"/>
        <v>11</v>
      </c>
      <c r="AK345">
        <f t="shared" si="152"/>
        <v>10950.356346153847</v>
      </c>
      <c r="AL345">
        <f t="shared" si="141"/>
        <v>69.052261634270721</v>
      </c>
      <c r="AN345">
        <f t="shared" si="157"/>
        <v>11.030276657839007</v>
      </c>
      <c r="AO345" s="39">
        <f t="shared" si="158"/>
        <v>40263</v>
      </c>
      <c r="AP345" s="40">
        <f t="shared" si="153"/>
        <v>120.78546</v>
      </c>
      <c r="AQ345">
        <f t="shared" si="140"/>
        <v>131.40427615384618</v>
      </c>
      <c r="AR345">
        <f t="shared" si="140"/>
        <v>109.50356346153846</v>
      </c>
      <c r="AS345">
        <f t="shared" si="140"/>
        <v>87.60285076923077</v>
      </c>
      <c r="AT345">
        <f t="shared" si="140"/>
        <v>65.702138076923092</v>
      </c>
      <c r="AU345">
        <f t="shared" si="140"/>
        <v>43.801425384615385</v>
      </c>
      <c r="AW345">
        <f t="shared" si="154"/>
        <v>11253.814230769231</v>
      </c>
      <c r="AX345">
        <f t="shared" si="142"/>
        <v>353.40522858599462</v>
      </c>
      <c r="BD345">
        <f t="shared" si="159"/>
        <v>15287.880576923077</v>
      </c>
      <c r="BE345">
        <f t="shared" si="143"/>
        <v>38.119158727495808</v>
      </c>
      <c r="BG345">
        <f t="shared" si="160"/>
        <v>7.9007328316211867</v>
      </c>
      <c r="BH345" s="39">
        <f t="shared" si="161"/>
        <v>40263</v>
      </c>
      <c r="BI345" s="41">
        <f t="shared" si="162"/>
        <v>120.78546</v>
      </c>
      <c r="BJ345" s="41">
        <f t="shared" ref="BJ345:BN364" si="164">$BD345*BJ$18/1000</f>
        <v>198.7424475</v>
      </c>
      <c r="BK345" s="41">
        <f t="shared" si="164"/>
        <v>168.16668634615385</v>
      </c>
      <c r="BL345" s="41">
        <f t="shared" si="164"/>
        <v>137.59092519230768</v>
      </c>
      <c r="BM345" s="41">
        <f t="shared" si="164"/>
        <v>107.01516403846153</v>
      </c>
      <c r="BN345" s="41">
        <f t="shared" si="164"/>
        <v>76.439402884615376</v>
      </c>
      <c r="BP345">
        <f t="shared" si="163"/>
        <v>17679.578269230769</v>
      </c>
      <c r="BQ345">
        <f t="shared" si="145"/>
        <v>54.555621143288356</v>
      </c>
    </row>
    <row r="346" spans="1:69" x14ac:dyDescent="0.3">
      <c r="A346" s="38">
        <v>40270</v>
      </c>
      <c r="B346" s="48">
        <v>126235.53</v>
      </c>
      <c r="C346" s="48">
        <v>150080.97</v>
      </c>
      <c r="D346" s="48">
        <v>857000</v>
      </c>
      <c r="E346" s="49">
        <v>1936.39</v>
      </c>
      <c r="AD346" s="35">
        <f t="shared" si="155"/>
        <v>2011</v>
      </c>
      <c r="AE346" s="5">
        <f t="shared" si="150"/>
        <v>2010</v>
      </c>
      <c r="AF346" s="5">
        <f t="shared" si="156"/>
        <v>2009</v>
      </c>
      <c r="AG346" s="8">
        <f t="shared" si="151"/>
        <v>40270</v>
      </c>
      <c r="AH346" s="6">
        <f t="shared" si="148"/>
        <v>40</v>
      </c>
      <c r="AI346" s="6">
        <f t="shared" si="149"/>
        <v>12</v>
      </c>
      <c r="AK346">
        <f t="shared" si="152"/>
        <v>11068.616923076923</v>
      </c>
      <c r="AL346">
        <f t="shared" si="141"/>
        <v>68.811327833091156</v>
      </c>
      <c r="AN346">
        <f t="shared" si="157"/>
        <v>11.404815152362167</v>
      </c>
      <c r="AO346" s="39">
        <f t="shared" si="158"/>
        <v>40270</v>
      </c>
      <c r="AP346" s="40">
        <f t="shared" si="153"/>
        <v>126.23553</v>
      </c>
      <c r="AQ346">
        <f t="shared" si="140"/>
        <v>132.82340307692309</v>
      </c>
      <c r="AR346">
        <f t="shared" si="140"/>
        <v>110.68616923076922</v>
      </c>
      <c r="AS346">
        <f t="shared" si="140"/>
        <v>88.548935384615376</v>
      </c>
      <c r="AT346">
        <f t="shared" si="140"/>
        <v>66.411701538461543</v>
      </c>
      <c r="AU346">
        <f t="shared" si="140"/>
        <v>44.274467692307688</v>
      </c>
      <c r="AW346">
        <f t="shared" si="154"/>
        <v>11438.974615384614</v>
      </c>
      <c r="AX346">
        <f t="shared" si="142"/>
        <v>331.58775959405284</v>
      </c>
      <c r="BD346">
        <f t="shared" si="159"/>
        <v>15241.41153846154</v>
      </c>
      <c r="BE346">
        <f t="shared" si="143"/>
        <v>36.243661722956546</v>
      </c>
      <c r="BG346">
        <f t="shared" si="160"/>
        <v>8.2824041383205209</v>
      </c>
      <c r="BH346" s="39">
        <f t="shared" si="161"/>
        <v>40270</v>
      </c>
      <c r="BI346" s="41">
        <f t="shared" si="162"/>
        <v>126.23553</v>
      </c>
      <c r="BJ346" s="41">
        <f t="shared" si="164"/>
        <v>198.13835</v>
      </c>
      <c r="BK346" s="41">
        <f t="shared" si="164"/>
        <v>167.65552692307693</v>
      </c>
      <c r="BL346" s="41">
        <f t="shared" si="164"/>
        <v>137.17270384615387</v>
      </c>
      <c r="BM346" s="41">
        <f t="shared" si="164"/>
        <v>106.68988076923077</v>
      </c>
      <c r="BN346" s="41">
        <f t="shared" si="164"/>
        <v>76.2070576923077</v>
      </c>
      <c r="BP346">
        <f t="shared" si="163"/>
        <v>17573.595384615386</v>
      </c>
      <c r="BQ346">
        <f t="shared" si="145"/>
        <v>51.181962224418328</v>
      </c>
    </row>
    <row r="347" spans="1:69" x14ac:dyDescent="0.3">
      <c r="A347" s="38">
        <v>40277</v>
      </c>
      <c r="B347" s="48">
        <v>126088.23</v>
      </c>
      <c r="C347" s="49">
        <v>149970.96</v>
      </c>
      <c r="D347" s="48">
        <v>856000</v>
      </c>
      <c r="E347" s="49">
        <v>1934.34</v>
      </c>
      <c r="AD347" s="35">
        <f t="shared" si="155"/>
        <v>2011</v>
      </c>
      <c r="AE347" s="5">
        <f t="shared" si="150"/>
        <v>2010</v>
      </c>
      <c r="AF347" s="5">
        <f t="shared" si="156"/>
        <v>2009</v>
      </c>
      <c r="AG347" s="8">
        <f t="shared" si="151"/>
        <v>40277</v>
      </c>
      <c r="AH347" s="6">
        <f t="shared" si="148"/>
        <v>39</v>
      </c>
      <c r="AI347" s="6">
        <f t="shared" si="149"/>
        <v>13</v>
      </c>
      <c r="AK347">
        <f t="shared" si="152"/>
        <v>11186.877500000001</v>
      </c>
      <c r="AL347">
        <f t="shared" si="141"/>
        <v>68.57615223683662</v>
      </c>
      <c r="AN347">
        <f t="shared" si="157"/>
        <v>11.271083463638535</v>
      </c>
      <c r="AO347" s="39">
        <f t="shared" si="158"/>
        <v>40277</v>
      </c>
      <c r="AP347" s="40">
        <f t="shared" si="153"/>
        <v>126.08823</v>
      </c>
      <c r="AQ347">
        <f t="shared" si="140"/>
        <v>134.24252999999999</v>
      </c>
      <c r="AR347">
        <f t="shared" si="140"/>
        <v>111.86877500000001</v>
      </c>
      <c r="AS347">
        <f t="shared" si="140"/>
        <v>89.495020000000011</v>
      </c>
      <c r="AT347">
        <f t="shared" si="140"/>
        <v>67.121264999999994</v>
      </c>
      <c r="AU347">
        <f t="shared" si="140"/>
        <v>44.747510000000005</v>
      </c>
      <c r="AW347">
        <f t="shared" si="154"/>
        <v>11624.134999999998</v>
      </c>
      <c r="AX347">
        <f t="shared" si="142"/>
        <v>312.37671099608428</v>
      </c>
      <c r="BD347">
        <f t="shared" si="159"/>
        <v>15194.942500000001</v>
      </c>
      <c r="BE347">
        <f t="shared" si="143"/>
        <v>34.407403046382015</v>
      </c>
      <c r="BG347">
        <f t="shared" si="160"/>
        <v>8.2980392982730926</v>
      </c>
      <c r="BH347" s="39">
        <f t="shared" si="161"/>
        <v>40277</v>
      </c>
      <c r="BI347" s="41">
        <f t="shared" si="162"/>
        <v>126.08823</v>
      </c>
      <c r="BJ347" s="41">
        <f t="shared" si="164"/>
        <v>197.53425250000001</v>
      </c>
      <c r="BK347" s="41">
        <f t="shared" si="164"/>
        <v>167.14436750000002</v>
      </c>
      <c r="BL347" s="41">
        <f t="shared" si="164"/>
        <v>136.75448250000002</v>
      </c>
      <c r="BM347" s="41">
        <f t="shared" si="164"/>
        <v>106.3645975</v>
      </c>
      <c r="BN347" s="41">
        <f t="shared" si="164"/>
        <v>75.97471250000001</v>
      </c>
      <c r="BP347">
        <f t="shared" si="163"/>
        <v>17467.612499999999</v>
      </c>
      <c r="BQ347">
        <f t="shared" si="145"/>
        <v>47.914095897338768</v>
      </c>
    </row>
    <row r="348" spans="1:69" x14ac:dyDescent="0.3">
      <c r="A348" s="38">
        <v>40284</v>
      </c>
      <c r="B348" s="48">
        <v>124909.84</v>
      </c>
      <c r="C348" s="48">
        <v>148535.71</v>
      </c>
      <c r="D348" s="48">
        <v>848000</v>
      </c>
      <c r="E348" s="49">
        <v>1913.85</v>
      </c>
      <c r="AD348" s="35">
        <f t="shared" si="155"/>
        <v>2011</v>
      </c>
      <c r="AE348" s="5">
        <f t="shared" si="150"/>
        <v>2010</v>
      </c>
      <c r="AF348" s="5">
        <f t="shared" si="156"/>
        <v>2009</v>
      </c>
      <c r="AG348" s="8">
        <f t="shared" si="151"/>
        <v>40284</v>
      </c>
      <c r="AH348" s="6">
        <f t="shared" si="148"/>
        <v>38</v>
      </c>
      <c r="AI348" s="6">
        <f t="shared" si="149"/>
        <v>14</v>
      </c>
      <c r="AK348">
        <f t="shared" si="152"/>
        <v>11305.138076923076</v>
      </c>
      <c r="AL348">
        <f t="shared" si="141"/>
        <v>68.346530855541076</v>
      </c>
      <c r="AN348">
        <f t="shared" si="157"/>
        <v>11.048944218998583</v>
      </c>
      <c r="AO348" s="39">
        <f t="shared" si="158"/>
        <v>40284</v>
      </c>
      <c r="AP348" s="40">
        <f t="shared" si="153"/>
        <v>124.90984</v>
      </c>
      <c r="AQ348">
        <f t="shared" si="140"/>
        <v>135.66165692307692</v>
      </c>
      <c r="AR348">
        <f t="shared" si="140"/>
        <v>113.05138076923076</v>
      </c>
      <c r="AS348">
        <f t="shared" si="140"/>
        <v>90.441104615384617</v>
      </c>
      <c r="AT348">
        <f t="shared" si="140"/>
        <v>67.830828461538459</v>
      </c>
      <c r="AU348">
        <f t="shared" si="140"/>
        <v>45.220552307692309</v>
      </c>
      <c r="AW348">
        <f t="shared" si="154"/>
        <v>11809.295384615383</v>
      </c>
      <c r="AX348">
        <f t="shared" si="142"/>
        <v>295.33134570033167</v>
      </c>
      <c r="BD348">
        <f t="shared" si="159"/>
        <v>15148.47346153846</v>
      </c>
      <c r="BE348">
        <f t="shared" si="143"/>
        <v>32.60916405502585</v>
      </c>
      <c r="BG348">
        <f t="shared" si="160"/>
        <v>8.2457047779198671</v>
      </c>
      <c r="BH348" s="39">
        <f t="shared" si="161"/>
        <v>40284</v>
      </c>
      <c r="BI348" s="41">
        <f t="shared" si="162"/>
        <v>124.90984</v>
      </c>
      <c r="BJ348" s="41">
        <f t="shared" si="164"/>
        <v>196.93015499999998</v>
      </c>
      <c r="BK348" s="41">
        <f t="shared" si="164"/>
        <v>166.63320807692307</v>
      </c>
      <c r="BL348" s="41">
        <f t="shared" si="164"/>
        <v>136.33626115384612</v>
      </c>
      <c r="BM348" s="41">
        <f t="shared" si="164"/>
        <v>106.03931423076922</v>
      </c>
      <c r="BN348" s="41">
        <f t="shared" si="164"/>
        <v>75.742367307692305</v>
      </c>
      <c r="BP348">
        <f t="shared" si="163"/>
        <v>17361.629615384612</v>
      </c>
      <c r="BQ348">
        <f t="shared" si="145"/>
        <v>44.74712274918042</v>
      </c>
    </row>
    <row r="349" spans="1:69" x14ac:dyDescent="0.3">
      <c r="A349" s="38">
        <v>40291</v>
      </c>
      <c r="B349" s="48">
        <v>122258.45</v>
      </c>
      <c r="C349" s="48">
        <v>146723.13</v>
      </c>
      <c r="D349" s="48">
        <v>830000</v>
      </c>
      <c r="E349" s="49">
        <v>1892.35</v>
      </c>
      <c r="AD349" s="35">
        <f t="shared" si="155"/>
        <v>2011</v>
      </c>
      <c r="AE349" s="5">
        <f t="shared" si="150"/>
        <v>2010</v>
      </c>
      <c r="AF349" s="5">
        <f t="shared" si="156"/>
        <v>2009</v>
      </c>
      <c r="AG349" s="8">
        <f t="shared" si="151"/>
        <v>40291</v>
      </c>
      <c r="AH349" s="6">
        <f t="shared" si="148"/>
        <v>37</v>
      </c>
      <c r="AI349" s="6">
        <f t="shared" si="149"/>
        <v>15</v>
      </c>
      <c r="AK349">
        <f t="shared" si="152"/>
        <v>11423.398653846154</v>
      </c>
      <c r="AL349">
        <f t="shared" si="141"/>
        <v>68.122269222173941</v>
      </c>
      <c r="AN349">
        <f t="shared" si="157"/>
        <v>10.70245849809651</v>
      </c>
      <c r="AO349" s="39">
        <f t="shared" si="158"/>
        <v>40291</v>
      </c>
      <c r="AP349" s="40">
        <f t="shared" si="153"/>
        <v>122.25845</v>
      </c>
      <c r="AQ349">
        <f t="shared" si="140"/>
        <v>137.08078384615385</v>
      </c>
      <c r="AR349">
        <f t="shared" si="140"/>
        <v>114.23398653846154</v>
      </c>
      <c r="AS349">
        <f t="shared" si="140"/>
        <v>91.387189230769238</v>
      </c>
      <c r="AT349">
        <f t="shared" si="140"/>
        <v>68.540391923076925</v>
      </c>
      <c r="AU349">
        <f t="shared" si="140"/>
        <v>45.693594615384619</v>
      </c>
      <c r="AW349">
        <f t="shared" si="154"/>
        <v>11994.455769230768</v>
      </c>
      <c r="AX349">
        <f t="shared" si="142"/>
        <v>280.1049940361749</v>
      </c>
      <c r="BD349">
        <f t="shared" si="159"/>
        <v>15102.004423076924</v>
      </c>
      <c r="BE349">
        <f t="shared" si="143"/>
        <v>30.847776052996512</v>
      </c>
      <c r="BG349">
        <f t="shared" si="160"/>
        <v>8.0955114682114981</v>
      </c>
      <c r="BH349" s="39">
        <f t="shared" si="161"/>
        <v>40291</v>
      </c>
      <c r="BI349" s="41">
        <f t="shared" si="162"/>
        <v>122.25845</v>
      </c>
      <c r="BJ349" s="41">
        <f t="shared" si="164"/>
        <v>196.32605749999999</v>
      </c>
      <c r="BK349" s="41">
        <f t="shared" si="164"/>
        <v>166.12204865384618</v>
      </c>
      <c r="BL349" s="41">
        <f t="shared" si="164"/>
        <v>135.91803980769231</v>
      </c>
      <c r="BM349" s="41">
        <f t="shared" si="164"/>
        <v>105.71403096153846</v>
      </c>
      <c r="BN349" s="41">
        <f t="shared" si="164"/>
        <v>75.510022115384615</v>
      </c>
      <c r="BP349">
        <f t="shared" si="163"/>
        <v>17255.646730769229</v>
      </c>
      <c r="BQ349">
        <f t="shared" si="145"/>
        <v>41.676441300000548</v>
      </c>
    </row>
    <row r="350" spans="1:69" x14ac:dyDescent="0.3">
      <c r="A350" s="38">
        <v>40298</v>
      </c>
      <c r="B350" s="48">
        <v>125057.14</v>
      </c>
      <c r="C350" s="48">
        <v>150096.43</v>
      </c>
      <c r="D350" s="48">
        <v>849000</v>
      </c>
      <c r="E350" s="49">
        <v>1933.19</v>
      </c>
      <c r="AD350" s="35">
        <f t="shared" si="155"/>
        <v>2011</v>
      </c>
      <c r="AE350" s="5">
        <f t="shared" si="150"/>
        <v>2010</v>
      </c>
      <c r="AF350" s="5">
        <f t="shared" si="156"/>
        <v>2009</v>
      </c>
      <c r="AG350" s="8">
        <f t="shared" si="151"/>
        <v>40298</v>
      </c>
      <c r="AH350" s="6">
        <f t="shared" si="148"/>
        <v>36</v>
      </c>
      <c r="AI350" s="6">
        <f t="shared" si="149"/>
        <v>16</v>
      </c>
      <c r="AK350">
        <f t="shared" si="152"/>
        <v>11541.659230769232</v>
      </c>
      <c r="AL350">
        <f t="shared" si="141"/>
        <v>67.903181843347625</v>
      </c>
      <c r="AN350">
        <f t="shared" si="157"/>
        <v>10.835282648668631</v>
      </c>
      <c r="AO350" s="39">
        <f t="shared" si="158"/>
        <v>40298</v>
      </c>
      <c r="AP350" s="40">
        <f t="shared" si="153"/>
        <v>125.05714</v>
      </c>
      <c r="AQ350">
        <f t="shared" si="140"/>
        <v>138.49991076923078</v>
      </c>
      <c r="AR350">
        <f t="shared" si="140"/>
        <v>115.41659230769233</v>
      </c>
      <c r="AS350">
        <f t="shared" si="140"/>
        <v>92.333273846153858</v>
      </c>
      <c r="AT350">
        <f t="shared" si="140"/>
        <v>69.24995538461539</v>
      </c>
      <c r="AU350">
        <f t="shared" si="140"/>
        <v>46.166636923076929</v>
      </c>
      <c r="AW350">
        <f t="shared" si="154"/>
        <v>12179.616153846153</v>
      </c>
      <c r="AX350">
        <f t="shared" si="142"/>
        <v>266.4212287555078</v>
      </c>
      <c r="BD350">
        <f t="shared" si="159"/>
        <v>15055.535384615385</v>
      </c>
      <c r="BE350">
        <f t="shared" si="143"/>
        <v>29.122117758330646</v>
      </c>
      <c r="BG350">
        <f t="shared" si="160"/>
        <v>8.3063894312114996</v>
      </c>
      <c r="BH350" s="39">
        <f t="shared" si="161"/>
        <v>40298</v>
      </c>
      <c r="BI350" s="41">
        <f t="shared" si="162"/>
        <v>125.05714</v>
      </c>
      <c r="BJ350" s="41">
        <f t="shared" si="164"/>
        <v>195.72196</v>
      </c>
      <c r="BK350" s="41">
        <f t="shared" si="164"/>
        <v>165.61088923076923</v>
      </c>
      <c r="BL350" s="41">
        <f t="shared" si="164"/>
        <v>135.49981846153847</v>
      </c>
      <c r="BM350" s="41">
        <f t="shared" si="164"/>
        <v>105.38874769230769</v>
      </c>
      <c r="BN350" s="41">
        <f t="shared" si="164"/>
        <v>75.277676923076925</v>
      </c>
      <c r="BP350">
        <f t="shared" si="163"/>
        <v>17149.663846153846</v>
      </c>
      <c r="BQ350">
        <f t="shared" si="145"/>
        <v>38.697725695313359</v>
      </c>
    </row>
    <row r="351" spans="1:69" x14ac:dyDescent="0.3">
      <c r="A351" s="38">
        <v>40305</v>
      </c>
      <c r="B351" s="48">
        <v>116955.67</v>
      </c>
      <c r="C351" s="48">
        <v>140340.76999999999</v>
      </c>
      <c r="D351" s="48">
        <v>794000</v>
      </c>
      <c r="E351" s="49">
        <v>1806.77</v>
      </c>
      <c r="AD351" s="35">
        <f t="shared" si="155"/>
        <v>2011</v>
      </c>
      <c r="AE351" s="5">
        <f t="shared" si="150"/>
        <v>2010</v>
      </c>
      <c r="AF351" s="5">
        <f t="shared" si="156"/>
        <v>2009</v>
      </c>
      <c r="AG351" s="8">
        <f t="shared" si="151"/>
        <v>40305</v>
      </c>
      <c r="AH351" s="6">
        <f t="shared" si="148"/>
        <v>35</v>
      </c>
      <c r="AI351" s="6">
        <f t="shared" si="149"/>
        <v>17</v>
      </c>
      <c r="AK351">
        <f t="shared" si="152"/>
        <v>11659.919807692309</v>
      </c>
      <c r="AL351">
        <f t="shared" si="141"/>
        <v>67.689091687611835</v>
      </c>
      <c r="AN351">
        <f t="shared" si="157"/>
        <v>10.030572416359307</v>
      </c>
      <c r="AO351" s="39">
        <f t="shared" si="158"/>
        <v>40305</v>
      </c>
      <c r="AP351" s="40">
        <f t="shared" si="153"/>
        <v>116.95567</v>
      </c>
      <c r="AQ351">
        <f t="shared" si="140"/>
        <v>139.91903769230774</v>
      </c>
      <c r="AR351">
        <f t="shared" si="140"/>
        <v>116.59919807692309</v>
      </c>
      <c r="AS351">
        <f t="shared" si="140"/>
        <v>93.279358461538479</v>
      </c>
      <c r="AT351">
        <f t="shared" si="140"/>
        <v>69.95951884615387</v>
      </c>
      <c r="AU351">
        <f t="shared" si="140"/>
        <v>46.639679230769239</v>
      </c>
      <c r="AW351">
        <f t="shared" si="154"/>
        <v>12364.776538461538</v>
      </c>
      <c r="AX351">
        <f t="shared" si="142"/>
        <v>254.05693207080961</v>
      </c>
      <c r="BD351">
        <f t="shared" si="159"/>
        <v>15009.066346153848</v>
      </c>
      <c r="BE351">
        <f t="shared" si="143"/>
        <v>27.431112922660226</v>
      </c>
      <c r="BG351">
        <f t="shared" si="160"/>
        <v>7.7923347996906216</v>
      </c>
      <c r="BH351" s="39">
        <f t="shared" si="161"/>
        <v>40305</v>
      </c>
      <c r="BI351" s="41">
        <f t="shared" si="162"/>
        <v>116.95567</v>
      </c>
      <c r="BJ351" s="41">
        <f t="shared" si="164"/>
        <v>195.11786250000003</v>
      </c>
      <c r="BK351" s="41">
        <f t="shared" si="164"/>
        <v>165.09972980769231</v>
      </c>
      <c r="BL351" s="41">
        <f t="shared" si="164"/>
        <v>135.08159711538462</v>
      </c>
      <c r="BM351" s="41">
        <f t="shared" si="164"/>
        <v>105.06346442307694</v>
      </c>
      <c r="BN351" s="41">
        <f t="shared" si="164"/>
        <v>75.045331730769234</v>
      </c>
      <c r="BP351">
        <f t="shared" si="163"/>
        <v>17043.680961538463</v>
      </c>
      <c r="BQ351">
        <f t="shared" si="145"/>
        <v>35.80690537335218</v>
      </c>
    </row>
    <row r="352" spans="1:69" x14ac:dyDescent="0.3">
      <c r="A352" s="38">
        <v>40312</v>
      </c>
      <c r="B352" s="48">
        <v>119312.46</v>
      </c>
      <c r="C352" s="48">
        <v>143984.53</v>
      </c>
      <c r="D352" s="48">
        <v>810000</v>
      </c>
      <c r="E352" s="49">
        <v>1850.44</v>
      </c>
      <c r="AD352" s="35">
        <f t="shared" si="155"/>
        <v>2011</v>
      </c>
      <c r="AE352" s="5">
        <f t="shared" si="150"/>
        <v>2010</v>
      </c>
      <c r="AF352" s="5">
        <f t="shared" si="156"/>
        <v>2009</v>
      </c>
      <c r="AG352" s="8">
        <f t="shared" si="151"/>
        <v>40312</v>
      </c>
      <c r="AH352" s="6">
        <f t="shared" si="148"/>
        <v>34</v>
      </c>
      <c r="AI352" s="6">
        <f t="shared" si="149"/>
        <v>18</v>
      </c>
      <c r="AK352">
        <f t="shared" si="152"/>
        <v>11778.180384615385</v>
      </c>
      <c r="AL352">
        <f t="shared" si="141"/>
        <v>67.479829708368229</v>
      </c>
      <c r="AN352">
        <f t="shared" si="157"/>
        <v>10.129956929157368</v>
      </c>
      <c r="AO352" s="39">
        <f t="shared" si="158"/>
        <v>40312</v>
      </c>
      <c r="AP352" s="40">
        <f t="shared" si="153"/>
        <v>119.31246</v>
      </c>
      <c r="AQ352">
        <f t="shared" si="140"/>
        <v>141.33816461538461</v>
      </c>
      <c r="AR352">
        <f t="shared" si="140"/>
        <v>117.78180384615385</v>
      </c>
      <c r="AS352">
        <f t="shared" si="140"/>
        <v>94.225443076923085</v>
      </c>
      <c r="AT352">
        <f t="shared" si="140"/>
        <v>70.669082307692307</v>
      </c>
      <c r="AU352">
        <f t="shared" si="140"/>
        <v>47.112721538461543</v>
      </c>
      <c r="AW352">
        <f t="shared" si="154"/>
        <v>12549.936923076923</v>
      </c>
      <c r="AX352">
        <f t="shared" si="142"/>
        <v>242.83003571838333</v>
      </c>
      <c r="BD352">
        <f t="shared" si="159"/>
        <v>14962.597307692307</v>
      </c>
      <c r="BE352">
        <f t="shared" si="143"/>
        <v>25.773728092854142</v>
      </c>
      <c r="BG352">
        <f t="shared" si="160"/>
        <v>7.974047389396838</v>
      </c>
      <c r="BH352" s="39">
        <f t="shared" si="161"/>
        <v>40312</v>
      </c>
      <c r="BI352" s="41">
        <f t="shared" si="162"/>
        <v>119.31246</v>
      </c>
      <c r="BJ352" s="41">
        <f t="shared" si="164"/>
        <v>194.51376499999998</v>
      </c>
      <c r="BK352" s="41">
        <f t="shared" si="164"/>
        <v>164.58857038461539</v>
      </c>
      <c r="BL352" s="41">
        <f t="shared" si="164"/>
        <v>134.66337576923078</v>
      </c>
      <c r="BM352" s="41">
        <f t="shared" si="164"/>
        <v>104.73818115384614</v>
      </c>
      <c r="BN352" s="41">
        <f t="shared" si="164"/>
        <v>74.812986538461544</v>
      </c>
      <c r="BP352">
        <f t="shared" si="163"/>
        <v>16937.698076923076</v>
      </c>
      <c r="BQ352">
        <f t="shared" si="145"/>
        <v>33.000146506083581</v>
      </c>
    </row>
    <row r="353" spans="1:69" x14ac:dyDescent="0.3">
      <c r="A353" s="38">
        <v>40318</v>
      </c>
      <c r="B353" s="48">
        <v>111358.3</v>
      </c>
      <c r="C353" s="48">
        <v>133244.1</v>
      </c>
      <c r="D353" s="48">
        <v>756000</v>
      </c>
      <c r="E353" s="49">
        <v>1711.08</v>
      </c>
      <c r="AD353" s="35">
        <f t="shared" si="155"/>
        <v>2011</v>
      </c>
      <c r="AE353" s="5">
        <f t="shared" si="150"/>
        <v>2010</v>
      </c>
      <c r="AF353" s="5">
        <f t="shared" si="156"/>
        <v>2009</v>
      </c>
      <c r="AG353" s="8">
        <f t="shared" si="151"/>
        <v>40318</v>
      </c>
      <c r="AH353" s="6">
        <f t="shared" si="148"/>
        <v>33</v>
      </c>
      <c r="AI353" s="6">
        <f t="shared" si="149"/>
        <v>19</v>
      </c>
      <c r="AK353">
        <f t="shared" si="152"/>
        <v>11896.440961538461</v>
      </c>
      <c r="AL353">
        <f t="shared" si="141"/>
        <v>67.275234398702509</v>
      </c>
      <c r="AN353">
        <f t="shared" si="157"/>
        <v>9.3606399056679734</v>
      </c>
      <c r="AO353" s="39">
        <f t="shared" si="158"/>
        <v>40318</v>
      </c>
      <c r="AP353" s="40">
        <f t="shared" si="153"/>
        <v>111.3583</v>
      </c>
      <c r="AQ353">
        <f t="shared" si="140"/>
        <v>142.75729153846152</v>
      </c>
      <c r="AR353">
        <f t="shared" si="140"/>
        <v>118.96440961538462</v>
      </c>
      <c r="AS353">
        <f t="shared" si="140"/>
        <v>95.171527692307691</v>
      </c>
      <c r="AT353">
        <f t="shared" si="140"/>
        <v>71.378645769230758</v>
      </c>
      <c r="AU353">
        <f t="shared" si="140"/>
        <v>47.585763846153846</v>
      </c>
      <c r="AW353">
        <f t="shared" si="154"/>
        <v>12735.097307692307</v>
      </c>
      <c r="AX353">
        <f t="shared" si="142"/>
        <v>232.59049564454526</v>
      </c>
      <c r="BD353">
        <f t="shared" si="159"/>
        <v>14916.128269230769</v>
      </c>
      <c r="BE353">
        <f t="shared" si="143"/>
        <v>24.148970504853253</v>
      </c>
      <c r="BG353">
        <f t="shared" si="160"/>
        <v>7.4656303559491182</v>
      </c>
      <c r="BH353" s="39">
        <f t="shared" si="161"/>
        <v>40318</v>
      </c>
      <c r="BI353" s="41">
        <f t="shared" si="162"/>
        <v>111.3583</v>
      </c>
      <c r="BJ353" s="41">
        <f t="shared" si="164"/>
        <v>193.90966749999998</v>
      </c>
      <c r="BK353" s="41">
        <f t="shared" si="164"/>
        <v>164.07741096153848</v>
      </c>
      <c r="BL353" s="41">
        <f t="shared" si="164"/>
        <v>134.24515442307691</v>
      </c>
      <c r="BM353" s="41">
        <f t="shared" si="164"/>
        <v>104.41289788461538</v>
      </c>
      <c r="BN353" s="41">
        <f t="shared" si="164"/>
        <v>74.58064134615384</v>
      </c>
      <c r="BP353">
        <f t="shared" si="163"/>
        <v>16831.715192307689</v>
      </c>
      <c r="BQ353">
        <f t="shared" si="145"/>
        <v>30.273835036036111</v>
      </c>
    </row>
    <row r="354" spans="1:69" x14ac:dyDescent="0.3">
      <c r="A354" s="38">
        <v>40326</v>
      </c>
      <c r="B354" s="48">
        <v>114598.88</v>
      </c>
      <c r="C354" s="48">
        <v>137649.91</v>
      </c>
      <c r="D354" s="48">
        <v>778000</v>
      </c>
      <c r="E354" s="49">
        <v>1770.22</v>
      </c>
      <c r="AD354" s="35">
        <f t="shared" si="155"/>
        <v>2011</v>
      </c>
      <c r="AE354" s="5">
        <f t="shared" si="150"/>
        <v>2010</v>
      </c>
      <c r="AF354" s="5">
        <f t="shared" si="156"/>
        <v>2009</v>
      </c>
      <c r="AG354" s="8">
        <f t="shared" si="151"/>
        <v>40326</v>
      </c>
      <c r="AH354" s="6">
        <f t="shared" si="148"/>
        <v>32</v>
      </c>
      <c r="AI354" s="6">
        <f t="shared" si="149"/>
        <v>20</v>
      </c>
      <c r="AK354">
        <f t="shared" si="152"/>
        <v>12014.701538461541</v>
      </c>
      <c r="AL354">
        <f t="shared" si="141"/>
        <v>67.07515137567124</v>
      </c>
      <c r="AN354">
        <f t="shared" si="157"/>
        <v>9.5382211229421987</v>
      </c>
      <c r="AO354" s="39">
        <f t="shared" si="158"/>
        <v>40326</v>
      </c>
      <c r="AP354" s="40">
        <f t="shared" si="153"/>
        <v>114.59888000000001</v>
      </c>
      <c r="AQ354">
        <f t="shared" si="140"/>
        <v>144.1764184615385</v>
      </c>
      <c r="AR354">
        <f t="shared" si="140"/>
        <v>120.1470153846154</v>
      </c>
      <c r="AS354">
        <f t="shared" si="140"/>
        <v>96.117612307692326</v>
      </c>
      <c r="AT354">
        <f t="shared" si="140"/>
        <v>72.088209230769252</v>
      </c>
      <c r="AU354">
        <f t="shared" si="140"/>
        <v>48.058806153846163</v>
      </c>
      <c r="AW354">
        <f t="shared" si="154"/>
        <v>12920.257692307692</v>
      </c>
      <c r="AX354">
        <f t="shared" si="142"/>
        <v>223.21354760396471</v>
      </c>
      <c r="BD354">
        <f t="shared" si="159"/>
        <v>14869.659230769234</v>
      </c>
      <c r="BE354">
        <f t="shared" si="143"/>
        <v>22.555886100678425</v>
      </c>
      <c r="BG354">
        <f t="shared" si="160"/>
        <v>7.7068934951020802</v>
      </c>
      <c r="BH354" s="39">
        <f t="shared" si="161"/>
        <v>40326</v>
      </c>
      <c r="BI354" s="41">
        <f t="shared" si="162"/>
        <v>114.59888000000001</v>
      </c>
      <c r="BJ354" s="41">
        <f t="shared" si="164"/>
        <v>193.30557000000005</v>
      </c>
      <c r="BK354" s="41">
        <f t="shared" si="164"/>
        <v>163.56625153846156</v>
      </c>
      <c r="BL354" s="41">
        <f t="shared" si="164"/>
        <v>133.8269330769231</v>
      </c>
      <c r="BM354" s="41">
        <f t="shared" si="164"/>
        <v>104.08761461538464</v>
      </c>
      <c r="BN354" s="41">
        <f t="shared" si="164"/>
        <v>74.348296153846164</v>
      </c>
      <c r="BP354">
        <f t="shared" si="163"/>
        <v>16725.732307692309</v>
      </c>
      <c r="BQ354">
        <f t="shared" si="145"/>
        <v>27.624561151117575</v>
      </c>
    </row>
    <row r="355" spans="1:69" x14ac:dyDescent="0.3">
      <c r="A355" s="38">
        <v>40333</v>
      </c>
      <c r="B355" s="48">
        <v>116808.37</v>
      </c>
      <c r="C355" s="48">
        <v>140568.74</v>
      </c>
      <c r="D355" s="48">
        <v>793000</v>
      </c>
      <c r="E355" s="49">
        <v>1807.55</v>
      </c>
      <c r="AD355" s="35">
        <f t="shared" si="155"/>
        <v>2011</v>
      </c>
      <c r="AE355" s="5">
        <f t="shared" si="150"/>
        <v>2010</v>
      </c>
      <c r="AF355" s="5">
        <f t="shared" si="156"/>
        <v>2009</v>
      </c>
      <c r="AG355" s="8">
        <f t="shared" si="151"/>
        <v>40333</v>
      </c>
      <c r="AH355" s="6">
        <f t="shared" si="148"/>
        <v>31</v>
      </c>
      <c r="AI355" s="6">
        <f t="shared" si="149"/>
        <v>21</v>
      </c>
      <c r="AK355">
        <f t="shared" si="152"/>
        <v>12132.962115384616</v>
      </c>
      <c r="AL355">
        <f t="shared" si="141"/>
        <v>66.879432991793152</v>
      </c>
      <c r="AN355">
        <f t="shared" si="157"/>
        <v>9.627358009458117</v>
      </c>
      <c r="AO355" s="39">
        <f t="shared" si="158"/>
        <v>40333</v>
      </c>
      <c r="AP355" s="40">
        <f t="shared" si="153"/>
        <v>116.80837</v>
      </c>
      <c r="AQ355">
        <f t="shared" si="140"/>
        <v>145.59554538461541</v>
      </c>
      <c r="AR355">
        <f t="shared" si="140"/>
        <v>121.32962115384616</v>
      </c>
      <c r="AS355">
        <f t="shared" si="140"/>
        <v>97.063696923076932</v>
      </c>
      <c r="AT355">
        <f t="shared" si="140"/>
        <v>72.797772692307703</v>
      </c>
      <c r="AU355">
        <f t="shared" si="140"/>
        <v>48.531848461538466</v>
      </c>
      <c r="AW355">
        <f t="shared" si="154"/>
        <v>13105.418076923077</v>
      </c>
      <c r="AX355">
        <f t="shared" si="142"/>
        <v>214.59459833756651</v>
      </c>
      <c r="BD355">
        <f t="shared" si="159"/>
        <v>14823.190192307691</v>
      </c>
      <c r="BE355">
        <f t="shared" si="143"/>
        <v>20.993557660288786</v>
      </c>
      <c r="BG355">
        <f t="shared" si="160"/>
        <v>7.8801100494963787</v>
      </c>
      <c r="BH355" s="39">
        <f t="shared" si="161"/>
        <v>40333</v>
      </c>
      <c r="BI355" s="41">
        <f t="shared" si="162"/>
        <v>116.80837</v>
      </c>
      <c r="BJ355" s="41">
        <f t="shared" si="164"/>
        <v>192.70147249999997</v>
      </c>
      <c r="BK355" s="41">
        <f t="shared" si="164"/>
        <v>163.05509211538461</v>
      </c>
      <c r="BL355" s="41">
        <f t="shared" si="164"/>
        <v>133.40871173076923</v>
      </c>
      <c r="BM355" s="41">
        <f t="shared" si="164"/>
        <v>103.76233134615383</v>
      </c>
      <c r="BN355" s="41">
        <f t="shared" si="164"/>
        <v>74.115950961538459</v>
      </c>
      <c r="BP355">
        <f t="shared" si="163"/>
        <v>16619.749423076923</v>
      </c>
      <c r="BQ355">
        <f t="shared" si="145"/>
        <v>25.049105057185695</v>
      </c>
    </row>
    <row r="356" spans="1:69" x14ac:dyDescent="0.3">
      <c r="A356" s="38">
        <v>40340</v>
      </c>
      <c r="B356" s="48">
        <v>117397.57</v>
      </c>
      <c r="C356" s="48">
        <v>141544.79999999999</v>
      </c>
      <c r="D356" s="48">
        <v>797000</v>
      </c>
      <c r="E356" s="49">
        <v>1807.94</v>
      </c>
      <c r="AD356" s="35">
        <f t="shared" si="155"/>
        <v>2011</v>
      </c>
      <c r="AE356" s="5">
        <f t="shared" si="150"/>
        <v>2010</v>
      </c>
      <c r="AF356" s="5">
        <f t="shared" si="156"/>
        <v>2009</v>
      </c>
      <c r="AG356" s="8">
        <f t="shared" si="151"/>
        <v>40340</v>
      </c>
      <c r="AH356" s="6">
        <f t="shared" si="148"/>
        <v>30</v>
      </c>
      <c r="AI356" s="6">
        <f t="shared" si="149"/>
        <v>22</v>
      </c>
      <c r="AK356">
        <f t="shared" si="152"/>
        <v>12251.222692307692</v>
      </c>
      <c r="AL356">
        <f t="shared" si="141"/>
        <v>66.687937971691895</v>
      </c>
      <c r="AN356">
        <f t="shared" si="157"/>
        <v>9.5825186553593298</v>
      </c>
      <c r="AO356" s="39">
        <f t="shared" si="158"/>
        <v>40340</v>
      </c>
      <c r="AP356" s="40">
        <f t="shared" si="153"/>
        <v>117.39757</v>
      </c>
      <c r="AQ356">
        <f t="shared" si="140"/>
        <v>147.01467230769228</v>
      </c>
      <c r="AR356">
        <f t="shared" si="140"/>
        <v>122.51222692307694</v>
      </c>
      <c r="AS356">
        <f t="shared" si="140"/>
        <v>98.009781538461539</v>
      </c>
      <c r="AT356">
        <f t="shared" si="140"/>
        <v>73.50733615384614</v>
      </c>
      <c r="AU356">
        <f t="shared" si="140"/>
        <v>49.004890769230769</v>
      </c>
      <c r="AW356">
        <f t="shared" si="154"/>
        <v>13290.57846153846</v>
      </c>
      <c r="AX356">
        <f t="shared" si="142"/>
        <v>206.64530755663117</v>
      </c>
      <c r="BD356">
        <f t="shared" si="159"/>
        <v>14776.721153846152</v>
      </c>
      <c r="BE356">
        <f t="shared" si="143"/>
        <v>19.461103040604911</v>
      </c>
      <c r="BG356">
        <f t="shared" si="160"/>
        <v>7.9447645237213695</v>
      </c>
      <c r="BH356" s="39">
        <f t="shared" si="161"/>
        <v>40340</v>
      </c>
      <c r="BI356" s="41">
        <f t="shared" si="162"/>
        <v>117.39757</v>
      </c>
      <c r="BJ356" s="41">
        <f t="shared" si="164"/>
        <v>192.09737499999997</v>
      </c>
      <c r="BK356" s="41">
        <f t="shared" si="164"/>
        <v>162.54393269230769</v>
      </c>
      <c r="BL356" s="41">
        <f t="shared" si="164"/>
        <v>132.99049038461538</v>
      </c>
      <c r="BM356" s="41">
        <f t="shared" si="164"/>
        <v>103.43704807692306</v>
      </c>
      <c r="BN356" s="41">
        <f t="shared" si="164"/>
        <v>73.883605769230769</v>
      </c>
      <c r="BP356">
        <f t="shared" si="163"/>
        <v>16513.766538461539</v>
      </c>
      <c r="BQ356">
        <f t="shared" si="145"/>
        <v>22.54442392355196</v>
      </c>
    </row>
    <row r="357" spans="1:69" x14ac:dyDescent="0.3">
      <c r="A357" s="38">
        <v>40347</v>
      </c>
      <c r="B357" s="48">
        <v>121080.06</v>
      </c>
      <c r="C357" s="48">
        <v>146940.48000000001</v>
      </c>
      <c r="D357" s="48">
        <v>822000</v>
      </c>
      <c r="E357" s="49">
        <v>1878.78</v>
      </c>
      <c r="AD357" s="35">
        <f t="shared" si="155"/>
        <v>2011</v>
      </c>
      <c r="AE357" s="5">
        <f t="shared" si="150"/>
        <v>2010</v>
      </c>
      <c r="AF357" s="5">
        <f t="shared" si="156"/>
        <v>2009</v>
      </c>
      <c r="AG357" s="8">
        <f t="shared" si="151"/>
        <v>40347</v>
      </c>
      <c r="AH357" s="6">
        <f t="shared" si="148"/>
        <v>29</v>
      </c>
      <c r="AI357" s="6">
        <f t="shared" si="149"/>
        <v>23</v>
      </c>
      <c r="AK357">
        <f t="shared" si="152"/>
        <v>12369.483269230768</v>
      </c>
      <c r="AL357">
        <f t="shared" si="141"/>
        <v>66.500531072009593</v>
      </c>
      <c r="AN357">
        <f t="shared" si="157"/>
        <v>9.7886110005248188</v>
      </c>
      <c r="AO357" s="39">
        <f t="shared" si="158"/>
        <v>40347</v>
      </c>
      <c r="AP357" s="40">
        <f t="shared" si="153"/>
        <v>121.08006</v>
      </c>
      <c r="AQ357">
        <f t="shared" si="140"/>
        <v>148.43379923076921</v>
      </c>
      <c r="AR357">
        <f t="shared" si="140"/>
        <v>123.69483269230768</v>
      </c>
      <c r="AS357">
        <f t="shared" si="140"/>
        <v>98.955866153846145</v>
      </c>
      <c r="AT357">
        <f t="shared" si="140"/>
        <v>74.216899615384605</v>
      </c>
      <c r="AU357">
        <f t="shared" si="140"/>
        <v>49.477933076923073</v>
      </c>
      <c r="AW357">
        <f t="shared" si="154"/>
        <v>13475.738846153847</v>
      </c>
      <c r="AX357">
        <f t="shared" si="142"/>
        <v>199.29054901919923</v>
      </c>
      <c r="BD357">
        <f t="shared" si="159"/>
        <v>14730.252115384617</v>
      </c>
      <c r="BE357">
        <f t="shared" si="143"/>
        <v>17.957673514591256</v>
      </c>
      <c r="BG357">
        <f t="shared" si="160"/>
        <v>8.2198226514766279</v>
      </c>
      <c r="BH357" s="39">
        <f t="shared" si="161"/>
        <v>40347</v>
      </c>
      <c r="BI357" s="41">
        <f t="shared" si="162"/>
        <v>121.08006</v>
      </c>
      <c r="BJ357" s="41">
        <f t="shared" si="164"/>
        <v>191.49327750000003</v>
      </c>
      <c r="BK357" s="41">
        <f t="shared" si="164"/>
        <v>162.0327732692308</v>
      </c>
      <c r="BL357" s="41">
        <f t="shared" si="164"/>
        <v>132.57226903846157</v>
      </c>
      <c r="BM357" s="41">
        <f t="shared" si="164"/>
        <v>103.11176480769232</v>
      </c>
      <c r="BN357" s="41">
        <f t="shared" si="164"/>
        <v>73.651260576923093</v>
      </c>
      <c r="BP357">
        <f t="shared" si="163"/>
        <v>16407.783653846152</v>
      </c>
      <c r="BQ357">
        <f t="shared" si="145"/>
        <v>20.107639890132244</v>
      </c>
    </row>
    <row r="358" spans="1:69" x14ac:dyDescent="0.3">
      <c r="A358" s="38">
        <v>40354</v>
      </c>
      <c r="B358" s="48">
        <v>118575.97</v>
      </c>
      <c r="C358" s="48">
        <v>143732.96</v>
      </c>
      <c r="D358" s="48">
        <v>805000</v>
      </c>
      <c r="E358" s="49">
        <v>1835.16</v>
      </c>
      <c r="AD358" s="35">
        <f t="shared" si="155"/>
        <v>2011</v>
      </c>
      <c r="AE358" s="5">
        <f t="shared" si="150"/>
        <v>2010</v>
      </c>
      <c r="AF358" s="5">
        <f t="shared" si="156"/>
        <v>2009</v>
      </c>
      <c r="AG358" s="8">
        <f t="shared" si="151"/>
        <v>40354</v>
      </c>
      <c r="AH358" s="6">
        <f t="shared" si="148"/>
        <v>28</v>
      </c>
      <c r="AI358" s="6">
        <f t="shared" si="149"/>
        <v>24</v>
      </c>
      <c r="AK358">
        <f t="shared" si="152"/>
        <v>12487.743846153848</v>
      </c>
      <c r="AL358">
        <f t="shared" si="141"/>
        <v>66.317082762871465</v>
      </c>
      <c r="AN358">
        <f t="shared" si="157"/>
        <v>9.4953877546519916</v>
      </c>
      <c r="AO358" s="39">
        <f t="shared" si="158"/>
        <v>40354</v>
      </c>
      <c r="AP358" s="40">
        <f t="shared" si="153"/>
        <v>118.57597</v>
      </c>
      <c r="AQ358">
        <f t="shared" si="140"/>
        <v>149.85292615384617</v>
      </c>
      <c r="AR358">
        <f t="shared" si="140"/>
        <v>124.87743846153847</v>
      </c>
      <c r="AS358">
        <f t="shared" si="140"/>
        <v>99.90195076923078</v>
      </c>
      <c r="AT358">
        <f t="shared" si="140"/>
        <v>74.926463076923085</v>
      </c>
      <c r="AU358">
        <f t="shared" si="140"/>
        <v>49.95097538461539</v>
      </c>
      <c r="AW358">
        <f t="shared" si="154"/>
        <v>13660.89923076923</v>
      </c>
      <c r="AX358">
        <f t="shared" si="142"/>
        <v>192.46602887644312</v>
      </c>
      <c r="BD358">
        <f t="shared" si="159"/>
        <v>14683.783076923077</v>
      </c>
      <c r="BE358">
        <f t="shared" si="143"/>
        <v>16.482452203828444</v>
      </c>
      <c r="BG358">
        <f t="shared" si="160"/>
        <v>8.0753011249773294</v>
      </c>
      <c r="BH358" s="39">
        <f t="shared" si="161"/>
        <v>40354</v>
      </c>
      <c r="BI358" s="41">
        <f t="shared" si="162"/>
        <v>118.57597</v>
      </c>
      <c r="BJ358" s="41">
        <f t="shared" si="164"/>
        <v>190.88917999999998</v>
      </c>
      <c r="BK358" s="41">
        <f t="shared" si="164"/>
        <v>161.52161384615383</v>
      </c>
      <c r="BL358" s="41">
        <f t="shared" si="164"/>
        <v>132.15404769230767</v>
      </c>
      <c r="BM358" s="41">
        <f t="shared" si="164"/>
        <v>102.78648153846153</v>
      </c>
      <c r="BN358" s="41">
        <f t="shared" si="164"/>
        <v>73.418915384615374</v>
      </c>
      <c r="BP358">
        <f t="shared" si="163"/>
        <v>16301.800769230769</v>
      </c>
      <c r="BQ358">
        <f t="shared" si="145"/>
        <v>17.736029036864267</v>
      </c>
    </row>
    <row r="359" spans="1:69" x14ac:dyDescent="0.3">
      <c r="A359" s="38">
        <v>40361</v>
      </c>
      <c r="B359" s="48">
        <v>112978.59</v>
      </c>
      <c r="C359" s="48">
        <v>137155.66</v>
      </c>
      <c r="D359" s="48">
        <v>767000</v>
      </c>
      <c r="E359" s="49">
        <v>1750.88</v>
      </c>
      <c r="AD359" s="35">
        <f t="shared" si="155"/>
        <v>2011</v>
      </c>
      <c r="AE359" s="5">
        <f t="shared" si="150"/>
        <v>2010</v>
      </c>
      <c r="AF359" s="5">
        <f t="shared" si="156"/>
        <v>2009</v>
      </c>
      <c r="AG359" s="8">
        <f t="shared" si="151"/>
        <v>40361</v>
      </c>
      <c r="AH359" s="6">
        <f t="shared" si="148"/>
        <v>27</v>
      </c>
      <c r="AI359" s="6">
        <f t="shared" si="149"/>
        <v>25</v>
      </c>
      <c r="AK359">
        <f t="shared" si="152"/>
        <v>12606.004423076924</v>
      </c>
      <c r="AL359">
        <f t="shared" si="141"/>
        <v>66.137468929324712</v>
      </c>
      <c r="AN359">
        <f t="shared" si="157"/>
        <v>8.9622838615840923</v>
      </c>
      <c r="AO359" s="39">
        <f t="shared" si="158"/>
        <v>40361</v>
      </c>
      <c r="AP359" s="40">
        <f t="shared" si="153"/>
        <v>112.97859</v>
      </c>
      <c r="AQ359">
        <f t="shared" si="140"/>
        <v>151.27205307692307</v>
      </c>
      <c r="AR359">
        <f t="shared" si="140"/>
        <v>126.06004423076924</v>
      </c>
      <c r="AS359">
        <f t="shared" si="140"/>
        <v>100.84803538461539</v>
      </c>
      <c r="AT359">
        <f t="shared" si="140"/>
        <v>75.636026538461536</v>
      </c>
      <c r="AU359">
        <f t="shared" si="140"/>
        <v>50.424017692307693</v>
      </c>
      <c r="AW359">
        <f t="shared" si="154"/>
        <v>13846.059615384616</v>
      </c>
      <c r="AX359">
        <f t="shared" si="142"/>
        <v>186.11640120977202</v>
      </c>
      <c r="BD359">
        <f t="shared" si="159"/>
        <v>14637.31403846154</v>
      </c>
      <c r="BE359">
        <f t="shared" si="143"/>
        <v>15.03465259849226</v>
      </c>
      <c r="BG359">
        <f t="shared" si="160"/>
        <v>7.7185329018106286</v>
      </c>
      <c r="BH359" s="39">
        <f t="shared" si="161"/>
        <v>40361</v>
      </c>
      <c r="BI359" s="41">
        <f t="shared" si="162"/>
        <v>112.97859</v>
      </c>
      <c r="BJ359" s="41">
        <f t="shared" si="164"/>
        <v>190.28508250000002</v>
      </c>
      <c r="BK359" s="41">
        <f t="shared" si="164"/>
        <v>161.01045442307694</v>
      </c>
      <c r="BL359" s="41">
        <f t="shared" si="164"/>
        <v>131.73582634615386</v>
      </c>
      <c r="BM359" s="41">
        <f t="shared" si="164"/>
        <v>102.46119826923078</v>
      </c>
      <c r="BN359" s="41">
        <f t="shared" si="164"/>
        <v>73.186570192307698</v>
      </c>
      <c r="BP359">
        <f t="shared" si="163"/>
        <v>16195.817884615386</v>
      </c>
      <c r="BQ359">
        <f t="shared" si="145"/>
        <v>15.427011226503385</v>
      </c>
    </row>
    <row r="360" spans="1:69" x14ac:dyDescent="0.3">
      <c r="A360" s="38">
        <v>40368</v>
      </c>
      <c r="B360" s="48">
        <v>117250.27</v>
      </c>
      <c r="C360" s="48">
        <v>141896.4</v>
      </c>
      <c r="D360" s="48">
        <v>796000</v>
      </c>
      <c r="E360" s="49">
        <v>1811.12</v>
      </c>
      <c r="AD360" s="35">
        <f t="shared" si="155"/>
        <v>2011</v>
      </c>
      <c r="AE360" s="5">
        <f t="shared" si="150"/>
        <v>2010</v>
      </c>
      <c r="AF360" s="5">
        <f t="shared" si="156"/>
        <v>2009</v>
      </c>
      <c r="AG360" s="8">
        <f t="shared" si="151"/>
        <v>40368</v>
      </c>
      <c r="AH360" s="6">
        <f t="shared" si="148"/>
        <v>26</v>
      </c>
      <c r="AI360" s="6">
        <f t="shared" si="149"/>
        <v>26</v>
      </c>
      <c r="AK360">
        <f t="shared" si="152"/>
        <v>12724.264999999999</v>
      </c>
      <c r="AL360">
        <f t="shared" si="141"/>
        <v>65.961570591305517</v>
      </c>
      <c r="AN360">
        <f t="shared" si="157"/>
        <v>9.2146988450806404</v>
      </c>
      <c r="AO360" s="39">
        <f t="shared" si="158"/>
        <v>40368</v>
      </c>
      <c r="AP360" s="40">
        <f t="shared" si="153"/>
        <v>117.25027</v>
      </c>
      <c r="AQ360">
        <f t="shared" ref="AQ360:AU375" si="165">($AK360*AQ$18)/1000</f>
        <v>152.69118</v>
      </c>
      <c r="AR360">
        <f t="shared" si="165"/>
        <v>127.24265</v>
      </c>
      <c r="AS360">
        <f t="shared" si="165"/>
        <v>101.79411999999999</v>
      </c>
      <c r="AT360">
        <f t="shared" si="165"/>
        <v>76.345590000000001</v>
      </c>
      <c r="AU360">
        <f t="shared" si="165"/>
        <v>50.897059999999996</v>
      </c>
      <c r="AW360">
        <f t="shared" si="154"/>
        <v>14031.22</v>
      </c>
      <c r="AX360">
        <f t="shared" si="142"/>
        <v>180.19376373850037</v>
      </c>
      <c r="BD360">
        <f t="shared" si="159"/>
        <v>14590.845000000001</v>
      </c>
      <c r="BE360">
        <f t="shared" si="143"/>
        <v>13.613517159105392</v>
      </c>
      <c r="BG360">
        <f t="shared" si="160"/>
        <v>8.0358793476320258</v>
      </c>
      <c r="BH360" s="39">
        <f t="shared" si="161"/>
        <v>40368</v>
      </c>
      <c r="BI360" s="41">
        <f t="shared" si="162"/>
        <v>117.25027</v>
      </c>
      <c r="BJ360" s="41">
        <f t="shared" si="164"/>
        <v>189.68098500000002</v>
      </c>
      <c r="BK360" s="41">
        <f t="shared" si="164"/>
        <v>160.49929500000002</v>
      </c>
      <c r="BL360" s="41">
        <f t="shared" si="164"/>
        <v>131.31760500000001</v>
      </c>
      <c r="BM360" s="41">
        <f t="shared" si="164"/>
        <v>102.13591500000001</v>
      </c>
      <c r="BN360" s="41">
        <f t="shared" si="164"/>
        <v>72.954225000000008</v>
      </c>
      <c r="BP360">
        <f t="shared" si="163"/>
        <v>16089.834999999999</v>
      </c>
      <c r="BQ360">
        <f t="shared" si="145"/>
        <v>13.178140741169386</v>
      </c>
    </row>
    <row r="361" spans="1:69" x14ac:dyDescent="0.3">
      <c r="A361" s="38">
        <v>40375</v>
      </c>
      <c r="B361" s="48">
        <v>118134.07</v>
      </c>
      <c r="C361" s="48">
        <v>141458.54999999999</v>
      </c>
      <c r="D361" s="48">
        <v>802000</v>
      </c>
      <c r="E361" s="49">
        <v>1803.33</v>
      </c>
      <c r="AD361" s="35">
        <f t="shared" si="155"/>
        <v>2011</v>
      </c>
      <c r="AE361" s="5">
        <f t="shared" si="150"/>
        <v>2010</v>
      </c>
      <c r="AF361" s="5">
        <f t="shared" si="156"/>
        <v>2009</v>
      </c>
      <c r="AG361" s="8">
        <f t="shared" si="151"/>
        <v>40375</v>
      </c>
      <c r="AH361" s="6">
        <f t="shared" si="148"/>
        <v>25</v>
      </c>
      <c r="AI361" s="6">
        <f t="shared" si="149"/>
        <v>27</v>
      </c>
      <c r="AK361">
        <f t="shared" si="152"/>
        <v>12842.525576923079</v>
      </c>
      <c r="AL361">
        <f t="shared" si="141"/>
        <v>65.789273640806755</v>
      </c>
      <c r="AN361">
        <f t="shared" si="157"/>
        <v>9.1986634009339134</v>
      </c>
      <c r="AO361" s="39">
        <f t="shared" si="158"/>
        <v>40375</v>
      </c>
      <c r="AP361" s="40">
        <f t="shared" si="153"/>
        <v>118.13407000000001</v>
      </c>
      <c r="AQ361">
        <f t="shared" si="165"/>
        <v>154.11030692307693</v>
      </c>
      <c r="AR361">
        <f t="shared" si="165"/>
        <v>128.4252557692308</v>
      </c>
      <c r="AS361">
        <f t="shared" si="165"/>
        <v>102.74020461538463</v>
      </c>
      <c r="AT361">
        <f t="shared" si="165"/>
        <v>77.055153461538467</v>
      </c>
      <c r="AU361">
        <f t="shared" si="165"/>
        <v>51.370102307692314</v>
      </c>
      <c r="AW361">
        <f t="shared" si="154"/>
        <v>14216.380384615386</v>
      </c>
      <c r="AX361">
        <f t="shared" si="142"/>
        <v>174.65644713077685</v>
      </c>
      <c r="BD361">
        <f t="shared" si="159"/>
        <v>14544.375961538462</v>
      </c>
      <c r="BE361">
        <f t="shared" si="143"/>
        <v>12.218315994839335</v>
      </c>
      <c r="BG361">
        <f t="shared" si="160"/>
        <v>8.1223196039759227</v>
      </c>
      <c r="BH361" s="39">
        <f t="shared" si="161"/>
        <v>40375</v>
      </c>
      <c r="BI361" s="41">
        <f t="shared" si="162"/>
        <v>118.13407000000001</v>
      </c>
      <c r="BJ361" s="41">
        <f t="shared" si="164"/>
        <v>189.0768875</v>
      </c>
      <c r="BK361" s="41">
        <f t="shared" si="164"/>
        <v>159.9881355769231</v>
      </c>
      <c r="BL361" s="41">
        <f t="shared" si="164"/>
        <v>130.89938365384617</v>
      </c>
      <c r="BM361" s="41">
        <f t="shared" si="164"/>
        <v>101.81063173076923</v>
      </c>
      <c r="BN361" s="41">
        <f t="shared" si="164"/>
        <v>72.721879807692318</v>
      </c>
      <c r="BP361">
        <f t="shared" si="163"/>
        <v>15983.852115384616</v>
      </c>
      <c r="BQ361">
        <f t="shared" si="145"/>
        <v>10.987097641208599</v>
      </c>
    </row>
    <row r="362" spans="1:69" x14ac:dyDescent="0.3">
      <c r="A362" s="38">
        <v>40382</v>
      </c>
      <c r="B362" s="48">
        <v>119459.76</v>
      </c>
      <c r="C362" s="48">
        <v>142304.78</v>
      </c>
      <c r="D362" s="48">
        <v>811000</v>
      </c>
      <c r="E362" s="49">
        <v>1813.65</v>
      </c>
      <c r="AD362" s="35">
        <f t="shared" si="155"/>
        <v>2011</v>
      </c>
      <c r="AE362" s="5">
        <f t="shared" si="150"/>
        <v>2010</v>
      </c>
      <c r="AF362" s="5">
        <f t="shared" si="156"/>
        <v>2009</v>
      </c>
      <c r="AG362" s="8">
        <f t="shared" si="151"/>
        <v>40382</v>
      </c>
      <c r="AH362" s="6">
        <f t="shared" si="148"/>
        <v>24</v>
      </c>
      <c r="AI362" s="6">
        <f t="shared" si="149"/>
        <v>28</v>
      </c>
      <c r="AK362">
        <f t="shared" si="152"/>
        <v>12960.786153846155</v>
      </c>
      <c r="AL362">
        <f t="shared" si="141"/>
        <v>65.620468595025145</v>
      </c>
      <c r="AN362">
        <f t="shared" si="157"/>
        <v>9.2170149697709451</v>
      </c>
      <c r="AO362" s="39">
        <f t="shared" si="158"/>
        <v>40382</v>
      </c>
      <c r="AP362" s="40">
        <f t="shared" si="153"/>
        <v>119.45975999999999</v>
      </c>
      <c r="AQ362">
        <f t="shared" si="165"/>
        <v>155.52943384615384</v>
      </c>
      <c r="AR362">
        <f t="shared" si="165"/>
        <v>129.60786153846155</v>
      </c>
      <c r="AS362">
        <f t="shared" si="165"/>
        <v>103.68628923076923</v>
      </c>
      <c r="AT362">
        <f t="shared" si="165"/>
        <v>77.764716923076918</v>
      </c>
      <c r="AU362">
        <f t="shared" si="165"/>
        <v>51.843144615384617</v>
      </c>
      <c r="AW362">
        <f t="shared" si="154"/>
        <v>14401.540769230769</v>
      </c>
      <c r="AX362">
        <f t="shared" si="142"/>
        <v>169.46803316865689</v>
      </c>
      <c r="BD362">
        <f t="shared" si="159"/>
        <v>14497.906923076924</v>
      </c>
      <c r="BE362">
        <f t="shared" si="143"/>
        <v>10.848345613520438</v>
      </c>
      <c r="BG362">
        <f t="shared" si="160"/>
        <v>8.2397935532232527</v>
      </c>
      <c r="BH362" s="39">
        <f t="shared" si="161"/>
        <v>40382</v>
      </c>
      <c r="BI362" s="41">
        <f t="shared" si="162"/>
        <v>119.45975999999999</v>
      </c>
      <c r="BJ362" s="41">
        <f t="shared" si="164"/>
        <v>188.47279</v>
      </c>
      <c r="BK362" s="41">
        <f t="shared" si="164"/>
        <v>159.47697615384615</v>
      </c>
      <c r="BL362" s="41">
        <f t="shared" si="164"/>
        <v>130.4811623076923</v>
      </c>
      <c r="BM362" s="41">
        <f t="shared" si="164"/>
        <v>101.48534846153846</v>
      </c>
      <c r="BN362" s="41">
        <f t="shared" si="164"/>
        <v>72.489534615384613</v>
      </c>
      <c r="BP362">
        <f t="shared" si="163"/>
        <v>15877.869230769229</v>
      </c>
      <c r="BQ362">
        <f t="shared" si="145"/>
        <v>8.8516797821872615</v>
      </c>
    </row>
    <row r="363" spans="1:69" x14ac:dyDescent="0.3">
      <c r="A363" s="38">
        <v>40389</v>
      </c>
      <c r="B363" s="48">
        <v>119312.46</v>
      </c>
      <c r="C363" s="48">
        <v>141532.17000000001</v>
      </c>
      <c r="D363" s="48">
        <v>810000</v>
      </c>
      <c r="E363" s="49">
        <v>1802.65</v>
      </c>
      <c r="AD363" s="35">
        <f t="shared" si="155"/>
        <v>2011</v>
      </c>
      <c r="AE363" s="5">
        <f t="shared" si="150"/>
        <v>2010</v>
      </c>
      <c r="AF363" s="5">
        <f t="shared" si="156"/>
        <v>2009</v>
      </c>
      <c r="AG363" s="8">
        <f t="shared" si="151"/>
        <v>40389</v>
      </c>
      <c r="AH363" s="6">
        <f t="shared" si="148"/>
        <v>23</v>
      </c>
      <c r="AI363" s="6">
        <f t="shared" si="149"/>
        <v>29</v>
      </c>
      <c r="AK363">
        <f t="shared" si="152"/>
        <v>13079.046730769231</v>
      </c>
      <c r="AL363">
        <f t="shared" si="141"/>
        <v>65.455050364367736</v>
      </c>
      <c r="AN363">
        <f t="shared" si="157"/>
        <v>9.1224125470329884</v>
      </c>
      <c r="AO363" s="39">
        <f t="shared" si="158"/>
        <v>40389</v>
      </c>
      <c r="AP363" s="40">
        <f t="shared" si="153"/>
        <v>119.31246</v>
      </c>
      <c r="AQ363">
        <f t="shared" si="165"/>
        <v>156.94856076923077</v>
      </c>
      <c r="AR363">
        <f t="shared" si="165"/>
        <v>130.7904673076923</v>
      </c>
      <c r="AS363">
        <f t="shared" si="165"/>
        <v>104.63237384615384</v>
      </c>
      <c r="AT363">
        <f t="shared" si="165"/>
        <v>78.474280384615383</v>
      </c>
      <c r="AU363">
        <f t="shared" si="165"/>
        <v>52.31618692307692</v>
      </c>
      <c r="AW363">
        <f t="shared" si="154"/>
        <v>14586.701153846152</v>
      </c>
      <c r="AX363">
        <f t="shared" si="142"/>
        <v>164.59655283897598</v>
      </c>
      <c r="BD363">
        <f t="shared" si="159"/>
        <v>14451.437884615385</v>
      </c>
      <c r="BE363">
        <f t="shared" si="143"/>
        <v>9.5029277388432476</v>
      </c>
      <c r="BG363">
        <f t="shared" si="160"/>
        <v>8.2560961028671667</v>
      </c>
      <c r="BH363" s="39">
        <f t="shared" si="161"/>
        <v>40389</v>
      </c>
      <c r="BI363" s="41">
        <f t="shared" si="162"/>
        <v>119.31246</v>
      </c>
      <c r="BJ363" s="41">
        <f t="shared" si="164"/>
        <v>187.86869250000001</v>
      </c>
      <c r="BK363" s="41">
        <f t="shared" si="164"/>
        <v>158.96581673076923</v>
      </c>
      <c r="BL363" s="41">
        <f t="shared" si="164"/>
        <v>130.06294096153846</v>
      </c>
      <c r="BM363" s="41">
        <f t="shared" si="164"/>
        <v>101.1600651923077</v>
      </c>
      <c r="BN363" s="41">
        <f t="shared" si="164"/>
        <v>72.257189423076923</v>
      </c>
      <c r="BP363">
        <f t="shared" si="163"/>
        <v>15771.886346153846</v>
      </c>
      <c r="BQ363">
        <f t="shared" si="145"/>
        <v>6.7697954322719633</v>
      </c>
    </row>
    <row r="364" spans="1:69" x14ac:dyDescent="0.3">
      <c r="A364" s="38">
        <v>40396</v>
      </c>
      <c r="B364" s="48">
        <v>117986.77</v>
      </c>
      <c r="C364" s="48">
        <v>140266.63</v>
      </c>
      <c r="D364" s="48">
        <v>801000</v>
      </c>
      <c r="E364" s="49">
        <v>1787.36</v>
      </c>
      <c r="AD364" s="35">
        <f t="shared" ref="AD364:AD366" si="166">AE364+1</f>
        <v>2011</v>
      </c>
      <c r="AE364" s="5">
        <f t="shared" ref="AE364:AE366" si="167">YEAR(AG364)</f>
        <v>2010</v>
      </c>
      <c r="AF364" s="5">
        <f t="shared" ref="AF364:AF366" si="168">AE364-1</f>
        <v>2009</v>
      </c>
      <c r="AG364" s="8">
        <f t="shared" ref="AG364:AG366" si="169">A364</f>
        <v>40396</v>
      </c>
      <c r="AH364" s="6">
        <f t="shared" si="148"/>
        <v>22</v>
      </c>
      <c r="AI364" s="6">
        <f t="shared" si="149"/>
        <v>30</v>
      </c>
      <c r="AK364">
        <f t="shared" si="152"/>
        <v>13197.307307692306</v>
      </c>
      <c r="AL364">
        <f t="shared" si="141"/>
        <v>65.292918034282607</v>
      </c>
      <c r="AN364">
        <f t="shared" ref="AN364:AN366" si="170">B364/AK364</f>
        <v>8.9402153976689718</v>
      </c>
      <c r="AO364" s="39">
        <f t="shared" ref="AO364:AO366" si="171">AG364</f>
        <v>40396</v>
      </c>
      <c r="AP364" s="40">
        <f t="shared" ref="AP364:AP366" si="172">(B364)/1000</f>
        <v>117.98677000000001</v>
      </c>
      <c r="AQ364">
        <f t="shared" si="165"/>
        <v>158.3676876923077</v>
      </c>
      <c r="AR364">
        <f t="shared" si="165"/>
        <v>131.97307307692307</v>
      </c>
      <c r="AS364">
        <f t="shared" si="165"/>
        <v>105.57845846153845</v>
      </c>
      <c r="AT364">
        <f t="shared" si="165"/>
        <v>79.183843846153849</v>
      </c>
      <c r="AU364">
        <f t="shared" si="165"/>
        <v>52.789229230769223</v>
      </c>
      <c r="AW364">
        <f t="shared" si="154"/>
        <v>14771.861538461537</v>
      </c>
      <c r="AX364">
        <f t="shared" si="142"/>
        <v>160.01382702248637</v>
      </c>
      <c r="BD364">
        <f t="shared" si="159"/>
        <v>14404.968846153846</v>
      </c>
      <c r="BE364">
        <f t="shared" si="143"/>
        <v>8.1814081906122826</v>
      </c>
      <c r="BG364">
        <f t="shared" ref="BG364:BG366" si="173">B364/BD364</f>
        <v>8.1906994218528073</v>
      </c>
      <c r="BH364" s="39">
        <f t="shared" ref="BH364:BH366" si="174">AO364</f>
        <v>40396</v>
      </c>
      <c r="BI364" s="41">
        <f t="shared" ref="BI364:BI366" si="175">B364/1000</f>
        <v>117.98677000000001</v>
      </c>
      <c r="BJ364" s="41">
        <f t="shared" si="164"/>
        <v>187.26459500000001</v>
      </c>
      <c r="BK364" s="41">
        <f t="shared" si="164"/>
        <v>158.45465730769232</v>
      </c>
      <c r="BL364" s="41">
        <f t="shared" si="164"/>
        <v>129.64471961538462</v>
      </c>
      <c r="BM364" s="41">
        <f t="shared" si="164"/>
        <v>100.83478192307692</v>
      </c>
      <c r="BN364" s="41">
        <f t="shared" si="164"/>
        <v>72.024844230769233</v>
      </c>
      <c r="BP364">
        <f t="shared" si="163"/>
        <v>15665.903461538461</v>
      </c>
      <c r="BQ364">
        <f t="shared" si="145"/>
        <v>4.7394564379678927</v>
      </c>
    </row>
    <row r="365" spans="1:69" x14ac:dyDescent="0.3">
      <c r="A365" s="38">
        <v>40403</v>
      </c>
      <c r="B365" s="48">
        <v>115040.78</v>
      </c>
      <c r="C365" s="48">
        <v>136513.82999999999</v>
      </c>
      <c r="D365" s="48">
        <v>781000</v>
      </c>
      <c r="E365" s="49">
        <v>1738.22</v>
      </c>
      <c r="AD365" s="35">
        <f t="shared" si="166"/>
        <v>2011</v>
      </c>
      <c r="AE365" s="5">
        <f t="shared" si="167"/>
        <v>2010</v>
      </c>
      <c r="AF365" s="5">
        <f t="shared" si="168"/>
        <v>2009</v>
      </c>
      <c r="AG365" s="8">
        <f t="shared" si="169"/>
        <v>40403</v>
      </c>
      <c r="AH365" s="6">
        <f t="shared" si="148"/>
        <v>21</v>
      </c>
      <c r="AI365" s="6">
        <f t="shared" si="149"/>
        <v>31</v>
      </c>
      <c r="AK365">
        <f t="shared" si="152"/>
        <v>13315.567884615384</v>
      </c>
      <c r="AL365">
        <f t="shared" si="141"/>
        <v>65.133974659963201</v>
      </c>
      <c r="AN365">
        <f t="shared" si="170"/>
        <v>8.6395699377505686</v>
      </c>
      <c r="AO365" s="39">
        <f t="shared" si="171"/>
        <v>40403</v>
      </c>
      <c r="AP365" s="40">
        <f t="shared" si="172"/>
        <v>115.04078</v>
      </c>
      <c r="AQ365">
        <f t="shared" si="165"/>
        <v>159.78681461538463</v>
      </c>
      <c r="AR365">
        <f t="shared" si="165"/>
        <v>133.15567884615385</v>
      </c>
      <c r="AS365">
        <f t="shared" si="165"/>
        <v>106.52454307692307</v>
      </c>
      <c r="AT365">
        <f t="shared" si="165"/>
        <v>79.893407307692314</v>
      </c>
      <c r="AU365">
        <f t="shared" si="165"/>
        <v>53.262271538461533</v>
      </c>
      <c r="AW365">
        <f t="shared" si="154"/>
        <v>14957.021923076922</v>
      </c>
      <c r="AX365">
        <f t="shared" si="142"/>
        <v>155.69492104925752</v>
      </c>
      <c r="BD365">
        <f t="shared" si="159"/>
        <v>14358.499807692308</v>
      </c>
      <c r="BE365">
        <f t="shared" si="143"/>
        <v>6.8831558241287061</v>
      </c>
      <c r="BG365">
        <f t="shared" si="173"/>
        <v>8.0120333976930489</v>
      </c>
      <c r="BH365" s="39">
        <f t="shared" si="174"/>
        <v>40403</v>
      </c>
      <c r="BI365" s="41">
        <f t="shared" si="175"/>
        <v>115.04078</v>
      </c>
      <c r="BJ365" s="41">
        <f t="shared" ref="BJ365:BN380" si="176">$BD365*BJ$18/1000</f>
        <v>186.66049749999999</v>
      </c>
      <c r="BK365" s="41">
        <f t="shared" si="176"/>
        <v>157.9434978846154</v>
      </c>
      <c r="BL365" s="41">
        <f t="shared" si="176"/>
        <v>129.22649826923077</v>
      </c>
      <c r="BM365" s="41">
        <f t="shared" si="176"/>
        <v>100.50949865384615</v>
      </c>
      <c r="BN365" s="41">
        <f t="shared" si="176"/>
        <v>71.792499038461543</v>
      </c>
      <c r="BP365">
        <f t="shared" si="163"/>
        <v>15559.920576923076</v>
      </c>
      <c r="BQ365">
        <f t="shared" si="145"/>
        <v>2.7587718912785331</v>
      </c>
    </row>
    <row r="366" spans="1:69" x14ac:dyDescent="0.3">
      <c r="A366" s="38">
        <v>40410</v>
      </c>
      <c r="B366" s="48">
        <v>115482.68</v>
      </c>
      <c r="C366" s="48">
        <v>137341.59</v>
      </c>
      <c r="D366" s="48">
        <v>784000</v>
      </c>
      <c r="E366" s="49">
        <v>1748.98</v>
      </c>
      <c r="AD366" s="35">
        <f t="shared" si="166"/>
        <v>2011</v>
      </c>
      <c r="AE366" s="5">
        <f t="shared" si="167"/>
        <v>2010</v>
      </c>
      <c r="AF366" s="5">
        <f t="shared" si="168"/>
        <v>2009</v>
      </c>
      <c r="AG366" s="8">
        <f t="shared" si="169"/>
        <v>40410</v>
      </c>
      <c r="AH366" s="6">
        <f t="shared" si="148"/>
        <v>20</v>
      </c>
      <c r="AI366" s="6">
        <f t="shared" si="149"/>
        <v>32</v>
      </c>
      <c r="AK366">
        <f t="shared" si="152"/>
        <v>13433.828461538464</v>
      </c>
      <c r="AL366">
        <f t="shared" si="141"/>
        <v>64.978127073048839</v>
      </c>
      <c r="AN366">
        <f t="shared" si="170"/>
        <v>8.5964087103412901</v>
      </c>
      <c r="AO366" s="39">
        <f t="shared" si="171"/>
        <v>40410</v>
      </c>
      <c r="AP366" s="40">
        <f t="shared" si="172"/>
        <v>115.48267999999999</v>
      </c>
      <c r="AQ366">
        <f t="shared" si="165"/>
        <v>161.20594153846156</v>
      </c>
      <c r="AR366">
        <f t="shared" si="165"/>
        <v>134.33828461538465</v>
      </c>
      <c r="AS366">
        <f t="shared" si="165"/>
        <v>107.47062769230772</v>
      </c>
      <c r="AT366">
        <f t="shared" si="165"/>
        <v>80.60297076923078</v>
      </c>
      <c r="AU366">
        <f t="shared" si="165"/>
        <v>53.735313846153858</v>
      </c>
      <c r="AW366">
        <f t="shared" si="154"/>
        <v>15142.182307692308</v>
      </c>
      <c r="AX366">
        <f t="shared" si="142"/>
        <v>151.61769081943811</v>
      </c>
      <c r="BD366">
        <f t="shared" si="159"/>
        <v>14312.030769230771</v>
      </c>
      <c r="BE366">
        <f t="shared" si="143"/>
        <v>5.6075615251086175</v>
      </c>
      <c r="BG366">
        <f t="shared" si="173"/>
        <v>8.0689234017211966</v>
      </c>
      <c r="BH366" s="39">
        <f t="shared" si="174"/>
        <v>40410</v>
      </c>
      <c r="BI366" s="41">
        <f t="shared" si="175"/>
        <v>115.48267999999999</v>
      </c>
      <c r="BJ366" s="41">
        <f t="shared" si="176"/>
        <v>186.05640000000002</v>
      </c>
      <c r="BK366" s="41">
        <f t="shared" si="176"/>
        <v>157.43233846153848</v>
      </c>
      <c r="BL366" s="41">
        <f t="shared" si="176"/>
        <v>128.80827692307693</v>
      </c>
      <c r="BM366" s="41">
        <f t="shared" si="176"/>
        <v>100.1842153846154</v>
      </c>
      <c r="BN366" s="41">
        <f t="shared" si="176"/>
        <v>71.560153846153852</v>
      </c>
      <c r="BP366">
        <f t="shared" si="163"/>
        <v>15453.937692307694</v>
      </c>
      <c r="BQ366">
        <f t="shared" si="145"/>
        <v>0.82594225588454862</v>
      </c>
    </row>
    <row r="367" spans="1:69" x14ac:dyDescent="0.3">
      <c r="A367" s="38">
        <v>40417</v>
      </c>
      <c r="B367" s="48">
        <v>112831.29</v>
      </c>
      <c r="C367" s="48">
        <v>134213.29999999999</v>
      </c>
      <c r="D367" s="48">
        <v>766000</v>
      </c>
      <c r="E367" s="49">
        <v>1716.34</v>
      </c>
      <c r="AD367" s="35">
        <f t="shared" ref="AD367" si="177">AE367+1</f>
        <v>2011</v>
      </c>
      <c r="AE367" s="5">
        <f t="shared" ref="AE367" si="178">YEAR(AG367)</f>
        <v>2010</v>
      </c>
      <c r="AF367" s="5">
        <f t="shared" ref="AF367" si="179">AE367-1</f>
        <v>2009</v>
      </c>
      <c r="AG367" s="8">
        <f t="shared" ref="AG367" si="180">A367</f>
        <v>40417</v>
      </c>
      <c r="AH367" s="6">
        <f t="shared" si="148"/>
        <v>19</v>
      </c>
      <c r="AI367" s="6">
        <f t="shared" si="149"/>
        <v>33</v>
      </c>
      <c r="AK367">
        <f t="shared" si="152"/>
        <v>13552.089038461538</v>
      </c>
      <c r="AL367">
        <f t="shared" si="141"/>
        <v>64.825285699510445</v>
      </c>
      <c r="AN367">
        <f t="shared" ref="AN367" si="181">B367/AK367</f>
        <v>8.3257488701394227</v>
      </c>
      <c r="AO367" s="39">
        <f t="shared" ref="AO367" si="182">AG367</f>
        <v>40417</v>
      </c>
      <c r="AP367" s="40">
        <f t="shared" ref="AP367" si="183">(B367)/1000</f>
        <v>112.83129</v>
      </c>
      <c r="AQ367">
        <f t="shared" si="165"/>
        <v>162.62506846153846</v>
      </c>
      <c r="AR367">
        <f t="shared" si="165"/>
        <v>135.52089038461537</v>
      </c>
      <c r="AS367">
        <f t="shared" si="165"/>
        <v>108.41671230769231</v>
      </c>
      <c r="AT367">
        <f t="shared" si="165"/>
        <v>81.312534230769231</v>
      </c>
      <c r="AU367">
        <f t="shared" si="165"/>
        <v>54.208356153846154</v>
      </c>
      <c r="AW367">
        <f t="shared" si="154"/>
        <v>15327.342692307691</v>
      </c>
      <c r="AX367">
        <f t="shared" si="142"/>
        <v>147.76240304424201</v>
      </c>
      <c r="BD367">
        <f t="shared" si="159"/>
        <v>14265.56173076923</v>
      </c>
      <c r="BE367">
        <f t="shared" si="143"/>
        <v>4.3540372567703711</v>
      </c>
      <c r="BG367">
        <f t="shared" ref="BG367" si="184">B367/BD367</f>
        <v>7.9093478496984417</v>
      </c>
      <c r="BH367" s="39">
        <f t="shared" ref="BH367" si="185">AO367</f>
        <v>40417</v>
      </c>
      <c r="BI367" s="41">
        <f t="shared" ref="BI367" si="186">B367/1000</f>
        <v>112.83129</v>
      </c>
      <c r="BJ367" s="41">
        <f t="shared" si="176"/>
        <v>185.4523025</v>
      </c>
      <c r="BK367" s="41">
        <f t="shared" si="176"/>
        <v>156.92117903846153</v>
      </c>
      <c r="BL367" s="41">
        <f t="shared" si="176"/>
        <v>128.39005557692306</v>
      </c>
      <c r="BM367" s="41">
        <f t="shared" si="176"/>
        <v>99.858932115384604</v>
      </c>
      <c r="BN367" s="41">
        <f t="shared" si="176"/>
        <v>71.327808653846148</v>
      </c>
      <c r="BP367">
        <f t="shared" si="163"/>
        <v>15347.954807692307</v>
      </c>
      <c r="BQ367">
        <f t="shared" si="145"/>
        <v>-1.0607460860108109</v>
      </c>
    </row>
    <row r="368" spans="1:69" x14ac:dyDescent="0.3">
      <c r="A368" s="38">
        <v>40424</v>
      </c>
      <c r="B368" s="48">
        <v>112094.8</v>
      </c>
      <c r="C368" s="48">
        <v>133323.26999999999</v>
      </c>
      <c r="D368" s="48">
        <v>761000</v>
      </c>
      <c r="E368" s="49">
        <v>1703.16</v>
      </c>
      <c r="AD368" s="35">
        <f t="shared" ref="AD368:AD371" si="187">AE368+1</f>
        <v>2011</v>
      </c>
      <c r="AE368" s="5">
        <f t="shared" ref="AE368:AE371" si="188">YEAR(AG368)</f>
        <v>2010</v>
      </c>
      <c r="AF368" s="5">
        <f t="shared" ref="AF368:AF371" si="189">AE368-1</f>
        <v>2009</v>
      </c>
      <c r="AG368" s="8">
        <f t="shared" ref="AG368:AG371" si="190">A368</f>
        <v>40424</v>
      </c>
      <c r="AH368" s="6">
        <f t="shared" si="148"/>
        <v>18</v>
      </c>
      <c r="AI368" s="6">
        <f t="shared" si="149"/>
        <v>34</v>
      </c>
      <c r="AK368">
        <f t="shared" si="152"/>
        <v>13670.349615384617</v>
      </c>
      <c r="AL368">
        <f t="shared" si="141"/>
        <v>64.675364387975193</v>
      </c>
      <c r="AN368">
        <f t="shared" ref="AN368:AN371" si="191">B368/AK368</f>
        <v>8.1998488080984018</v>
      </c>
      <c r="AO368" s="39">
        <f t="shared" ref="AO368:AO371" si="192">AG368</f>
        <v>40424</v>
      </c>
      <c r="AP368" s="40">
        <f t="shared" ref="AP368:AP371" si="193">(B368)/1000</f>
        <v>112.09480000000001</v>
      </c>
      <c r="AQ368">
        <f t="shared" si="165"/>
        <v>164.04419538461539</v>
      </c>
      <c r="AR368">
        <f t="shared" si="165"/>
        <v>136.70349615384617</v>
      </c>
      <c r="AS368">
        <f t="shared" si="165"/>
        <v>109.36279692307694</v>
      </c>
      <c r="AT368">
        <f t="shared" si="165"/>
        <v>82.022097692307696</v>
      </c>
      <c r="AU368">
        <f t="shared" si="165"/>
        <v>54.681398461538471</v>
      </c>
      <c r="AW368">
        <f t="shared" si="154"/>
        <v>15512.503076923076</v>
      </c>
      <c r="AX368">
        <f t="shared" si="142"/>
        <v>144.1114158598518</v>
      </c>
      <c r="BD368">
        <f t="shared" si="159"/>
        <v>14219.092692307691</v>
      </c>
      <c r="BE368">
        <f t="shared" si="143"/>
        <v>3.1220151559593123</v>
      </c>
      <c r="BG368">
        <f t="shared" ref="BG368:BG371" si="194">B368/BD368</f>
        <v>7.883400328393777</v>
      </c>
      <c r="BH368" s="39">
        <f t="shared" ref="BH368:BH371" si="195">AO368</f>
        <v>40424</v>
      </c>
      <c r="BI368" s="41">
        <f t="shared" ref="BI368:BI371" si="196">B368/1000</f>
        <v>112.09480000000001</v>
      </c>
      <c r="BJ368" s="41">
        <f t="shared" si="176"/>
        <v>184.84820499999998</v>
      </c>
      <c r="BK368" s="41">
        <f t="shared" si="176"/>
        <v>156.41001961538461</v>
      </c>
      <c r="BL368" s="41">
        <f t="shared" si="176"/>
        <v>127.97183423076922</v>
      </c>
      <c r="BM368" s="41">
        <f t="shared" si="176"/>
        <v>99.533648846153838</v>
      </c>
      <c r="BN368" s="41">
        <f t="shared" si="176"/>
        <v>71.095463461538458</v>
      </c>
      <c r="BP368">
        <f t="shared" si="163"/>
        <v>15241.971923076924</v>
      </c>
      <c r="BQ368">
        <f t="shared" si="145"/>
        <v>-2.9029259009026864</v>
      </c>
    </row>
    <row r="369" spans="1:69" x14ac:dyDescent="0.3">
      <c r="A369" s="38">
        <v>40431</v>
      </c>
      <c r="B369" s="48">
        <v>112831.29</v>
      </c>
      <c r="C369" s="48">
        <v>133612.93</v>
      </c>
      <c r="D369" s="48">
        <v>766000</v>
      </c>
      <c r="E369" s="49">
        <v>1704.38</v>
      </c>
      <c r="AD369" s="35">
        <f t="shared" si="187"/>
        <v>2011</v>
      </c>
      <c r="AE369" s="5">
        <f t="shared" si="188"/>
        <v>2010</v>
      </c>
      <c r="AF369" s="5">
        <f t="shared" si="189"/>
        <v>2009</v>
      </c>
      <c r="AG369" s="8">
        <f t="shared" si="190"/>
        <v>40431</v>
      </c>
      <c r="AH369" s="6">
        <f t="shared" si="148"/>
        <v>17</v>
      </c>
      <c r="AI369" s="6">
        <f t="shared" si="149"/>
        <v>35</v>
      </c>
      <c r="AK369">
        <f t="shared" si="152"/>
        <v>13788.610192307695</v>
      </c>
      <c r="AL369">
        <f t="shared" si="141"/>
        <v>64.528280247796687</v>
      </c>
      <c r="AN369">
        <f t="shared" si="191"/>
        <v>8.18293420630207</v>
      </c>
      <c r="AO369" s="39">
        <f t="shared" si="192"/>
        <v>40431</v>
      </c>
      <c r="AP369" s="40">
        <f t="shared" si="193"/>
        <v>112.83129</v>
      </c>
      <c r="AQ369">
        <f t="shared" si="165"/>
        <v>165.46332230769235</v>
      </c>
      <c r="AR369">
        <f t="shared" si="165"/>
        <v>137.88610192307695</v>
      </c>
      <c r="AS369">
        <f t="shared" si="165"/>
        <v>110.30888153846156</v>
      </c>
      <c r="AT369">
        <f t="shared" si="165"/>
        <v>82.731661153846176</v>
      </c>
      <c r="AU369">
        <f t="shared" si="165"/>
        <v>55.154440769230781</v>
      </c>
      <c r="AW369">
        <f t="shared" si="154"/>
        <v>15697.663461538461</v>
      </c>
      <c r="AX369">
        <f t="shared" si="142"/>
        <v>140.64890890572411</v>
      </c>
      <c r="BD369">
        <f t="shared" si="159"/>
        <v>14172.623653846154</v>
      </c>
      <c r="BE369">
        <f t="shared" si="143"/>
        <v>1.9109466753899129</v>
      </c>
      <c r="BG369">
        <f t="shared" si="194"/>
        <v>7.9612140106027534</v>
      </c>
      <c r="BH369" s="39">
        <f t="shared" si="195"/>
        <v>40431</v>
      </c>
      <c r="BI369" s="41">
        <f t="shared" si="196"/>
        <v>112.83129</v>
      </c>
      <c r="BJ369" s="41">
        <f t="shared" si="176"/>
        <v>184.24410750000001</v>
      </c>
      <c r="BK369" s="41">
        <f t="shared" si="176"/>
        <v>155.89886019230769</v>
      </c>
      <c r="BL369" s="41">
        <f t="shared" si="176"/>
        <v>127.55361288461539</v>
      </c>
      <c r="BM369" s="41">
        <f t="shared" si="176"/>
        <v>99.208365576923086</v>
      </c>
      <c r="BN369" s="41">
        <f t="shared" si="176"/>
        <v>70.863118269230782</v>
      </c>
      <c r="BP369">
        <f t="shared" si="163"/>
        <v>15135.989038461539</v>
      </c>
      <c r="BQ369">
        <f t="shared" si="145"/>
        <v>-4.70215381676703</v>
      </c>
    </row>
    <row r="370" spans="1:69" x14ac:dyDescent="0.3">
      <c r="A370" s="38">
        <v>40438</v>
      </c>
      <c r="B370" s="48">
        <v>113862.39</v>
      </c>
      <c r="C370" s="48">
        <v>135808.41</v>
      </c>
      <c r="D370" s="48">
        <v>773000</v>
      </c>
      <c r="E370" s="49">
        <v>1734.1</v>
      </c>
      <c r="AD370" s="35">
        <f t="shared" si="187"/>
        <v>2011</v>
      </c>
      <c r="AE370" s="5">
        <f t="shared" si="188"/>
        <v>2010</v>
      </c>
      <c r="AF370" s="5">
        <f t="shared" si="189"/>
        <v>2009</v>
      </c>
      <c r="AG370" s="8">
        <f t="shared" si="190"/>
        <v>40438</v>
      </c>
      <c r="AH370" s="6">
        <f t="shared" si="148"/>
        <v>16</v>
      </c>
      <c r="AI370" s="6">
        <f t="shared" si="149"/>
        <v>36</v>
      </c>
      <c r="AK370">
        <f t="shared" si="152"/>
        <v>13906.870769230769</v>
      </c>
      <c r="AL370">
        <f t="shared" si="141"/>
        <v>64.38395349623292</v>
      </c>
      <c r="AN370">
        <f t="shared" si="191"/>
        <v>8.1874917721909686</v>
      </c>
      <c r="AO370" s="39">
        <f t="shared" si="192"/>
        <v>40438</v>
      </c>
      <c r="AP370" s="40">
        <f t="shared" si="193"/>
        <v>113.86239</v>
      </c>
      <c r="AQ370">
        <f t="shared" si="165"/>
        <v>166.88244923076925</v>
      </c>
      <c r="AR370">
        <f t="shared" si="165"/>
        <v>139.06870769230767</v>
      </c>
      <c r="AS370">
        <f t="shared" si="165"/>
        <v>111.25496615384615</v>
      </c>
      <c r="AT370">
        <f t="shared" si="165"/>
        <v>83.441224615384627</v>
      </c>
      <c r="AU370">
        <f t="shared" si="165"/>
        <v>55.627483076923077</v>
      </c>
      <c r="AW370">
        <f t="shared" si="154"/>
        <v>15882.823846153846</v>
      </c>
      <c r="AX370">
        <f t="shared" si="142"/>
        <v>137.36065415468235</v>
      </c>
      <c r="BD370">
        <f t="shared" si="159"/>
        <v>14126.154615384616</v>
      </c>
      <c r="BE370">
        <f t="shared" si="143"/>
        <v>0.72030176928412626</v>
      </c>
      <c r="BG370">
        <f t="shared" si="194"/>
        <v>8.0603952809630108</v>
      </c>
      <c r="BH370" s="39">
        <f t="shared" si="195"/>
        <v>40438</v>
      </c>
      <c r="BI370" s="41">
        <f t="shared" si="196"/>
        <v>113.86239</v>
      </c>
      <c r="BJ370" s="41">
        <f t="shared" si="176"/>
        <v>183.64001000000002</v>
      </c>
      <c r="BK370" s="41">
        <f t="shared" si="176"/>
        <v>155.38770076923078</v>
      </c>
      <c r="BL370" s="41">
        <f t="shared" si="176"/>
        <v>127.13539153846153</v>
      </c>
      <c r="BM370" s="41">
        <f t="shared" si="176"/>
        <v>98.883082307692305</v>
      </c>
      <c r="BN370" s="41">
        <f t="shared" si="176"/>
        <v>70.630773076923077</v>
      </c>
      <c r="BP370">
        <f t="shared" si="163"/>
        <v>15030.006153846156</v>
      </c>
      <c r="BQ370">
        <f t="shared" si="145"/>
        <v>-6.4599147099945959</v>
      </c>
    </row>
    <row r="371" spans="1:69" x14ac:dyDescent="0.3">
      <c r="A371" s="38">
        <v>40445</v>
      </c>
      <c r="B371" s="48">
        <v>112242.09</v>
      </c>
      <c r="C371" s="48">
        <v>133292.23000000001</v>
      </c>
      <c r="D371" s="48">
        <v>762000</v>
      </c>
      <c r="E371" s="49">
        <v>1700.25</v>
      </c>
      <c r="AD371" s="35">
        <f t="shared" si="187"/>
        <v>2011</v>
      </c>
      <c r="AE371" s="5">
        <f t="shared" si="188"/>
        <v>2010</v>
      </c>
      <c r="AF371" s="5">
        <f t="shared" si="189"/>
        <v>2009</v>
      </c>
      <c r="AG371" s="8">
        <f t="shared" si="190"/>
        <v>40445</v>
      </c>
      <c r="AH371" s="6">
        <f t="shared" si="148"/>
        <v>15</v>
      </c>
      <c r="AI371" s="6">
        <f t="shared" si="149"/>
        <v>37</v>
      </c>
      <c r="AK371">
        <f t="shared" si="152"/>
        <v>14025.131346153848</v>
      </c>
      <c r="AL371">
        <f t="shared" si="141"/>
        <v>64.242307314139396</v>
      </c>
      <c r="AN371">
        <f t="shared" si="191"/>
        <v>8.0029261209578948</v>
      </c>
      <c r="AO371" s="39">
        <f t="shared" si="192"/>
        <v>40445</v>
      </c>
      <c r="AP371" s="40">
        <f t="shared" si="193"/>
        <v>112.24208999999999</v>
      </c>
      <c r="AQ371">
        <f t="shared" si="165"/>
        <v>168.30157615384616</v>
      </c>
      <c r="AR371">
        <f t="shared" si="165"/>
        <v>140.2513134615385</v>
      </c>
      <c r="AS371">
        <f t="shared" si="165"/>
        <v>112.20105076923079</v>
      </c>
      <c r="AT371">
        <f t="shared" si="165"/>
        <v>84.150788076923078</v>
      </c>
      <c r="AU371">
        <f t="shared" si="165"/>
        <v>56.100525384615395</v>
      </c>
      <c r="AW371">
        <f t="shared" si="154"/>
        <v>16067.984230769229</v>
      </c>
      <c r="AX371">
        <f t="shared" si="142"/>
        <v>134.23382049300119</v>
      </c>
      <c r="BD371">
        <f t="shared" si="159"/>
        <v>14079.685576923077</v>
      </c>
      <c r="BE371">
        <f t="shared" si="143"/>
        <v>-0.45043188013407232</v>
      </c>
      <c r="BG371">
        <f t="shared" si="194"/>
        <v>7.9719173689480201</v>
      </c>
      <c r="BH371" s="39">
        <f t="shared" si="195"/>
        <v>40445</v>
      </c>
      <c r="BI371" s="41">
        <f t="shared" si="196"/>
        <v>112.24208999999999</v>
      </c>
      <c r="BJ371" s="41">
        <f t="shared" si="176"/>
        <v>183.03591249999999</v>
      </c>
      <c r="BK371" s="41">
        <f t="shared" si="176"/>
        <v>154.87654134615386</v>
      </c>
      <c r="BL371" s="41">
        <f t="shared" si="176"/>
        <v>126.71717019230769</v>
      </c>
      <c r="BM371" s="41">
        <f t="shared" si="176"/>
        <v>98.557799038461539</v>
      </c>
      <c r="BN371" s="41">
        <f t="shared" si="176"/>
        <v>70.398427884615387</v>
      </c>
      <c r="BP371">
        <f t="shared" si="163"/>
        <v>14924.023269230769</v>
      </c>
      <c r="BQ371">
        <f t="shared" si="145"/>
        <v>-8.1776257924620168</v>
      </c>
    </row>
    <row r="372" spans="1:69" x14ac:dyDescent="0.3">
      <c r="A372" s="38">
        <v>40452</v>
      </c>
      <c r="B372" s="48">
        <v>114451.58</v>
      </c>
      <c r="C372" s="48">
        <v>136573.22</v>
      </c>
      <c r="D372" s="48">
        <v>777000</v>
      </c>
      <c r="E372" s="49">
        <v>1743.48</v>
      </c>
      <c r="AD372" s="35">
        <f t="shared" ref="AD372:AD374" si="197">AE372+1</f>
        <v>2011</v>
      </c>
      <c r="AE372" s="5">
        <f t="shared" ref="AE372:AE374" si="198">YEAR(AG372)</f>
        <v>2010</v>
      </c>
      <c r="AF372" s="5">
        <f t="shared" ref="AF372:AF374" si="199">AE372-1</f>
        <v>2009</v>
      </c>
      <c r="AG372" s="8">
        <f t="shared" ref="AG372:AG374" si="200">A372</f>
        <v>40452</v>
      </c>
      <c r="AH372" s="6">
        <f t="shared" si="148"/>
        <v>14</v>
      </c>
      <c r="AI372" s="6">
        <f t="shared" si="149"/>
        <v>38</v>
      </c>
      <c r="AK372">
        <f t="shared" si="152"/>
        <v>14143.391923076922</v>
      </c>
      <c r="AL372">
        <f t="shared" si="141"/>
        <v>64.103267709628014</v>
      </c>
      <c r="AN372">
        <f t="shared" ref="AN372:AN374" si="201">B372/AK372</f>
        <v>8.0922299701853166</v>
      </c>
      <c r="AO372" s="39">
        <f t="shared" ref="AO372:AO374" si="202">AG372</f>
        <v>40452</v>
      </c>
      <c r="AP372" s="40">
        <f t="shared" ref="AP372:AP374" si="203">(B372)/1000</f>
        <v>114.45158000000001</v>
      </c>
      <c r="AQ372">
        <f t="shared" si="165"/>
        <v>169.72070307692306</v>
      </c>
      <c r="AR372">
        <f t="shared" si="165"/>
        <v>141.43391923076922</v>
      </c>
      <c r="AS372">
        <f t="shared" si="165"/>
        <v>113.14713538461538</v>
      </c>
      <c r="AT372">
        <f t="shared" si="165"/>
        <v>84.860351538461529</v>
      </c>
      <c r="AU372">
        <f t="shared" si="165"/>
        <v>56.573567692307691</v>
      </c>
      <c r="AW372">
        <f t="shared" si="154"/>
        <v>16253.144615384614</v>
      </c>
      <c r="AX372">
        <f t="shared" si="142"/>
        <v>131.2568063906248</v>
      </c>
      <c r="BD372">
        <f t="shared" si="159"/>
        <v>14033.216538461538</v>
      </c>
      <c r="BE372">
        <f t="shared" si="143"/>
        <v>-1.601749597660318</v>
      </c>
      <c r="BG372">
        <f t="shared" ref="BG372:BG374" si="204">B372/BD372</f>
        <v>8.1557624145766461</v>
      </c>
      <c r="BH372" s="39">
        <f t="shared" ref="BH372:BH374" si="205">AO372</f>
        <v>40452</v>
      </c>
      <c r="BI372" s="41">
        <f t="shared" ref="BI372:BI374" si="206">B372/1000</f>
        <v>114.45158000000001</v>
      </c>
      <c r="BJ372" s="41">
        <f t="shared" si="176"/>
        <v>182.431815</v>
      </c>
      <c r="BK372" s="41">
        <f t="shared" si="176"/>
        <v>154.36538192307694</v>
      </c>
      <c r="BL372" s="41">
        <f t="shared" si="176"/>
        <v>126.29894884615385</v>
      </c>
      <c r="BM372" s="41">
        <f t="shared" si="176"/>
        <v>98.232515769230773</v>
      </c>
      <c r="BN372" s="41">
        <f t="shared" si="176"/>
        <v>70.166082692307697</v>
      </c>
      <c r="BP372">
        <f t="shared" si="163"/>
        <v>14818.040384615386</v>
      </c>
      <c r="BQ372">
        <f t="shared" si="145"/>
        <v>-9.8566404223830553</v>
      </c>
    </row>
    <row r="373" spans="1:69" x14ac:dyDescent="0.3">
      <c r="A373" s="38">
        <v>40459</v>
      </c>
      <c r="B373" s="48">
        <v>111652.9</v>
      </c>
      <c r="C373" s="48">
        <v>134081.74</v>
      </c>
      <c r="D373" s="48">
        <v>758000</v>
      </c>
      <c r="E373" s="49">
        <v>1717.81</v>
      </c>
      <c r="AD373" s="35">
        <f t="shared" si="197"/>
        <v>2011</v>
      </c>
      <c r="AE373" s="5">
        <f t="shared" si="198"/>
        <v>2010</v>
      </c>
      <c r="AF373" s="5">
        <f t="shared" si="199"/>
        <v>2009</v>
      </c>
      <c r="AG373" s="8">
        <f t="shared" si="200"/>
        <v>40459</v>
      </c>
      <c r="AH373" s="6">
        <f t="shared" si="148"/>
        <v>13</v>
      </c>
      <c r="AI373" s="6">
        <f t="shared" si="149"/>
        <v>39</v>
      </c>
      <c r="AK373">
        <f t="shared" si="152"/>
        <v>14261.6525</v>
      </c>
      <c r="AL373">
        <f t="shared" si="141"/>
        <v>63.966763389185367</v>
      </c>
      <c r="AN373">
        <f t="shared" si="201"/>
        <v>7.8288893941287654</v>
      </c>
      <c r="AO373" s="39">
        <f t="shared" si="202"/>
        <v>40459</v>
      </c>
      <c r="AP373" s="40">
        <f t="shared" si="203"/>
        <v>111.65289999999999</v>
      </c>
      <c r="AQ373">
        <f t="shared" si="165"/>
        <v>171.13983000000002</v>
      </c>
      <c r="AR373">
        <f t="shared" si="165"/>
        <v>142.616525</v>
      </c>
      <c r="AS373">
        <f t="shared" si="165"/>
        <v>114.09322</v>
      </c>
      <c r="AT373">
        <f t="shared" si="165"/>
        <v>85.569915000000009</v>
      </c>
      <c r="AU373">
        <f t="shared" si="165"/>
        <v>57.046610000000001</v>
      </c>
      <c r="AW373">
        <f t="shared" si="154"/>
        <v>16438.305</v>
      </c>
      <c r="AX373">
        <f t="shared" si="142"/>
        <v>128.41909606103181</v>
      </c>
      <c r="BD373">
        <f t="shared" si="159"/>
        <v>13986.747499999999</v>
      </c>
      <c r="BE373">
        <f t="shared" si="143"/>
        <v>-2.7341304138620459</v>
      </c>
      <c r="BG373">
        <f t="shared" si="204"/>
        <v>7.9827636839801386</v>
      </c>
      <c r="BH373" s="39">
        <f t="shared" si="205"/>
        <v>40459</v>
      </c>
      <c r="BI373" s="41">
        <f t="shared" si="206"/>
        <v>111.65289999999999</v>
      </c>
      <c r="BJ373" s="41">
        <f t="shared" si="176"/>
        <v>181.82771750000001</v>
      </c>
      <c r="BK373" s="41">
        <f t="shared" si="176"/>
        <v>153.85422249999999</v>
      </c>
      <c r="BL373" s="41">
        <f t="shared" si="176"/>
        <v>125.88072749999999</v>
      </c>
      <c r="BM373" s="41">
        <f t="shared" si="176"/>
        <v>97.907232499999992</v>
      </c>
      <c r="BN373" s="41">
        <f t="shared" si="176"/>
        <v>69.933737500000007</v>
      </c>
      <c r="BP373">
        <f t="shared" si="163"/>
        <v>14712.057500000001</v>
      </c>
      <c r="BQ373">
        <f t="shared" si="145"/>
        <v>-11.498251660477155</v>
      </c>
    </row>
    <row r="374" spans="1:69" x14ac:dyDescent="0.3">
      <c r="A374" s="38">
        <v>40466</v>
      </c>
      <c r="B374" s="48">
        <v>111063.7</v>
      </c>
      <c r="C374" s="48">
        <v>133928.74</v>
      </c>
      <c r="D374" s="48">
        <v>754000</v>
      </c>
      <c r="E374" s="49">
        <v>1714.82</v>
      </c>
      <c r="AD374" s="35">
        <f t="shared" si="197"/>
        <v>2011</v>
      </c>
      <c r="AE374" s="5">
        <f t="shared" si="198"/>
        <v>2010</v>
      </c>
      <c r="AF374" s="5">
        <f t="shared" si="199"/>
        <v>2009</v>
      </c>
      <c r="AG374" s="8">
        <f t="shared" si="200"/>
        <v>40466</v>
      </c>
      <c r="AH374" s="6">
        <f t="shared" si="148"/>
        <v>12</v>
      </c>
      <c r="AI374" s="6">
        <f t="shared" si="149"/>
        <v>40</v>
      </c>
      <c r="AK374">
        <f t="shared" si="152"/>
        <v>14379.91307692308</v>
      </c>
      <c r="AL374">
        <f t="shared" si="141"/>
        <v>63.832725635776441</v>
      </c>
      <c r="AN374">
        <f t="shared" si="201"/>
        <v>7.7235306921455109</v>
      </c>
      <c r="AO374" s="39">
        <f t="shared" si="202"/>
        <v>40466</v>
      </c>
      <c r="AP374" s="40">
        <f t="shared" si="203"/>
        <v>111.0637</v>
      </c>
      <c r="AQ374">
        <f t="shared" si="165"/>
        <v>172.55895692307695</v>
      </c>
      <c r="AR374">
        <f t="shared" si="165"/>
        <v>143.7991307692308</v>
      </c>
      <c r="AS374">
        <f t="shared" si="165"/>
        <v>115.03930461538464</v>
      </c>
      <c r="AT374">
        <f t="shared" si="165"/>
        <v>86.279478461538474</v>
      </c>
      <c r="AU374">
        <f t="shared" si="165"/>
        <v>57.519652307692319</v>
      </c>
      <c r="AW374">
        <f t="shared" si="154"/>
        <v>16623.465384615385</v>
      </c>
      <c r="AX374">
        <f t="shared" si="142"/>
        <v>125.71113535165833</v>
      </c>
      <c r="BD374">
        <f t="shared" si="159"/>
        <v>13940.278461538463</v>
      </c>
      <c r="BE374">
        <f t="shared" si="143"/>
        <v>-3.8480377296328583</v>
      </c>
      <c r="BG374">
        <f t="shared" si="204"/>
        <v>7.9671077092489373</v>
      </c>
      <c r="BH374" s="39">
        <f t="shared" si="205"/>
        <v>40466</v>
      </c>
      <c r="BI374" s="41">
        <f t="shared" si="206"/>
        <v>111.0637</v>
      </c>
      <c r="BJ374" s="41">
        <f t="shared" si="176"/>
        <v>181.22362000000001</v>
      </c>
      <c r="BK374" s="41">
        <f t="shared" si="176"/>
        <v>153.34306307692307</v>
      </c>
      <c r="BL374" s="41">
        <f t="shared" si="176"/>
        <v>125.46250615384616</v>
      </c>
      <c r="BM374" s="41">
        <f t="shared" si="176"/>
        <v>97.58194923076924</v>
      </c>
      <c r="BN374" s="41">
        <f t="shared" si="176"/>
        <v>69.701392307692316</v>
      </c>
      <c r="BP374">
        <f t="shared" si="163"/>
        <v>14606.074615384616</v>
      </c>
      <c r="BQ374">
        <f t="shared" si="145"/>
        <v>-13.103695591093834</v>
      </c>
    </row>
    <row r="375" spans="1:69" x14ac:dyDescent="0.3">
      <c r="A375" s="38">
        <v>40473</v>
      </c>
      <c r="B375" s="48">
        <v>114451.58</v>
      </c>
      <c r="C375" s="48">
        <v>138018.38</v>
      </c>
      <c r="D375" s="48">
        <v>777000</v>
      </c>
      <c r="E375" s="49">
        <v>1766.28</v>
      </c>
      <c r="AD375" s="35">
        <f t="shared" ref="AD375:AD376" si="207">AE375+1</f>
        <v>2011</v>
      </c>
      <c r="AE375" s="5">
        <f t="shared" ref="AE375:AE376" si="208">YEAR(AG375)</f>
        <v>2010</v>
      </c>
      <c r="AF375" s="5">
        <f t="shared" ref="AF375:AF376" si="209">AE375-1</f>
        <v>2009</v>
      </c>
      <c r="AG375" s="8">
        <f t="shared" ref="AG375:AG376" si="210">A375</f>
        <v>40473</v>
      </c>
      <c r="AH375" s="6">
        <f t="shared" si="148"/>
        <v>11</v>
      </c>
      <c r="AI375" s="6">
        <f t="shared" si="149"/>
        <v>41</v>
      </c>
      <c r="AK375">
        <f t="shared" si="152"/>
        <v>14498.173653846154</v>
      </c>
      <c r="AL375">
        <f t="shared" si="141"/>
        <v>63.701088193497689</v>
      </c>
      <c r="AN375">
        <f t="shared" ref="AN375:AN376" si="211">B375/AK375</f>
        <v>7.8942067278686281</v>
      </c>
      <c r="AO375" s="39">
        <f t="shared" ref="AO375:AO376" si="212">AG375</f>
        <v>40473</v>
      </c>
      <c r="AP375" s="40">
        <f t="shared" ref="AP375:AP376" si="213">(B375)/1000</f>
        <v>114.45158000000001</v>
      </c>
      <c r="AQ375">
        <f t="shared" si="165"/>
        <v>173.97808384615385</v>
      </c>
      <c r="AR375">
        <f t="shared" si="165"/>
        <v>144.98173653846152</v>
      </c>
      <c r="AS375">
        <f t="shared" si="165"/>
        <v>115.98538923076923</v>
      </c>
      <c r="AT375">
        <f t="shared" si="165"/>
        <v>86.989041923076925</v>
      </c>
      <c r="AU375">
        <f t="shared" si="165"/>
        <v>57.992694615384615</v>
      </c>
      <c r="AW375">
        <f t="shared" si="154"/>
        <v>16808.62576923077</v>
      </c>
      <c r="AX375">
        <f t="shared" si="142"/>
        <v>123.12422427793712</v>
      </c>
      <c r="BD375">
        <f t="shared" si="159"/>
        <v>13893.809423076924</v>
      </c>
      <c r="BE375">
        <f t="shared" si="143"/>
        <v>-4.9439199484858083</v>
      </c>
      <c r="BG375">
        <f t="shared" ref="BG375:BG376" si="214">B375/BD375</f>
        <v>8.237595357390008</v>
      </c>
      <c r="BH375" s="39">
        <f t="shared" ref="BH375:BH376" si="215">AO375</f>
        <v>40473</v>
      </c>
      <c r="BI375" s="41">
        <f t="shared" ref="BI375:BI376" si="216">B375/1000</f>
        <v>114.45158000000001</v>
      </c>
      <c r="BJ375" s="41">
        <f t="shared" si="176"/>
        <v>180.61952250000002</v>
      </c>
      <c r="BK375" s="41">
        <f t="shared" si="176"/>
        <v>152.83190365384615</v>
      </c>
      <c r="BL375" s="41">
        <f t="shared" si="176"/>
        <v>125.04428480769231</v>
      </c>
      <c r="BM375" s="41">
        <f t="shared" si="176"/>
        <v>97.256665961538474</v>
      </c>
      <c r="BN375" s="41">
        <f t="shared" si="176"/>
        <v>69.469047115384612</v>
      </c>
      <c r="BP375">
        <f t="shared" si="163"/>
        <v>14500.091730769231</v>
      </c>
      <c r="BQ375">
        <f t="shared" si="145"/>
        <v>-14.674154426219665</v>
      </c>
    </row>
    <row r="376" spans="1:69" x14ac:dyDescent="0.3">
      <c r="A376" s="38">
        <v>40480</v>
      </c>
      <c r="B376" s="48">
        <v>109738.01</v>
      </c>
      <c r="C376" s="48">
        <v>132450.15</v>
      </c>
      <c r="D376" s="48">
        <v>745000</v>
      </c>
      <c r="E376" s="49">
        <v>1694.46</v>
      </c>
      <c r="AD376" s="35">
        <f t="shared" si="207"/>
        <v>2011</v>
      </c>
      <c r="AE376" s="5">
        <f t="shared" si="208"/>
        <v>2010</v>
      </c>
      <c r="AF376" s="5">
        <f t="shared" si="209"/>
        <v>2009</v>
      </c>
      <c r="AG376" s="8">
        <f t="shared" si="210"/>
        <v>40480</v>
      </c>
      <c r="AH376" s="6">
        <f t="shared" si="148"/>
        <v>10</v>
      </c>
      <c r="AI376" s="6">
        <f t="shared" si="149"/>
        <v>42</v>
      </c>
      <c r="AK376">
        <f t="shared" si="152"/>
        <v>14616.434230769231</v>
      </c>
      <c r="AL376">
        <f t="shared" si="141"/>
        <v>63.571787158371798</v>
      </c>
      <c r="AN376">
        <f t="shared" si="211"/>
        <v>7.507850975649669</v>
      </c>
      <c r="AO376" s="39">
        <f t="shared" si="212"/>
        <v>40480</v>
      </c>
      <c r="AP376" s="40">
        <f t="shared" si="213"/>
        <v>109.73800999999999</v>
      </c>
      <c r="AQ376">
        <f t="shared" ref="AQ376:AU392" si="217">($AK376*AQ$18)/1000</f>
        <v>175.39721076923078</v>
      </c>
      <c r="AR376">
        <f t="shared" si="217"/>
        <v>146.16434230769229</v>
      </c>
      <c r="AS376">
        <f t="shared" si="217"/>
        <v>116.93147384615385</v>
      </c>
      <c r="AT376">
        <f t="shared" si="217"/>
        <v>87.698605384615391</v>
      </c>
      <c r="AU376">
        <f t="shared" si="217"/>
        <v>58.465736923076925</v>
      </c>
      <c r="AW376">
        <f t="shared" si="154"/>
        <v>16993.786153846151</v>
      </c>
      <c r="AX376">
        <f t="shared" si="142"/>
        <v>120.65042365390481</v>
      </c>
      <c r="BD376">
        <f t="shared" si="159"/>
        <v>13847.340384615385</v>
      </c>
      <c r="BE376">
        <f t="shared" si="143"/>
        <v>-6.0222110783975991</v>
      </c>
      <c r="BG376">
        <f t="shared" si="214"/>
        <v>7.9248438293551784</v>
      </c>
      <c r="BH376" s="39">
        <f t="shared" si="215"/>
        <v>40480</v>
      </c>
      <c r="BI376" s="41">
        <f t="shared" si="216"/>
        <v>109.73800999999999</v>
      </c>
      <c r="BJ376" s="41">
        <f t="shared" si="176"/>
        <v>180.01542500000002</v>
      </c>
      <c r="BK376" s="41">
        <f t="shared" si="176"/>
        <v>152.32074423076924</v>
      </c>
      <c r="BL376" s="41">
        <f t="shared" si="176"/>
        <v>124.62606346153846</v>
      </c>
      <c r="BM376" s="41">
        <f t="shared" si="176"/>
        <v>96.931382692307693</v>
      </c>
      <c r="BN376" s="41">
        <f t="shared" si="176"/>
        <v>69.236701923076922</v>
      </c>
      <c r="BP376">
        <f t="shared" si="163"/>
        <v>14394.108846153847</v>
      </c>
      <c r="BQ376">
        <f t="shared" si="145"/>
        <v>-16.210759408749432</v>
      </c>
    </row>
    <row r="377" spans="1:69" x14ac:dyDescent="0.3">
      <c r="A377" s="38">
        <v>40487</v>
      </c>
      <c r="B377" s="48">
        <v>114304.29</v>
      </c>
      <c r="C377" s="48">
        <v>137781.63</v>
      </c>
      <c r="D377" s="49">
        <v>776000</v>
      </c>
      <c r="E377" s="49">
        <v>1757.85</v>
      </c>
      <c r="AD377" s="35">
        <f t="shared" ref="AD377:AD384" si="218">AE377+1</f>
        <v>2011</v>
      </c>
      <c r="AE377" s="5">
        <f t="shared" ref="AE377:AE384" si="219">YEAR(AG377)</f>
        <v>2010</v>
      </c>
      <c r="AF377" s="5">
        <f t="shared" ref="AF377:AF384" si="220">AE377-1</f>
        <v>2009</v>
      </c>
      <c r="AG377" s="8">
        <f t="shared" ref="AG377:AG384" si="221">A377</f>
        <v>40487</v>
      </c>
      <c r="AH377" s="6">
        <f t="shared" si="148"/>
        <v>9</v>
      </c>
      <c r="AI377" s="6">
        <f t="shared" si="149"/>
        <v>43</v>
      </c>
      <c r="AK377">
        <f t="shared" si="152"/>
        <v>14734.694807692307</v>
      </c>
      <c r="AL377">
        <f t="shared" si="141"/>
        <v>63.444760874905583</v>
      </c>
      <c r="AN377">
        <f t="shared" ref="AN377:AN384" si="222">B377/AK377</f>
        <v>7.7574928759519999</v>
      </c>
      <c r="AO377" s="39">
        <f t="shared" ref="AO377:AO384" si="223">AG377</f>
        <v>40487</v>
      </c>
      <c r="AP377" s="40">
        <f t="shared" ref="AP377:AP384" si="224">(B377)/1000</f>
        <v>114.30428999999999</v>
      </c>
      <c r="AQ377">
        <f t="shared" si="217"/>
        <v>176.81633769230768</v>
      </c>
      <c r="AR377">
        <f t="shared" si="217"/>
        <v>147.3469480769231</v>
      </c>
      <c r="AS377">
        <f t="shared" si="217"/>
        <v>117.87755846153846</v>
      </c>
      <c r="AT377">
        <f t="shared" si="217"/>
        <v>88.408168846153842</v>
      </c>
      <c r="AU377">
        <f t="shared" si="217"/>
        <v>58.938779230769228</v>
      </c>
      <c r="AW377">
        <f t="shared" si="154"/>
        <v>17178.946538461536</v>
      </c>
      <c r="AX377">
        <f t="shared" si="142"/>
        <v>118.28247370827035</v>
      </c>
      <c r="BD377">
        <f t="shared" si="159"/>
        <v>13800.871346153845</v>
      </c>
      <c r="BE377">
        <f t="shared" si="143"/>
        <v>-7.0833313049016748</v>
      </c>
      <c r="BG377">
        <f t="shared" ref="BG377:BG383" si="225">B377/BD377</f>
        <v>8.2823966062009102</v>
      </c>
      <c r="BH377" s="39">
        <f t="shared" ref="BH377:BH384" si="226">AO377</f>
        <v>40487</v>
      </c>
      <c r="BI377" s="41">
        <f t="shared" ref="BI377:BI384" si="227">B377/1000</f>
        <v>114.30428999999999</v>
      </c>
      <c r="BJ377" s="41">
        <f t="shared" si="176"/>
        <v>179.4113275</v>
      </c>
      <c r="BK377" s="41">
        <f t="shared" si="176"/>
        <v>151.80958480769229</v>
      </c>
      <c r="BL377" s="41">
        <f t="shared" si="176"/>
        <v>124.20784211538459</v>
      </c>
      <c r="BM377" s="41">
        <f t="shared" si="176"/>
        <v>96.606099423076913</v>
      </c>
      <c r="BN377" s="41">
        <f t="shared" si="176"/>
        <v>69.004356730769231</v>
      </c>
      <c r="BP377">
        <f t="shared" si="163"/>
        <v>14288.125961538462</v>
      </c>
      <c r="BQ377">
        <f t="shared" si="145"/>
        <v>-17.714593530004564</v>
      </c>
    </row>
    <row r="378" spans="1:69" x14ac:dyDescent="0.3">
      <c r="A378" s="38">
        <v>40494</v>
      </c>
      <c r="B378" s="48">
        <v>114598.88</v>
      </c>
      <c r="C378" s="48">
        <v>137112.70000000001</v>
      </c>
      <c r="D378" s="49">
        <v>778000</v>
      </c>
      <c r="E378" s="49">
        <v>1748.72</v>
      </c>
      <c r="AD378" s="35">
        <f t="shared" si="218"/>
        <v>2011</v>
      </c>
      <c r="AE378" s="5">
        <f t="shared" si="219"/>
        <v>2010</v>
      </c>
      <c r="AF378" s="5">
        <f t="shared" si="220"/>
        <v>2009</v>
      </c>
      <c r="AG378" s="8">
        <f t="shared" si="221"/>
        <v>40494</v>
      </c>
      <c r="AH378" s="6">
        <f t="shared" si="148"/>
        <v>8</v>
      </c>
      <c r="AI378" s="6">
        <f t="shared" si="149"/>
        <v>44</v>
      </c>
      <c r="AK378">
        <f t="shared" si="152"/>
        <v>14852.955384615385</v>
      </c>
      <c r="AL378">
        <f t="shared" si="141"/>
        <v>63.319949838060573</v>
      </c>
      <c r="AN378">
        <f t="shared" si="222"/>
        <v>7.7155607778032467</v>
      </c>
      <c r="AO378" s="39">
        <f t="shared" si="223"/>
        <v>40494</v>
      </c>
      <c r="AP378" s="40">
        <f t="shared" si="224"/>
        <v>114.59888000000001</v>
      </c>
      <c r="AQ378">
        <f t="shared" si="217"/>
        <v>178.23546461538461</v>
      </c>
      <c r="AR378">
        <f t="shared" si="217"/>
        <v>148.52955384615385</v>
      </c>
      <c r="AS378">
        <f t="shared" si="217"/>
        <v>118.82364307692308</v>
      </c>
      <c r="AT378">
        <f t="shared" si="217"/>
        <v>89.117732307692307</v>
      </c>
      <c r="AU378">
        <f t="shared" si="217"/>
        <v>59.411821538461538</v>
      </c>
      <c r="AW378">
        <f t="shared" si="154"/>
        <v>17364.106923076921</v>
      </c>
      <c r="AX378">
        <f t="shared" si="142"/>
        <v>116.01372292859415</v>
      </c>
      <c r="BD378">
        <f t="shared" si="159"/>
        <v>13754.402307692308</v>
      </c>
      <c r="BE378">
        <f t="shared" si="143"/>
        <v>-8.1276875370189572</v>
      </c>
      <c r="BG378">
        <f t="shared" si="225"/>
        <v>8.3317964267999685</v>
      </c>
      <c r="BH378" s="39">
        <f t="shared" si="226"/>
        <v>40494</v>
      </c>
      <c r="BI378" s="41">
        <f t="shared" si="227"/>
        <v>114.59888000000001</v>
      </c>
      <c r="BJ378" s="41">
        <f t="shared" si="176"/>
        <v>178.80723</v>
      </c>
      <c r="BK378" s="41">
        <f t="shared" si="176"/>
        <v>151.29842538461537</v>
      </c>
      <c r="BL378" s="41">
        <f t="shared" si="176"/>
        <v>123.78962076923077</v>
      </c>
      <c r="BM378" s="41">
        <f t="shared" si="176"/>
        <v>96.28081615384616</v>
      </c>
      <c r="BN378" s="41">
        <f t="shared" si="176"/>
        <v>68.772011538461541</v>
      </c>
      <c r="BP378">
        <f t="shared" si="163"/>
        <v>14182.143076923077</v>
      </c>
      <c r="BQ378">
        <f t="shared" si="145"/>
        <v>-19.186694075218359</v>
      </c>
    </row>
    <row r="379" spans="1:69" x14ac:dyDescent="0.3">
      <c r="A379" s="38">
        <v>40501</v>
      </c>
      <c r="B379" s="48">
        <v>120490.86</v>
      </c>
      <c r="C379" s="48">
        <v>143968.93</v>
      </c>
      <c r="D379" s="49">
        <v>818000</v>
      </c>
      <c r="E379" s="49">
        <v>1836.18</v>
      </c>
      <c r="AD379" s="35">
        <f t="shared" si="218"/>
        <v>2011</v>
      </c>
      <c r="AE379" s="5">
        <f t="shared" si="219"/>
        <v>2010</v>
      </c>
      <c r="AF379" s="5">
        <f t="shared" si="220"/>
        <v>2009</v>
      </c>
      <c r="AG379" s="8">
        <f t="shared" si="221"/>
        <v>40501</v>
      </c>
      <c r="AH379" s="6">
        <f t="shared" si="148"/>
        <v>7</v>
      </c>
      <c r="AI379" s="6">
        <f t="shared" si="149"/>
        <v>45</v>
      </c>
      <c r="AK379">
        <f t="shared" si="152"/>
        <v>14971.215961538463</v>
      </c>
      <c r="AL379">
        <f t="shared" si="141"/>
        <v>63.197296600307325</v>
      </c>
      <c r="AN379">
        <f t="shared" si="222"/>
        <v>8.0481679183270689</v>
      </c>
      <c r="AO379" s="39">
        <f t="shared" si="223"/>
        <v>40501</v>
      </c>
      <c r="AP379" s="40">
        <f t="shared" si="224"/>
        <v>120.49086</v>
      </c>
      <c r="AQ379">
        <f t="shared" si="217"/>
        <v>179.65459153846157</v>
      </c>
      <c r="AR379">
        <f t="shared" si="217"/>
        <v>149.71215961538462</v>
      </c>
      <c r="AS379">
        <f t="shared" si="217"/>
        <v>119.7697276923077</v>
      </c>
      <c r="AT379">
        <f t="shared" si="217"/>
        <v>89.827295769230787</v>
      </c>
      <c r="AU379">
        <f t="shared" si="217"/>
        <v>59.884863846153848</v>
      </c>
      <c r="AW379">
        <f t="shared" si="154"/>
        <v>17549.267307692309</v>
      </c>
      <c r="AX379">
        <f t="shared" si="142"/>
        <v>113.83806566466488</v>
      </c>
      <c r="BD379">
        <f t="shared" si="159"/>
        <v>13707.933269230769</v>
      </c>
      <c r="BE379">
        <f t="shared" si="143"/>
        <v>-9.1556739275173378</v>
      </c>
      <c r="BG379">
        <f t="shared" si="225"/>
        <v>8.7898633319478829</v>
      </c>
      <c r="BH379" s="39">
        <f t="shared" si="226"/>
        <v>40501</v>
      </c>
      <c r="BI379" s="41">
        <f t="shared" si="227"/>
        <v>120.49086</v>
      </c>
      <c r="BJ379" s="41">
        <f t="shared" si="176"/>
        <v>178.20313250000001</v>
      </c>
      <c r="BK379" s="41">
        <f t="shared" si="176"/>
        <v>150.78726596153845</v>
      </c>
      <c r="BL379" s="41">
        <f t="shared" si="176"/>
        <v>123.37139942307692</v>
      </c>
      <c r="BM379" s="41">
        <f t="shared" si="176"/>
        <v>95.95553288461538</v>
      </c>
      <c r="BN379" s="41">
        <f t="shared" si="176"/>
        <v>68.539666346153837</v>
      </c>
      <c r="BP379">
        <f t="shared" si="163"/>
        <v>14076.160192307694</v>
      </c>
      <c r="BQ379">
        <f t="shared" si="145"/>
        <v>-20.628055009560697</v>
      </c>
    </row>
    <row r="380" spans="1:69" x14ac:dyDescent="0.3">
      <c r="A380" s="38">
        <v>40508</v>
      </c>
      <c r="B380" s="48">
        <v>123289.55</v>
      </c>
      <c r="C380" s="48">
        <v>147018.06</v>
      </c>
      <c r="D380" s="49">
        <v>837000</v>
      </c>
      <c r="E380" s="49">
        <v>1874.57</v>
      </c>
      <c r="AD380" s="35">
        <f t="shared" si="218"/>
        <v>2011</v>
      </c>
      <c r="AE380" s="5">
        <f t="shared" si="219"/>
        <v>2010</v>
      </c>
      <c r="AF380" s="5">
        <f t="shared" si="220"/>
        <v>2009</v>
      </c>
      <c r="AG380" s="8">
        <f t="shared" si="221"/>
        <v>40508</v>
      </c>
      <c r="AH380" s="6">
        <f t="shared" si="148"/>
        <v>6</v>
      </c>
      <c r="AI380" s="6">
        <f t="shared" si="149"/>
        <v>46</v>
      </c>
      <c r="AK380">
        <f t="shared" si="152"/>
        <v>15089.476538461538</v>
      </c>
      <c r="AL380">
        <f t="shared" si="141"/>
        <v>63.076745683459137</v>
      </c>
      <c r="AN380">
        <f t="shared" si="222"/>
        <v>8.1705650746563343</v>
      </c>
      <c r="AO380" s="39">
        <f t="shared" si="223"/>
        <v>40508</v>
      </c>
      <c r="AP380" s="40">
        <f t="shared" si="224"/>
        <v>123.28955000000001</v>
      </c>
      <c r="AQ380">
        <f t="shared" si="217"/>
        <v>181.07371846153845</v>
      </c>
      <c r="AR380">
        <f t="shared" si="217"/>
        <v>150.8947653846154</v>
      </c>
      <c r="AS380">
        <f t="shared" si="217"/>
        <v>120.7158123076923</v>
      </c>
      <c r="AT380">
        <f t="shared" si="217"/>
        <v>90.536859230769224</v>
      </c>
      <c r="AU380">
        <f t="shared" si="217"/>
        <v>60.357906153846152</v>
      </c>
      <c r="AW380">
        <f t="shared" si="154"/>
        <v>17734.42769230769</v>
      </c>
      <c r="AX380">
        <f t="shared" si="142"/>
        <v>111.7498872584092</v>
      </c>
      <c r="BD380">
        <f t="shared" si="159"/>
        <v>13661.46423076923</v>
      </c>
      <c r="BE380">
        <f t="shared" si="143"/>
        <v>-10.167672368896541</v>
      </c>
      <c r="BG380">
        <f t="shared" si="225"/>
        <v>9.0246219524785154</v>
      </c>
      <c r="BH380" s="39">
        <f t="shared" si="226"/>
        <v>40508</v>
      </c>
      <c r="BI380" s="41">
        <f t="shared" si="227"/>
        <v>123.28955000000001</v>
      </c>
      <c r="BJ380" s="41">
        <f t="shared" si="176"/>
        <v>177.59903500000001</v>
      </c>
      <c r="BK380" s="41">
        <f t="shared" si="176"/>
        <v>150.27610653846153</v>
      </c>
      <c r="BL380" s="41">
        <f t="shared" si="176"/>
        <v>122.95317807692307</v>
      </c>
      <c r="BM380" s="41">
        <f t="shared" si="176"/>
        <v>95.630249615384614</v>
      </c>
      <c r="BN380" s="41">
        <f t="shared" si="176"/>
        <v>68.307321153846146</v>
      </c>
      <c r="BP380">
        <f t="shared" si="163"/>
        <v>13970.177307692307</v>
      </c>
      <c r="BQ380">
        <f t="shared" si="145"/>
        <v>-22.039629216236499</v>
      </c>
    </row>
    <row r="381" spans="1:69" x14ac:dyDescent="0.3">
      <c r="A381" s="38">
        <v>40515</v>
      </c>
      <c r="B381" s="48">
        <v>131685.60999999999</v>
      </c>
      <c r="C381" s="48">
        <v>154915.42000000001</v>
      </c>
      <c r="D381" s="49">
        <v>894000</v>
      </c>
      <c r="E381" s="49">
        <v>1972.27</v>
      </c>
      <c r="AD381" s="35">
        <f t="shared" si="218"/>
        <v>2011</v>
      </c>
      <c r="AE381" s="5">
        <f t="shared" si="219"/>
        <v>2010</v>
      </c>
      <c r="AF381" s="5">
        <f t="shared" si="220"/>
        <v>2009</v>
      </c>
      <c r="AG381" s="8">
        <f t="shared" si="221"/>
        <v>40515</v>
      </c>
      <c r="AH381" s="6">
        <f t="shared" si="148"/>
        <v>5</v>
      </c>
      <c r="AI381" s="6">
        <f t="shared" si="149"/>
        <v>47</v>
      </c>
      <c r="AK381">
        <f t="shared" si="152"/>
        <v>15207.737115384616</v>
      </c>
      <c r="AL381">
        <f t="shared" si="141"/>
        <v>62.958243495001362</v>
      </c>
      <c r="AN381">
        <f t="shared" si="222"/>
        <v>8.6591193022913817</v>
      </c>
      <c r="AO381" s="39">
        <f t="shared" si="223"/>
        <v>40515</v>
      </c>
      <c r="AP381" s="40">
        <f t="shared" si="224"/>
        <v>131.68561</v>
      </c>
      <c r="AQ381">
        <f t="shared" si="217"/>
        <v>182.49284538461538</v>
      </c>
      <c r="AR381">
        <f t="shared" si="217"/>
        <v>152.07737115384614</v>
      </c>
      <c r="AS381">
        <f t="shared" si="217"/>
        <v>121.66189692307692</v>
      </c>
      <c r="AT381">
        <f t="shared" si="217"/>
        <v>91.246422692307689</v>
      </c>
      <c r="AU381">
        <f t="shared" si="217"/>
        <v>60.830948461538462</v>
      </c>
      <c r="AW381">
        <f t="shared" si="154"/>
        <v>17919.588076923079</v>
      </c>
      <c r="AX381">
        <f t="shared" si="142"/>
        <v>109.74401566201486</v>
      </c>
      <c r="BD381">
        <f t="shared" si="159"/>
        <v>13614.995192307691</v>
      </c>
      <c r="BE381">
        <f t="shared" si="143"/>
        <v>-11.164052966409987</v>
      </c>
      <c r="BG381">
        <f t="shared" si="225"/>
        <v>9.6721011017617382</v>
      </c>
      <c r="BH381" s="39">
        <f t="shared" si="226"/>
        <v>40515</v>
      </c>
      <c r="BI381" s="41">
        <f t="shared" si="227"/>
        <v>131.68561</v>
      </c>
      <c r="BJ381" s="41">
        <f t="shared" ref="BJ381:BN396" si="228">$BD381*BJ$18/1000</f>
        <v>176.99493749999999</v>
      </c>
      <c r="BK381" s="41">
        <f t="shared" si="228"/>
        <v>149.76494711538459</v>
      </c>
      <c r="BL381" s="41">
        <f t="shared" si="228"/>
        <v>122.53495673076922</v>
      </c>
      <c r="BM381" s="41">
        <f t="shared" si="228"/>
        <v>95.304966346153847</v>
      </c>
      <c r="BN381" s="41">
        <f t="shared" si="228"/>
        <v>68.074975961538456</v>
      </c>
      <c r="BP381">
        <f t="shared" si="163"/>
        <v>13864.194423076924</v>
      </c>
      <c r="BQ381">
        <f t="shared" si="145"/>
        <v>-23.422330597247043</v>
      </c>
    </row>
    <row r="382" spans="1:69" x14ac:dyDescent="0.3">
      <c r="A382" s="38">
        <v>40522</v>
      </c>
      <c r="B382" s="48">
        <v>135368.09</v>
      </c>
      <c r="C382" s="48">
        <v>159170.09</v>
      </c>
      <c r="D382" s="49">
        <v>919000</v>
      </c>
      <c r="E382" s="49">
        <v>2028.42</v>
      </c>
      <c r="AD382" s="35">
        <f t="shared" si="218"/>
        <v>2011</v>
      </c>
      <c r="AE382" s="5">
        <f t="shared" si="219"/>
        <v>2010</v>
      </c>
      <c r="AF382" s="5">
        <f t="shared" si="220"/>
        <v>2009</v>
      </c>
      <c r="AG382" s="8">
        <f t="shared" si="221"/>
        <v>40522</v>
      </c>
      <c r="AH382" s="6">
        <f t="shared" si="148"/>
        <v>4</v>
      </c>
      <c r="AI382" s="6">
        <f t="shared" si="149"/>
        <v>48</v>
      </c>
      <c r="AK382">
        <f t="shared" si="152"/>
        <v>15325.997692307696</v>
      </c>
      <c r="AL382">
        <f t="shared" si="141"/>
        <v>62.841738248650138</v>
      </c>
      <c r="AN382">
        <f t="shared" si="222"/>
        <v>8.832579302027618</v>
      </c>
      <c r="AO382" s="39">
        <f t="shared" si="223"/>
        <v>40522</v>
      </c>
      <c r="AP382" s="40">
        <f t="shared" si="224"/>
        <v>135.36809</v>
      </c>
      <c r="AQ382">
        <f t="shared" si="217"/>
        <v>183.91197230769234</v>
      </c>
      <c r="AR382">
        <f t="shared" si="217"/>
        <v>153.25997692307695</v>
      </c>
      <c r="AS382">
        <f t="shared" si="217"/>
        <v>122.60798153846156</v>
      </c>
      <c r="AT382">
        <f t="shared" si="217"/>
        <v>91.955986153846169</v>
      </c>
      <c r="AU382">
        <f t="shared" si="217"/>
        <v>61.303990769230779</v>
      </c>
      <c r="AW382">
        <f t="shared" si="154"/>
        <v>18104.74846153846</v>
      </c>
      <c r="AX382">
        <f t="shared" si="142"/>
        <v>107.81567866648585</v>
      </c>
      <c r="BD382">
        <f t="shared" si="159"/>
        <v>13568.526153846155</v>
      </c>
      <c r="BE382">
        <f t="shared" si="143"/>
        <v>-12.14517448935435</v>
      </c>
      <c r="BG382">
        <f t="shared" si="225"/>
        <v>9.9766244664405477</v>
      </c>
      <c r="BH382" s="39">
        <f t="shared" si="226"/>
        <v>40522</v>
      </c>
      <c r="BI382" s="41">
        <f t="shared" si="227"/>
        <v>135.36809</v>
      </c>
      <c r="BJ382" s="41">
        <f t="shared" si="228"/>
        <v>176.39084</v>
      </c>
      <c r="BK382" s="41">
        <f t="shared" si="228"/>
        <v>149.2537876923077</v>
      </c>
      <c r="BL382" s="41">
        <f t="shared" si="228"/>
        <v>122.11673538461538</v>
      </c>
      <c r="BM382" s="41">
        <f t="shared" si="228"/>
        <v>94.979683076923081</v>
      </c>
      <c r="BN382" s="41">
        <f t="shared" si="228"/>
        <v>67.84263076923078</v>
      </c>
      <c r="BP382">
        <f t="shared" si="163"/>
        <v>13758.211538461541</v>
      </c>
      <c r="BQ382">
        <f t="shared" si="145"/>
        <v>-24.777036046547973</v>
      </c>
    </row>
    <row r="383" spans="1:69" x14ac:dyDescent="0.3">
      <c r="A383" s="38">
        <v>40529</v>
      </c>
      <c r="B383" s="48">
        <v>136399.19</v>
      </c>
      <c r="C383" s="48">
        <v>159930.9</v>
      </c>
      <c r="D383" s="49">
        <v>926000</v>
      </c>
      <c r="E383" s="49">
        <v>2037.1</v>
      </c>
      <c r="AD383" s="35">
        <f t="shared" si="218"/>
        <v>2011</v>
      </c>
      <c r="AE383" s="5">
        <f t="shared" si="219"/>
        <v>2010</v>
      </c>
      <c r="AF383" s="5">
        <f t="shared" si="220"/>
        <v>2009</v>
      </c>
      <c r="AG383" s="8">
        <f t="shared" si="221"/>
        <v>40529</v>
      </c>
      <c r="AH383" s="6">
        <f t="shared" si="148"/>
        <v>3</v>
      </c>
      <c r="AI383" s="6">
        <f t="shared" si="149"/>
        <v>49</v>
      </c>
      <c r="AK383">
        <f t="shared" si="152"/>
        <v>15444.25826923077</v>
      </c>
      <c r="AL383">
        <f t="shared" si="141"/>
        <v>62.727179888893467</v>
      </c>
      <c r="AN383">
        <f t="shared" si="222"/>
        <v>8.831708692138676</v>
      </c>
      <c r="AO383" s="39">
        <f t="shared" si="223"/>
        <v>40529</v>
      </c>
      <c r="AP383" s="40">
        <f t="shared" si="224"/>
        <v>136.39919</v>
      </c>
      <c r="AQ383">
        <f t="shared" si="217"/>
        <v>185.33109923076924</v>
      </c>
      <c r="AR383">
        <f t="shared" si="217"/>
        <v>154.44258269230772</v>
      </c>
      <c r="AS383">
        <f t="shared" si="217"/>
        <v>123.55406615384615</v>
      </c>
      <c r="AT383">
        <f t="shared" si="217"/>
        <v>92.66554961538462</v>
      </c>
      <c r="AU383">
        <f t="shared" si="217"/>
        <v>61.777033076923075</v>
      </c>
      <c r="AW383">
        <f t="shared" si="154"/>
        <v>18289.908846153845</v>
      </c>
      <c r="AX383">
        <f t="shared" si="142"/>
        <v>105.96046599599754</v>
      </c>
      <c r="BD383">
        <f t="shared" si="159"/>
        <v>13522.057115384616</v>
      </c>
      <c r="BE383">
        <f t="shared" si="143"/>
        <v>-13.111384801783011</v>
      </c>
      <c r="BG383">
        <f t="shared" si="225"/>
        <v>10.087162688050835</v>
      </c>
      <c r="BH383" s="39">
        <f t="shared" si="226"/>
        <v>40529</v>
      </c>
      <c r="BI383" s="41">
        <f t="shared" si="227"/>
        <v>136.39919</v>
      </c>
      <c r="BJ383" s="41">
        <f t="shared" si="228"/>
        <v>175.7867425</v>
      </c>
      <c r="BK383" s="41">
        <f t="shared" si="228"/>
        <v>148.74262826923078</v>
      </c>
      <c r="BL383" s="41">
        <f t="shared" si="228"/>
        <v>121.69851403846154</v>
      </c>
      <c r="BM383" s="41">
        <f t="shared" si="228"/>
        <v>94.654399807692315</v>
      </c>
      <c r="BN383" s="41">
        <f t="shared" si="228"/>
        <v>67.610285576923076</v>
      </c>
      <c r="BP383">
        <f t="shared" si="163"/>
        <v>13652.228653846154</v>
      </c>
      <c r="BQ383">
        <f t="shared" si="145"/>
        <v>-26.104587304554695</v>
      </c>
    </row>
    <row r="384" spans="1:69" x14ac:dyDescent="0.3">
      <c r="A384" s="38">
        <v>40536</v>
      </c>
      <c r="B384" s="48">
        <v>136251.89000000001</v>
      </c>
      <c r="C384" s="48">
        <v>159182.69</v>
      </c>
      <c r="D384" s="49">
        <v>925000</v>
      </c>
      <c r="E384" s="49">
        <v>2026.75</v>
      </c>
      <c r="AD384" s="35">
        <f t="shared" si="218"/>
        <v>2011</v>
      </c>
      <c r="AE384" s="5">
        <f t="shared" si="219"/>
        <v>2010</v>
      </c>
      <c r="AF384" s="5">
        <f t="shared" si="220"/>
        <v>2009</v>
      </c>
      <c r="AG384" s="8">
        <f t="shared" si="221"/>
        <v>40536</v>
      </c>
      <c r="AH384" s="6">
        <f t="shared" si="148"/>
        <v>2</v>
      </c>
      <c r="AI384" s="6">
        <f t="shared" si="149"/>
        <v>50</v>
      </c>
      <c r="AK384">
        <f t="shared" si="152"/>
        <v>15562.518846153847</v>
      </c>
      <c r="AL384">
        <f t="shared" si="141"/>
        <v>62.614520019285067</v>
      </c>
      <c r="AN384">
        <f t="shared" si="222"/>
        <v>8.7551309236598023</v>
      </c>
      <c r="AO384" s="39">
        <f t="shared" si="223"/>
        <v>40536</v>
      </c>
      <c r="AP384" s="40">
        <f t="shared" si="224"/>
        <v>136.25189</v>
      </c>
      <c r="AQ384">
        <f t="shared" si="217"/>
        <v>186.75022615384617</v>
      </c>
      <c r="AR384">
        <f t="shared" si="217"/>
        <v>155.62518846153847</v>
      </c>
      <c r="AS384">
        <f t="shared" si="217"/>
        <v>124.50015076923079</v>
      </c>
      <c r="AT384">
        <f t="shared" si="217"/>
        <v>93.375113076923085</v>
      </c>
      <c r="AU384">
        <f t="shared" si="217"/>
        <v>62.250075384615393</v>
      </c>
      <c r="AW384">
        <f t="shared" si="154"/>
        <v>18475.06923076923</v>
      </c>
      <c r="AX384">
        <f t="shared" si="142"/>
        <v>104.17429563426114</v>
      </c>
      <c r="BD384">
        <f t="shared" si="159"/>
        <v>13475.588076923075</v>
      </c>
      <c r="BE384">
        <f t="shared" si="143"/>
        <v>-14.063021273729138</v>
      </c>
      <c r="BG384">
        <f>B384/BD384</f>
        <v>10.111016248213403</v>
      </c>
      <c r="BH384" s="39">
        <f t="shared" si="226"/>
        <v>40536</v>
      </c>
      <c r="BI384" s="41">
        <f t="shared" si="227"/>
        <v>136.25189</v>
      </c>
      <c r="BJ384" s="41">
        <f t="shared" si="228"/>
        <v>175.18264499999998</v>
      </c>
      <c r="BK384" s="41">
        <f t="shared" si="228"/>
        <v>148.23146884615383</v>
      </c>
      <c r="BL384" s="41">
        <f t="shared" si="228"/>
        <v>121.28029269230767</v>
      </c>
      <c r="BM384" s="41">
        <f t="shared" si="228"/>
        <v>94.329116538461534</v>
      </c>
      <c r="BN384" s="41">
        <f t="shared" si="228"/>
        <v>67.377940384615371</v>
      </c>
      <c r="BP384">
        <f t="shared" si="163"/>
        <v>13546.245769230771</v>
      </c>
      <c r="BQ384">
        <f t="shared" si="145"/>
        <v>-27.40579270223753</v>
      </c>
    </row>
    <row r="385" spans="1:69" x14ac:dyDescent="0.3">
      <c r="A385" s="38">
        <v>40542</v>
      </c>
      <c r="B385" s="48">
        <v>139787.07</v>
      </c>
      <c r="C385" s="48">
        <v>163537.24</v>
      </c>
      <c r="D385" s="49">
        <v>949000</v>
      </c>
      <c r="E385" s="49">
        <v>2082.4299999999998</v>
      </c>
      <c r="AD385" s="35">
        <f t="shared" ref="AD385:AD386" si="229">AE385+1</f>
        <v>2011</v>
      </c>
      <c r="AE385" s="5">
        <f t="shared" ref="AE385:AE386" si="230">YEAR(AG385)</f>
        <v>2010</v>
      </c>
      <c r="AF385" s="5">
        <f t="shared" ref="AF385:AF386" si="231">AE385-1</f>
        <v>2009</v>
      </c>
      <c r="AG385" s="8">
        <f t="shared" ref="AG385:AG386" si="232">A385</f>
        <v>40542</v>
      </c>
      <c r="AH385" s="6">
        <f t="shared" si="148"/>
        <v>1</v>
      </c>
      <c r="AI385" s="6">
        <f t="shared" si="149"/>
        <v>51</v>
      </c>
      <c r="AK385">
        <f t="shared" si="152"/>
        <v>15680.779423076923</v>
      </c>
      <c r="AL385">
        <f t="shared" si="141"/>
        <v>62.503711834272323</v>
      </c>
      <c r="AN385">
        <f t="shared" ref="AN385:AN386" si="233">B385/AK385</f>
        <v>8.9145485838720262</v>
      </c>
      <c r="AO385" s="39">
        <f t="shared" ref="AO385:AO386" si="234">AG385</f>
        <v>40542</v>
      </c>
      <c r="AP385" s="40">
        <f t="shared" ref="AP385:AP386" si="235">(B385)/1000</f>
        <v>139.78707</v>
      </c>
      <c r="AQ385">
        <f t="shared" si="217"/>
        <v>188.16935307692307</v>
      </c>
      <c r="AR385">
        <f t="shared" si="217"/>
        <v>156.80779423076925</v>
      </c>
      <c r="AS385">
        <f t="shared" si="217"/>
        <v>125.44623538461539</v>
      </c>
      <c r="AT385">
        <f t="shared" si="217"/>
        <v>94.084676538461537</v>
      </c>
      <c r="AU385">
        <f t="shared" si="217"/>
        <v>62.723117692307696</v>
      </c>
      <c r="AW385">
        <f t="shared" si="154"/>
        <v>18660.229615384615</v>
      </c>
      <c r="AX385">
        <f t="shared" si="142"/>
        <v>102.45338384173479</v>
      </c>
      <c r="BD385">
        <f t="shared" si="159"/>
        <v>13429.119038461537</v>
      </c>
      <c r="BE385">
        <f t="shared" si="143"/>
        <v>-15.000411173960348</v>
      </c>
      <c r="BG385">
        <f t="shared" ref="BG385:BG386" si="236">B385/BD385</f>
        <v>10.409250941900524</v>
      </c>
      <c r="BH385" s="39">
        <f t="shared" ref="BH385:BH386" si="237">AO385</f>
        <v>40542</v>
      </c>
      <c r="BI385" s="41">
        <f t="shared" ref="BI385:BI386" si="238">B385/1000</f>
        <v>139.78707</v>
      </c>
      <c r="BJ385" s="41">
        <f t="shared" si="228"/>
        <v>174.57854749999998</v>
      </c>
      <c r="BK385" s="41">
        <f t="shared" si="228"/>
        <v>147.72030942307688</v>
      </c>
      <c r="BL385" s="41">
        <f t="shared" si="228"/>
        <v>120.86207134615383</v>
      </c>
      <c r="BM385" s="41">
        <f t="shared" si="228"/>
        <v>94.003833269230753</v>
      </c>
      <c r="BN385" s="41">
        <f t="shared" si="228"/>
        <v>67.145595192307681</v>
      </c>
      <c r="BP385">
        <f t="shared" si="163"/>
        <v>13440.262884615384</v>
      </c>
      <c r="BQ385">
        <f t="shared" si="145"/>
        <v>-28.681428802400035</v>
      </c>
    </row>
    <row r="386" spans="1:69" x14ac:dyDescent="0.3">
      <c r="A386" s="38">
        <v>40550</v>
      </c>
      <c r="B386" s="48">
        <v>135662.69</v>
      </c>
      <c r="C386" s="48">
        <v>161618.07</v>
      </c>
      <c r="D386" s="49">
        <v>921000</v>
      </c>
      <c r="E386" s="49">
        <v>2055.9499999999998</v>
      </c>
      <c r="AD386" s="35">
        <f t="shared" si="229"/>
        <v>2012</v>
      </c>
      <c r="AE386" s="5">
        <f t="shared" si="230"/>
        <v>2011</v>
      </c>
      <c r="AF386" s="5">
        <f t="shared" si="231"/>
        <v>2010</v>
      </c>
      <c r="AG386" s="8">
        <f t="shared" si="232"/>
        <v>40550</v>
      </c>
      <c r="AH386" s="6">
        <v>52</v>
      </c>
      <c r="AI386" s="6">
        <v>0</v>
      </c>
      <c r="AK386">
        <f t="shared" si="152"/>
        <v>15799.04</v>
      </c>
      <c r="AL386">
        <f t="shared" si="141"/>
        <v>63.729274811414925</v>
      </c>
      <c r="AN386">
        <f t="shared" si="233"/>
        <v>8.5867679302033544</v>
      </c>
      <c r="AO386" s="39">
        <f t="shared" si="234"/>
        <v>40550</v>
      </c>
      <c r="AP386" s="40">
        <f t="shared" si="235"/>
        <v>135.66269</v>
      </c>
      <c r="AQ386">
        <f t="shared" si="217"/>
        <v>189.58848</v>
      </c>
      <c r="AR386">
        <f t="shared" si="217"/>
        <v>157.99040000000002</v>
      </c>
      <c r="AS386">
        <f t="shared" si="217"/>
        <v>126.39232000000001</v>
      </c>
      <c r="AT386">
        <f t="shared" si="217"/>
        <v>94.794240000000002</v>
      </c>
      <c r="AU386">
        <f t="shared" si="217"/>
        <v>63.196160000000006</v>
      </c>
      <c r="AW386">
        <f t="shared" si="154"/>
        <v>18845.39</v>
      </c>
      <c r="AX386">
        <f t="shared" si="142"/>
        <v>104.46227372098451</v>
      </c>
      <c r="BD386">
        <f t="shared" si="159"/>
        <v>13382.65</v>
      </c>
      <c r="BE386">
        <f t="shared" si="143"/>
        <v>-15.294536883253674</v>
      </c>
      <c r="BG386">
        <f t="shared" si="236"/>
        <v>10.137206756509361</v>
      </c>
      <c r="BH386" s="39">
        <f t="shared" si="237"/>
        <v>40550</v>
      </c>
      <c r="BI386" s="41">
        <f t="shared" si="238"/>
        <v>135.66269</v>
      </c>
      <c r="BJ386" s="41">
        <f t="shared" si="228"/>
        <v>173.97444999999999</v>
      </c>
      <c r="BK386" s="41">
        <f t="shared" si="228"/>
        <v>147.20914999999999</v>
      </c>
      <c r="BL386" s="41">
        <f t="shared" si="228"/>
        <v>120.44385</v>
      </c>
      <c r="BM386" s="41">
        <f t="shared" si="228"/>
        <v>93.678550000000001</v>
      </c>
      <c r="BN386" s="41">
        <f t="shared" si="228"/>
        <v>66.913250000000005</v>
      </c>
      <c r="BP386">
        <f t="shared" si="163"/>
        <v>13334.28</v>
      </c>
      <c r="BQ386">
        <f t="shared" si="145"/>
        <v>-29.243809759309837</v>
      </c>
    </row>
    <row r="387" spans="1:69" x14ac:dyDescent="0.3">
      <c r="A387" s="38">
        <v>40557</v>
      </c>
      <c r="B387" s="48">
        <v>137430.28</v>
      </c>
      <c r="C387" s="48">
        <v>164112.14000000001</v>
      </c>
      <c r="D387" s="49">
        <v>933000</v>
      </c>
      <c r="E387" s="49">
        <v>2087.84</v>
      </c>
      <c r="AD387" s="35">
        <f t="shared" ref="AD387:AD389" si="239">AE387+1</f>
        <v>2012</v>
      </c>
      <c r="AE387" s="5">
        <f t="shared" ref="AE387:AE389" si="240">YEAR(AG387)</f>
        <v>2011</v>
      </c>
      <c r="AF387" s="5">
        <f t="shared" ref="AF387:AF389" si="241">AE387-1</f>
        <v>2010</v>
      </c>
      <c r="AG387" s="8">
        <f t="shared" ref="AG387:AG389" si="242">A387</f>
        <v>40557</v>
      </c>
      <c r="AH387" s="6">
        <f t="shared" ref="AH387:AH437" si="243">AH386-1</f>
        <v>51</v>
      </c>
      <c r="AI387" s="6">
        <f t="shared" ref="AI387:AI437" si="244">AI386+1</f>
        <v>1</v>
      </c>
      <c r="AK387">
        <f t="shared" si="152"/>
        <v>15752.57096153846</v>
      </c>
      <c r="AL387">
        <f t="shared" si="141"/>
        <v>61.271224500294878</v>
      </c>
      <c r="AN387">
        <f t="shared" ref="AN387:AN389" si="245">B387/AK387</f>
        <v>8.7243079453855703</v>
      </c>
      <c r="AO387" s="39">
        <f t="shared" ref="AO387:AO389" si="246">AG387</f>
        <v>40557</v>
      </c>
      <c r="AP387" s="40">
        <f t="shared" ref="AP387:AP389" si="247">(B387)/1000</f>
        <v>137.43028000000001</v>
      </c>
      <c r="AQ387">
        <f t="shared" si="217"/>
        <v>189.03085153846152</v>
      </c>
      <c r="AR387">
        <f t="shared" si="217"/>
        <v>157.52570961538461</v>
      </c>
      <c r="AS387">
        <f t="shared" si="217"/>
        <v>126.02056769230768</v>
      </c>
      <c r="AT387">
        <f t="shared" si="217"/>
        <v>94.51542576923076</v>
      </c>
      <c r="AU387">
        <f t="shared" si="217"/>
        <v>63.01028384615384</v>
      </c>
      <c r="AW387">
        <f t="shared" si="154"/>
        <v>18739.407115384613</v>
      </c>
      <c r="AX387">
        <f t="shared" si="142"/>
        <v>99.308527982393031</v>
      </c>
      <c r="BD387">
        <f t="shared" si="159"/>
        <v>13571.164038461537</v>
      </c>
      <c r="BE387">
        <f t="shared" si="143"/>
        <v>-13.847942208310348</v>
      </c>
      <c r="BG387">
        <f t="shared" ref="BG387:BG389" si="248">B387/BD387</f>
        <v>10.126639071675347</v>
      </c>
      <c r="BH387" s="39">
        <f t="shared" ref="BH387:BH389" si="249">AO387</f>
        <v>40557</v>
      </c>
      <c r="BI387" s="41">
        <f t="shared" ref="BI387:BI389" si="250">B387/1000</f>
        <v>137.43028000000001</v>
      </c>
      <c r="BJ387" s="41">
        <f t="shared" si="228"/>
        <v>176.42513249999999</v>
      </c>
      <c r="BK387" s="41">
        <f t="shared" si="228"/>
        <v>149.28280442307693</v>
      </c>
      <c r="BL387" s="41">
        <f t="shared" si="228"/>
        <v>122.14047634615382</v>
      </c>
      <c r="BM387" s="41">
        <f t="shared" si="228"/>
        <v>94.998148269230768</v>
      </c>
      <c r="BN387" s="41">
        <f t="shared" si="228"/>
        <v>67.855820192307689</v>
      </c>
      <c r="BP387">
        <f t="shared" si="163"/>
        <v>13520.647307692308</v>
      </c>
      <c r="BQ387">
        <f t="shared" si="145"/>
        <v>-27.849119107977671</v>
      </c>
    </row>
    <row r="388" spans="1:69" x14ac:dyDescent="0.3">
      <c r="A388" s="38">
        <v>40564</v>
      </c>
      <c r="B388" s="48">
        <v>143027.66</v>
      </c>
      <c r="C388" s="48">
        <v>170132.46</v>
      </c>
      <c r="D388" s="49">
        <v>971000</v>
      </c>
      <c r="E388" s="49">
        <v>2165.58</v>
      </c>
      <c r="AD388" s="35">
        <f t="shared" si="239"/>
        <v>2012</v>
      </c>
      <c r="AE388" s="5">
        <f t="shared" si="240"/>
        <v>2011</v>
      </c>
      <c r="AF388" s="5">
        <f t="shared" si="241"/>
        <v>2010</v>
      </c>
      <c r="AG388" s="8">
        <f t="shared" si="242"/>
        <v>40564</v>
      </c>
      <c r="AH388" s="6">
        <f t="shared" si="243"/>
        <v>50</v>
      </c>
      <c r="AI388" s="6">
        <f t="shared" si="244"/>
        <v>2</v>
      </c>
      <c r="AK388">
        <f t="shared" si="152"/>
        <v>15706.101923076925</v>
      </c>
      <c r="AL388">
        <f t="shared" si="141"/>
        <v>58.871982629378941</v>
      </c>
      <c r="AN388">
        <f t="shared" si="245"/>
        <v>9.1065027274431429</v>
      </c>
      <c r="AO388" s="39">
        <f t="shared" si="246"/>
        <v>40564</v>
      </c>
      <c r="AP388" s="40">
        <f t="shared" si="247"/>
        <v>143.02766</v>
      </c>
      <c r="AQ388">
        <f t="shared" si="217"/>
        <v>188.47322307692312</v>
      </c>
      <c r="AR388">
        <f t="shared" si="217"/>
        <v>157.06101923076926</v>
      </c>
      <c r="AS388">
        <f t="shared" si="217"/>
        <v>125.6488153846154</v>
      </c>
      <c r="AT388">
        <f t="shared" si="217"/>
        <v>94.23661153846156</v>
      </c>
      <c r="AU388">
        <f t="shared" si="217"/>
        <v>62.824407692307702</v>
      </c>
      <c r="AW388">
        <f t="shared" si="154"/>
        <v>18633.424230769233</v>
      </c>
      <c r="AX388">
        <f t="shared" si="142"/>
        <v>94.353850281564348</v>
      </c>
      <c r="BD388">
        <f t="shared" si="159"/>
        <v>13759.678076923075</v>
      </c>
      <c r="BE388">
        <f t="shared" si="143"/>
        <v>-12.39278756553831</v>
      </c>
      <c r="BG388">
        <f t="shared" si="248"/>
        <v>10.394695224728956</v>
      </c>
      <c r="BH388" s="39">
        <f t="shared" si="249"/>
        <v>40564</v>
      </c>
      <c r="BI388" s="41">
        <f t="shared" si="250"/>
        <v>143.02766</v>
      </c>
      <c r="BJ388" s="41">
        <f t="shared" si="228"/>
        <v>178.87581499999996</v>
      </c>
      <c r="BK388" s="41">
        <f t="shared" si="228"/>
        <v>151.35645884615383</v>
      </c>
      <c r="BL388" s="41">
        <f t="shared" si="228"/>
        <v>123.83710269230767</v>
      </c>
      <c r="BM388" s="41">
        <f t="shared" si="228"/>
        <v>96.317746538461535</v>
      </c>
      <c r="BN388" s="41">
        <f t="shared" si="228"/>
        <v>68.798390384615374</v>
      </c>
      <c r="BP388">
        <f t="shared" si="163"/>
        <v>13707.014615384616</v>
      </c>
      <c r="BQ388">
        <f t="shared" si="145"/>
        <v>-26.438563059438501</v>
      </c>
    </row>
    <row r="389" spans="1:69" x14ac:dyDescent="0.3">
      <c r="A389" s="38">
        <v>40571</v>
      </c>
      <c r="B389" s="48">
        <v>148772.32999999999</v>
      </c>
      <c r="C389" s="48">
        <v>177077.62</v>
      </c>
      <c r="D389" s="49">
        <v>1010000</v>
      </c>
      <c r="E389" s="49">
        <v>2254.31</v>
      </c>
      <c r="AD389" s="35">
        <f t="shared" si="239"/>
        <v>2012</v>
      </c>
      <c r="AE389" s="5">
        <f t="shared" si="240"/>
        <v>2011</v>
      </c>
      <c r="AF389" s="5">
        <f t="shared" si="241"/>
        <v>2010</v>
      </c>
      <c r="AG389" s="8">
        <f t="shared" si="242"/>
        <v>40571</v>
      </c>
      <c r="AH389" s="6">
        <f t="shared" si="243"/>
        <v>49</v>
      </c>
      <c r="AI389" s="6">
        <f t="shared" si="244"/>
        <v>3</v>
      </c>
      <c r="AK389">
        <f t="shared" si="152"/>
        <v>15659.632884615385</v>
      </c>
      <c r="AL389">
        <f t="shared" si="141"/>
        <v>56.529463673527317</v>
      </c>
      <c r="AN389">
        <f t="shared" si="245"/>
        <v>9.5003715027163604</v>
      </c>
      <c r="AO389" s="39">
        <f t="shared" si="246"/>
        <v>40571</v>
      </c>
      <c r="AP389" s="40">
        <f t="shared" si="247"/>
        <v>148.77232999999998</v>
      </c>
      <c r="AQ389">
        <f t="shared" si="217"/>
        <v>187.91559461538461</v>
      </c>
      <c r="AR389">
        <f t="shared" si="217"/>
        <v>156.59632884615385</v>
      </c>
      <c r="AS389">
        <f t="shared" si="217"/>
        <v>125.27706307692307</v>
      </c>
      <c r="AT389">
        <f t="shared" si="217"/>
        <v>93.957797307692303</v>
      </c>
      <c r="AU389">
        <f t="shared" si="217"/>
        <v>62.638531538461535</v>
      </c>
      <c r="AW389">
        <f t="shared" si="154"/>
        <v>18527.441346153846</v>
      </c>
      <c r="AX389">
        <f t="shared" si="142"/>
        <v>89.586925377690349</v>
      </c>
      <c r="BD389">
        <f t="shared" si="159"/>
        <v>13948.192115384616</v>
      </c>
      <c r="BE389">
        <f t="shared" si="143"/>
        <v>-10.928996751336062</v>
      </c>
      <c r="BG389">
        <f t="shared" si="248"/>
        <v>10.66606544914926</v>
      </c>
      <c r="BH389" s="39">
        <f t="shared" si="249"/>
        <v>40571</v>
      </c>
      <c r="BI389" s="41">
        <f t="shared" si="250"/>
        <v>148.77232999999998</v>
      </c>
      <c r="BJ389" s="41">
        <f t="shared" si="228"/>
        <v>181.32649749999999</v>
      </c>
      <c r="BK389" s="41">
        <f t="shared" si="228"/>
        <v>153.43011326923079</v>
      </c>
      <c r="BL389" s="41">
        <f t="shared" si="228"/>
        <v>125.53372903846154</v>
      </c>
      <c r="BM389" s="41">
        <f t="shared" si="228"/>
        <v>97.637344807692315</v>
      </c>
      <c r="BN389" s="41">
        <f t="shared" si="228"/>
        <v>69.740960576923086</v>
      </c>
      <c r="BP389">
        <f t="shared" si="163"/>
        <v>13893.381923076924</v>
      </c>
      <c r="BQ389">
        <f t="shared" si="145"/>
        <v>-25.011869348267656</v>
      </c>
    </row>
    <row r="390" spans="1:69" x14ac:dyDescent="0.3">
      <c r="A390" s="38">
        <v>40575</v>
      </c>
      <c r="B390" s="48">
        <v>144795.25</v>
      </c>
      <c r="C390" s="48">
        <v>173486.78</v>
      </c>
      <c r="D390" s="49">
        <v>983000</v>
      </c>
      <c r="E390" s="49">
        <v>2206.6799999999998</v>
      </c>
      <c r="AD390" s="35">
        <f t="shared" ref="AD390" si="251">AE390+1</f>
        <v>2012</v>
      </c>
      <c r="AE390" s="5">
        <f t="shared" ref="AE390" si="252">YEAR(AG390)</f>
        <v>2011</v>
      </c>
      <c r="AF390" s="5">
        <f t="shared" ref="AF390" si="253">AE390-1</f>
        <v>2010</v>
      </c>
      <c r="AG390" s="8">
        <f t="shared" ref="AG390" si="254">A390</f>
        <v>40575</v>
      </c>
      <c r="AH390" s="6">
        <f t="shared" si="243"/>
        <v>48</v>
      </c>
      <c r="AI390" s="6">
        <f t="shared" si="244"/>
        <v>4</v>
      </c>
      <c r="AK390">
        <f t="shared" si="152"/>
        <v>15613.16384615385</v>
      </c>
      <c r="AL390">
        <f t="shared" si="141"/>
        <v>54.241679567563381</v>
      </c>
      <c r="AN390">
        <f t="shared" ref="AN390" si="255">B390/AK390</f>
        <v>9.2739211236593082</v>
      </c>
      <c r="AO390" s="39">
        <f t="shared" ref="AO390" si="256">AG390</f>
        <v>40575</v>
      </c>
      <c r="AP390" s="40">
        <f t="shared" ref="AP390" si="257">(B390)/1000</f>
        <v>144.79525000000001</v>
      </c>
      <c r="AQ390">
        <f t="shared" si="217"/>
        <v>187.35796615384618</v>
      </c>
      <c r="AR390">
        <f t="shared" si="217"/>
        <v>156.1316384615385</v>
      </c>
      <c r="AS390">
        <f t="shared" si="217"/>
        <v>124.90531076923079</v>
      </c>
      <c r="AT390">
        <f t="shared" si="217"/>
        <v>93.678983076923089</v>
      </c>
      <c r="AU390">
        <f t="shared" si="217"/>
        <v>62.452655384615397</v>
      </c>
      <c r="AW390">
        <f t="shared" si="154"/>
        <v>18421.458461538459</v>
      </c>
      <c r="AX390">
        <f t="shared" si="142"/>
        <v>84.997279644440283</v>
      </c>
      <c r="BD390">
        <f t="shared" si="159"/>
        <v>14136.706153846155</v>
      </c>
      <c r="BE390">
        <f t="shared" si="143"/>
        <v>-9.4564926548913792</v>
      </c>
      <c r="BG390">
        <f t="shared" ref="BG390" si="258">B390/BD390</f>
        <v>10.242502632807838</v>
      </c>
      <c r="BH390" s="39">
        <f t="shared" ref="BH390" si="259">AO390</f>
        <v>40575</v>
      </c>
      <c r="BI390" s="41">
        <f t="shared" ref="BI390" si="260">B390/1000</f>
        <v>144.79525000000001</v>
      </c>
      <c r="BJ390" s="41">
        <f t="shared" si="228"/>
        <v>183.77718000000002</v>
      </c>
      <c r="BK390" s="41">
        <f t="shared" si="228"/>
        <v>155.50376769230772</v>
      </c>
      <c r="BL390" s="41">
        <f t="shared" si="228"/>
        <v>127.23035538461539</v>
      </c>
      <c r="BM390" s="41">
        <f t="shared" si="228"/>
        <v>98.956943076923082</v>
      </c>
      <c r="BN390" s="41">
        <f t="shared" si="228"/>
        <v>70.683530769230771</v>
      </c>
      <c r="BP390">
        <f t="shared" si="163"/>
        <v>14079.749230769232</v>
      </c>
      <c r="BQ390">
        <f t="shared" si="145"/>
        <v>-23.568759443418308</v>
      </c>
    </row>
    <row r="391" spans="1:69" x14ac:dyDescent="0.3">
      <c r="A391" s="38">
        <v>40585</v>
      </c>
      <c r="B391" s="48">
        <v>134778.89000000001</v>
      </c>
      <c r="C391" s="48">
        <v>162991.87</v>
      </c>
      <c r="D391" s="49">
        <v>915000</v>
      </c>
      <c r="E391" s="48">
        <v>2073.0500000000002</v>
      </c>
      <c r="AD391" s="35">
        <f t="shared" ref="AD391" si="261">AE391+1</f>
        <v>2012</v>
      </c>
      <c r="AE391" s="5">
        <f t="shared" ref="AE391" si="262">YEAR(AG391)</f>
        <v>2011</v>
      </c>
      <c r="AF391" s="5">
        <f t="shared" ref="AF391" si="263">AE391-1</f>
        <v>2010</v>
      </c>
      <c r="AG391" s="8">
        <f t="shared" ref="AG391" si="264">A391</f>
        <v>40585</v>
      </c>
      <c r="AH391" s="6">
        <f t="shared" si="243"/>
        <v>47</v>
      </c>
      <c r="AI391" s="6">
        <f t="shared" si="244"/>
        <v>5</v>
      </c>
      <c r="AK391">
        <f t="shared" si="152"/>
        <v>15566.694807692309</v>
      </c>
      <c r="AL391">
        <f t="shared" si="141"/>
        <v>52.006734078939921</v>
      </c>
      <c r="AN391">
        <f t="shared" ref="AN391" si="265">B391/AK391</f>
        <v>8.6581571531420263</v>
      </c>
      <c r="AO391" s="39">
        <f t="shared" ref="AO391" si="266">AG391</f>
        <v>40585</v>
      </c>
      <c r="AP391" s="40">
        <f t="shared" ref="AP391" si="267">(B391)/1000</f>
        <v>134.77889000000002</v>
      </c>
      <c r="AQ391">
        <f t="shared" si="217"/>
        <v>186.80033769230772</v>
      </c>
      <c r="AR391">
        <f t="shared" si="217"/>
        <v>155.66694807692309</v>
      </c>
      <c r="AS391">
        <f t="shared" si="217"/>
        <v>124.53355846153848</v>
      </c>
      <c r="AT391">
        <f t="shared" si="217"/>
        <v>93.400168846153861</v>
      </c>
      <c r="AU391">
        <f t="shared" si="217"/>
        <v>62.266779230769238</v>
      </c>
      <c r="AW391">
        <f t="shared" si="154"/>
        <v>18315.47557692308</v>
      </c>
      <c r="AX391">
        <f t="shared" si="142"/>
        <v>80.575204250511405</v>
      </c>
      <c r="BD391">
        <f t="shared" si="159"/>
        <v>14325.220192307692</v>
      </c>
      <c r="BE391">
        <f t="shared" si="143"/>
        <v>-7.9751972446401425</v>
      </c>
      <c r="BG391">
        <f t="shared" ref="BG391" si="268">B391/BD391</f>
        <v>9.4085038966712098</v>
      </c>
      <c r="BH391" s="39">
        <f t="shared" ref="BH391" si="269">AO391</f>
        <v>40585</v>
      </c>
      <c r="BI391" s="41">
        <f t="shared" ref="BI391" si="270">B391/1000</f>
        <v>134.77889000000002</v>
      </c>
      <c r="BJ391" s="41">
        <f t="shared" si="228"/>
        <v>186.22786249999999</v>
      </c>
      <c r="BK391" s="41">
        <f t="shared" si="228"/>
        <v>157.57742211538459</v>
      </c>
      <c r="BL391" s="41">
        <f t="shared" si="228"/>
        <v>128.92698173076923</v>
      </c>
      <c r="BM391" s="41">
        <f t="shared" si="228"/>
        <v>100.27654134615383</v>
      </c>
      <c r="BN391" s="41">
        <f t="shared" si="228"/>
        <v>71.626100961538455</v>
      </c>
      <c r="BP391">
        <f t="shared" si="163"/>
        <v>14266.11653846154</v>
      </c>
      <c r="BQ391">
        <f t="shared" si="145"/>
        <v>-22.108948366940606</v>
      </c>
    </row>
    <row r="392" spans="1:69" x14ac:dyDescent="0.3">
      <c r="A392" s="38">
        <v>40592</v>
      </c>
      <c r="B392" s="48">
        <v>141407.35999999999</v>
      </c>
      <c r="C392" s="48">
        <v>170534.48</v>
      </c>
      <c r="D392" s="49">
        <v>960000</v>
      </c>
      <c r="E392" s="48">
        <v>2166.79</v>
      </c>
      <c r="AD392" s="35">
        <f t="shared" ref="AD392:AD455" si="271">AE392+1</f>
        <v>2012</v>
      </c>
      <c r="AE392" s="5">
        <f t="shared" ref="AE392:AE455" si="272">YEAR(AG392)</f>
        <v>2011</v>
      </c>
      <c r="AF392" s="5">
        <f t="shared" ref="AF392:AF455" si="273">AE392-1</f>
        <v>2010</v>
      </c>
      <c r="AG392" s="8">
        <f t="shared" ref="AG392:AG455" si="274">A392</f>
        <v>40592</v>
      </c>
      <c r="AH392" s="6">
        <f t="shared" si="243"/>
        <v>46</v>
      </c>
      <c r="AI392" s="6">
        <f t="shared" si="244"/>
        <v>6</v>
      </c>
      <c r="AK392">
        <f t="shared" si="152"/>
        <v>15520.225769230768</v>
      </c>
      <c r="AL392">
        <f t="shared" ref="AL392:AL455" si="275">(AK392/AK340-1)*100</f>
        <v>49.82281756586093</v>
      </c>
      <c r="AN392">
        <f t="shared" ref="AN392:AN455" si="276">B392/AK392</f>
        <v>9.1111664290569525</v>
      </c>
      <c r="AO392" s="39">
        <f t="shared" ref="AO392:AO455" si="277">AG392</f>
        <v>40592</v>
      </c>
      <c r="AP392" s="40">
        <f t="shared" ref="AP392:AP455" si="278">(B392)/1000</f>
        <v>141.40735999999998</v>
      </c>
      <c r="AQ392">
        <f t="shared" si="217"/>
        <v>186.24270923076921</v>
      </c>
      <c r="AR392">
        <f t="shared" si="217"/>
        <v>155.20225769230771</v>
      </c>
      <c r="AS392">
        <f t="shared" si="217"/>
        <v>124.16180615384614</v>
      </c>
      <c r="AT392">
        <f t="shared" si="217"/>
        <v>93.121354615384604</v>
      </c>
      <c r="AU392">
        <f t="shared" si="217"/>
        <v>62.080903076923072</v>
      </c>
      <c r="AW392">
        <f t="shared" si="154"/>
        <v>18209.492692307693</v>
      </c>
      <c r="AX392">
        <f t="shared" ref="AX392:AX455" si="279">(AW392/AW340-1)*100</f>
        <v>76.311686603483778</v>
      </c>
      <c r="BD392">
        <f t="shared" si="159"/>
        <v>14513.734230769231</v>
      </c>
      <c r="BE392">
        <f t="shared" ref="BE392:BE455" si="280">(BD392/BD340-1)*100</f>
        <v>-6.4850315544824895</v>
      </c>
      <c r="BG392">
        <f t="shared" ref="BG392:BG455" si="281">B392/BD392</f>
        <v>9.7430032651566183</v>
      </c>
      <c r="BH392" s="39">
        <f t="shared" ref="BH392:BH455" si="282">AO392</f>
        <v>40592</v>
      </c>
      <c r="BI392" s="41">
        <f t="shared" ref="BI392:BI455" si="283">B392/1000</f>
        <v>141.40735999999998</v>
      </c>
      <c r="BJ392" s="41">
        <f t="shared" si="228"/>
        <v>188.67854499999999</v>
      </c>
      <c r="BK392" s="41">
        <f t="shared" si="228"/>
        <v>159.65107653846155</v>
      </c>
      <c r="BL392" s="41">
        <f t="shared" si="228"/>
        <v>130.62360807692306</v>
      </c>
      <c r="BM392" s="41">
        <f t="shared" si="228"/>
        <v>101.59613961538462</v>
      </c>
      <c r="BN392" s="41">
        <f t="shared" si="228"/>
        <v>72.568671153846154</v>
      </c>
      <c r="BP392">
        <f t="shared" si="163"/>
        <v>14452.483846153846</v>
      </c>
      <c r="BQ392">
        <f t="shared" ref="BQ392:BQ455" si="284">(BP392/BP340-1)*100</f>
        <v>-20.63214450637021</v>
      </c>
    </row>
    <row r="393" spans="1:69" x14ac:dyDescent="0.3">
      <c r="A393" s="38">
        <v>40599</v>
      </c>
      <c r="B393" s="48">
        <v>136399.19</v>
      </c>
      <c r="C393" s="48">
        <v>164540.49</v>
      </c>
      <c r="D393" s="49">
        <v>926000</v>
      </c>
      <c r="E393" s="48">
        <v>2088.9</v>
      </c>
      <c r="AD393" s="35">
        <f t="shared" si="271"/>
        <v>2012</v>
      </c>
      <c r="AE393" s="5">
        <f t="shared" si="272"/>
        <v>2011</v>
      </c>
      <c r="AF393" s="5">
        <f t="shared" si="273"/>
        <v>2010</v>
      </c>
      <c r="AG393" s="8">
        <f t="shared" si="274"/>
        <v>40599</v>
      </c>
      <c r="AH393" s="6">
        <f t="shared" si="243"/>
        <v>45</v>
      </c>
      <c r="AI393" s="6">
        <f t="shared" si="244"/>
        <v>7</v>
      </c>
      <c r="AK393">
        <f t="shared" si="152"/>
        <v>15473.756730769233</v>
      </c>
      <c r="AL393">
        <f t="shared" si="275"/>
        <v>47.688202090402896</v>
      </c>
      <c r="AN393">
        <f t="shared" si="276"/>
        <v>8.8148723269490947</v>
      </c>
      <c r="AO393" s="39">
        <f t="shared" si="277"/>
        <v>40599</v>
      </c>
      <c r="AP393" s="40">
        <f t="shared" si="278"/>
        <v>136.39919</v>
      </c>
      <c r="AQ393">
        <f t="shared" ref="AQ393:AU443" si="285">($AK393*AQ$18)/1000</f>
        <v>185.68508076923078</v>
      </c>
      <c r="AR393">
        <f t="shared" si="285"/>
        <v>154.73756730769233</v>
      </c>
      <c r="AS393">
        <f t="shared" si="285"/>
        <v>123.79005384615387</v>
      </c>
      <c r="AT393">
        <f t="shared" si="285"/>
        <v>92.84254038461539</v>
      </c>
      <c r="AU393">
        <f t="shared" si="285"/>
        <v>61.895026923076934</v>
      </c>
      <c r="AW393">
        <f t="shared" si="154"/>
        <v>18103.50980769231</v>
      </c>
      <c r="AX393">
        <f t="shared" si="279"/>
        <v>72.198349038234085</v>
      </c>
      <c r="BD393">
        <f t="shared" si="159"/>
        <v>14702.248269230769</v>
      </c>
      <c r="BE393">
        <f t="shared" si="280"/>
        <v>-4.9859156697502964</v>
      </c>
      <c r="BG393">
        <f t="shared" si="281"/>
        <v>9.2774375389551551</v>
      </c>
      <c r="BH393" s="39">
        <f t="shared" si="282"/>
        <v>40599</v>
      </c>
      <c r="BI393" s="41">
        <f t="shared" si="283"/>
        <v>136.39919</v>
      </c>
      <c r="BJ393" s="41">
        <f t="shared" si="228"/>
        <v>191.12922750000001</v>
      </c>
      <c r="BK393" s="41">
        <f t="shared" si="228"/>
        <v>161.72473096153848</v>
      </c>
      <c r="BL393" s="41">
        <f t="shared" si="228"/>
        <v>132.32023442307693</v>
      </c>
      <c r="BM393" s="41">
        <f t="shared" si="228"/>
        <v>102.91573788461538</v>
      </c>
      <c r="BN393" s="41">
        <f t="shared" si="228"/>
        <v>73.511241346153852</v>
      </c>
      <c r="BP393">
        <f t="shared" si="163"/>
        <v>14638.851153846155</v>
      </c>
      <c r="BQ393">
        <f t="shared" si="284"/>
        <v>-19.13804942052726</v>
      </c>
    </row>
    <row r="394" spans="1:69" x14ac:dyDescent="0.3">
      <c r="A394" s="38">
        <v>40606</v>
      </c>
      <c r="B394" s="48">
        <v>139197.87</v>
      </c>
      <c r="C394" s="48">
        <v>168551.94</v>
      </c>
      <c r="D394" s="49">
        <v>945000</v>
      </c>
      <c r="E394" s="48">
        <v>2139.66</v>
      </c>
      <c r="AD394" s="35">
        <f t="shared" si="271"/>
        <v>2012</v>
      </c>
      <c r="AE394" s="5">
        <f t="shared" si="272"/>
        <v>2011</v>
      </c>
      <c r="AF394" s="5">
        <f t="shared" si="273"/>
        <v>2010</v>
      </c>
      <c r="AG394" s="8">
        <f t="shared" si="274"/>
        <v>40606</v>
      </c>
      <c r="AH394" s="6">
        <f t="shared" si="243"/>
        <v>44</v>
      </c>
      <c r="AI394" s="6">
        <f t="shared" si="244"/>
        <v>8</v>
      </c>
      <c r="AK394">
        <f t="shared" si="152"/>
        <v>15427.287692307693</v>
      </c>
      <c r="AL394">
        <f t="shared" si="275"/>
        <v>45.601236858900521</v>
      </c>
      <c r="AN394">
        <f t="shared" si="276"/>
        <v>9.0228349128023595</v>
      </c>
      <c r="AO394" s="39">
        <f t="shared" si="277"/>
        <v>40606</v>
      </c>
      <c r="AP394" s="40">
        <f t="shared" si="278"/>
        <v>139.19786999999999</v>
      </c>
      <c r="AQ394">
        <f t="shared" si="285"/>
        <v>185.12745230769232</v>
      </c>
      <c r="AR394">
        <f t="shared" si="285"/>
        <v>154.27287692307692</v>
      </c>
      <c r="AS394">
        <f t="shared" si="285"/>
        <v>123.41830153846155</v>
      </c>
      <c r="AT394">
        <f t="shared" si="285"/>
        <v>92.563726153846162</v>
      </c>
      <c r="AU394">
        <f t="shared" si="285"/>
        <v>61.709150769230774</v>
      </c>
      <c r="AW394">
        <f t="shared" si="154"/>
        <v>17997.526923076923</v>
      </c>
      <c r="AX394">
        <f t="shared" si="279"/>
        <v>68.227393872215771</v>
      </c>
      <c r="BD394">
        <f t="shared" si="159"/>
        <v>14890.762307692308</v>
      </c>
      <c r="BE394">
        <f t="shared" si="280"/>
        <v>-3.47776871292097</v>
      </c>
      <c r="BG394">
        <f t="shared" si="281"/>
        <v>9.3479344524956129</v>
      </c>
      <c r="BH394" s="39">
        <f t="shared" si="282"/>
        <v>40606</v>
      </c>
      <c r="BI394" s="41">
        <f t="shared" si="283"/>
        <v>139.19786999999999</v>
      </c>
      <c r="BJ394" s="41">
        <f t="shared" si="228"/>
        <v>193.57991000000001</v>
      </c>
      <c r="BK394" s="41">
        <f t="shared" si="228"/>
        <v>163.79838538461539</v>
      </c>
      <c r="BL394" s="41">
        <f t="shared" si="228"/>
        <v>134.01686076923079</v>
      </c>
      <c r="BM394" s="41">
        <f t="shared" si="228"/>
        <v>104.23533615384616</v>
      </c>
      <c r="BN394" s="41">
        <f t="shared" si="228"/>
        <v>74.453811538461537</v>
      </c>
      <c r="BP394">
        <f t="shared" si="163"/>
        <v>14825.218461538463</v>
      </c>
      <c r="BQ394">
        <f t="shared" si="284"/>
        <v>-17.626357638453307</v>
      </c>
    </row>
    <row r="395" spans="1:69" x14ac:dyDescent="0.3">
      <c r="A395" s="38">
        <v>40613</v>
      </c>
      <c r="B395" s="48">
        <v>126972.03</v>
      </c>
      <c r="C395" s="48">
        <v>155149.81</v>
      </c>
      <c r="D395" s="49">
        <v>862000</v>
      </c>
      <c r="E395" s="48">
        <v>1969.24</v>
      </c>
      <c r="AD395" s="35">
        <f t="shared" si="271"/>
        <v>2012</v>
      </c>
      <c r="AE395" s="5">
        <f t="shared" si="272"/>
        <v>2011</v>
      </c>
      <c r="AF395" s="5">
        <f t="shared" si="273"/>
        <v>2010</v>
      </c>
      <c r="AG395" s="8">
        <f t="shared" si="274"/>
        <v>40613</v>
      </c>
      <c r="AH395" s="6">
        <f t="shared" si="243"/>
        <v>43</v>
      </c>
      <c r="AI395" s="6">
        <f t="shared" si="244"/>
        <v>9</v>
      </c>
      <c r="AK395">
        <f t="shared" si="152"/>
        <v>15380.818653846152</v>
      </c>
      <c r="AL395">
        <f t="shared" si="275"/>
        <v>43.560343964309411</v>
      </c>
      <c r="AN395">
        <f t="shared" si="276"/>
        <v>8.2552192349169378</v>
      </c>
      <c r="AO395" s="39">
        <f t="shared" si="277"/>
        <v>40613</v>
      </c>
      <c r="AP395" s="40">
        <f t="shared" si="278"/>
        <v>126.97203</v>
      </c>
      <c r="AQ395">
        <f t="shared" si="285"/>
        <v>184.56982384615384</v>
      </c>
      <c r="AR395">
        <f t="shared" si="285"/>
        <v>153.80818653846154</v>
      </c>
      <c r="AS395">
        <f t="shared" si="285"/>
        <v>123.04654923076922</v>
      </c>
      <c r="AT395">
        <f t="shared" si="285"/>
        <v>92.284911923076919</v>
      </c>
      <c r="AU395">
        <f t="shared" si="285"/>
        <v>61.523274615384608</v>
      </c>
      <c r="AW395">
        <f t="shared" si="154"/>
        <v>17891.544038461536</v>
      </c>
      <c r="AX395">
        <f t="shared" si="279"/>
        <v>64.391554069371765</v>
      </c>
      <c r="BD395">
        <f t="shared" si="159"/>
        <v>15079.276346153845</v>
      </c>
      <c r="BE395">
        <f t="shared" si="280"/>
        <v>-1.9605088290726491</v>
      </c>
      <c r="BG395">
        <f t="shared" si="281"/>
        <v>8.4202999590484851</v>
      </c>
      <c r="BH395" s="39">
        <f t="shared" si="282"/>
        <v>40613</v>
      </c>
      <c r="BI395" s="41">
        <f t="shared" si="283"/>
        <v>126.97203</v>
      </c>
      <c r="BJ395" s="41">
        <f t="shared" si="228"/>
        <v>196.03059250000001</v>
      </c>
      <c r="BK395" s="41">
        <f t="shared" si="228"/>
        <v>165.87203980769229</v>
      </c>
      <c r="BL395" s="41">
        <f t="shared" si="228"/>
        <v>135.71348711538459</v>
      </c>
      <c r="BM395" s="41">
        <f t="shared" si="228"/>
        <v>105.55493442307692</v>
      </c>
      <c r="BN395" s="41">
        <f t="shared" si="228"/>
        <v>75.396381730769221</v>
      </c>
      <c r="BP395">
        <f t="shared" si="163"/>
        <v>15011.585769230769</v>
      </c>
      <c r="BQ395">
        <f t="shared" si="284"/>
        <v>-16.096756451202353</v>
      </c>
    </row>
    <row r="396" spans="1:69" x14ac:dyDescent="0.3">
      <c r="A396" s="38">
        <v>40620</v>
      </c>
      <c r="B396" s="48">
        <v>131243.71</v>
      </c>
      <c r="C396" s="48">
        <v>159436.9</v>
      </c>
      <c r="D396" s="49">
        <v>891000</v>
      </c>
      <c r="E396" s="49">
        <v>2025.55</v>
      </c>
      <c r="AD396" s="35">
        <f t="shared" si="271"/>
        <v>2012</v>
      </c>
      <c r="AE396" s="5">
        <f t="shared" si="272"/>
        <v>2011</v>
      </c>
      <c r="AF396" s="5">
        <f t="shared" si="273"/>
        <v>2010</v>
      </c>
      <c r="AG396" s="8">
        <f t="shared" si="274"/>
        <v>40620</v>
      </c>
      <c r="AH396" s="6">
        <f t="shared" si="243"/>
        <v>42</v>
      </c>
      <c r="AI396" s="6">
        <f t="shared" si="244"/>
        <v>10</v>
      </c>
      <c r="AK396">
        <f t="shared" si="152"/>
        <v>15334.349615384617</v>
      </c>
      <c r="AL396">
        <f t="shared" si="275"/>
        <v>41.564014407468349</v>
      </c>
      <c r="AN396">
        <f t="shared" si="276"/>
        <v>8.558805119998441</v>
      </c>
      <c r="AO396" s="39">
        <f t="shared" si="277"/>
        <v>40620</v>
      </c>
      <c r="AP396" s="40">
        <f t="shared" si="278"/>
        <v>131.24370999999999</v>
      </c>
      <c r="AQ396">
        <f t="shared" si="285"/>
        <v>184.01219538461538</v>
      </c>
      <c r="AR396">
        <f t="shared" si="285"/>
        <v>153.34349615384619</v>
      </c>
      <c r="AS396">
        <f t="shared" si="285"/>
        <v>122.67479692307694</v>
      </c>
      <c r="AT396">
        <f t="shared" si="285"/>
        <v>92.006097692307691</v>
      </c>
      <c r="AU396">
        <f t="shared" si="285"/>
        <v>61.33739846153847</v>
      </c>
      <c r="AW396">
        <f t="shared" si="154"/>
        <v>17785.561153846153</v>
      </c>
      <c r="AX396">
        <f t="shared" si="279"/>
        <v>60.684048855916743</v>
      </c>
      <c r="BD396">
        <f t="shared" si="159"/>
        <v>15267.790384615384</v>
      </c>
      <c r="BE396">
        <f t="shared" si="280"/>
        <v>-0.43405317107453323</v>
      </c>
      <c r="BG396">
        <f t="shared" si="281"/>
        <v>8.596116837721846</v>
      </c>
      <c r="BH396" s="39">
        <f t="shared" si="282"/>
        <v>40620</v>
      </c>
      <c r="BI396" s="41">
        <f t="shared" si="283"/>
        <v>131.24370999999999</v>
      </c>
      <c r="BJ396" s="41">
        <f t="shared" si="228"/>
        <v>198.48127499999998</v>
      </c>
      <c r="BK396" s="41">
        <f t="shared" si="228"/>
        <v>167.94569423076925</v>
      </c>
      <c r="BL396" s="41">
        <f t="shared" si="228"/>
        <v>137.41011346153846</v>
      </c>
      <c r="BM396" s="41">
        <f t="shared" si="228"/>
        <v>106.8745326923077</v>
      </c>
      <c r="BN396" s="41">
        <f t="shared" si="228"/>
        <v>76.33895192307692</v>
      </c>
      <c r="BP396">
        <f t="shared" si="163"/>
        <v>15197.953076923079</v>
      </c>
      <c r="BQ396">
        <f t="shared" si="284"/>
        <v>-14.548925696187553</v>
      </c>
    </row>
    <row r="397" spans="1:69" x14ac:dyDescent="0.3">
      <c r="A397" s="38">
        <v>40627</v>
      </c>
      <c r="B397" s="48">
        <v>134042.4</v>
      </c>
      <c r="C397" s="48">
        <v>163777.97</v>
      </c>
      <c r="D397" s="49">
        <v>910000</v>
      </c>
      <c r="E397" s="49">
        <v>2080.06</v>
      </c>
      <c r="AD397" s="35">
        <f t="shared" si="271"/>
        <v>2012</v>
      </c>
      <c r="AE397" s="5">
        <f t="shared" si="272"/>
        <v>2011</v>
      </c>
      <c r="AF397" s="5">
        <f t="shared" si="273"/>
        <v>2010</v>
      </c>
      <c r="AG397" s="8">
        <f t="shared" si="274"/>
        <v>40627</v>
      </c>
      <c r="AH397" s="6">
        <f t="shared" si="243"/>
        <v>41</v>
      </c>
      <c r="AI397" s="6">
        <f t="shared" si="244"/>
        <v>11</v>
      </c>
      <c r="AK397">
        <f t="shared" si="152"/>
        <v>15287.880576923077</v>
      </c>
      <c r="AL397">
        <f t="shared" si="275"/>
        <v>39.610804376176503</v>
      </c>
      <c r="AN397">
        <f t="shared" si="276"/>
        <v>8.7678863872298844</v>
      </c>
      <c r="AO397" s="39">
        <f t="shared" si="277"/>
        <v>40627</v>
      </c>
      <c r="AP397" s="40">
        <f t="shared" si="278"/>
        <v>134.04239999999999</v>
      </c>
      <c r="AQ397">
        <f t="shared" si="285"/>
        <v>183.45456692307692</v>
      </c>
      <c r="AR397">
        <f t="shared" si="285"/>
        <v>152.87880576923075</v>
      </c>
      <c r="AS397">
        <f t="shared" si="285"/>
        <v>122.30304461538461</v>
      </c>
      <c r="AT397">
        <f t="shared" si="285"/>
        <v>91.727283461538462</v>
      </c>
      <c r="AU397">
        <f t="shared" si="285"/>
        <v>61.151522307692304</v>
      </c>
      <c r="AW397">
        <f t="shared" si="154"/>
        <v>17679.578269230769</v>
      </c>
      <c r="AX397">
        <f t="shared" si="279"/>
        <v>57.098543717673579</v>
      </c>
      <c r="BD397">
        <f t="shared" si="159"/>
        <v>15456.304423076923</v>
      </c>
      <c r="BE397">
        <f t="shared" si="280"/>
        <v>1.1016821154927081</v>
      </c>
      <c r="BG397">
        <f t="shared" si="281"/>
        <v>8.6723447164943881</v>
      </c>
      <c r="BH397" s="39">
        <f t="shared" si="282"/>
        <v>40627</v>
      </c>
      <c r="BI397" s="41">
        <f t="shared" si="283"/>
        <v>134.04239999999999</v>
      </c>
      <c r="BJ397" s="41">
        <f t="shared" ref="BJ397:BN447" si="286">$BD397*BJ$18/1000</f>
        <v>200.93195749999998</v>
      </c>
      <c r="BK397" s="41">
        <f t="shared" si="286"/>
        <v>170.01934865384615</v>
      </c>
      <c r="BL397" s="41">
        <f t="shared" si="286"/>
        <v>139.10673980769229</v>
      </c>
      <c r="BM397" s="41">
        <f t="shared" si="286"/>
        <v>108.19413096153846</v>
      </c>
      <c r="BN397" s="41">
        <f t="shared" si="286"/>
        <v>77.281522115384604</v>
      </c>
      <c r="BP397">
        <f t="shared" si="163"/>
        <v>15384.320384615385</v>
      </c>
      <c r="BQ397">
        <f t="shared" si="284"/>
        <v>-12.982537533771444</v>
      </c>
    </row>
    <row r="398" spans="1:69" x14ac:dyDescent="0.3">
      <c r="A398" s="38">
        <v>40634</v>
      </c>
      <c r="B398" s="48">
        <v>138461.38</v>
      </c>
      <c r="C398" s="48">
        <v>169794.3</v>
      </c>
      <c r="D398" s="49">
        <v>940000</v>
      </c>
      <c r="E398" s="48">
        <v>2157.15</v>
      </c>
      <c r="AD398" s="35">
        <f t="shared" si="271"/>
        <v>2012</v>
      </c>
      <c r="AE398" s="5">
        <f t="shared" si="272"/>
        <v>2011</v>
      </c>
      <c r="AF398" s="5">
        <f t="shared" si="273"/>
        <v>2010</v>
      </c>
      <c r="AG398" s="8">
        <f t="shared" si="274"/>
        <v>40634</v>
      </c>
      <c r="AH398" s="6">
        <f t="shared" si="243"/>
        <v>40</v>
      </c>
      <c r="AI398" s="6">
        <f t="shared" si="244"/>
        <v>12</v>
      </c>
      <c r="AK398">
        <f t="shared" si="152"/>
        <v>15241.41153846154</v>
      </c>
      <c r="AL398">
        <f t="shared" si="275"/>
        <v>37.699331762803823</v>
      </c>
      <c r="AN398">
        <f t="shared" si="276"/>
        <v>9.0845509715812209</v>
      </c>
      <c r="AO398" s="39">
        <f t="shared" si="277"/>
        <v>40634</v>
      </c>
      <c r="AP398" s="40">
        <f t="shared" si="278"/>
        <v>138.46137999999999</v>
      </c>
      <c r="AQ398">
        <f t="shared" si="285"/>
        <v>182.89693846153847</v>
      </c>
      <c r="AR398">
        <f t="shared" si="285"/>
        <v>152.4141153846154</v>
      </c>
      <c r="AS398">
        <f t="shared" si="285"/>
        <v>121.93129230769232</v>
      </c>
      <c r="AT398">
        <f t="shared" si="285"/>
        <v>91.448469230769234</v>
      </c>
      <c r="AU398">
        <f t="shared" si="285"/>
        <v>60.965646153846158</v>
      </c>
      <c r="AW398">
        <f t="shared" si="154"/>
        <v>17573.595384615386</v>
      </c>
      <c r="AX398">
        <f t="shared" si="279"/>
        <v>53.629114282499948</v>
      </c>
      <c r="BD398">
        <f t="shared" si="159"/>
        <v>15644.818461538463</v>
      </c>
      <c r="BE398">
        <f t="shared" si="280"/>
        <v>2.6467819076922749</v>
      </c>
      <c r="BG398">
        <f t="shared" si="281"/>
        <v>8.8503027593702193</v>
      </c>
      <c r="BH398" s="39">
        <f t="shared" si="282"/>
        <v>40634</v>
      </c>
      <c r="BI398" s="41">
        <f t="shared" si="283"/>
        <v>138.46137999999999</v>
      </c>
      <c r="BJ398" s="41">
        <f t="shared" si="286"/>
        <v>203.38264000000001</v>
      </c>
      <c r="BK398" s="41">
        <f t="shared" si="286"/>
        <v>172.09300307692311</v>
      </c>
      <c r="BL398" s="41">
        <f t="shared" si="286"/>
        <v>140.80336615384618</v>
      </c>
      <c r="BM398" s="41">
        <f t="shared" si="286"/>
        <v>109.51372923076924</v>
      </c>
      <c r="BN398" s="41">
        <f t="shared" si="286"/>
        <v>78.224092307692317</v>
      </c>
      <c r="BP398">
        <f t="shared" si="163"/>
        <v>15570.687692307694</v>
      </c>
      <c r="BQ398">
        <f t="shared" si="284"/>
        <v>-11.397256215771968</v>
      </c>
    </row>
    <row r="399" spans="1:69" x14ac:dyDescent="0.3">
      <c r="A399" s="38">
        <v>40641</v>
      </c>
      <c r="B399" s="48">
        <v>132274.79999999999</v>
      </c>
      <c r="C399" s="48">
        <v>162980.35</v>
      </c>
      <c r="D399" s="49">
        <v>898000</v>
      </c>
      <c r="E399" s="48">
        <v>2073.25</v>
      </c>
      <c r="AD399" s="35">
        <f t="shared" si="271"/>
        <v>2012</v>
      </c>
      <c r="AE399" s="5">
        <f t="shared" si="272"/>
        <v>2011</v>
      </c>
      <c r="AF399" s="5">
        <f t="shared" si="273"/>
        <v>2010</v>
      </c>
      <c r="AG399" s="8">
        <f t="shared" si="274"/>
        <v>40641</v>
      </c>
      <c r="AH399" s="6">
        <f t="shared" si="243"/>
        <v>39</v>
      </c>
      <c r="AI399" s="6">
        <f t="shared" si="244"/>
        <v>13</v>
      </c>
      <c r="AK399">
        <f t="shared" si="152"/>
        <v>15194.942500000001</v>
      </c>
      <c r="AL399">
        <f t="shared" si="275"/>
        <v>35.828272902782743</v>
      </c>
      <c r="AN399">
        <f t="shared" si="276"/>
        <v>8.7051859524970219</v>
      </c>
      <c r="AO399" s="39">
        <f t="shared" si="277"/>
        <v>40641</v>
      </c>
      <c r="AP399" s="40">
        <f t="shared" si="278"/>
        <v>132.2748</v>
      </c>
      <c r="AQ399">
        <f t="shared" si="285"/>
        <v>182.33931000000001</v>
      </c>
      <c r="AR399">
        <f t="shared" si="285"/>
        <v>151.94942500000002</v>
      </c>
      <c r="AS399">
        <f t="shared" si="285"/>
        <v>121.55954000000001</v>
      </c>
      <c r="AT399">
        <f t="shared" si="285"/>
        <v>91.169655000000006</v>
      </c>
      <c r="AU399">
        <f t="shared" si="285"/>
        <v>60.779770000000006</v>
      </c>
      <c r="AW399">
        <f t="shared" si="154"/>
        <v>17467.612499999999</v>
      </c>
      <c r="AX399">
        <f t="shared" si="279"/>
        <v>50.270213654607446</v>
      </c>
      <c r="BD399">
        <f t="shared" si="159"/>
        <v>15833.3325</v>
      </c>
      <c r="BE399">
        <f t="shared" si="280"/>
        <v>4.2013321208685062</v>
      </c>
      <c r="BG399">
        <f t="shared" si="281"/>
        <v>8.3541983344314907</v>
      </c>
      <c r="BH399" s="39">
        <f t="shared" si="282"/>
        <v>40641</v>
      </c>
      <c r="BI399" s="41">
        <f t="shared" si="283"/>
        <v>132.2748</v>
      </c>
      <c r="BJ399" s="41">
        <f t="shared" si="286"/>
        <v>205.83332250000001</v>
      </c>
      <c r="BK399" s="41">
        <f t="shared" si="286"/>
        <v>174.16665750000001</v>
      </c>
      <c r="BL399" s="41">
        <f t="shared" si="286"/>
        <v>142.49999249999999</v>
      </c>
      <c r="BM399" s="41">
        <f t="shared" si="286"/>
        <v>110.8333275</v>
      </c>
      <c r="BN399" s="41">
        <f t="shared" si="286"/>
        <v>79.166662500000001</v>
      </c>
      <c r="BP399">
        <f t="shared" si="163"/>
        <v>15757.055</v>
      </c>
      <c r="BQ399">
        <f t="shared" si="284"/>
        <v>-9.7927378455412768</v>
      </c>
    </row>
    <row r="400" spans="1:69" x14ac:dyDescent="0.3">
      <c r="A400" s="38">
        <v>40648</v>
      </c>
      <c r="B400" s="48">
        <v>130801.81</v>
      </c>
      <c r="C400" s="48">
        <v>162999.35</v>
      </c>
      <c r="D400" s="49">
        <v>888000</v>
      </c>
      <c r="E400" s="48">
        <v>2077.5700000000002</v>
      </c>
      <c r="AD400" s="35">
        <f t="shared" si="271"/>
        <v>2012</v>
      </c>
      <c r="AE400" s="5">
        <f t="shared" si="272"/>
        <v>2011</v>
      </c>
      <c r="AF400" s="5">
        <f t="shared" si="273"/>
        <v>2010</v>
      </c>
      <c r="AG400" s="8">
        <f t="shared" si="274"/>
        <v>40648</v>
      </c>
      <c r="AH400" s="6">
        <f t="shared" si="243"/>
        <v>38</v>
      </c>
      <c r="AI400" s="6">
        <f t="shared" si="244"/>
        <v>14</v>
      </c>
      <c r="AK400">
        <f t="shared" si="152"/>
        <v>15148.47346153846</v>
      </c>
      <c r="AL400">
        <f t="shared" si="275"/>
        <v>33.996359517808081</v>
      </c>
      <c r="AN400">
        <f t="shared" si="276"/>
        <v>8.6346528798497122</v>
      </c>
      <c r="AO400" s="39">
        <f t="shared" si="277"/>
        <v>40648</v>
      </c>
      <c r="AP400" s="40">
        <f t="shared" si="278"/>
        <v>130.80180999999999</v>
      </c>
      <c r="AQ400">
        <f t="shared" si="285"/>
        <v>181.78168153846153</v>
      </c>
      <c r="AR400">
        <f t="shared" si="285"/>
        <v>151.48473461538461</v>
      </c>
      <c r="AS400">
        <f t="shared" si="285"/>
        <v>121.18778769230768</v>
      </c>
      <c r="AT400">
        <f t="shared" si="285"/>
        <v>90.890840769230763</v>
      </c>
      <c r="AU400">
        <f t="shared" si="285"/>
        <v>60.59389384615384</v>
      </c>
      <c r="AW400">
        <f t="shared" si="154"/>
        <v>17361.629615384612</v>
      </c>
      <c r="AX400">
        <f t="shared" si="279"/>
        <v>47.016642821912647</v>
      </c>
      <c r="BD400">
        <f t="shared" si="159"/>
        <v>16021.846538461537</v>
      </c>
      <c r="BE400">
        <f t="shared" si="280"/>
        <v>5.7654197245718963</v>
      </c>
      <c r="BG400">
        <f t="shared" si="281"/>
        <v>8.1639659752077467</v>
      </c>
      <c r="BH400" s="39">
        <f t="shared" si="282"/>
        <v>40648</v>
      </c>
      <c r="BI400" s="41">
        <f t="shared" si="283"/>
        <v>130.80180999999999</v>
      </c>
      <c r="BJ400" s="41">
        <f t="shared" si="286"/>
        <v>208.28400499999998</v>
      </c>
      <c r="BK400" s="41">
        <f t="shared" si="286"/>
        <v>176.24031192307692</v>
      </c>
      <c r="BL400" s="41">
        <f t="shared" si="286"/>
        <v>144.19661884615385</v>
      </c>
      <c r="BM400" s="41">
        <f t="shared" si="286"/>
        <v>112.15292576923076</v>
      </c>
      <c r="BN400" s="41">
        <f t="shared" si="286"/>
        <v>80.109232692307685</v>
      </c>
      <c r="BP400">
        <f t="shared" si="163"/>
        <v>15943.422307692308</v>
      </c>
      <c r="BQ400">
        <f t="shared" si="284"/>
        <v>-8.1686301292569485</v>
      </c>
    </row>
    <row r="401" spans="1:69" x14ac:dyDescent="0.3">
      <c r="A401" s="38">
        <v>40655</v>
      </c>
      <c r="B401" s="48">
        <v>133158.6</v>
      </c>
      <c r="C401" s="48">
        <v>166650</v>
      </c>
      <c r="D401" s="49">
        <v>904000</v>
      </c>
      <c r="E401" s="48">
        <v>2127.2800000000002</v>
      </c>
      <c r="AD401" s="35">
        <f t="shared" si="271"/>
        <v>2012</v>
      </c>
      <c r="AE401" s="5">
        <f t="shared" si="272"/>
        <v>2011</v>
      </c>
      <c r="AF401" s="5">
        <f t="shared" si="273"/>
        <v>2010</v>
      </c>
      <c r="AG401" s="8">
        <f t="shared" si="274"/>
        <v>40655</v>
      </c>
      <c r="AH401" s="6">
        <f t="shared" si="243"/>
        <v>37</v>
      </c>
      <c r="AI401" s="6">
        <f t="shared" si="244"/>
        <v>15</v>
      </c>
      <c r="AK401">
        <f t="shared" si="152"/>
        <v>15102.004423076924</v>
      </c>
      <c r="AL401">
        <f t="shared" si="275"/>
        <v>32.20237584890917</v>
      </c>
      <c r="AN401">
        <f t="shared" si="276"/>
        <v>8.8172798967350534</v>
      </c>
      <c r="AO401" s="39">
        <f t="shared" si="277"/>
        <v>40655</v>
      </c>
      <c r="AP401" s="40">
        <f t="shared" si="278"/>
        <v>133.15860000000001</v>
      </c>
      <c r="AQ401">
        <f t="shared" si="285"/>
        <v>181.22405307692307</v>
      </c>
      <c r="AR401">
        <f t="shared" si="285"/>
        <v>151.02004423076923</v>
      </c>
      <c r="AS401">
        <f t="shared" si="285"/>
        <v>120.81603538461539</v>
      </c>
      <c r="AT401">
        <f t="shared" si="285"/>
        <v>90.612026538461535</v>
      </c>
      <c r="AU401">
        <f t="shared" si="285"/>
        <v>60.408017692307695</v>
      </c>
      <c r="AW401">
        <f t="shared" si="154"/>
        <v>17255.646730769229</v>
      </c>
      <c r="AX401">
        <f t="shared" si="279"/>
        <v>43.863523804347416</v>
      </c>
      <c r="BD401">
        <f t="shared" si="159"/>
        <v>16210.360576923078</v>
      </c>
      <c r="BE401">
        <f t="shared" si="280"/>
        <v>7.3391327587780886</v>
      </c>
      <c r="BG401">
        <f t="shared" si="281"/>
        <v>8.2144132061789783</v>
      </c>
      <c r="BH401" s="39">
        <f t="shared" si="282"/>
        <v>40655</v>
      </c>
      <c r="BI401" s="41">
        <f t="shared" si="283"/>
        <v>133.15860000000001</v>
      </c>
      <c r="BJ401" s="41">
        <f t="shared" si="286"/>
        <v>210.73468750000001</v>
      </c>
      <c r="BK401" s="41">
        <f t="shared" si="286"/>
        <v>178.31396634615388</v>
      </c>
      <c r="BL401" s="41">
        <f t="shared" si="286"/>
        <v>145.89324519230769</v>
      </c>
      <c r="BM401" s="41">
        <f t="shared" si="286"/>
        <v>113.47252403846154</v>
      </c>
      <c r="BN401" s="41">
        <f t="shared" si="286"/>
        <v>81.051802884615384</v>
      </c>
      <c r="BP401">
        <f t="shared" si="163"/>
        <v>16129.789615384616</v>
      </c>
      <c r="BQ401">
        <f t="shared" si="284"/>
        <v>-6.5245721180478995</v>
      </c>
    </row>
    <row r="402" spans="1:69" x14ac:dyDescent="0.3">
      <c r="A402" s="38">
        <v>40662</v>
      </c>
      <c r="B402" s="48">
        <v>131538.31</v>
      </c>
      <c r="C402" s="48">
        <v>163057.85</v>
      </c>
      <c r="D402" s="49">
        <v>893000</v>
      </c>
      <c r="E402" s="48">
        <v>2076.61</v>
      </c>
      <c r="AD402" s="35">
        <f t="shared" si="271"/>
        <v>2012</v>
      </c>
      <c r="AE402" s="5">
        <f t="shared" si="272"/>
        <v>2011</v>
      </c>
      <c r="AF402" s="5">
        <f t="shared" si="273"/>
        <v>2010</v>
      </c>
      <c r="AG402" s="8">
        <f t="shared" si="274"/>
        <v>40662</v>
      </c>
      <c r="AH402" s="6">
        <f t="shared" si="243"/>
        <v>36</v>
      </c>
      <c r="AI402" s="6">
        <f t="shared" si="244"/>
        <v>16</v>
      </c>
      <c r="AK402">
        <f t="shared" si="152"/>
        <v>15055.535384615385</v>
      </c>
      <c r="AL402">
        <f t="shared" si="275"/>
        <v>30.445155965776681</v>
      </c>
      <c r="AN402">
        <f t="shared" si="276"/>
        <v>8.7368736241962832</v>
      </c>
      <c r="AO402" s="39">
        <f t="shared" si="277"/>
        <v>40662</v>
      </c>
      <c r="AP402" s="40">
        <f t="shared" si="278"/>
        <v>131.53831</v>
      </c>
      <c r="AQ402">
        <f t="shared" si="285"/>
        <v>180.66642461538461</v>
      </c>
      <c r="AR402">
        <f t="shared" si="285"/>
        <v>150.55535384615385</v>
      </c>
      <c r="AS402">
        <f t="shared" si="285"/>
        <v>120.44428307692309</v>
      </c>
      <c r="AT402">
        <f t="shared" si="285"/>
        <v>90.333212307692307</v>
      </c>
      <c r="AU402">
        <f t="shared" si="285"/>
        <v>60.222141538461543</v>
      </c>
      <c r="AW402">
        <f t="shared" si="154"/>
        <v>17149.663846153846</v>
      </c>
      <c r="AX402">
        <f t="shared" si="279"/>
        <v>40.806275251443139</v>
      </c>
      <c r="BD402">
        <f t="shared" si="159"/>
        <v>16398.874615384615</v>
      </c>
      <c r="BE402">
        <f t="shared" si="280"/>
        <v>8.9225603504072826</v>
      </c>
      <c r="BG402">
        <f t="shared" si="281"/>
        <v>8.0211790799715761</v>
      </c>
      <c r="BH402" s="39">
        <f t="shared" si="282"/>
        <v>40662</v>
      </c>
      <c r="BI402" s="41">
        <f t="shared" si="283"/>
        <v>131.53831</v>
      </c>
      <c r="BJ402" s="41">
        <f t="shared" si="286"/>
        <v>213.18537000000001</v>
      </c>
      <c r="BK402" s="41">
        <f t="shared" si="286"/>
        <v>180.38762076923078</v>
      </c>
      <c r="BL402" s="41">
        <f t="shared" si="286"/>
        <v>147.58987153846152</v>
      </c>
      <c r="BM402" s="41">
        <f t="shared" si="286"/>
        <v>114.79212230769231</v>
      </c>
      <c r="BN402" s="41">
        <f t="shared" si="286"/>
        <v>81.994373076923068</v>
      </c>
      <c r="BP402">
        <f t="shared" si="163"/>
        <v>16316.156923076924</v>
      </c>
      <c r="BQ402">
        <f t="shared" si="284"/>
        <v>-4.86019394055851</v>
      </c>
    </row>
    <row r="403" spans="1:69" x14ac:dyDescent="0.3">
      <c r="A403" s="38">
        <v>40669</v>
      </c>
      <c r="B403" s="48">
        <v>132422.1</v>
      </c>
      <c r="C403" s="48">
        <v>163062.73000000001</v>
      </c>
      <c r="D403" s="49">
        <v>899000</v>
      </c>
      <c r="E403" s="48">
        <v>2075.02</v>
      </c>
      <c r="AD403" s="35">
        <f t="shared" si="271"/>
        <v>2012</v>
      </c>
      <c r="AE403" s="5">
        <f t="shared" si="272"/>
        <v>2011</v>
      </c>
      <c r="AF403" s="5">
        <f t="shared" si="273"/>
        <v>2010</v>
      </c>
      <c r="AG403" s="8">
        <f t="shared" si="274"/>
        <v>40669</v>
      </c>
      <c r="AH403" s="6">
        <f t="shared" si="243"/>
        <v>35</v>
      </c>
      <c r="AI403" s="6">
        <f t="shared" si="244"/>
        <v>17</v>
      </c>
      <c r="AK403">
        <f t="shared" si="152"/>
        <v>15009.066346153848</v>
      </c>
      <c r="AL403">
        <f t="shared" si="275"/>
        <v>28.723581239830075</v>
      </c>
      <c r="AN403">
        <f t="shared" si="276"/>
        <v>8.8228072916696689</v>
      </c>
      <c r="AO403" s="39">
        <f t="shared" si="277"/>
        <v>40669</v>
      </c>
      <c r="AP403" s="40">
        <f t="shared" si="278"/>
        <v>132.4221</v>
      </c>
      <c r="AQ403">
        <f t="shared" si="285"/>
        <v>180.10879615384616</v>
      </c>
      <c r="AR403">
        <f t="shared" si="285"/>
        <v>150.09066346153847</v>
      </c>
      <c r="AS403">
        <f t="shared" si="285"/>
        <v>120.07253076923078</v>
      </c>
      <c r="AT403">
        <f t="shared" si="285"/>
        <v>90.054398076923079</v>
      </c>
      <c r="AU403">
        <f t="shared" si="285"/>
        <v>60.03626538461539</v>
      </c>
      <c r="AW403">
        <f t="shared" si="154"/>
        <v>17043.680961538463</v>
      </c>
      <c r="AX403">
        <f t="shared" si="279"/>
        <v>37.840590232446594</v>
      </c>
      <c r="BD403">
        <f t="shared" si="159"/>
        <v>16587.388653846156</v>
      </c>
      <c r="BE403">
        <f t="shared" si="280"/>
        <v>10.515792730150464</v>
      </c>
      <c r="BG403">
        <f t="shared" si="281"/>
        <v>7.9833000096308098</v>
      </c>
      <c r="BH403" s="39">
        <f t="shared" si="282"/>
        <v>40669</v>
      </c>
      <c r="BI403" s="41">
        <f t="shared" si="283"/>
        <v>132.4221</v>
      </c>
      <c r="BJ403" s="41">
        <f t="shared" si="286"/>
        <v>215.63605250000003</v>
      </c>
      <c r="BK403" s="41">
        <f t="shared" si="286"/>
        <v>182.46127519230771</v>
      </c>
      <c r="BL403" s="41">
        <f t="shared" si="286"/>
        <v>149.28649788461541</v>
      </c>
      <c r="BM403" s="41">
        <f t="shared" si="286"/>
        <v>116.11172057692309</v>
      </c>
      <c r="BN403" s="41">
        <f t="shared" si="286"/>
        <v>82.936943269230781</v>
      </c>
      <c r="BP403">
        <f t="shared" si="163"/>
        <v>16502.524230769232</v>
      </c>
      <c r="BQ403">
        <f t="shared" si="284"/>
        <v>-3.1751165255347713</v>
      </c>
    </row>
    <row r="404" spans="1:69" x14ac:dyDescent="0.3">
      <c r="A404" s="38">
        <v>40676</v>
      </c>
      <c r="B404" s="48">
        <v>134926.19</v>
      </c>
      <c r="C404" s="48">
        <v>166988.94</v>
      </c>
      <c r="D404" s="49">
        <v>916000</v>
      </c>
      <c r="E404" s="48">
        <v>2126.59</v>
      </c>
      <c r="AD404" s="35">
        <f t="shared" si="271"/>
        <v>2012</v>
      </c>
      <c r="AE404" s="5">
        <f t="shared" si="272"/>
        <v>2011</v>
      </c>
      <c r="AF404" s="5">
        <f t="shared" si="273"/>
        <v>2010</v>
      </c>
      <c r="AG404" s="8">
        <f t="shared" si="274"/>
        <v>40676</v>
      </c>
      <c r="AH404" s="6">
        <f t="shared" si="243"/>
        <v>34</v>
      </c>
      <c r="AI404" s="6">
        <f t="shared" si="244"/>
        <v>18</v>
      </c>
      <c r="AK404">
        <f t="shared" ref="AK404:AK467" si="287">VLOOKUP($AF404,$AG$3:$AI$17,AH$1,FALSE)*($AH404/$AH$18)+VLOOKUP($AE404,$AG$3:$AI$17,AH$1,FALSE)*($AI404/$AI$18)</f>
        <v>14962.597307692307</v>
      </c>
      <c r="AL404">
        <f t="shared" si="275"/>
        <v>27.036577969517218</v>
      </c>
      <c r="AN404">
        <f t="shared" si="276"/>
        <v>9.0175647466388824</v>
      </c>
      <c r="AO404" s="39">
        <f t="shared" si="277"/>
        <v>40676</v>
      </c>
      <c r="AP404" s="40">
        <f t="shared" si="278"/>
        <v>134.92618999999999</v>
      </c>
      <c r="AQ404">
        <f t="shared" si="285"/>
        <v>179.55116769230767</v>
      </c>
      <c r="AR404">
        <f t="shared" si="285"/>
        <v>149.62597307692309</v>
      </c>
      <c r="AS404">
        <f t="shared" si="285"/>
        <v>119.70077846153846</v>
      </c>
      <c r="AT404">
        <f t="shared" si="285"/>
        <v>89.775583846153836</v>
      </c>
      <c r="AU404">
        <f t="shared" si="285"/>
        <v>59.850389230769231</v>
      </c>
      <c r="AW404">
        <f t="shared" ref="AW404:AW467" si="288">VLOOKUP($AF404,$AG$3:$AI$17,AI$1,FALSE)*($AH404/$AH$18)+VLOOKUP($AE404,$AG$3:$AI$17,AI$1,FALSE)*($AI404/$AI$18)</f>
        <v>16937.698076923076</v>
      </c>
      <c r="AX404">
        <f t="shared" si="279"/>
        <v>34.962415992529053</v>
      </c>
      <c r="BD404">
        <f t="shared" si="159"/>
        <v>16775.902692307693</v>
      </c>
      <c r="BE404">
        <f t="shared" si="280"/>
        <v>12.118921249609249</v>
      </c>
      <c r="BG404">
        <f t="shared" si="281"/>
        <v>8.0428572145848296</v>
      </c>
      <c r="BH404" s="39">
        <f t="shared" si="282"/>
        <v>40676</v>
      </c>
      <c r="BI404" s="41">
        <f t="shared" si="283"/>
        <v>134.92618999999999</v>
      </c>
      <c r="BJ404" s="41">
        <f t="shared" si="286"/>
        <v>218.086735</v>
      </c>
      <c r="BK404" s="41">
        <f t="shared" si="286"/>
        <v>184.53492961538461</v>
      </c>
      <c r="BL404" s="41">
        <f t="shared" si="286"/>
        <v>150.98312423076922</v>
      </c>
      <c r="BM404" s="41">
        <f t="shared" si="286"/>
        <v>117.43131884615386</v>
      </c>
      <c r="BN404" s="41">
        <f t="shared" si="286"/>
        <v>83.879513461538465</v>
      </c>
      <c r="BP404">
        <f t="shared" si="163"/>
        <v>16688.891538461539</v>
      </c>
      <c r="BQ404">
        <f t="shared" si="284"/>
        <v>-1.4689513139954036</v>
      </c>
    </row>
    <row r="405" spans="1:69" x14ac:dyDescent="0.3">
      <c r="A405" s="38">
        <v>40683</v>
      </c>
      <c r="B405" s="48">
        <v>129918.02</v>
      </c>
      <c r="C405" s="48">
        <v>159706.1</v>
      </c>
      <c r="D405" s="49">
        <v>882000</v>
      </c>
      <c r="E405" s="48">
        <v>2033.27</v>
      </c>
      <c r="AD405" s="35">
        <f t="shared" si="271"/>
        <v>2012</v>
      </c>
      <c r="AE405" s="5">
        <f t="shared" si="272"/>
        <v>2011</v>
      </c>
      <c r="AF405" s="5">
        <f t="shared" si="273"/>
        <v>2010</v>
      </c>
      <c r="AG405" s="8">
        <f t="shared" si="274"/>
        <v>40683</v>
      </c>
      <c r="AH405" s="6">
        <f t="shared" si="243"/>
        <v>33</v>
      </c>
      <c r="AI405" s="6">
        <f t="shared" si="244"/>
        <v>19</v>
      </c>
      <c r="AK405">
        <f t="shared" si="287"/>
        <v>14916.128269230769</v>
      </c>
      <c r="AL405">
        <f t="shared" si="275"/>
        <v>25.383115147253243</v>
      </c>
      <c r="AN405">
        <f t="shared" si="276"/>
        <v>8.7099023054123901</v>
      </c>
      <c r="AO405" s="39">
        <f t="shared" si="277"/>
        <v>40683</v>
      </c>
      <c r="AP405" s="40">
        <f t="shared" si="278"/>
        <v>129.91802000000001</v>
      </c>
      <c r="AQ405">
        <f t="shared" si="285"/>
        <v>178.99353923076922</v>
      </c>
      <c r="AR405">
        <f t="shared" si="285"/>
        <v>149.16128269230768</v>
      </c>
      <c r="AS405">
        <f t="shared" si="285"/>
        <v>119.32902615384614</v>
      </c>
      <c r="AT405">
        <f t="shared" si="285"/>
        <v>89.496769615384608</v>
      </c>
      <c r="AU405">
        <f t="shared" si="285"/>
        <v>59.664513076923072</v>
      </c>
      <c r="AW405">
        <f t="shared" si="288"/>
        <v>16831.715192307689</v>
      </c>
      <c r="AX405">
        <f t="shared" si="279"/>
        <v>32.167935474987885</v>
      </c>
      <c r="BD405">
        <f t="shared" ref="BD405:BD468" si="289">VLOOKUP($AE405,$AG$3:$AI$17,AH$1,FALSE)*($AH405/$AH$18)+VLOOKUP($AD405,$AG$3:$AI$17,AH$1,FALSE)*($AI405/$AI$18)</f>
        <v>16964.41673076923</v>
      </c>
      <c r="BE405">
        <f t="shared" si="280"/>
        <v>13.732038398755964</v>
      </c>
      <c r="BG405">
        <f t="shared" si="281"/>
        <v>7.6582662440943841</v>
      </c>
      <c r="BH405" s="39">
        <f t="shared" si="282"/>
        <v>40683</v>
      </c>
      <c r="BI405" s="41">
        <f t="shared" si="283"/>
        <v>129.91802000000001</v>
      </c>
      <c r="BJ405" s="41">
        <f t="shared" si="286"/>
        <v>220.53741749999998</v>
      </c>
      <c r="BK405" s="41">
        <f t="shared" si="286"/>
        <v>186.60858403846152</v>
      </c>
      <c r="BL405" s="41">
        <f t="shared" si="286"/>
        <v>152.67975057692308</v>
      </c>
      <c r="BM405" s="41">
        <f t="shared" si="286"/>
        <v>118.75091711538461</v>
      </c>
      <c r="BN405" s="41">
        <f t="shared" si="286"/>
        <v>84.82208365384615</v>
      </c>
      <c r="BP405">
        <f t="shared" ref="BP405:BP468" si="290">VLOOKUP($AE405,$AG$3:$AI$17,AI$1,FALSE)*($AH405/$AH$18)+VLOOKUP($AD405,$AG$3:$AI$17,AI$1,FALSE)*($AI405/$AI$18)</f>
        <v>16875.258846153847</v>
      </c>
      <c r="BQ405">
        <f t="shared" si="284"/>
        <v>0.25870003947106035</v>
      </c>
    </row>
    <row r="406" spans="1:69" x14ac:dyDescent="0.3">
      <c r="A406" s="38">
        <v>40690</v>
      </c>
      <c r="B406" s="48">
        <v>131243.71</v>
      </c>
      <c r="C406" s="48">
        <v>160382.24</v>
      </c>
      <c r="D406" s="49">
        <v>891000</v>
      </c>
      <c r="E406" s="48">
        <v>2040.73</v>
      </c>
      <c r="AD406" s="35">
        <f t="shared" si="271"/>
        <v>2012</v>
      </c>
      <c r="AE406" s="5">
        <f t="shared" si="272"/>
        <v>2011</v>
      </c>
      <c r="AF406" s="5">
        <f t="shared" si="273"/>
        <v>2010</v>
      </c>
      <c r="AG406" s="8">
        <f t="shared" si="274"/>
        <v>40690</v>
      </c>
      <c r="AH406" s="6">
        <f t="shared" si="243"/>
        <v>32</v>
      </c>
      <c r="AI406" s="6">
        <f t="shared" si="244"/>
        <v>20</v>
      </c>
      <c r="AK406">
        <f t="shared" si="287"/>
        <v>14869.659230769234</v>
      </c>
      <c r="AL406">
        <f t="shared" si="275"/>
        <v>23.762202358239072</v>
      </c>
      <c r="AN406">
        <f t="shared" si="276"/>
        <v>8.8262755698141522</v>
      </c>
      <c r="AO406" s="39">
        <f t="shared" si="277"/>
        <v>40690</v>
      </c>
      <c r="AP406" s="40">
        <f t="shared" si="278"/>
        <v>131.24370999999999</v>
      </c>
      <c r="AQ406">
        <f t="shared" si="285"/>
        <v>178.43591076923082</v>
      </c>
      <c r="AR406">
        <f t="shared" si="285"/>
        <v>148.69659230769233</v>
      </c>
      <c r="AS406">
        <f t="shared" si="285"/>
        <v>118.95727384615387</v>
      </c>
      <c r="AT406">
        <f t="shared" si="285"/>
        <v>89.217955384615408</v>
      </c>
      <c r="AU406">
        <f t="shared" si="285"/>
        <v>59.478636923076934</v>
      </c>
      <c r="AW406">
        <f t="shared" si="288"/>
        <v>16725.732307692309</v>
      </c>
      <c r="AX406">
        <f t="shared" si="279"/>
        <v>29.453550432281816</v>
      </c>
      <c r="BD406">
        <f t="shared" si="289"/>
        <v>17152.93076923077</v>
      </c>
      <c r="BE406">
        <f t="shared" si="280"/>
        <v>15.355237823721257</v>
      </c>
      <c r="BG406">
        <f t="shared" si="281"/>
        <v>7.6513869125751546</v>
      </c>
      <c r="BH406" s="39">
        <f t="shared" si="282"/>
        <v>40690</v>
      </c>
      <c r="BI406" s="41">
        <f t="shared" si="283"/>
        <v>131.24370999999999</v>
      </c>
      <c r="BJ406" s="41">
        <f t="shared" si="286"/>
        <v>222.9881</v>
      </c>
      <c r="BK406" s="41">
        <f t="shared" si="286"/>
        <v>188.68223846153847</v>
      </c>
      <c r="BL406" s="41">
        <f t="shared" si="286"/>
        <v>154.37637692307692</v>
      </c>
      <c r="BM406" s="41">
        <f t="shared" si="286"/>
        <v>120.0705153846154</v>
      </c>
      <c r="BN406" s="41">
        <f t="shared" si="286"/>
        <v>85.764653846153848</v>
      </c>
      <c r="BP406">
        <f t="shared" si="290"/>
        <v>17061.626153846155</v>
      </c>
      <c r="BQ406">
        <f t="shared" si="284"/>
        <v>2.0082459767657879</v>
      </c>
    </row>
    <row r="407" spans="1:69" x14ac:dyDescent="0.3">
      <c r="A407" s="38">
        <v>40697</v>
      </c>
      <c r="B407" s="48">
        <v>130359.91</v>
      </c>
      <c r="C407" s="48">
        <v>156992.93</v>
      </c>
      <c r="D407" s="49">
        <v>885000</v>
      </c>
      <c r="E407" s="48">
        <v>1993.39</v>
      </c>
      <c r="AD407" s="35">
        <f t="shared" si="271"/>
        <v>2012</v>
      </c>
      <c r="AE407" s="5">
        <f t="shared" si="272"/>
        <v>2011</v>
      </c>
      <c r="AF407" s="5">
        <f t="shared" si="273"/>
        <v>2010</v>
      </c>
      <c r="AG407" s="8">
        <f t="shared" si="274"/>
        <v>40697</v>
      </c>
      <c r="AH407" s="6">
        <f t="shared" si="243"/>
        <v>31</v>
      </c>
      <c r="AI407" s="6">
        <f t="shared" si="244"/>
        <v>21</v>
      </c>
      <c r="AK407">
        <f t="shared" si="287"/>
        <v>14823.190192307691</v>
      </c>
      <c r="AL407">
        <f t="shared" si="275"/>
        <v>22.17288780216218</v>
      </c>
      <c r="AN407">
        <f t="shared" si="276"/>
        <v>8.7943221606674555</v>
      </c>
      <c r="AO407" s="39">
        <f t="shared" si="277"/>
        <v>40697</v>
      </c>
      <c r="AP407" s="40">
        <f t="shared" si="278"/>
        <v>130.35991000000001</v>
      </c>
      <c r="AQ407">
        <f t="shared" si="285"/>
        <v>177.87828230769227</v>
      </c>
      <c r="AR407">
        <f t="shared" si="285"/>
        <v>148.23190192307692</v>
      </c>
      <c r="AS407">
        <f t="shared" si="285"/>
        <v>118.58552153846153</v>
      </c>
      <c r="AT407">
        <f t="shared" si="285"/>
        <v>88.939141153846137</v>
      </c>
      <c r="AU407">
        <f t="shared" si="285"/>
        <v>59.292760769230767</v>
      </c>
      <c r="AW407">
        <f t="shared" si="288"/>
        <v>16619.749423076923</v>
      </c>
      <c r="AX407">
        <f t="shared" si="279"/>
        <v>26.815865968763887</v>
      </c>
      <c r="BD407">
        <f t="shared" si="289"/>
        <v>17341.444807692307</v>
      </c>
      <c r="BE407">
        <f t="shared" si="280"/>
        <v>16.988614344916343</v>
      </c>
      <c r="BG407">
        <f t="shared" si="281"/>
        <v>7.5172461952060097</v>
      </c>
      <c r="BH407" s="39">
        <f t="shared" si="282"/>
        <v>40697</v>
      </c>
      <c r="BI407" s="41">
        <f t="shared" si="283"/>
        <v>130.35991000000001</v>
      </c>
      <c r="BJ407" s="41">
        <f t="shared" si="286"/>
        <v>225.4387825</v>
      </c>
      <c r="BK407" s="41">
        <f t="shared" si="286"/>
        <v>190.75589288461538</v>
      </c>
      <c r="BL407" s="41">
        <f t="shared" si="286"/>
        <v>156.07300326923078</v>
      </c>
      <c r="BM407" s="41">
        <f t="shared" si="286"/>
        <v>121.39011365384614</v>
      </c>
      <c r="BN407" s="41">
        <f t="shared" si="286"/>
        <v>86.707224038461547</v>
      </c>
      <c r="BP407">
        <f t="shared" si="290"/>
        <v>17247.993461538463</v>
      </c>
      <c r="BQ407">
        <f t="shared" si="284"/>
        <v>3.7801053582023902</v>
      </c>
    </row>
    <row r="408" spans="1:69" x14ac:dyDescent="0.3">
      <c r="A408" s="38">
        <v>40704</v>
      </c>
      <c r="B408" s="48">
        <v>125351.74</v>
      </c>
      <c r="C408" s="48">
        <v>151055.92000000001</v>
      </c>
      <c r="D408" s="49">
        <v>851000</v>
      </c>
      <c r="E408" s="49">
        <v>1918.2</v>
      </c>
      <c r="AD408" s="35">
        <f t="shared" si="271"/>
        <v>2012</v>
      </c>
      <c r="AE408" s="5">
        <f t="shared" si="272"/>
        <v>2011</v>
      </c>
      <c r="AF408" s="5">
        <f t="shared" si="273"/>
        <v>2010</v>
      </c>
      <c r="AG408" s="8">
        <f t="shared" si="274"/>
        <v>40704</v>
      </c>
      <c r="AH408" s="6">
        <f t="shared" si="243"/>
        <v>30</v>
      </c>
      <c r="AI408" s="6">
        <f t="shared" si="244"/>
        <v>22</v>
      </c>
      <c r="AK408">
        <f t="shared" si="287"/>
        <v>14776.721153846152</v>
      </c>
      <c r="AL408">
        <f t="shared" si="275"/>
        <v>20.614256429475986</v>
      </c>
      <c r="AN408">
        <f t="shared" si="276"/>
        <v>8.4830551172289592</v>
      </c>
      <c r="AO408" s="39">
        <f t="shared" si="277"/>
        <v>40704</v>
      </c>
      <c r="AP408" s="40">
        <f t="shared" si="278"/>
        <v>125.35174000000001</v>
      </c>
      <c r="AQ408">
        <f t="shared" si="285"/>
        <v>177.32065384615382</v>
      </c>
      <c r="AR408">
        <f t="shared" si="285"/>
        <v>147.76721153846154</v>
      </c>
      <c r="AS408">
        <f t="shared" si="285"/>
        <v>118.21376923076922</v>
      </c>
      <c r="AT408">
        <f t="shared" si="285"/>
        <v>88.660326923076909</v>
      </c>
      <c r="AU408">
        <f t="shared" si="285"/>
        <v>59.106884615384608</v>
      </c>
      <c r="AW408">
        <f t="shared" si="288"/>
        <v>16513.766538461539</v>
      </c>
      <c r="AX408">
        <f t="shared" si="279"/>
        <v>24.25167637549146</v>
      </c>
      <c r="BD408">
        <f t="shared" si="289"/>
        <v>17529.958846153844</v>
      </c>
      <c r="BE408">
        <f t="shared" si="280"/>
        <v>18.632263975496798</v>
      </c>
      <c r="BG408">
        <f t="shared" si="281"/>
        <v>7.1507150187921162</v>
      </c>
      <c r="BH408" s="39">
        <f t="shared" si="282"/>
        <v>40704</v>
      </c>
      <c r="BI408" s="41">
        <f t="shared" si="283"/>
        <v>125.35174000000001</v>
      </c>
      <c r="BJ408" s="41">
        <f t="shared" si="286"/>
        <v>227.88946499999997</v>
      </c>
      <c r="BK408" s="41">
        <f t="shared" si="286"/>
        <v>192.82954730769228</v>
      </c>
      <c r="BL408" s="41">
        <f t="shared" si="286"/>
        <v>157.76962961538459</v>
      </c>
      <c r="BM408" s="41">
        <f t="shared" si="286"/>
        <v>122.70971192307692</v>
      </c>
      <c r="BN408" s="41">
        <f t="shared" si="286"/>
        <v>87.649794230769217</v>
      </c>
      <c r="BP408">
        <f t="shared" si="290"/>
        <v>17434.360769230771</v>
      </c>
      <c r="BQ408">
        <f t="shared" si="284"/>
        <v>5.5747077968258285</v>
      </c>
    </row>
    <row r="409" spans="1:69" x14ac:dyDescent="0.3">
      <c r="A409" s="38">
        <v>40711</v>
      </c>
      <c r="B409" s="48">
        <v>120638.16</v>
      </c>
      <c r="C409" s="48">
        <v>144731.87</v>
      </c>
      <c r="D409" s="49">
        <v>819000</v>
      </c>
      <c r="E409" s="48">
        <v>1836.56</v>
      </c>
      <c r="AD409" s="35">
        <f t="shared" si="271"/>
        <v>2012</v>
      </c>
      <c r="AE409" s="5">
        <f t="shared" si="272"/>
        <v>2011</v>
      </c>
      <c r="AF409" s="5">
        <f t="shared" si="273"/>
        <v>2010</v>
      </c>
      <c r="AG409" s="8">
        <f t="shared" si="274"/>
        <v>40711</v>
      </c>
      <c r="AH409" s="6">
        <f t="shared" si="243"/>
        <v>29</v>
      </c>
      <c r="AI409" s="6">
        <f t="shared" si="244"/>
        <v>23</v>
      </c>
      <c r="AK409">
        <f t="shared" si="287"/>
        <v>14730.252115384617</v>
      </c>
      <c r="AL409">
        <f t="shared" si="275"/>
        <v>19.085428184589471</v>
      </c>
      <c r="AN409">
        <f t="shared" si="276"/>
        <v>8.1898231649411279</v>
      </c>
      <c r="AO409" s="39">
        <f t="shared" si="277"/>
        <v>40711</v>
      </c>
      <c r="AP409" s="40">
        <f t="shared" si="278"/>
        <v>120.63816</v>
      </c>
      <c r="AQ409">
        <f t="shared" si="285"/>
        <v>176.76302538461542</v>
      </c>
      <c r="AR409">
        <f t="shared" si="285"/>
        <v>147.30252115384619</v>
      </c>
      <c r="AS409">
        <f t="shared" si="285"/>
        <v>117.84201692307694</v>
      </c>
      <c r="AT409">
        <f t="shared" si="285"/>
        <v>88.381512692307709</v>
      </c>
      <c r="AU409">
        <f t="shared" si="285"/>
        <v>58.92100846153847</v>
      </c>
      <c r="AW409">
        <f t="shared" si="288"/>
        <v>16407.783653846152</v>
      </c>
      <c r="AX409">
        <f t="shared" si="279"/>
        <v>21.757952132837222</v>
      </c>
      <c r="BD409">
        <f t="shared" si="289"/>
        <v>17718.472884615385</v>
      </c>
      <c r="BE409">
        <f t="shared" si="280"/>
        <v>20.286283940176418</v>
      </c>
      <c r="BG409">
        <f t="shared" si="281"/>
        <v>6.8086093415391256</v>
      </c>
      <c r="BH409" s="39">
        <f t="shared" si="282"/>
        <v>40711</v>
      </c>
      <c r="BI409" s="41">
        <f t="shared" si="283"/>
        <v>120.63816</v>
      </c>
      <c r="BJ409" s="41">
        <f t="shared" si="286"/>
        <v>230.3401475</v>
      </c>
      <c r="BK409" s="41">
        <f t="shared" si="286"/>
        <v>194.90320173076924</v>
      </c>
      <c r="BL409" s="41">
        <f t="shared" si="286"/>
        <v>159.46625596153848</v>
      </c>
      <c r="BM409" s="41">
        <f t="shared" si="286"/>
        <v>124.02931019230769</v>
      </c>
      <c r="BN409" s="41">
        <f t="shared" si="286"/>
        <v>88.59236442307693</v>
      </c>
      <c r="BP409">
        <f t="shared" si="290"/>
        <v>17620.728076923078</v>
      </c>
      <c r="BQ409">
        <f t="shared" si="284"/>
        <v>7.3924940056885768</v>
      </c>
    </row>
    <row r="410" spans="1:69" x14ac:dyDescent="0.3">
      <c r="A410" s="38">
        <v>40718</v>
      </c>
      <c r="B410" s="48">
        <v>125499.04</v>
      </c>
      <c r="C410" s="48">
        <v>151969.96</v>
      </c>
      <c r="D410" s="49">
        <v>852000</v>
      </c>
      <c r="E410" s="48">
        <v>1931.97</v>
      </c>
      <c r="AD410" s="35">
        <f t="shared" si="271"/>
        <v>2012</v>
      </c>
      <c r="AE410" s="5">
        <f t="shared" si="272"/>
        <v>2011</v>
      </c>
      <c r="AF410" s="5">
        <f t="shared" si="273"/>
        <v>2010</v>
      </c>
      <c r="AG410" s="8">
        <f t="shared" si="274"/>
        <v>40718</v>
      </c>
      <c r="AH410" s="6">
        <f t="shared" si="243"/>
        <v>28</v>
      </c>
      <c r="AI410" s="6">
        <f t="shared" si="244"/>
        <v>24</v>
      </c>
      <c r="AK410">
        <f t="shared" si="287"/>
        <v>14683.783076923077</v>
      </c>
      <c r="AL410">
        <f t="shared" si="275"/>
        <v>17.585556348880395</v>
      </c>
      <c r="AN410">
        <f t="shared" si="276"/>
        <v>8.5467783978117566</v>
      </c>
      <c r="AO410" s="39">
        <f t="shared" si="277"/>
        <v>40718</v>
      </c>
      <c r="AP410" s="40">
        <f t="shared" si="278"/>
        <v>125.49903999999999</v>
      </c>
      <c r="AQ410">
        <f t="shared" si="285"/>
        <v>176.2053969230769</v>
      </c>
      <c r="AR410">
        <f t="shared" si="285"/>
        <v>146.83783076923075</v>
      </c>
      <c r="AS410">
        <f t="shared" si="285"/>
        <v>117.47026461538461</v>
      </c>
      <c r="AT410">
        <f t="shared" si="285"/>
        <v>88.102698461538452</v>
      </c>
      <c r="AU410">
        <f t="shared" si="285"/>
        <v>58.735132307692304</v>
      </c>
      <c r="AW410">
        <f t="shared" si="288"/>
        <v>16301.800769230769</v>
      </c>
      <c r="AX410">
        <f t="shared" si="279"/>
        <v>19.331827970103799</v>
      </c>
      <c r="BD410">
        <f t="shared" si="289"/>
        <v>17906.986923076925</v>
      </c>
      <c r="BE410">
        <f t="shared" si="280"/>
        <v>21.950772694397891</v>
      </c>
      <c r="BG410">
        <f t="shared" si="281"/>
        <v>7.0083839642652581</v>
      </c>
      <c r="BH410" s="39">
        <f t="shared" si="282"/>
        <v>40718</v>
      </c>
      <c r="BI410" s="41">
        <f t="shared" si="283"/>
        <v>125.49903999999999</v>
      </c>
      <c r="BJ410" s="41">
        <f t="shared" si="286"/>
        <v>232.79083000000003</v>
      </c>
      <c r="BK410" s="41">
        <f t="shared" si="286"/>
        <v>196.9768561538462</v>
      </c>
      <c r="BL410" s="41">
        <f t="shared" si="286"/>
        <v>161.16288230769231</v>
      </c>
      <c r="BM410" s="41">
        <f t="shared" si="286"/>
        <v>125.34890846153847</v>
      </c>
      <c r="BN410" s="41">
        <f t="shared" si="286"/>
        <v>89.534934615384628</v>
      </c>
      <c r="BP410">
        <f t="shared" si="290"/>
        <v>17807.095384615386</v>
      </c>
      <c r="BQ410">
        <f t="shared" si="284"/>
        <v>9.2339161586726171</v>
      </c>
    </row>
    <row r="411" spans="1:69" x14ac:dyDescent="0.3">
      <c r="A411" s="38">
        <v>40725</v>
      </c>
      <c r="B411" s="48">
        <v>125940.93</v>
      </c>
      <c r="C411" s="48">
        <v>152150.29999999999</v>
      </c>
      <c r="D411" s="49">
        <v>855000</v>
      </c>
      <c r="E411" s="48">
        <v>1930.57</v>
      </c>
      <c r="AD411" s="35">
        <f t="shared" si="271"/>
        <v>2012</v>
      </c>
      <c r="AE411" s="5">
        <f t="shared" si="272"/>
        <v>2011</v>
      </c>
      <c r="AF411" s="5">
        <f t="shared" si="273"/>
        <v>2010</v>
      </c>
      <c r="AG411" s="8">
        <f t="shared" si="274"/>
        <v>40725</v>
      </c>
      <c r="AH411" s="6">
        <f t="shared" si="243"/>
        <v>27</v>
      </c>
      <c r="AI411" s="6">
        <f t="shared" si="244"/>
        <v>25</v>
      </c>
      <c r="AK411">
        <f t="shared" si="287"/>
        <v>14637.31403846154</v>
      </c>
      <c r="AL411">
        <f t="shared" si="275"/>
        <v>16.113825976976813</v>
      </c>
      <c r="AN411">
        <f t="shared" si="276"/>
        <v>8.6041011123402154</v>
      </c>
      <c r="AO411" s="39">
        <f t="shared" si="277"/>
        <v>40725</v>
      </c>
      <c r="AP411" s="40">
        <f t="shared" si="278"/>
        <v>125.94092999999999</v>
      </c>
      <c r="AQ411">
        <f t="shared" si="285"/>
        <v>175.64776846153848</v>
      </c>
      <c r="AR411">
        <f t="shared" si="285"/>
        <v>146.3731403846154</v>
      </c>
      <c r="AS411">
        <f t="shared" si="285"/>
        <v>117.09851230769232</v>
      </c>
      <c r="AT411">
        <f t="shared" si="285"/>
        <v>87.823884230769238</v>
      </c>
      <c r="AU411">
        <f t="shared" si="285"/>
        <v>58.549256153846159</v>
      </c>
      <c r="AW411">
        <f t="shared" si="288"/>
        <v>16195.817884615386</v>
      </c>
      <c r="AX411">
        <f t="shared" si="279"/>
        <v>16.970591883194764</v>
      </c>
      <c r="BD411">
        <f t="shared" si="289"/>
        <v>18095.500961538462</v>
      </c>
      <c r="BE411">
        <f t="shared" si="280"/>
        <v>23.625829943868549</v>
      </c>
      <c r="BG411">
        <f t="shared" si="281"/>
        <v>6.9597923963356587</v>
      </c>
      <c r="BH411" s="39">
        <f t="shared" si="282"/>
        <v>40725</v>
      </c>
      <c r="BI411" s="41">
        <f t="shared" si="283"/>
        <v>125.94092999999999</v>
      </c>
      <c r="BJ411" s="41">
        <f t="shared" si="286"/>
        <v>235.2415125</v>
      </c>
      <c r="BK411" s="41">
        <f t="shared" si="286"/>
        <v>199.05051057692307</v>
      </c>
      <c r="BL411" s="41">
        <f t="shared" si="286"/>
        <v>162.85950865384615</v>
      </c>
      <c r="BM411" s="41">
        <f t="shared" si="286"/>
        <v>126.66850673076924</v>
      </c>
      <c r="BN411" s="41">
        <f t="shared" si="286"/>
        <v>90.477504807692313</v>
      </c>
      <c r="BP411">
        <f t="shared" si="290"/>
        <v>17993.462692307694</v>
      </c>
      <c r="BQ411">
        <f t="shared" si="284"/>
        <v>11.099438265479101</v>
      </c>
    </row>
    <row r="412" spans="1:69" x14ac:dyDescent="0.3">
      <c r="A412" s="38">
        <v>40732</v>
      </c>
      <c r="B412" s="48">
        <v>130359.91</v>
      </c>
      <c r="C412" s="48">
        <v>156820.32</v>
      </c>
      <c r="D412" s="49">
        <v>885000</v>
      </c>
      <c r="E412" s="48">
        <v>1988.21</v>
      </c>
      <c r="AD412" s="35">
        <f t="shared" si="271"/>
        <v>2012</v>
      </c>
      <c r="AE412" s="5">
        <f t="shared" si="272"/>
        <v>2011</v>
      </c>
      <c r="AF412" s="5">
        <f t="shared" si="273"/>
        <v>2010</v>
      </c>
      <c r="AG412" s="8">
        <f t="shared" si="274"/>
        <v>40732</v>
      </c>
      <c r="AH412" s="6">
        <f t="shared" si="243"/>
        <v>26</v>
      </c>
      <c r="AI412" s="6">
        <f t="shared" si="244"/>
        <v>26</v>
      </c>
      <c r="AK412">
        <f t="shared" si="287"/>
        <v>14590.845000000001</v>
      </c>
      <c r="AL412">
        <f t="shared" si="275"/>
        <v>14.669452420238049</v>
      </c>
      <c r="AN412">
        <f t="shared" si="276"/>
        <v>8.9343632942437523</v>
      </c>
      <c r="AO412" s="39">
        <f t="shared" si="277"/>
        <v>40732</v>
      </c>
      <c r="AP412" s="40">
        <f t="shared" si="278"/>
        <v>130.35991000000001</v>
      </c>
      <c r="AQ412">
        <f t="shared" si="285"/>
        <v>175.09014000000002</v>
      </c>
      <c r="AR412">
        <f t="shared" si="285"/>
        <v>145.90845000000002</v>
      </c>
      <c r="AS412">
        <f t="shared" si="285"/>
        <v>116.72676000000001</v>
      </c>
      <c r="AT412">
        <f t="shared" si="285"/>
        <v>87.54507000000001</v>
      </c>
      <c r="AU412">
        <f t="shared" si="285"/>
        <v>58.363380000000006</v>
      </c>
      <c r="AW412">
        <f t="shared" si="288"/>
        <v>16089.834999999999</v>
      </c>
      <c r="AX412">
        <f t="shared" si="279"/>
        <v>14.671675021844145</v>
      </c>
      <c r="BD412">
        <f t="shared" si="289"/>
        <v>18284.014999999999</v>
      </c>
      <c r="BE412">
        <f t="shared" si="280"/>
        <v>25.311556664470068</v>
      </c>
      <c r="BG412">
        <f t="shared" si="281"/>
        <v>7.1297201407896464</v>
      </c>
      <c r="BH412" s="39">
        <f t="shared" si="282"/>
        <v>40732</v>
      </c>
      <c r="BI412" s="41">
        <f t="shared" si="283"/>
        <v>130.35991000000001</v>
      </c>
      <c r="BJ412" s="41">
        <f t="shared" si="286"/>
        <v>237.692195</v>
      </c>
      <c r="BK412" s="41">
        <f t="shared" si="286"/>
        <v>201.12416499999998</v>
      </c>
      <c r="BL412" s="41">
        <f t="shared" si="286"/>
        <v>164.55613500000001</v>
      </c>
      <c r="BM412" s="41">
        <f t="shared" si="286"/>
        <v>127.98810499999999</v>
      </c>
      <c r="BN412" s="41">
        <f t="shared" si="286"/>
        <v>91.420074999999997</v>
      </c>
      <c r="BP412">
        <f t="shared" si="290"/>
        <v>18179.830000000002</v>
      </c>
      <c r="BQ412">
        <f t="shared" si="284"/>
        <v>12.98953656143771</v>
      </c>
    </row>
    <row r="413" spans="1:69" x14ac:dyDescent="0.3">
      <c r="A413" s="38">
        <v>40739</v>
      </c>
      <c r="B413" s="48">
        <v>122553.05</v>
      </c>
      <c r="C413" s="48">
        <v>147394.70000000001</v>
      </c>
      <c r="D413" s="49">
        <v>832000</v>
      </c>
      <c r="E413" s="48">
        <v>1865.94</v>
      </c>
      <c r="AD413" s="35">
        <f t="shared" si="271"/>
        <v>2012</v>
      </c>
      <c r="AE413" s="5">
        <f t="shared" si="272"/>
        <v>2011</v>
      </c>
      <c r="AF413" s="5">
        <f t="shared" si="273"/>
        <v>2010</v>
      </c>
      <c r="AG413" s="8">
        <f t="shared" si="274"/>
        <v>40739</v>
      </c>
      <c r="AH413" s="6">
        <f t="shared" si="243"/>
        <v>25</v>
      </c>
      <c r="AI413" s="6">
        <f t="shared" si="244"/>
        <v>27</v>
      </c>
      <c r="AK413">
        <f t="shared" si="287"/>
        <v>14544.375961538462</v>
      </c>
      <c r="AL413">
        <f t="shared" si="275"/>
        <v>13.251679931815463</v>
      </c>
      <c r="AN413">
        <f t="shared" si="276"/>
        <v>8.4261470085813635</v>
      </c>
      <c r="AO413" s="39">
        <f t="shared" si="277"/>
        <v>40739</v>
      </c>
      <c r="AP413" s="40">
        <f t="shared" si="278"/>
        <v>122.55305</v>
      </c>
      <c r="AQ413">
        <f t="shared" si="285"/>
        <v>174.53251153846156</v>
      </c>
      <c r="AR413">
        <f t="shared" si="285"/>
        <v>145.44375961538464</v>
      </c>
      <c r="AS413">
        <f t="shared" si="285"/>
        <v>116.35500769230769</v>
      </c>
      <c r="AT413">
        <f t="shared" si="285"/>
        <v>87.266255769230781</v>
      </c>
      <c r="AU413">
        <f t="shared" si="285"/>
        <v>58.177503846153847</v>
      </c>
      <c r="AW413">
        <f t="shared" si="288"/>
        <v>15983.852115384616</v>
      </c>
      <c r="AX413">
        <f t="shared" si="279"/>
        <v>12.432642367124224</v>
      </c>
      <c r="BD413">
        <f t="shared" si="289"/>
        <v>18472.52903846154</v>
      </c>
      <c r="BE413">
        <f t="shared" si="280"/>
        <v>27.008055122549024</v>
      </c>
      <c r="BG413">
        <f t="shared" si="281"/>
        <v>6.634340633317346</v>
      </c>
      <c r="BH413" s="39">
        <f t="shared" si="282"/>
        <v>40739</v>
      </c>
      <c r="BI413" s="41">
        <f t="shared" si="283"/>
        <v>122.55305</v>
      </c>
      <c r="BJ413" s="41">
        <f t="shared" si="286"/>
        <v>240.14287750000003</v>
      </c>
      <c r="BK413" s="41">
        <f t="shared" si="286"/>
        <v>203.19781942307694</v>
      </c>
      <c r="BL413" s="41">
        <f t="shared" si="286"/>
        <v>166.25276134615385</v>
      </c>
      <c r="BM413" s="41">
        <f t="shared" si="286"/>
        <v>129.30770326923079</v>
      </c>
      <c r="BN413" s="41">
        <f t="shared" si="286"/>
        <v>92.362645192307696</v>
      </c>
      <c r="BP413">
        <f t="shared" si="290"/>
        <v>18366.19730769231</v>
      </c>
      <c r="BQ413">
        <f t="shared" si="284"/>
        <v>14.904699912824281</v>
      </c>
    </row>
    <row r="414" spans="1:69" x14ac:dyDescent="0.3">
      <c r="A414" s="38">
        <v>40746</v>
      </c>
      <c r="B414" s="48">
        <v>125204.44</v>
      </c>
      <c r="C414" s="48">
        <v>150544.57</v>
      </c>
      <c r="D414" s="49">
        <v>850000</v>
      </c>
      <c r="E414" s="48">
        <v>1903.5</v>
      </c>
      <c r="AD414" s="35">
        <f t="shared" si="271"/>
        <v>2012</v>
      </c>
      <c r="AE414" s="5">
        <f t="shared" si="272"/>
        <v>2011</v>
      </c>
      <c r="AF414" s="5">
        <f t="shared" si="273"/>
        <v>2010</v>
      </c>
      <c r="AG414" s="8">
        <f t="shared" si="274"/>
        <v>40746</v>
      </c>
      <c r="AH414" s="6">
        <f t="shared" si="243"/>
        <v>24</v>
      </c>
      <c r="AI414" s="6">
        <f t="shared" si="244"/>
        <v>28</v>
      </c>
      <c r="AK414">
        <f t="shared" si="287"/>
        <v>14497.906923076924</v>
      </c>
      <c r="AL414">
        <f t="shared" si="275"/>
        <v>11.859780348081927</v>
      </c>
      <c r="AN414">
        <f t="shared" si="276"/>
        <v>8.6360355783983458</v>
      </c>
      <c r="AO414" s="39">
        <f t="shared" si="277"/>
        <v>40746</v>
      </c>
      <c r="AP414" s="40">
        <f t="shared" si="278"/>
        <v>125.20444000000001</v>
      </c>
      <c r="AQ414">
        <f t="shared" si="285"/>
        <v>173.97488307692308</v>
      </c>
      <c r="AR414">
        <f t="shared" si="285"/>
        <v>144.97906923076923</v>
      </c>
      <c r="AS414">
        <f t="shared" si="285"/>
        <v>115.98325538461539</v>
      </c>
      <c r="AT414">
        <f t="shared" si="285"/>
        <v>86.987441538461539</v>
      </c>
      <c r="AU414">
        <f t="shared" si="285"/>
        <v>57.991627692307695</v>
      </c>
      <c r="AW414">
        <f t="shared" si="288"/>
        <v>15877.869230769229</v>
      </c>
      <c r="AX414">
        <f t="shared" si="279"/>
        <v>10.251184128108504</v>
      </c>
      <c r="BD414">
        <f t="shared" si="289"/>
        <v>18661.043076923077</v>
      </c>
      <c r="BE414">
        <f t="shared" si="280"/>
        <v>28.715428895598127</v>
      </c>
      <c r="BG414">
        <f t="shared" si="281"/>
        <v>6.709402013804489</v>
      </c>
      <c r="BH414" s="39">
        <f t="shared" si="282"/>
        <v>40746</v>
      </c>
      <c r="BI414" s="41">
        <f t="shared" si="283"/>
        <v>125.20444000000001</v>
      </c>
      <c r="BJ414" s="41">
        <f t="shared" si="286"/>
        <v>242.59356</v>
      </c>
      <c r="BK414" s="41">
        <f t="shared" si="286"/>
        <v>205.27147384615384</v>
      </c>
      <c r="BL414" s="41">
        <f t="shared" si="286"/>
        <v>167.94938769230771</v>
      </c>
      <c r="BM414" s="41">
        <f t="shared" si="286"/>
        <v>130.62730153846155</v>
      </c>
      <c r="BN414" s="41">
        <f t="shared" si="286"/>
        <v>93.30521538461538</v>
      </c>
      <c r="BP414">
        <f t="shared" si="290"/>
        <v>18552.564615384617</v>
      </c>
      <c r="BQ414">
        <f t="shared" si="284"/>
        <v>16.845430238411208</v>
      </c>
    </row>
    <row r="415" spans="1:69" x14ac:dyDescent="0.3">
      <c r="A415" s="38">
        <v>40753</v>
      </c>
      <c r="B415" s="48">
        <v>124320.64</v>
      </c>
      <c r="C415" s="48">
        <v>150182.82</v>
      </c>
      <c r="D415" s="49">
        <v>844000</v>
      </c>
      <c r="E415" s="48">
        <v>1899.3</v>
      </c>
      <c r="AD415" s="35">
        <f t="shared" si="271"/>
        <v>2012</v>
      </c>
      <c r="AE415" s="5">
        <f t="shared" si="272"/>
        <v>2011</v>
      </c>
      <c r="AF415" s="5">
        <f t="shared" si="273"/>
        <v>2010</v>
      </c>
      <c r="AG415" s="8">
        <f t="shared" si="274"/>
        <v>40753</v>
      </c>
      <c r="AH415" s="6">
        <f t="shared" si="243"/>
        <v>23</v>
      </c>
      <c r="AI415" s="6">
        <f t="shared" si="244"/>
        <v>29</v>
      </c>
      <c r="AK415">
        <f t="shared" si="287"/>
        <v>14451.437884615385</v>
      </c>
      <c r="AL415">
        <f t="shared" si="275"/>
        <v>10.49305184159579</v>
      </c>
      <c r="AN415">
        <f t="shared" si="276"/>
        <v>8.6026484694888694</v>
      </c>
      <c r="AO415" s="39">
        <f t="shared" si="277"/>
        <v>40753</v>
      </c>
      <c r="AP415" s="40">
        <f t="shared" si="278"/>
        <v>124.32064</v>
      </c>
      <c r="AQ415">
        <f t="shared" si="285"/>
        <v>173.41725461538462</v>
      </c>
      <c r="AR415">
        <f t="shared" si="285"/>
        <v>144.51437884615385</v>
      </c>
      <c r="AS415">
        <f t="shared" si="285"/>
        <v>115.61150307692309</v>
      </c>
      <c r="AT415">
        <f t="shared" si="285"/>
        <v>86.708627307692311</v>
      </c>
      <c r="AU415">
        <f t="shared" si="285"/>
        <v>57.805751538461543</v>
      </c>
      <c r="AW415">
        <f t="shared" si="288"/>
        <v>15771.886346153846</v>
      </c>
      <c r="AX415">
        <f t="shared" si="279"/>
        <v>8.1251077937878335</v>
      </c>
      <c r="BD415">
        <f t="shared" si="289"/>
        <v>18849.557115384618</v>
      </c>
      <c r="BE415">
        <f t="shared" si="280"/>
        <v>30.433782893336534</v>
      </c>
      <c r="BG415">
        <f t="shared" si="281"/>
        <v>6.5954143770588685</v>
      </c>
      <c r="BH415" s="39">
        <f t="shared" si="282"/>
        <v>40753</v>
      </c>
      <c r="BI415" s="41">
        <f t="shared" si="283"/>
        <v>124.32064</v>
      </c>
      <c r="BJ415" s="41">
        <f t="shared" si="286"/>
        <v>245.04424250000002</v>
      </c>
      <c r="BK415" s="41">
        <f t="shared" si="286"/>
        <v>207.3451282692308</v>
      </c>
      <c r="BL415" s="41">
        <f t="shared" si="286"/>
        <v>169.64601403846154</v>
      </c>
      <c r="BM415" s="41">
        <f t="shared" si="286"/>
        <v>131.94689980769232</v>
      </c>
      <c r="BN415" s="41">
        <f t="shared" si="286"/>
        <v>94.247785576923079</v>
      </c>
      <c r="BP415">
        <f t="shared" si="290"/>
        <v>18738.931923076925</v>
      </c>
      <c r="BQ415">
        <f t="shared" si="284"/>
        <v>18.812242948013804</v>
      </c>
    </row>
    <row r="416" spans="1:69" x14ac:dyDescent="0.3">
      <c r="A416" s="38">
        <v>40760</v>
      </c>
      <c r="B416" s="48">
        <v>116219.18</v>
      </c>
      <c r="C416" s="48">
        <v>140419.76999999999</v>
      </c>
      <c r="D416" s="49">
        <v>789000</v>
      </c>
      <c r="E416" s="48">
        <v>1778.18</v>
      </c>
      <c r="AD416" s="35">
        <f t="shared" si="271"/>
        <v>2012</v>
      </c>
      <c r="AE416" s="5">
        <f t="shared" si="272"/>
        <v>2011</v>
      </c>
      <c r="AF416" s="5">
        <f t="shared" si="273"/>
        <v>2010</v>
      </c>
      <c r="AG416" s="8">
        <f t="shared" si="274"/>
        <v>40760</v>
      </c>
      <c r="AH416" s="6">
        <f t="shared" si="243"/>
        <v>22</v>
      </c>
      <c r="AI416" s="6">
        <f t="shared" si="244"/>
        <v>30</v>
      </c>
      <c r="AK416">
        <f t="shared" si="287"/>
        <v>14404.968846153846</v>
      </c>
      <c r="AL416">
        <f t="shared" si="275"/>
        <v>9.1508177411132152</v>
      </c>
      <c r="AN416">
        <f t="shared" si="276"/>
        <v>8.0679924574103286</v>
      </c>
      <c r="AO416" s="39">
        <f t="shared" si="277"/>
        <v>40760</v>
      </c>
      <c r="AP416" s="40">
        <f t="shared" si="278"/>
        <v>116.21917999999999</v>
      </c>
      <c r="AQ416">
        <f t="shared" si="285"/>
        <v>172.85962615384616</v>
      </c>
      <c r="AR416">
        <f t="shared" si="285"/>
        <v>144.04968846153847</v>
      </c>
      <c r="AS416">
        <f t="shared" si="285"/>
        <v>115.23975076923077</v>
      </c>
      <c r="AT416">
        <f t="shared" si="285"/>
        <v>86.429813076923082</v>
      </c>
      <c r="AU416">
        <f t="shared" si="285"/>
        <v>57.619875384615383</v>
      </c>
      <c r="AW416">
        <f t="shared" si="288"/>
        <v>15665.903461538461</v>
      </c>
      <c r="AX416">
        <f t="shared" si="279"/>
        <v>6.0523307827460071</v>
      </c>
      <c r="BD416">
        <f t="shared" si="289"/>
        <v>19038.071153846155</v>
      </c>
      <c r="BE416">
        <f t="shared" si="280"/>
        <v>32.163223379197767</v>
      </c>
      <c r="BG416">
        <f t="shared" si="281"/>
        <v>6.1045669522314441</v>
      </c>
      <c r="BH416" s="39">
        <f t="shared" si="282"/>
        <v>40760</v>
      </c>
      <c r="BI416" s="41">
        <f t="shared" si="283"/>
        <v>116.21917999999999</v>
      </c>
      <c r="BJ416" s="41">
        <f t="shared" si="286"/>
        <v>247.49492500000002</v>
      </c>
      <c r="BK416" s="41">
        <f t="shared" si="286"/>
        <v>209.4187826923077</v>
      </c>
      <c r="BL416" s="41">
        <f t="shared" si="286"/>
        <v>171.34264038461541</v>
      </c>
      <c r="BM416" s="41">
        <f t="shared" si="286"/>
        <v>133.26649807692309</v>
      </c>
      <c r="BN416" s="41">
        <f t="shared" si="286"/>
        <v>95.190355769230777</v>
      </c>
      <c r="BP416">
        <f t="shared" si="290"/>
        <v>18925.299230769233</v>
      </c>
      <c r="BQ416">
        <f t="shared" si="284"/>
        <v>20.805667398838203</v>
      </c>
    </row>
    <row r="417" spans="1:69" x14ac:dyDescent="0.3">
      <c r="A417" s="38">
        <v>40767</v>
      </c>
      <c r="B417" s="48">
        <v>104140.63</v>
      </c>
      <c r="C417" s="48">
        <v>125210.74</v>
      </c>
      <c r="D417" s="49">
        <v>707000</v>
      </c>
      <c r="E417" s="48">
        <v>1583.47</v>
      </c>
      <c r="AD417" s="35">
        <f t="shared" si="271"/>
        <v>2012</v>
      </c>
      <c r="AE417" s="5">
        <f t="shared" si="272"/>
        <v>2011</v>
      </c>
      <c r="AF417" s="5">
        <f t="shared" si="273"/>
        <v>2010</v>
      </c>
      <c r="AG417" s="8">
        <f t="shared" si="274"/>
        <v>40767</v>
      </c>
      <c r="AH417" s="6">
        <f t="shared" si="243"/>
        <v>21</v>
      </c>
      <c r="AI417" s="6">
        <f t="shared" si="244"/>
        <v>31</v>
      </c>
      <c r="AK417">
        <f t="shared" si="287"/>
        <v>14358.499807692308</v>
      </c>
      <c r="AL417">
        <f t="shared" si="275"/>
        <v>7.8324254144797933</v>
      </c>
      <c r="AN417">
        <f t="shared" si="276"/>
        <v>7.252890719419625</v>
      </c>
      <c r="AO417" s="39">
        <f t="shared" si="277"/>
        <v>40767</v>
      </c>
      <c r="AP417" s="40">
        <f t="shared" si="278"/>
        <v>104.14063</v>
      </c>
      <c r="AQ417">
        <f t="shared" si="285"/>
        <v>172.30199769230768</v>
      </c>
      <c r="AR417">
        <f t="shared" si="285"/>
        <v>143.58499807692309</v>
      </c>
      <c r="AS417">
        <f t="shared" si="285"/>
        <v>114.86799846153846</v>
      </c>
      <c r="AT417">
        <f t="shared" si="285"/>
        <v>86.15099884615384</v>
      </c>
      <c r="AU417">
        <f t="shared" si="285"/>
        <v>57.433999230769231</v>
      </c>
      <c r="AW417">
        <f t="shared" si="288"/>
        <v>15559.920576923076</v>
      </c>
      <c r="AX417">
        <f t="shared" si="279"/>
        <v>4.0308736387953736</v>
      </c>
      <c r="BD417">
        <f t="shared" si="289"/>
        <v>19226.585192307692</v>
      </c>
      <c r="BE417">
        <f t="shared" si="280"/>
        <v>33.903857992235345</v>
      </c>
      <c r="BG417">
        <f t="shared" si="281"/>
        <v>5.4164912259960403</v>
      </c>
      <c r="BH417" s="39">
        <f t="shared" si="282"/>
        <v>40767</v>
      </c>
      <c r="BI417" s="41">
        <f t="shared" si="283"/>
        <v>104.14063</v>
      </c>
      <c r="BJ417" s="41">
        <f t="shared" si="286"/>
        <v>249.94560749999999</v>
      </c>
      <c r="BK417" s="41">
        <f t="shared" si="286"/>
        <v>211.4924371153846</v>
      </c>
      <c r="BL417" s="41">
        <f t="shared" si="286"/>
        <v>173.03926673076921</v>
      </c>
      <c r="BM417" s="41">
        <f t="shared" si="286"/>
        <v>134.58609634615385</v>
      </c>
      <c r="BN417" s="41">
        <f t="shared" si="286"/>
        <v>96.132925961538447</v>
      </c>
      <c r="BP417">
        <f t="shared" si="290"/>
        <v>19111.666538461541</v>
      </c>
      <c r="BQ417">
        <f t="shared" si="284"/>
        <v>22.826247370478626</v>
      </c>
    </row>
    <row r="418" spans="1:69" x14ac:dyDescent="0.3">
      <c r="A418" s="38">
        <v>40774</v>
      </c>
      <c r="B418" s="48">
        <v>100163.55</v>
      </c>
      <c r="C418" s="48">
        <v>118279.62</v>
      </c>
      <c r="D418" s="49">
        <v>680000</v>
      </c>
      <c r="E418" s="48">
        <v>1490.91</v>
      </c>
      <c r="AD418" s="35">
        <f t="shared" si="271"/>
        <v>2012</v>
      </c>
      <c r="AE418" s="5">
        <f t="shared" si="272"/>
        <v>2011</v>
      </c>
      <c r="AF418" s="5">
        <f t="shared" si="273"/>
        <v>2010</v>
      </c>
      <c r="AG418" s="8">
        <f t="shared" si="274"/>
        <v>40774</v>
      </c>
      <c r="AH418" s="6">
        <f t="shared" si="243"/>
        <v>20</v>
      </c>
      <c r="AI418" s="6">
        <f t="shared" si="244"/>
        <v>32</v>
      </c>
      <c r="AK418">
        <f t="shared" si="287"/>
        <v>14312.030769230771</v>
      </c>
      <c r="AL418">
        <f t="shared" si="275"/>
        <v>6.5372452105267875</v>
      </c>
      <c r="AN418">
        <f t="shared" si="276"/>
        <v>6.9985560829941882</v>
      </c>
      <c r="AO418" s="39">
        <f t="shared" si="277"/>
        <v>40774</v>
      </c>
      <c r="AP418" s="40">
        <f t="shared" si="278"/>
        <v>100.16355</v>
      </c>
      <c r="AQ418">
        <f t="shared" si="285"/>
        <v>171.74436923076925</v>
      </c>
      <c r="AR418">
        <f t="shared" si="285"/>
        <v>143.1203076923077</v>
      </c>
      <c r="AS418">
        <f t="shared" si="285"/>
        <v>114.49624615384616</v>
      </c>
      <c r="AT418">
        <f t="shared" si="285"/>
        <v>85.872184615384626</v>
      </c>
      <c r="AU418">
        <f t="shared" si="285"/>
        <v>57.248123076923079</v>
      </c>
      <c r="AW418">
        <f t="shared" si="288"/>
        <v>15453.937692307694</v>
      </c>
      <c r="AX418">
        <f t="shared" si="279"/>
        <v>2.0588537258398487</v>
      </c>
      <c r="BD418">
        <f t="shared" si="289"/>
        <v>19415.099230769232</v>
      </c>
      <c r="BE418">
        <f t="shared" si="280"/>
        <v>35.655795769454855</v>
      </c>
      <c r="BG418">
        <f t="shared" si="281"/>
        <v>5.1590542396641403</v>
      </c>
      <c r="BH418" s="39">
        <f t="shared" si="282"/>
        <v>40774</v>
      </c>
      <c r="BI418" s="41">
        <f t="shared" si="283"/>
        <v>100.16355</v>
      </c>
      <c r="BJ418" s="41">
        <f t="shared" si="286"/>
        <v>252.39629000000002</v>
      </c>
      <c r="BK418" s="41">
        <f t="shared" si="286"/>
        <v>213.56609153846156</v>
      </c>
      <c r="BL418" s="41">
        <f t="shared" si="286"/>
        <v>174.73589307692311</v>
      </c>
      <c r="BM418" s="41">
        <f t="shared" si="286"/>
        <v>135.90569461538462</v>
      </c>
      <c r="BN418" s="41">
        <f t="shared" si="286"/>
        <v>97.07549615384616</v>
      </c>
      <c r="BP418">
        <f t="shared" si="290"/>
        <v>19298.033846153849</v>
      </c>
      <c r="BQ418">
        <f t="shared" si="284"/>
        <v>24.874541559460141</v>
      </c>
    </row>
    <row r="419" spans="1:69" x14ac:dyDescent="0.3">
      <c r="A419" s="38">
        <v>40781</v>
      </c>
      <c r="B419" s="48">
        <v>106939.32</v>
      </c>
      <c r="C419" s="48">
        <v>126839</v>
      </c>
      <c r="D419" s="49">
        <v>726000</v>
      </c>
      <c r="E419" s="48">
        <v>1601.64</v>
      </c>
      <c r="AD419" s="35">
        <f t="shared" si="271"/>
        <v>2012</v>
      </c>
      <c r="AE419" s="5">
        <f t="shared" si="272"/>
        <v>2011</v>
      </c>
      <c r="AF419" s="5">
        <f t="shared" si="273"/>
        <v>2010</v>
      </c>
      <c r="AG419" s="8">
        <f t="shared" si="274"/>
        <v>40781</v>
      </c>
      <c r="AH419" s="6">
        <f t="shared" si="243"/>
        <v>19</v>
      </c>
      <c r="AI419" s="6">
        <f t="shared" si="244"/>
        <v>33</v>
      </c>
      <c r="AK419">
        <f t="shared" si="287"/>
        <v>14265.56173076923</v>
      </c>
      <c r="AL419">
        <f t="shared" si="275"/>
        <v>5.2646694563680985</v>
      </c>
      <c r="AN419">
        <f t="shared" si="276"/>
        <v>7.4963273103605719</v>
      </c>
      <c r="AO419" s="39">
        <f t="shared" si="277"/>
        <v>40781</v>
      </c>
      <c r="AP419" s="40">
        <f t="shared" si="278"/>
        <v>106.93932000000001</v>
      </c>
      <c r="AQ419">
        <f t="shared" si="285"/>
        <v>171.18674076923077</v>
      </c>
      <c r="AR419">
        <f t="shared" si="285"/>
        <v>142.6556173076923</v>
      </c>
      <c r="AS419">
        <f t="shared" si="285"/>
        <v>114.12449384615384</v>
      </c>
      <c r="AT419">
        <f t="shared" si="285"/>
        <v>85.593370384615383</v>
      </c>
      <c r="AU419">
        <f t="shared" si="285"/>
        <v>57.06224692307692</v>
      </c>
      <c r="AW419">
        <f t="shared" si="288"/>
        <v>15347.954807692307</v>
      </c>
      <c r="AX419">
        <f t="shared" si="279"/>
        <v>0.13447937974897517</v>
      </c>
      <c r="BD419">
        <f t="shared" si="289"/>
        <v>19603.613269230769</v>
      </c>
      <c r="BE419">
        <f t="shared" si="280"/>
        <v>37.419147168582612</v>
      </c>
      <c r="BG419">
        <f t="shared" si="281"/>
        <v>5.4550821081462919</v>
      </c>
      <c r="BH419" s="39">
        <f t="shared" si="282"/>
        <v>40781</v>
      </c>
      <c r="BI419" s="41">
        <f t="shared" si="283"/>
        <v>106.93932000000001</v>
      </c>
      <c r="BJ419" s="41">
        <f t="shared" si="286"/>
        <v>254.84697249999999</v>
      </c>
      <c r="BK419" s="41">
        <f t="shared" si="286"/>
        <v>215.63974596153847</v>
      </c>
      <c r="BL419" s="41">
        <f t="shared" si="286"/>
        <v>176.43251942307691</v>
      </c>
      <c r="BM419" s="41">
        <f t="shared" si="286"/>
        <v>137.22529288461538</v>
      </c>
      <c r="BN419" s="41">
        <f t="shared" si="286"/>
        <v>98.018066346153844</v>
      </c>
      <c r="BP419">
        <f t="shared" si="290"/>
        <v>19484.401153846156</v>
      </c>
      <c r="BQ419">
        <f t="shared" si="284"/>
        <v>26.951124094271407</v>
      </c>
    </row>
    <row r="420" spans="1:69" x14ac:dyDescent="0.3">
      <c r="A420" s="38">
        <v>40788</v>
      </c>
      <c r="B420" s="48">
        <v>113273.19</v>
      </c>
      <c r="C420" s="48">
        <v>134146.76</v>
      </c>
      <c r="D420" s="49">
        <v>769000</v>
      </c>
      <c r="E420" s="48">
        <v>1694.33</v>
      </c>
      <c r="AD420" s="35">
        <f t="shared" si="271"/>
        <v>2012</v>
      </c>
      <c r="AE420" s="5">
        <f t="shared" si="272"/>
        <v>2011</v>
      </c>
      <c r="AF420" s="5">
        <f t="shared" si="273"/>
        <v>2010</v>
      </c>
      <c r="AG420" s="8">
        <f t="shared" si="274"/>
        <v>40788</v>
      </c>
      <c r="AH420" s="6">
        <f t="shared" si="243"/>
        <v>18</v>
      </c>
      <c r="AI420" s="6">
        <f t="shared" si="244"/>
        <v>34</v>
      </c>
      <c r="AK420">
        <f t="shared" si="287"/>
        <v>14219.092692307691</v>
      </c>
      <c r="AL420">
        <f t="shared" si="275"/>
        <v>4.014111506742446</v>
      </c>
      <c r="AN420">
        <f t="shared" si="276"/>
        <v>7.9662741112362987</v>
      </c>
      <c r="AO420" s="39">
        <f t="shared" si="277"/>
        <v>40788</v>
      </c>
      <c r="AP420" s="40">
        <f t="shared" si="278"/>
        <v>113.27319</v>
      </c>
      <c r="AQ420">
        <f t="shared" si="285"/>
        <v>170.62911230769231</v>
      </c>
      <c r="AR420">
        <f t="shared" si="285"/>
        <v>142.19092692307692</v>
      </c>
      <c r="AS420">
        <f t="shared" si="285"/>
        <v>113.75274153846154</v>
      </c>
      <c r="AT420">
        <f t="shared" si="285"/>
        <v>85.314556153846155</v>
      </c>
      <c r="AU420">
        <f t="shared" si="285"/>
        <v>56.876370769230768</v>
      </c>
      <c r="AW420">
        <f t="shared" si="288"/>
        <v>15241.971923076924</v>
      </c>
      <c r="AX420">
        <f t="shared" si="279"/>
        <v>-1.7439555209410651</v>
      </c>
      <c r="BD420">
        <f t="shared" si="289"/>
        <v>19792.12730769231</v>
      </c>
      <c r="BE420">
        <f t="shared" si="280"/>
        <v>39.194024091280767</v>
      </c>
      <c r="BG420">
        <f t="shared" si="281"/>
        <v>5.7231437651462462</v>
      </c>
      <c r="BH420" s="39">
        <f t="shared" si="282"/>
        <v>40788</v>
      </c>
      <c r="BI420" s="41">
        <f t="shared" si="283"/>
        <v>113.27319</v>
      </c>
      <c r="BJ420" s="41">
        <f t="shared" si="286"/>
        <v>257.29765500000002</v>
      </c>
      <c r="BK420" s="41">
        <f t="shared" si="286"/>
        <v>217.7134003846154</v>
      </c>
      <c r="BL420" s="41">
        <f t="shared" si="286"/>
        <v>178.12914576923077</v>
      </c>
      <c r="BM420" s="41">
        <f t="shared" si="286"/>
        <v>138.54489115384618</v>
      </c>
      <c r="BN420" s="41">
        <f t="shared" si="286"/>
        <v>98.960636538461543</v>
      </c>
      <c r="BP420">
        <f t="shared" si="290"/>
        <v>19670.768461538464</v>
      </c>
      <c r="BQ420">
        <f t="shared" si="284"/>
        <v>29.056585071884133</v>
      </c>
    </row>
    <row r="421" spans="1:69" x14ac:dyDescent="0.3">
      <c r="A421" s="38">
        <v>40795</v>
      </c>
      <c r="B421" s="48">
        <v>114893.48</v>
      </c>
      <c r="C421" s="48">
        <v>135875.24</v>
      </c>
      <c r="D421" s="49">
        <v>780000</v>
      </c>
      <c r="E421" s="48">
        <v>1717.42</v>
      </c>
      <c r="AD421" s="35">
        <f t="shared" si="271"/>
        <v>2012</v>
      </c>
      <c r="AE421" s="5">
        <f t="shared" si="272"/>
        <v>2011</v>
      </c>
      <c r="AF421" s="5">
        <f t="shared" si="273"/>
        <v>2010</v>
      </c>
      <c r="AG421" s="8">
        <f t="shared" si="274"/>
        <v>40795</v>
      </c>
      <c r="AH421" s="6">
        <f t="shared" si="243"/>
        <v>17</v>
      </c>
      <c r="AI421" s="6">
        <f t="shared" si="244"/>
        <v>35</v>
      </c>
      <c r="AK421">
        <f t="shared" si="287"/>
        <v>14172.623653846154</v>
      </c>
      <c r="AL421">
        <f t="shared" si="275"/>
        <v>2.785004842276928</v>
      </c>
      <c r="AN421">
        <f t="shared" si="276"/>
        <v>8.1067191796079552</v>
      </c>
      <c r="AO421" s="39">
        <f t="shared" si="277"/>
        <v>40795</v>
      </c>
      <c r="AP421" s="40">
        <f t="shared" si="278"/>
        <v>114.89348</v>
      </c>
      <c r="AQ421">
        <f t="shared" si="285"/>
        <v>170.07148384615385</v>
      </c>
      <c r="AR421">
        <f t="shared" si="285"/>
        <v>141.72623653846156</v>
      </c>
      <c r="AS421">
        <f t="shared" si="285"/>
        <v>113.38098923076923</v>
      </c>
      <c r="AT421">
        <f t="shared" si="285"/>
        <v>85.035741923076927</v>
      </c>
      <c r="AU421">
        <f t="shared" si="285"/>
        <v>56.690494615384615</v>
      </c>
      <c r="AW421">
        <f t="shared" si="288"/>
        <v>15135.989038461539</v>
      </c>
      <c r="AX421">
        <f t="shared" si="279"/>
        <v>-3.5780766000819475</v>
      </c>
      <c r="BD421">
        <f t="shared" si="289"/>
        <v>19980.641346153847</v>
      </c>
      <c r="BE421">
        <f t="shared" si="280"/>
        <v>40.980539906819004</v>
      </c>
      <c r="BG421">
        <f t="shared" si="281"/>
        <v>5.7502398451347156</v>
      </c>
      <c r="BH421" s="39">
        <f t="shared" si="282"/>
        <v>40795</v>
      </c>
      <c r="BI421" s="41">
        <f t="shared" si="283"/>
        <v>114.89348</v>
      </c>
      <c r="BJ421" s="41">
        <f t="shared" si="286"/>
        <v>259.74833750000005</v>
      </c>
      <c r="BK421" s="41">
        <f t="shared" si="286"/>
        <v>219.7870548076923</v>
      </c>
      <c r="BL421" s="41">
        <f t="shared" si="286"/>
        <v>179.82577211538464</v>
      </c>
      <c r="BM421" s="41">
        <f t="shared" si="286"/>
        <v>139.86448942307692</v>
      </c>
      <c r="BN421" s="41">
        <f t="shared" si="286"/>
        <v>99.903206730769227</v>
      </c>
      <c r="BP421">
        <f t="shared" si="290"/>
        <v>19857.135769230772</v>
      </c>
      <c r="BQ421">
        <f t="shared" si="284"/>
        <v>31.191531116813632</v>
      </c>
    </row>
    <row r="422" spans="1:69" x14ac:dyDescent="0.3">
      <c r="A422" s="38">
        <v>40802</v>
      </c>
      <c r="B422" s="48">
        <v>117544.87</v>
      </c>
      <c r="C422" s="48">
        <v>139846.54</v>
      </c>
      <c r="D422" s="49">
        <v>798000</v>
      </c>
      <c r="E422" s="48">
        <v>1770.35</v>
      </c>
      <c r="AD422" s="35">
        <f t="shared" si="271"/>
        <v>2012</v>
      </c>
      <c r="AE422" s="5">
        <f t="shared" si="272"/>
        <v>2011</v>
      </c>
      <c r="AF422" s="5">
        <f t="shared" si="273"/>
        <v>2010</v>
      </c>
      <c r="AG422" s="8">
        <f t="shared" si="274"/>
        <v>40802</v>
      </c>
      <c r="AH422" s="6">
        <f t="shared" si="243"/>
        <v>16</v>
      </c>
      <c r="AI422" s="6">
        <f t="shared" si="244"/>
        <v>36</v>
      </c>
      <c r="AK422">
        <f t="shared" si="287"/>
        <v>14126.154615384616</v>
      </c>
      <c r="AL422">
        <f t="shared" si="275"/>
        <v>1.5768022137590876</v>
      </c>
      <c r="AN422">
        <f t="shared" si="276"/>
        <v>8.3210805205249105</v>
      </c>
      <c r="AO422" s="39">
        <f t="shared" si="277"/>
        <v>40802</v>
      </c>
      <c r="AP422" s="40">
        <f t="shared" si="278"/>
        <v>117.54486999999999</v>
      </c>
      <c r="AQ422">
        <f t="shared" si="285"/>
        <v>169.5138553846154</v>
      </c>
      <c r="AR422">
        <f t="shared" si="285"/>
        <v>141.26154615384615</v>
      </c>
      <c r="AS422">
        <f t="shared" si="285"/>
        <v>113.00923692307693</v>
      </c>
      <c r="AT422">
        <f t="shared" si="285"/>
        <v>84.756927692307698</v>
      </c>
      <c r="AU422">
        <f t="shared" si="285"/>
        <v>56.504618461538463</v>
      </c>
      <c r="AW422">
        <f t="shared" si="288"/>
        <v>15030.006153846156</v>
      </c>
      <c r="AX422">
        <f t="shared" si="279"/>
        <v>-5.3694336760789945</v>
      </c>
      <c r="BD422">
        <f t="shared" si="289"/>
        <v>20169.155384615384</v>
      </c>
      <c r="BE422">
        <f t="shared" si="280"/>
        <v>42.778809476213794</v>
      </c>
      <c r="BG422">
        <f t="shared" si="281"/>
        <v>5.8279520266704274</v>
      </c>
      <c r="BH422" s="39">
        <f t="shared" si="282"/>
        <v>40802</v>
      </c>
      <c r="BI422" s="41">
        <f t="shared" si="283"/>
        <v>117.54486999999999</v>
      </c>
      <c r="BJ422" s="41">
        <f t="shared" si="286"/>
        <v>262.19902000000002</v>
      </c>
      <c r="BK422" s="41">
        <f t="shared" si="286"/>
        <v>221.86070923076923</v>
      </c>
      <c r="BL422" s="41">
        <f t="shared" si="286"/>
        <v>181.52239846153844</v>
      </c>
      <c r="BM422" s="41">
        <f t="shared" si="286"/>
        <v>141.18408769230768</v>
      </c>
      <c r="BN422" s="41">
        <f t="shared" si="286"/>
        <v>100.84577692307693</v>
      </c>
      <c r="BP422">
        <f t="shared" si="290"/>
        <v>20043.50307692308</v>
      </c>
      <c r="BQ422">
        <f t="shared" si="284"/>
        <v>33.356585963831932</v>
      </c>
    </row>
    <row r="423" spans="1:69" x14ac:dyDescent="0.3">
      <c r="A423" s="38">
        <v>40809</v>
      </c>
      <c r="B423" s="48">
        <v>111652.9</v>
      </c>
      <c r="C423" s="48">
        <v>132387.23000000001</v>
      </c>
      <c r="D423" s="49">
        <v>758000</v>
      </c>
      <c r="E423" s="48">
        <v>1675.1</v>
      </c>
      <c r="AD423" s="35">
        <f t="shared" si="271"/>
        <v>2012</v>
      </c>
      <c r="AE423" s="5">
        <f t="shared" si="272"/>
        <v>2011</v>
      </c>
      <c r="AF423" s="5">
        <f t="shared" si="273"/>
        <v>2010</v>
      </c>
      <c r="AG423" s="8">
        <f t="shared" si="274"/>
        <v>40809</v>
      </c>
      <c r="AH423" s="6">
        <f t="shared" si="243"/>
        <v>15</v>
      </c>
      <c r="AI423" s="6">
        <f t="shared" si="244"/>
        <v>37</v>
      </c>
      <c r="AK423">
        <f t="shared" si="287"/>
        <v>14079.685576923077</v>
      </c>
      <c r="AL423">
        <f t="shared" si="275"/>
        <v>0.38897482970232655</v>
      </c>
      <c r="AN423">
        <f t="shared" si="276"/>
        <v>7.9300705537772531</v>
      </c>
      <c r="AO423" s="39">
        <f t="shared" si="277"/>
        <v>40809</v>
      </c>
      <c r="AP423" s="40">
        <f t="shared" si="278"/>
        <v>111.65289999999999</v>
      </c>
      <c r="AQ423">
        <f t="shared" si="285"/>
        <v>168.95622692307694</v>
      </c>
      <c r="AR423">
        <f t="shared" si="285"/>
        <v>140.79685576923077</v>
      </c>
      <c r="AS423">
        <f t="shared" si="285"/>
        <v>112.63748461538462</v>
      </c>
      <c r="AT423">
        <f t="shared" si="285"/>
        <v>84.47811346153847</v>
      </c>
      <c r="AU423">
        <f t="shared" si="285"/>
        <v>56.318742307692311</v>
      </c>
      <c r="AW423">
        <f t="shared" si="288"/>
        <v>14924.023269230769</v>
      </c>
      <c r="AX423">
        <f t="shared" si="279"/>
        <v>-7.1195051296343852</v>
      </c>
      <c r="BD423">
        <f t="shared" si="289"/>
        <v>20357.669423076924</v>
      </c>
      <c r="BE423">
        <f t="shared" si="280"/>
        <v>44.588949176845283</v>
      </c>
      <c r="BG423">
        <f t="shared" si="281"/>
        <v>5.4845619937925294</v>
      </c>
      <c r="BH423" s="39">
        <f t="shared" si="282"/>
        <v>40809</v>
      </c>
      <c r="BI423" s="41">
        <f t="shared" si="283"/>
        <v>111.65289999999999</v>
      </c>
      <c r="BJ423" s="41">
        <f t="shared" si="286"/>
        <v>264.64970249999999</v>
      </c>
      <c r="BK423" s="41">
        <f t="shared" si="286"/>
        <v>223.93436365384616</v>
      </c>
      <c r="BL423" s="41">
        <f t="shared" si="286"/>
        <v>183.21902480769234</v>
      </c>
      <c r="BM423" s="41">
        <f t="shared" si="286"/>
        <v>142.50368596153845</v>
      </c>
      <c r="BN423" s="41">
        <f t="shared" si="286"/>
        <v>101.78834711538462</v>
      </c>
      <c r="BP423">
        <f t="shared" si="290"/>
        <v>20229.870384615388</v>
      </c>
      <c r="BQ423">
        <f t="shared" si="284"/>
        <v>35.552391065509894</v>
      </c>
    </row>
    <row r="424" spans="1:69" x14ac:dyDescent="0.3">
      <c r="A424" s="38">
        <v>40816</v>
      </c>
      <c r="B424" s="48">
        <v>123731.44</v>
      </c>
      <c r="C424" s="48">
        <v>145267.79999999999</v>
      </c>
      <c r="D424" s="49">
        <v>840000</v>
      </c>
      <c r="E424" s="48">
        <v>1838.42</v>
      </c>
      <c r="AD424" s="35">
        <f t="shared" si="271"/>
        <v>2012</v>
      </c>
      <c r="AE424" s="5">
        <f t="shared" si="272"/>
        <v>2011</v>
      </c>
      <c r="AF424" s="5">
        <f t="shared" si="273"/>
        <v>2010</v>
      </c>
      <c r="AG424" s="8">
        <f t="shared" si="274"/>
        <v>40816</v>
      </c>
      <c r="AH424" s="6">
        <f t="shared" si="243"/>
        <v>14</v>
      </c>
      <c r="AI424" s="6">
        <f t="shared" si="244"/>
        <v>38</v>
      </c>
      <c r="AK424">
        <f t="shared" si="287"/>
        <v>14033.216538461538</v>
      </c>
      <c r="AL424">
        <f t="shared" si="275"/>
        <v>-0.77898841532926255</v>
      </c>
      <c r="AN424">
        <f t="shared" si="276"/>
        <v>8.8170406022655641</v>
      </c>
      <c r="AO424" s="39">
        <f t="shared" si="277"/>
        <v>40816</v>
      </c>
      <c r="AP424" s="40">
        <f t="shared" si="278"/>
        <v>123.73144000000001</v>
      </c>
      <c r="AQ424">
        <f t="shared" si="285"/>
        <v>168.39859846153846</v>
      </c>
      <c r="AR424">
        <f t="shared" si="285"/>
        <v>140.33216538461539</v>
      </c>
      <c r="AS424">
        <f t="shared" si="285"/>
        <v>112.2657323076923</v>
      </c>
      <c r="AT424">
        <f t="shared" si="285"/>
        <v>84.199299230769228</v>
      </c>
      <c r="AU424">
        <f t="shared" si="285"/>
        <v>56.132866153846152</v>
      </c>
      <c r="AW424">
        <f t="shared" si="288"/>
        <v>14818.040384615386</v>
      </c>
      <c r="AX424">
        <f t="shared" si="279"/>
        <v>-8.8297019729388975</v>
      </c>
      <c r="BD424">
        <f t="shared" si="289"/>
        <v>20546.183461538458</v>
      </c>
      <c r="BE424">
        <f t="shared" si="280"/>
        <v>46.4110769275633</v>
      </c>
      <c r="BG424">
        <f t="shared" si="281"/>
        <v>6.0221130718325258</v>
      </c>
      <c r="BH424" s="39">
        <f t="shared" si="282"/>
        <v>40816</v>
      </c>
      <c r="BI424" s="41">
        <f t="shared" si="283"/>
        <v>123.73144000000001</v>
      </c>
      <c r="BJ424" s="41">
        <f t="shared" si="286"/>
        <v>267.10038499999996</v>
      </c>
      <c r="BK424" s="41">
        <f t="shared" si="286"/>
        <v>226.00801807692304</v>
      </c>
      <c r="BL424" s="41">
        <f t="shared" si="286"/>
        <v>184.91565115384611</v>
      </c>
      <c r="BM424" s="41">
        <f t="shared" si="286"/>
        <v>143.82328423076922</v>
      </c>
      <c r="BN424" s="41">
        <f t="shared" si="286"/>
        <v>102.73091730769229</v>
      </c>
      <c r="BP424">
        <f t="shared" si="290"/>
        <v>20416.237692307692</v>
      </c>
      <c r="BQ424">
        <f t="shared" si="284"/>
        <v>37.77960622583101</v>
      </c>
    </row>
    <row r="425" spans="1:69" x14ac:dyDescent="0.3">
      <c r="A425" s="38">
        <v>40823</v>
      </c>
      <c r="B425" s="48">
        <v>126677.43</v>
      </c>
      <c r="C425" s="49">
        <v>148094.31</v>
      </c>
      <c r="D425" s="49">
        <v>860000</v>
      </c>
      <c r="E425" s="48">
        <v>1874.69</v>
      </c>
      <c r="AD425" s="35">
        <f t="shared" si="271"/>
        <v>2012</v>
      </c>
      <c r="AE425" s="5">
        <f t="shared" si="272"/>
        <v>2011</v>
      </c>
      <c r="AF425" s="5">
        <f t="shared" si="273"/>
        <v>2010</v>
      </c>
      <c r="AG425" s="8">
        <f t="shared" si="274"/>
        <v>40823</v>
      </c>
      <c r="AH425" s="6">
        <f t="shared" si="243"/>
        <v>13</v>
      </c>
      <c r="AI425" s="6">
        <f t="shared" si="244"/>
        <v>39</v>
      </c>
      <c r="AK425">
        <f t="shared" si="287"/>
        <v>13986.747499999999</v>
      </c>
      <c r="AL425">
        <f t="shared" si="275"/>
        <v>-1.9275816740030649</v>
      </c>
      <c r="AN425">
        <f t="shared" si="276"/>
        <v>9.0569612413464959</v>
      </c>
      <c r="AO425" s="39">
        <f t="shared" si="277"/>
        <v>40823</v>
      </c>
      <c r="AP425" s="40">
        <f t="shared" si="278"/>
        <v>126.67742999999999</v>
      </c>
      <c r="AQ425">
        <f t="shared" si="285"/>
        <v>167.84097</v>
      </c>
      <c r="AR425">
        <f t="shared" si="285"/>
        <v>139.86747500000001</v>
      </c>
      <c r="AS425">
        <f t="shared" si="285"/>
        <v>111.89398</v>
      </c>
      <c r="AT425">
        <f t="shared" si="285"/>
        <v>83.920484999999999</v>
      </c>
      <c r="AU425">
        <f t="shared" si="285"/>
        <v>55.94699</v>
      </c>
      <c r="AW425">
        <f t="shared" si="288"/>
        <v>14712.057500000001</v>
      </c>
      <c r="AX425">
        <f t="shared" si="279"/>
        <v>-10.501371643852575</v>
      </c>
      <c r="BD425">
        <f t="shared" si="289"/>
        <v>20734.697499999998</v>
      </c>
      <c r="BE425">
        <f t="shared" si="280"/>
        <v>48.245312214294266</v>
      </c>
      <c r="BG425">
        <f t="shared" si="281"/>
        <v>6.1094419149350987</v>
      </c>
      <c r="BH425" s="39">
        <f t="shared" si="282"/>
        <v>40823</v>
      </c>
      <c r="BI425" s="41">
        <f t="shared" si="283"/>
        <v>126.67742999999999</v>
      </c>
      <c r="BJ425" s="41">
        <f t="shared" si="286"/>
        <v>269.55106749999999</v>
      </c>
      <c r="BK425" s="41">
        <f t="shared" si="286"/>
        <v>228.0816725</v>
      </c>
      <c r="BL425" s="41">
        <f t="shared" si="286"/>
        <v>186.6122775</v>
      </c>
      <c r="BM425" s="41">
        <f t="shared" si="286"/>
        <v>145.14288249999998</v>
      </c>
      <c r="BN425" s="41">
        <f t="shared" si="286"/>
        <v>103.67348749999999</v>
      </c>
      <c r="BP425">
        <f t="shared" si="290"/>
        <v>20602.605</v>
      </c>
      <c r="BQ425">
        <f t="shared" si="284"/>
        <v>40.038910261192214</v>
      </c>
    </row>
    <row r="426" spans="1:69" x14ac:dyDescent="0.3">
      <c r="A426" s="38">
        <v>40830</v>
      </c>
      <c r="B426" s="48">
        <v>130507.21</v>
      </c>
      <c r="C426" s="48">
        <v>152821.84</v>
      </c>
      <c r="D426" s="49">
        <v>886000</v>
      </c>
      <c r="E426" s="48">
        <v>1934.18</v>
      </c>
      <c r="AD426" s="35">
        <f t="shared" si="271"/>
        <v>2012</v>
      </c>
      <c r="AE426" s="5">
        <f t="shared" si="272"/>
        <v>2011</v>
      </c>
      <c r="AF426" s="5">
        <f t="shared" si="273"/>
        <v>2010</v>
      </c>
      <c r="AG426" s="8">
        <f t="shared" si="274"/>
        <v>40830</v>
      </c>
      <c r="AH426" s="6">
        <f t="shared" si="243"/>
        <v>12</v>
      </c>
      <c r="AI426" s="6">
        <f t="shared" si="244"/>
        <v>40</v>
      </c>
      <c r="AK426">
        <f t="shared" si="287"/>
        <v>13940.278461538463</v>
      </c>
      <c r="AL426">
        <f t="shared" si="275"/>
        <v>-3.0572828433166555</v>
      </c>
      <c r="AN426">
        <f t="shared" si="276"/>
        <v>9.3618797042019128</v>
      </c>
      <c r="AO426" s="39">
        <f t="shared" si="277"/>
        <v>40830</v>
      </c>
      <c r="AP426" s="40">
        <f t="shared" si="278"/>
        <v>130.50721000000001</v>
      </c>
      <c r="AQ426">
        <f t="shared" si="285"/>
        <v>167.28334153846157</v>
      </c>
      <c r="AR426">
        <f t="shared" si="285"/>
        <v>139.40278461538463</v>
      </c>
      <c r="AS426">
        <f t="shared" si="285"/>
        <v>111.52222769230769</v>
      </c>
      <c r="AT426">
        <f t="shared" si="285"/>
        <v>83.641670769230785</v>
      </c>
      <c r="AU426">
        <f t="shared" si="285"/>
        <v>55.761113846153847</v>
      </c>
      <c r="AW426">
        <f t="shared" si="288"/>
        <v>14606.074615384616</v>
      </c>
      <c r="AX426">
        <f t="shared" si="279"/>
        <v>-12.135801546516378</v>
      </c>
      <c r="BD426">
        <f t="shared" si="289"/>
        <v>20923.211538461539</v>
      </c>
      <c r="BE426">
        <f t="shared" si="280"/>
        <v>50.091776116159693</v>
      </c>
      <c r="BG426">
        <f t="shared" si="281"/>
        <v>6.2374368179616493</v>
      </c>
      <c r="BH426" s="39">
        <f t="shared" si="282"/>
        <v>40830</v>
      </c>
      <c r="BI426" s="41">
        <f t="shared" si="283"/>
        <v>130.50721000000001</v>
      </c>
      <c r="BJ426" s="41">
        <f t="shared" si="286"/>
        <v>272.00175000000002</v>
      </c>
      <c r="BK426" s="41">
        <f t="shared" si="286"/>
        <v>230.15532692307693</v>
      </c>
      <c r="BL426" s="41">
        <f t="shared" si="286"/>
        <v>188.30890384615384</v>
      </c>
      <c r="BM426" s="41">
        <f t="shared" si="286"/>
        <v>146.46248076923078</v>
      </c>
      <c r="BN426" s="41">
        <f t="shared" si="286"/>
        <v>104.61605769230769</v>
      </c>
      <c r="BP426">
        <f t="shared" si="290"/>
        <v>20788.972307692311</v>
      </c>
      <c r="BQ426">
        <f t="shared" si="284"/>
        <v>42.331001690181935</v>
      </c>
    </row>
    <row r="427" spans="1:69" x14ac:dyDescent="0.3">
      <c r="A427" s="38">
        <v>40837</v>
      </c>
      <c r="B427" s="48">
        <v>135073.49</v>
      </c>
      <c r="C427" s="48">
        <v>158523.71</v>
      </c>
      <c r="D427" s="49">
        <v>917000</v>
      </c>
      <c r="E427" s="48">
        <v>2006.33</v>
      </c>
      <c r="AD427" s="35">
        <f t="shared" si="271"/>
        <v>2012</v>
      </c>
      <c r="AE427" s="5">
        <f t="shared" si="272"/>
        <v>2011</v>
      </c>
      <c r="AF427" s="5">
        <f t="shared" si="273"/>
        <v>2010</v>
      </c>
      <c r="AG427" s="8">
        <f t="shared" si="274"/>
        <v>40837</v>
      </c>
      <c r="AH427" s="6">
        <f t="shared" si="243"/>
        <v>11</v>
      </c>
      <c r="AI427" s="6">
        <f t="shared" si="244"/>
        <v>41</v>
      </c>
      <c r="AK427">
        <f t="shared" si="287"/>
        <v>13893.809423076924</v>
      </c>
      <c r="AL427">
        <f t="shared" si="275"/>
        <v>-4.1685542275795573</v>
      </c>
      <c r="AN427">
        <f t="shared" si="276"/>
        <v>9.7218470389877147</v>
      </c>
      <c r="AO427" s="39">
        <f t="shared" si="277"/>
        <v>40837</v>
      </c>
      <c r="AP427" s="40">
        <f t="shared" si="278"/>
        <v>135.07348999999999</v>
      </c>
      <c r="AQ427">
        <f t="shared" si="285"/>
        <v>166.72571307692311</v>
      </c>
      <c r="AR427">
        <f t="shared" si="285"/>
        <v>138.93809423076922</v>
      </c>
      <c r="AS427">
        <f t="shared" si="285"/>
        <v>111.15047538461539</v>
      </c>
      <c r="AT427">
        <f t="shared" si="285"/>
        <v>83.362856538461557</v>
      </c>
      <c r="AU427">
        <f t="shared" si="285"/>
        <v>55.575237692307695</v>
      </c>
      <c r="AW427">
        <f t="shared" si="288"/>
        <v>14500.091730769231</v>
      </c>
      <c r="AX427">
        <f t="shared" si="279"/>
        <v>-13.734222357948223</v>
      </c>
      <c r="BD427">
        <f t="shared" si="289"/>
        <v>21111.725576923076</v>
      </c>
      <c r="BE427">
        <f t="shared" si="280"/>
        <v>51.950591332119146</v>
      </c>
      <c r="BG427">
        <f t="shared" si="281"/>
        <v>6.3980317244956462</v>
      </c>
      <c r="BH427" s="39">
        <f t="shared" si="282"/>
        <v>40837</v>
      </c>
      <c r="BI427" s="41">
        <f t="shared" si="283"/>
        <v>135.07348999999999</v>
      </c>
      <c r="BJ427" s="41">
        <f t="shared" si="286"/>
        <v>274.45243249999999</v>
      </c>
      <c r="BK427" s="41">
        <f t="shared" si="286"/>
        <v>232.22898134615383</v>
      </c>
      <c r="BL427" s="41">
        <f t="shared" si="286"/>
        <v>190.0055301923077</v>
      </c>
      <c r="BM427" s="41">
        <f t="shared" si="286"/>
        <v>147.78207903846152</v>
      </c>
      <c r="BN427" s="41">
        <f t="shared" si="286"/>
        <v>105.55862788461539</v>
      </c>
      <c r="BP427">
        <f t="shared" si="290"/>
        <v>20975.339615384619</v>
      </c>
      <c r="BQ427">
        <f t="shared" si="284"/>
        <v>44.656599453608251</v>
      </c>
    </row>
    <row r="428" spans="1:69" x14ac:dyDescent="0.3">
      <c r="A428" s="38">
        <v>40844</v>
      </c>
      <c r="B428" s="48">
        <v>139197.87</v>
      </c>
      <c r="C428" s="48">
        <v>163120.34</v>
      </c>
      <c r="D428" s="49">
        <v>945000</v>
      </c>
      <c r="E428" s="48">
        <v>2062.37</v>
      </c>
      <c r="AD428" s="35">
        <f t="shared" si="271"/>
        <v>2012</v>
      </c>
      <c r="AE428" s="5">
        <f t="shared" si="272"/>
        <v>2011</v>
      </c>
      <c r="AF428" s="5">
        <f t="shared" si="273"/>
        <v>2010</v>
      </c>
      <c r="AG428" s="8">
        <f t="shared" si="274"/>
        <v>40844</v>
      </c>
      <c r="AH428" s="6">
        <f t="shared" si="243"/>
        <v>10</v>
      </c>
      <c r="AI428" s="6">
        <f t="shared" si="244"/>
        <v>42</v>
      </c>
      <c r="AK428">
        <f t="shared" si="287"/>
        <v>13847.340384615385</v>
      </c>
      <c r="AL428">
        <f t="shared" si="275"/>
        <v>-5.2618431692103007</v>
      </c>
      <c r="AN428">
        <f t="shared" si="276"/>
        <v>10.052318072187424</v>
      </c>
      <c r="AO428" s="39">
        <f t="shared" si="277"/>
        <v>40844</v>
      </c>
      <c r="AP428" s="40">
        <f t="shared" si="278"/>
        <v>139.19786999999999</v>
      </c>
      <c r="AQ428">
        <f t="shared" si="285"/>
        <v>166.16808461538463</v>
      </c>
      <c r="AR428">
        <f t="shared" si="285"/>
        <v>138.47340384615384</v>
      </c>
      <c r="AS428">
        <f t="shared" si="285"/>
        <v>110.77872307692309</v>
      </c>
      <c r="AT428">
        <f t="shared" si="285"/>
        <v>83.084042307692314</v>
      </c>
      <c r="AU428">
        <f t="shared" si="285"/>
        <v>55.389361538461543</v>
      </c>
      <c r="AW428">
        <f t="shared" si="288"/>
        <v>14394.108846153847</v>
      </c>
      <c r="AX428">
        <f t="shared" si="279"/>
        <v>-15.29781111847125</v>
      </c>
      <c r="BD428">
        <f t="shared" si="289"/>
        <v>21300.239615384617</v>
      </c>
      <c r="BE428">
        <f t="shared" si="280"/>
        <v>53.821882208149674</v>
      </c>
      <c r="BG428">
        <f t="shared" si="281"/>
        <v>6.5350377513810196</v>
      </c>
      <c r="BH428" s="39">
        <f t="shared" si="282"/>
        <v>40844</v>
      </c>
      <c r="BI428" s="41">
        <f t="shared" si="283"/>
        <v>139.19786999999999</v>
      </c>
      <c r="BJ428" s="41">
        <f t="shared" si="286"/>
        <v>276.90311500000001</v>
      </c>
      <c r="BK428" s="41">
        <f t="shared" si="286"/>
        <v>234.30263576923079</v>
      </c>
      <c r="BL428" s="41">
        <f t="shared" si="286"/>
        <v>191.70215653846154</v>
      </c>
      <c r="BM428" s="41">
        <f t="shared" si="286"/>
        <v>149.10167730769234</v>
      </c>
      <c r="BN428" s="41">
        <f t="shared" si="286"/>
        <v>106.50119807692309</v>
      </c>
      <c r="BP428">
        <f t="shared" si="290"/>
        <v>21161.706923076923</v>
      </c>
      <c r="BQ428">
        <f t="shared" si="284"/>
        <v>47.016443666336457</v>
      </c>
    </row>
    <row r="429" spans="1:69" x14ac:dyDescent="0.3">
      <c r="A429" s="38">
        <v>40851</v>
      </c>
      <c r="B429" s="48">
        <v>148035.82999999999</v>
      </c>
      <c r="C429" s="48">
        <v>173467.17</v>
      </c>
      <c r="D429" s="49">
        <v>1005000</v>
      </c>
      <c r="E429" s="48">
        <v>2193.89</v>
      </c>
      <c r="AD429" s="35">
        <f t="shared" si="271"/>
        <v>2012</v>
      </c>
      <c r="AE429" s="5">
        <f t="shared" si="272"/>
        <v>2011</v>
      </c>
      <c r="AF429" s="5">
        <f t="shared" si="273"/>
        <v>2010</v>
      </c>
      <c r="AG429" s="8">
        <f t="shared" si="274"/>
        <v>40851</v>
      </c>
      <c r="AH429" s="6">
        <f t="shared" si="243"/>
        <v>9</v>
      </c>
      <c r="AI429" s="6">
        <f t="shared" si="244"/>
        <v>43</v>
      </c>
      <c r="AK429">
        <f t="shared" si="287"/>
        <v>13800.871346153845</v>
      </c>
      <c r="AL429">
        <f t="shared" si="275"/>
        <v>-6.3375826491564364</v>
      </c>
      <c r="AN429">
        <f t="shared" si="276"/>
        <v>10.726556772174822</v>
      </c>
      <c r="AO429" s="39">
        <f t="shared" si="277"/>
        <v>40851</v>
      </c>
      <c r="AP429" s="40">
        <f t="shared" si="278"/>
        <v>148.03582999999998</v>
      </c>
      <c r="AQ429">
        <f t="shared" si="285"/>
        <v>165.61045615384614</v>
      </c>
      <c r="AR429">
        <f t="shared" si="285"/>
        <v>138.00871346153846</v>
      </c>
      <c r="AS429">
        <f t="shared" si="285"/>
        <v>110.40697076923075</v>
      </c>
      <c r="AT429">
        <f t="shared" si="285"/>
        <v>82.805228076923072</v>
      </c>
      <c r="AU429">
        <f t="shared" si="285"/>
        <v>55.203485384615377</v>
      </c>
      <c r="AW429">
        <f t="shared" si="288"/>
        <v>14288.125961538462</v>
      </c>
      <c r="AX429">
        <f t="shared" si="279"/>
        <v>-16.827694122284409</v>
      </c>
      <c r="BD429">
        <f t="shared" si="289"/>
        <v>21488.753653846154</v>
      </c>
      <c r="BE429">
        <f t="shared" si="280"/>
        <v>55.705774764974095</v>
      </c>
      <c r="BG429">
        <f t="shared" si="281"/>
        <v>6.8889909756820105</v>
      </c>
      <c r="BH429" s="39">
        <f t="shared" si="282"/>
        <v>40851</v>
      </c>
      <c r="BI429" s="41">
        <f t="shared" si="283"/>
        <v>148.03582999999998</v>
      </c>
      <c r="BJ429" s="41">
        <f t="shared" si="286"/>
        <v>279.35379749999998</v>
      </c>
      <c r="BK429" s="41">
        <f t="shared" si="286"/>
        <v>236.37629019230769</v>
      </c>
      <c r="BL429" s="41">
        <f t="shared" si="286"/>
        <v>193.3987828846154</v>
      </c>
      <c r="BM429" s="41">
        <f t="shared" si="286"/>
        <v>150.42127557692308</v>
      </c>
      <c r="BN429" s="41">
        <f t="shared" si="286"/>
        <v>107.44376826923077</v>
      </c>
      <c r="BP429">
        <f t="shared" si="290"/>
        <v>21348.074230769231</v>
      </c>
      <c r="BQ429">
        <f t="shared" si="284"/>
        <v>49.411296402587098</v>
      </c>
    </row>
    <row r="430" spans="1:69" x14ac:dyDescent="0.3">
      <c r="A430" s="38">
        <v>40858</v>
      </c>
      <c r="B430" s="48">
        <v>144795.25</v>
      </c>
      <c r="C430" s="48">
        <v>168083.63</v>
      </c>
      <c r="D430" s="49">
        <v>983000</v>
      </c>
      <c r="E430" s="48">
        <v>2119.0100000000002</v>
      </c>
      <c r="AD430" s="35">
        <f t="shared" si="271"/>
        <v>2012</v>
      </c>
      <c r="AE430" s="5">
        <f t="shared" si="272"/>
        <v>2011</v>
      </c>
      <c r="AF430" s="5">
        <f t="shared" si="273"/>
        <v>2010</v>
      </c>
      <c r="AG430" s="8">
        <f t="shared" si="274"/>
        <v>40858</v>
      </c>
      <c r="AH430" s="6">
        <f t="shared" si="243"/>
        <v>8</v>
      </c>
      <c r="AI430" s="6">
        <f t="shared" si="244"/>
        <v>44</v>
      </c>
      <c r="AK430">
        <f t="shared" si="287"/>
        <v>13754.402307692308</v>
      </c>
      <c r="AL430">
        <f t="shared" si="275"/>
        <v>-7.3961918586313953</v>
      </c>
      <c r="AN430">
        <f t="shared" si="276"/>
        <v>10.527193167748306</v>
      </c>
      <c r="AO430" s="39">
        <f t="shared" si="277"/>
        <v>40858</v>
      </c>
      <c r="AP430" s="40">
        <f t="shared" si="278"/>
        <v>144.79525000000001</v>
      </c>
      <c r="AQ430">
        <f t="shared" si="285"/>
        <v>165.05282769230772</v>
      </c>
      <c r="AR430">
        <f t="shared" si="285"/>
        <v>137.54402307692308</v>
      </c>
      <c r="AS430">
        <f t="shared" si="285"/>
        <v>110.03521846153846</v>
      </c>
      <c r="AT430">
        <f t="shared" si="285"/>
        <v>82.526413846153858</v>
      </c>
      <c r="AU430">
        <f t="shared" si="285"/>
        <v>55.017609230769231</v>
      </c>
      <c r="AW430">
        <f t="shared" si="288"/>
        <v>14182.143076923077</v>
      </c>
      <c r="AX430">
        <f t="shared" si="279"/>
        <v>-18.324949623092969</v>
      </c>
      <c r="BD430">
        <f t="shared" si="289"/>
        <v>21677.267692307694</v>
      </c>
      <c r="BE430">
        <f t="shared" si="280"/>
        <v>57.602396726351635</v>
      </c>
      <c r="BG430">
        <f t="shared" si="281"/>
        <v>6.6795895153973417</v>
      </c>
      <c r="BH430" s="39">
        <f t="shared" si="282"/>
        <v>40858</v>
      </c>
      <c r="BI430" s="41">
        <f t="shared" si="283"/>
        <v>144.79525000000001</v>
      </c>
      <c r="BJ430" s="41">
        <f t="shared" si="286"/>
        <v>281.80448000000001</v>
      </c>
      <c r="BK430" s="41">
        <f t="shared" si="286"/>
        <v>238.44994461538462</v>
      </c>
      <c r="BL430" s="41">
        <f t="shared" si="286"/>
        <v>195.09540923076926</v>
      </c>
      <c r="BM430" s="41">
        <f t="shared" si="286"/>
        <v>151.74087384615385</v>
      </c>
      <c r="BN430" s="41">
        <f t="shared" si="286"/>
        <v>108.38633846153847</v>
      </c>
      <c r="BP430">
        <f t="shared" si="290"/>
        <v>21534.441538461542</v>
      </c>
      <c r="BQ430">
        <f t="shared" si="284"/>
        <v>51.841942516445137</v>
      </c>
    </row>
    <row r="431" spans="1:69" x14ac:dyDescent="0.3">
      <c r="A431" s="38">
        <v>40865</v>
      </c>
      <c r="B431" s="48">
        <v>141849.26</v>
      </c>
      <c r="C431" s="48">
        <v>166414.67000000001</v>
      </c>
      <c r="D431" s="49">
        <v>963000</v>
      </c>
      <c r="E431" s="48">
        <v>2099.66</v>
      </c>
      <c r="AD431" s="35">
        <f t="shared" si="271"/>
        <v>2012</v>
      </c>
      <c r="AE431" s="5">
        <f t="shared" si="272"/>
        <v>2011</v>
      </c>
      <c r="AF431" s="5">
        <f t="shared" si="273"/>
        <v>2010</v>
      </c>
      <c r="AG431" s="8">
        <f t="shared" si="274"/>
        <v>40865</v>
      </c>
      <c r="AH431" s="6">
        <f t="shared" si="243"/>
        <v>7</v>
      </c>
      <c r="AI431" s="6">
        <f t="shared" si="244"/>
        <v>45</v>
      </c>
      <c r="AK431">
        <f t="shared" si="287"/>
        <v>13707.933269230769</v>
      </c>
      <c r="AL431">
        <f t="shared" si="275"/>
        <v>-8.4380767437535305</v>
      </c>
      <c r="AN431">
        <f t="shared" si="276"/>
        <v>10.347968378165294</v>
      </c>
      <c r="AO431" s="39">
        <f t="shared" si="277"/>
        <v>40865</v>
      </c>
      <c r="AP431" s="40">
        <f t="shared" si="278"/>
        <v>141.84926000000002</v>
      </c>
      <c r="AQ431">
        <f t="shared" si="285"/>
        <v>164.49519923076923</v>
      </c>
      <c r="AR431">
        <f t="shared" si="285"/>
        <v>137.07933269230767</v>
      </c>
      <c r="AS431">
        <f t="shared" si="285"/>
        <v>109.66346615384614</v>
      </c>
      <c r="AT431">
        <f t="shared" si="285"/>
        <v>82.247599615384615</v>
      </c>
      <c r="AU431">
        <f t="shared" si="285"/>
        <v>54.831733076923072</v>
      </c>
      <c r="AW431">
        <f t="shared" si="288"/>
        <v>14076.160192307694</v>
      </c>
      <c r="AX431">
        <f t="shared" si="279"/>
        <v>-19.790610368458296</v>
      </c>
      <c r="BD431">
        <f t="shared" si="289"/>
        <v>21865.781730769231</v>
      </c>
      <c r="BE431">
        <f t="shared" si="280"/>
        <v>59.511877547943783</v>
      </c>
      <c r="BG431">
        <f t="shared" si="281"/>
        <v>6.4872713789323004</v>
      </c>
      <c r="BH431" s="39">
        <f t="shared" si="282"/>
        <v>40865</v>
      </c>
      <c r="BI431" s="41">
        <f t="shared" si="283"/>
        <v>141.84926000000002</v>
      </c>
      <c r="BJ431" s="41">
        <f t="shared" si="286"/>
        <v>284.25516249999998</v>
      </c>
      <c r="BK431" s="41">
        <f t="shared" si="286"/>
        <v>240.52359903846155</v>
      </c>
      <c r="BL431" s="41">
        <f t="shared" si="286"/>
        <v>196.79203557692307</v>
      </c>
      <c r="BM431" s="41">
        <f t="shared" si="286"/>
        <v>153.06047211538461</v>
      </c>
      <c r="BN431" s="41">
        <f t="shared" si="286"/>
        <v>109.32890865384616</v>
      </c>
      <c r="BP431">
        <f t="shared" si="290"/>
        <v>21720.808846153846</v>
      </c>
      <c r="BQ431">
        <f t="shared" si="284"/>
        <v>54.309190499435921</v>
      </c>
    </row>
    <row r="432" spans="1:69" x14ac:dyDescent="0.3">
      <c r="A432" s="38">
        <v>40872</v>
      </c>
      <c r="B432" s="48">
        <v>139492.47</v>
      </c>
      <c r="C432" s="48">
        <v>162687.13</v>
      </c>
      <c r="D432" s="49">
        <v>947000</v>
      </c>
      <c r="E432" s="48">
        <v>2051.4899999999998</v>
      </c>
      <c r="AD432" s="35">
        <f t="shared" si="271"/>
        <v>2012</v>
      </c>
      <c r="AE432" s="5">
        <f t="shared" si="272"/>
        <v>2011</v>
      </c>
      <c r="AF432" s="5">
        <f t="shared" si="273"/>
        <v>2010</v>
      </c>
      <c r="AG432" s="8">
        <f t="shared" si="274"/>
        <v>40872</v>
      </c>
      <c r="AH432" s="6">
        <f t="shared" si="243"/>
        <v>6</v>
      </c>
      <c r="AI432" s="6">
        <f t="shared" si="244"/>
        <v>46</v>
      </c>
      <c r="AK432">
        <f t="shared" si="287"/>
        <v>13661.46423076923</v>
      </c>
      <c r="AL432">
        <f t="shared" si="275"/>
        <v>-9.4636305245741958</v>
      </c>
      <c r="AN432">
        <f t="shared" si="276"/>
        <v>10.210652946396921</v>
      </c>
      <c r="AO432" s="39">
        <f t="shared" si="277"/>
        <v>40872</v>
      </c>
      <c r="AP432" s="40">
        <f t="shared" si="278"/>
        <v>139.49247</v>
      </c>
      <c r="AQ432">
        <f t="shared" si="285"/>
        <v>163.93757076923077</v>
      </c>
      <c r="AR432">
        <f t="shared" si="285"/>
        <v>136.61464230769229</v>
      </c>
      <c r="AS432">
        <f t="shared" si="285"/>
        <v>109.29171384615384</v>
      </c>
      <c r="AT432">
        <f t="shared" si="285"/>
        <v>81.968785384615387</v>
      </c>
      <c r="AU432">
        <f t="shared" si="285"/>
        <v>54.64585692307692</v>
      </c>
      <c r="AW432">
        <f t="shared" si="288"/>
        <v>13970.177307692307</v>
      </c>
      <c r="AX432">
        <f t="shared" si="279"/>
        <v>-21.225665975384857</v>
      </c>
      <c r="BD432">
        <f t="shared" si="289"/>
        <v>22054.295769230768</v>
      </c>
      <c r="BE432">
        <f t="shared" si="280"/>
        <v>61.434348446769427</v>
      </c>
      <c r="BG432">
        <f t="shared" si="281"/>
        <v>6.3249568909207277</v>
      </c>
      <c r="BH432" s="39">
        <f t="shared" si="282"/>
        <v>40872</v>
      </c>
      <c r="BI432" s="41">
        <f t="shared" si="283"/>
        <v>139.49247</v>
      </c>
      <c r="BJ432" s="41">
        <f t="shared" si="286"/>
        <v>286.70584499999995</v>
      </c>
      <c r="BK432" s="41">
        <f t="shared" si="286"/>
        <v>242.59725346153846</v>
      </c>
      <c r="BL432" s="41">
        <f t="shared" si="286"/>
        <v>198.4886619230769</v>
      </c>
      <c r="BM432" s="41">
        <f t="shared" si="286"/>
        <v>154.38007038461538</v>
      </c>
      <c r="BN432" s="41">
        <f t="shared" si="286"/>
        <v>110.27147884615384</v>
      </c>
      <c r="BP432">
        <f t="shared" si="290"/>
        <v>21907.176153846154</v>
      </c>
      <c r="BQ432">
        <f t="shared" si="284"/>
        <v>56.813873377137078</v>
      </c>
    </row>
    <row r="433" spans="1:69" x14ac:dyDescent="0.3">
      <c r="A433" s="38">
        <v>40879</v>
      </c>
      <c r="B433" s="48">
        <v>154664.29999999999</v>
      </c>
      <c r="C433" s="48">
        <v>179029.93</v>
      </c>
      <c r="D433" s="49">
        <v>1050000</v>
      </c>
      <c r="E433" s="48">
        <v>2257.6799999999998</v>
      </c>
      <c r="AD433" s="35">
        <f t="shared" si="271"/>
        <v>2012</v>
      </c>
      <c r="AE433" s="5">
        <f t="shared" si="272"/>
        <v>2011</v>
      </c>
      <c r="AF433" s="5">
        <f t="shared" si="273"/>
        <v>2010</v>
      </c>
      <c r="AG433" s="8">
        <f t="shared" si="274"/>
        <v>40879</v>
      </c>
      <c r="AH433" s="6">
        <f t="shared" si="243"/>
        <v>5</v>
      </c>
      <c r="AI433" s="6">
        <f t="shared" si="244"/>
        <v>47</v>
      </c>
      <c r="AK433">
        <f t="shared" si="287"/>
        <v>13614.995192307691</v>
      </c>
      <c r="AL433">
        <f t="shared" si="275"/>
        <v>-10.473234189889158</v>
      </c>
      <c r="AN433">
        <f t="shared" si="276"/>
        <v>11.359849769714458</v>
      </c>
      <c r="AO433" s="39">
        <f t="shared" si="277"/>
        <v>40879</v>
      </c>
      <c r="AP433" s="40">
        <f t="shared" si="278"/>
        <v>154.6643</v>
      </c>
      <c r="AQ433">
        <f t="shared" si="285"/>
        <v>163.37994230769232</v>
      </c>
      <c r="AR433">
        <f t="shared" si="285"/>
        <v>136.14995192307691</v>
      </c>
      <c r="AS433">
        <f t="shared" si="285"/>
        <v>108.91996153846154</v>
      </c>
      <c r="AT433">
        <f t="shared" si="285"/>
        <v>81.689971153846159</v>
      </c>
      <c r="AU433">
        <f t="shared" si="285"/>
        <v>54.459980769230768</v>
      </c>
      <c r="AW433">
        <f t="shared" si="288"/>
        <v>13864.194423076924</v>
      </c>
      <c r="AX433">
        <f t="shared" si="279"/>
        <v>-22.631065158627774</v>
      </c>
      <c r="BD433">
        <f t="shared" si="289"/>
        <v>22242.809807692309</v>
      </c>
      <c r="BE433">
        <f t="shared" si="280"/>
        <v>63.369942431263063</v>
      </c>
      <c r="BG433">
        <f t="shared" si="281"/>
        <v>6.9534515349994983</v>
      </c>
      <c r="BH433" s="39">
        <f t="shared" si="282"/>
        <v>40879</v>
      </c>
      <c r="BI433" s="41">
        <f t="shared" si="283"/>
        <v>154.6643</v>
      </c>
      <c r="BJ433" s="41">
        <f t="shared" si="286"/>
        <v>289.15652750000004</v>
      </c>
      <c r="BK433" s="41">
        <f t="shared" si="286"/>
        <v>244.67090788461539</v>
      </c>
      <c r="BL433" s="41">
        <f t="shared" si="286"/>
        <v>200.18528826923077</v>
      </c>
      <c r="BM433" s="41">
        <f t="shared" si="286"/>
        <v>155.69966865384617</v>
      </c>
      <c r="BN433" s="41">
        <f t="shared" si="286"/>
        <v>111.21404903846154</v>
      </c>
      <c r="BP433">
        <f t="shared" si="290"/>
        <v>22093.543461538466</v>
      </c>
      <c r="BQ433">
        <f t="shared" si="284"/>
        <v>59.356849646913545</v>
      </c>
    </row>
    <row r="434" spans="1:69" x14ac:dyDescent="0.3">
      <c r="A434" s="38">
        <v>40886</v>
      </c>
      <c r="B434" s="48">
        <v>155106.20000000001</v>
      </c>
      <c r="C434" s="48">
        <v>178879.29</v>
      </c>
      <c r="D434" s="49">
        <v>1053000</v>
      </c>
      <c r="E434" s="48">
        <v>2252.1799999999998</v>
      </c>
      <c r="AD434" s="35">
        <f t="shared" si="271"/>
        <v>2012</v>
      </c>
      <c r="AE434" s="5">
        <f t="shared" si="272"/>
        <v>2011</v>
      </c>
      <c r="AF434" s="5">
        <f t="shared" si="273"/>
        <v>2010</v>
      </c>
      <c r="AG434" s="8">
        <f t="shared" si="274"/>
        <v>40886</v>
      </c>
      <c r="AH434" s="6">
        <f t="shared" si="243"/>
        <v>4</v>
      </c>
      <c r="AI434" s="6">
        <f t="shared" si="244"/>
        <v>48</v>
      </c>
      <c r="AK434">
        <f t="shared" si="287"/>
        <v>13568.526153846155</v>
      </c>
      <c r="AL434">
        <f t="shared" si="275"/>
        <v>-11.467256969140982</v>
      </c>
      <c r="AN434">
        <f t="shared" si="276"/>
        <v>11.431322624236044</v>
      </c>
      <c r="AO434" s="39">
        <f t="shared" si="277"/>
        <v>40886</v>
      </c>
      <c r="AP434" s="40">
        <f t="shared" si="278"/>
        <v>155.1062</v>
      </c>
      <c r="AQ434">
        <f t="shared" si="285"/>
        <v>162.82231384615386</v>
      </c>
      <c r="AR434">
        <f t="shared" si="285"/>
        <v>135.68526153846156</v>
      </c>
      <c r="AS434">
        <f t="shared" si="285"/>
        <v>108.54820923076923</v>
      </c>
      <c r="AT434">
        <f t="shared" si="285"/>
        <v>81.411156923076931</v>
      </c>
      <c r="AU434">
        <f t="shared" si="285"/>
        <v>54.274104615384616</v>
      </c>
      <c r="AW434">
        <f t="shared" si="288"/>
        <v>13758.211538461541</v>
      </c>
      <c r="AX434">
        <f t="shared" si="279"/>
        <v>-24.007717822264464</v>
      </c>
      <c r="BD434">
        <f t="shared" si="289"/>
        <v>22431.323846153849</v>
      </c>
      <c r="BE434">
        <f t="shared" si="280"/>
        <v>65.318794331950585</v>
      </c>
      <c r="BG434">
        <f t="shared" si="281"/>
        <v>6.9147144887124012</v>
      </c>
      <c r="BH434" s="39">
        <f t="shared" si="282"/>
        <v>40886</v>
      </c>
      <c r="BI434" s="41">
        <f t="shared" si="283"/>
        <v>155.1062</v>
      </c>
      <c r="BJ434" s="41">
        <f t="shared" si="286"/>
        <v>291.60721000000001</v>
      </c>
      <c r="BK434" s="41">
        <f t="shared" si="286"/>
        <v>246.74456230769235</v>
      </c>
      <c r="BL434" s="41">
        <f t="shared" si="286"/>
        <v>201.88191461538466</v>
      </c>
      <c r="BM434" s="41">
        <f t="shared" si="286"/>
        <v>157.01926692307694</v>
      </c>
      <c r="BN434" s="41">
        <f t="shared" si="286"/>
        <v>112.15661923076925</v>
      </c>
      <c r="BP434">
        <f t="shared" si="290"/>
        <v>22279.91076923077</v>
      </c>
      <c r="BQ434">
        <f t="shared" si="284"/>
        <v>61.939004258994942</v>
      </c>
    </row>
    <row r="435" spans="1:69" x14ac:dyDescent="0.3">
      <c r="A435" s="38">
        <v>40893</v>
      </c>
      <c r="B435" s="48">
        <v>153927.81</v>
      </c>
      <c r="C435" s="48">
        <v>177738.83</v>
      </c>
      <c r="D435" s="49">
        <v>1045000</v>
      </c>
      <c r="E435" s="48">
        <v>2241</v>
      </c>
      <c r="AD435" s="35">
        <f t="shared" si="271"/>
        <v>2012</v>
      </c>
      <c r="AE435" s="5">
        <f t="shared" si="272"/>
        <v>2011</v>
      </c>
      <c r="AF435" s="5">
        <f t="shared" si="273"/>
        <v>2010</v>
      </c>
      <c r="AG435" s="8">
        <f t="shared" si="274"/>
        <v>40893</v>
      </c>
      <c r="AH435" s="6">
        <f t="shared" si="243"/>
        <v>3</v>
      </c>
      <c r="AI435" s="6">
        <f t="shared" si="244"/>
        <v>49</v>
      </c>
      <c r="AK435">
        <f t="shared" si="287"/>
        <v>13522.057115384616</v>
      </c>
      <c r="AL435">
        <f t="shared" si="275"/>
        <v>-12.446056782640769</v>
      </c>
      <c r="AN435">
        <f t="shared" si="276"/>
        <v>11.383461013847503</v>
      </c>
      <c r="AO435" s="39">
        <f t="shared" si="277"/>
        <v>40893</v>
      </c>
      <c r="AP435" s="40">
        <f t="shared" si="278"/>
        <v>153.92780999999999</v>
      </c>
      <c r="AQ435">
        <f t="shared" si="285"/>
        <v>162.26468538461538</v>
      </c>
      <c r="AR435">
        <f t="shared" si="285"/>
        <v>135.22057115384615</v>
      </c>
      <c r="AS435">
        <f t="shared" si="285"/>
        <v>108.17645692307693</v>
      </c>
      <c r="AT435">
        <f t="shared" si="285"/>
        <v>81.132342692307688</v>
      </c>
      <c r="AU435">
        <f t="shared" si="285"/>
        <v>54.088228461538463</v>
      </c>
      <c r="AW435">
        <f t="shared" si="288"/>
        <v>13652.228653846154</v>
      </c>
      <c r="AX435">
        <f t="shared" si="279"/>
        <v>-25.356497024220769</v>
      </c>
      <c r="BD435">
        <f t="shared" si="289"/>
        <v>22619.837884615386</v>
      </c>
      <c r="BE435">
        <f t="shared" si="280"/>
        <v>67.281040832757924</v>
      </c>
      <c r="BG435">
        <f t="shared" si="281"/>
        <v>6.8049917415496672</v>
      </c>
      <c r="BH435" s="39">
        <f t="shared" si="282"/>
        <v>40893</v>
      </c>
      <c r="BI435" s="41">
        <f t="shared" si="283"/>
        <v>153.92780999999999</v>
      </c>
      <c r="BJ435" s="41">
        <f t="shared" si="286"/>
        <v>294.05789250000004</v>
      </c>
      <c r="BK435" s="41">
        <f t="shared" si="286"/>
        <v>248.81821673076925</v>
      </c>
      <c r="BL435" s="41">
        <f t="shared" si="286"/>
        <v>203.57854096153847</v>
      </c>
      <c r="BM435" s="41">
        <f t="shared" si="286"/>
        <v>158.33886519230771</v>
      </c>
      <c r="BN435" s="41">
        <f t="shared" si="286"/>
        <v>113.09918942307692</v>
      </c>
      <c r="BP435">
        <f t="shared" si="290"/>
        <v>22466.278076923078</v>
      </c>
      <c r="BQ435">
        <f t="shared" si="284"/>
        <v>64.56124964324998</v>
      </c>
    </row>
    <row r="436" spans="1:69" x14ac:dyDescent="0.3">
      <c r="A436" s="38">
        <v>40900</v>
      </c>
      <c r="B436" s="48">
        <v>157315.69</v>
      </c>
      <c r="C436" s="48">
        <v>180763.59</v>
      </c>
      <c r="D436" s="49">
        <v>1068000</v>
      </c>
      <c r="E436" s="48">
        <v>2278.23</v>
      </c>
      <c r="AD436" s="35">
        <f t="shared" si="271"/>
        <v>2012</v>
      </c>
      <c r="AE436" s="5">
        <f t="shared" si="272"/>
        <v>2011</v>
      </c>
      <c r="AF436" s="5">
        <f t="shared" si="273"/>
        <v>2010</v>
      </c>
      <c r="AG436" s="8">
        <f t="shared" si="274"/>
        <v>40900</v>
      </c>
      <c r="AH436" s="6">
        <f t="shared" si="243"/>
        <v>2</v>
      </c>
      <c r="AI436" s="6">
        <f t="shared" si="244"/>
        <v>50</v>
      </c>
      <c r="AK436">
        <f t="shared" si="287"/>
        <v>13475.588076923075</v>
      </c>
      <c r="AL436">
        <f t="shared" si="275"/>
        <v>-13.409980671262222</v>
      </c>
      <c r="AN436">
        <f t="shared" si="276"/>
        <v>11.674124283258768</v>
      </c>
      <c r="AO436" s="39">
        <f t="shared" si="277"/>
        <v>40900</v>
      </c>
      <c r="AP436" s="40">
        <f t="shared" si="278"/>
        <v>157.31568999999999</v>
      </c>
      <c r="AQ436">
        <f t="shared" si="285"/>
        <v>161.70705692307692</v>
      </c>
      <c r="AR436">
        <f t="shared" si="285"/>
        <v>134.75588076923074</v>
      </c>
      <c r="AS436">
        <f t="shared" si="285"/>
        <v>107.80470461538461</v>
      </c>
      <c r="AT436">
        <f t="shared" si="285"/>
        <v>80.85352846153846</v>
      </c>
      <c r="AU436">
        <f t="shared" si="285"/>
        <v>53.902352307692304</v>
      </c>
      <c r="AW436">
        <f t="shared" si="288"/>
        <v>13546.245769230771</v>
      </c>
      <c r="AX436">
        <f t="shared" si="279"/>
        <v>-26.678240822663714</v>
      </c>
      <c r="BD436">
        <f t="shared" si="289"/>
        <v>22808.351923076923</v>
      </c>
      <c r="BE436">
        <f t="shared" si="280"/>
        <v>69.256820502967088</v>
      </c>
      <c r="BG436">
        <f t="shared" si="281"/>
        <v>6.8972844040007946</v>
      </c>
      <c r="BH436" s="39">
        <f t="shared" si="282"/>
        <v>40900</v>
      </c>
      <c r="BI436" s="41">
        <f t="shared" si="283"/>
        <v>157.31568999999999</v>
      </c>
      <c r="BJ436" s="41">
        <f t="shared" si="286"/>
        <v>296.50857500000001</v>
      </c>
      <c r="BK436" s="41">
        <f t="shared" si="286"/>
        <v>250.89187115384615</v>
      </c>
      <c r="BL436" s="41">
        <f t="shared" si="286"/>
        <v>205.27516730769233</v>
      </c>
      <c r="BM436" s="41">
        <f t="shared" si="286"/>
        <v>159.65846346153845</v>
      </c>
      <c r="BN436" s="41">
        <f t="shared" si="286"/>
        <v>114.04175961538462</v>
      </c>
      <c r="BP436">
        <f t="shared" si="290"/>
        <v>22652.645384615389</v>
      </c>
      <c r="BQ436">
        <f t="shared" si="284"/>
        <v>67.224526784159536</v>
      </c>
    </row>
    <row r="437" spans="1:69" x14ac:dyDescent="0.3">
      <c r="A437" s="38">
        <v>40906</v>
      </c>
      <c r="B437" s="48">
        <v>155842.70000000001</v>
      </c>
      <c r="C437" s="48">
        <v>179404.32</v>
      </c>
      <c r="D437" s="49">
        <v>1058000</v>
      </c>
      <c r="E437" s="48">
        <v>2260.61</v>
      </c>
      <c r="AD437" s="35">
        <f t="shared" si="271"/>
        <v>2012</v>
      </c>
      <c r="AE437" s="5">
        <f t="shared" si="272"/>
        <v>2011</v>
      </c>
      <c r="AF437" s="5">
        <f t="shared" si="273"/>
        <v>2010</v>
      </c>
      <c r="AG437" s="8">
        <f t="shared" si="274"/>
        <v>40906</v>
      </c>
      <c r="AH437" s="6">
        <f t="shared" si="243"/>
        <v>1</v>
      </c>
      <c r="AI437" s="6">
        <f t="shared" si="244"/>
        <v>51</v>
      </c>
      <c r="AK437">
        <f t="shared" si="287"/>
        <v>13429.119038461537</v>
      </c>
      <c r="AL437">
        <f t="shared" si="275"/>
        <v>-14.359365206691743</v>
      </c>
      <c r="AN437">
        <f t="shared" si="276"/>
        <v>11.604834207937264</v>
      </c>
      <c r="AO437" s="39">
        <f t="shared" si="277"/>
        <v>40906</v>
      </c>
      <c r="AP437" s="40">
        <f t="shared" si="278"/>
        <v>155.84270000000001</v>
      </c>
      <c r="AQ437">
        <f t="shared" si="285"/>
        <v>161.14942846153846</v>
      </c>
      <c r="AR437">
        <f t="shared" si="285"/>
        <v>134.29119038461536</v>
      </c>
      <c r="AS437">
        <f t="shared" si="285"/>
        <v>107.43295230769229</v>
      </c>
      <c r="AT437">
        <f t="shared" si="285"/>
        <v>80.574714230769231</v>
      </c>
      <c r="AU437">
        <f t="shared" si="285"/>
        <v>53.716476153846145</v>
      </c>
      <c r="AW437">
        <f t="shared" si="288"/>
        <v>13440.262884615384</v>
      </c>
      <c r="AX437">
        <f t="shared" si="279"/>
        <v>-27.973754012467111</v>
      </c>
      <c r="BD437">
        <f t="shared" si="289"/>
        <v>22996.86596153846</v>
      </c>
      <c r="BE437">
        <f t="shared" si="280"/>
        <v>71.246273829835843</v>
      </c>
      <c r="BG437">
        <f t="shared" si="281"/>
        <v>6.7766929746271538</v>
      </c>
      <c r="BH437" s="39">
        <f t="shared" si="282"/>
        <v>40906</v>
      </c>
      <c r="BI437" s="41">
        <f t="shared" si="283"/>
        <v>155.84270000000001</v>
      </c>
      <c r="BJ437" s="41">
        <f t="shared" si="286"/>
        <v>298.95925750000004</v>
      </c>
      <c r="BK437" s="41">
        <f t="shared" si="286"/>
        <v>252.96552557692308</v>
      </c>
      <c r="BL437" s="41">
        <f t="shared" si="286"/>
        <v>206.97179365384613</v>
      </c>
      <c r="BM437" s="41">
        <f t="shared" si="286"/>
        <v>160.97806173076924</v>
      </c>
      <c r="BN437" s="41">
        <f t="shared" si="286"/>
        <v>114.98432980769229</v>
      </c>
      <c r="BP437">
        <f t="shared" si="290"/>
        <v>22839.01269230769</v>
      </c>
      <c r="BQ437">
        <f t="shared" si="284"/>
        <v>69.929806346650693</v>
      </c>
    </row>
    <row r="438" spans="1:69" x14ac:dyDescent="0.3">
      <c r="A438" s="38">
        <v>40914</v>
      </c>
      <c r="B438" s="48">
        <v>153191.31</v>
      </c>
      <c r="C438" s="48">
        <v>178635.45</v>
      </c>
      <c r="D438" s="49">
        <v>1040000</v>
      </c>
      <c r="E438" s="48">
        <v>2254</v>
      </c>
      <c r="AD438" s="35">
        <f t="shared" si="271"/>
        <v>2013</v>
      </c>
      <c r="AE438" s="5">
        <f t="shared" si="272"/>
        <v>2012</v>
      </c>
      <c r="AF438" s="5">
        <f t="shared" si="273"/>
        <v>2011</v>
      </c>
      <c r="AG438" s="8">
        <f t="shared" si="274"/>
        <v>40914</v>
      </c>
      <c r="AH438" s="6">
        <v>52</v>
      </c>
      <c r="AI438" s="6">
        <v>0</v>
      </c>
      <c r="AK438">
        <f t="shared" si="287"/>
        <v>13382.65</v>
      </c>
      <c r="AL438">
        <f t="shared" si="275"/>
        <v>-15.294536883253674</v>
      </c>
      <c r="AN438">
        <f t="shared" si="276"/>
        <v>11.44700862684147</v>
      </c>
      <c r="AO438" s="39">
        <f t="shared" si="277"/>
        <v>40914</v>
      </c>
      <c r="AP438" s="40">
        <f t="shared" si="278"/>
        <v>153.19130999999999</v>
      </c>
      <c r="AQ438">
        <f t="shared" si="285"/>
        <v>160.59179999999998</v>
      </c>
      <c r="AR438">
        <f t="shared" si="285"/>
        <v>133.82650000000001</v>
      </c>
      <c r="AS438">
        <f t="shared" si="285"/>
        <v>107.0612</v>
      </c>
      <c r="AT438">
        <f t="shared" si="285"/>
        <v>80.295899999999989</v>
      </c>
      <c r="AU438">
        <f t="shared" si="285"/>
        <v>53.5306</v>
      </c>
      <c r="AW438">
        <f t="shared" si="288"/>
        <v>13334.28</v>
      </c>
      <c r="AX438">
        <f t="shared" si="279"/>
        <v>-29.243809759309837</v>
      </c>
      <c r="BD438">
        <f t="shared" si="289"/>
        <v>23185.38</v>
      </c>
      <c r="BE438">
        <f t="shared" si="280"/>
        <v>73.249543251897052</v>
      </c>
      <c r="BG438">
        <f t="shared" si="281"/>
        <v>6.6072374056409684</v>
      </c>
      <c r="BH438" s="39">
        <f t="shared" si="282"/>
        <v>40914</v>
      </c>
      <c r="BI438" s="41">
        <f t="shared" si="283"/>
        <v>153.19130999999999</v>
      </c>
      <c r="BJ438" s="41">
        <f t="shared" si="286"/>
        <v>301.40994000000001</v>
      </c>
      <c r="BK438" s="41">
        <f t="shared" si="286"/>
        <v>255.03918000000002</v>
      </c>
      <c r="BL438" s="41">
        <f t="shared" si="286"/>
        <v>208.66842000000003</v>
      </c>
      <c r="BM438" s="41">
        <f t="shared" si="286"/>
        <v>162.29766000000001</v>
      </c>
      <c r="BN438" s="41">
        <f t="shared" si="286"/>
        <v>115.9269</v>
      </c>
      <c r="BP438">
        <f t="shared" si="290"/>
        <v>23025.38</v>
      </c>
      <c r="BQ438">
        <f t="shared" si="284"/>
        <v>72.678089855620257</v>
      </c>
    </row>
    <row r="439" spans="1:69" x14ac:dyDescent="0.3">
      <c r="A439" s="38">
        <v>40921</v>
      </c>
      <c r="B439" s="48">
        <v>154075.10999999999</v>
      </c>
      <c r="C439" s="48">
        <v>180096.6</v>
      </c>
      <c r="D439" s="49">
        <v>1046000</v>
      </c>
      <c r="E439" s="48">
        <v>2273.1999999999998</v>
      </c>
      <c r="AD439" s="35">
        <f t="shared" si="271"/>
        <v>2013</v>
      </c>
      <c r="AE439" s="5">
        <f t="shared" si="272"/>
        <v>2012</v>
      </c>
      <c r="AF439" s="5">
        <f t="shared" si="273"/>
        <v>2011</v>
      </c>
      <c r="AG439" s="8">
        <f t="shared" si="274"/>
        <v>40921</v>
      </c>
      <c r="AH439" s="6">
        <f t="shared" ref="AH439:AH489" si="291">AH438-1</f>
        <v>51</v>
      </c>
      <c r="AI439" s="6">
        <f t="shared" ref="AI439:AI489" si="292">AI438+1</f>
        <v>1</v>
      </c>
      <c r="AK439">
        <f t="shared" si="287"/>
        <v>13571.164038461537</v>
      </c>
      <c r="AL439">
        <f t="shared" si="275"/>
        <v>-13.847942208310348</v>
      </c>
      <c r="AN439">
        <f t="shared" si="276"/>
        <v>11.353124136097787</v>
      </c>
      <c r="AO439" s="39">
        <f t="shared" si="277"/>
        <v>40921</v>
      </c>
      <c r="AP439" s="40">
        <f t="shared" si="278"/>
        <v>154.07511</v>
      </c>
      <c r="AQ439">
        <f t="shared" si="285"/>
        <v>162.85396846153844</v>
      </c>
      <c r="AR439">
        <f t="shared" si="285"/>
        <v>135.71164038461538</v>
      </c>
      <c r="AS439">
        <f t="shared" si="285"/>
        <v>108.56931230769229</v>
      </c>
      <c r="AT439">
        <f t="shared" si="285"/>
        <v>81.426984230769222</v>
      </c>
      <c r="AU439">
        <f t="shared" si="285"/>
        <v>54.284656153846143</v>
      </c>
      <c r="AW439">
        <f t="shared" si="288"/>
        <v>13520.647307692308</v>
      </c>
      <c r="AX439">
        <f t="shared" si="279"/>
        <v>-27.849119107977671</v>
      </c>
      <c r="BD439">
        <f t="shared" si="289"/>
        <v>23312.992307692308</v>
      </c>
      <c r="BE439">
        <f t="shared" si="280"/>
        <v>71.783291703068457</v>
      </c>
      <c r="BG439">
        <f t="shared" si="281"/>
        <v>6.6089804331622277</v>
      </c>
      <c r="BH439" s="39">
        <f t="shared" si="282"/>
        <v>40921</v>
      </c>
      <c r="BI439" s="41">
        <f t="shared" si="283"/>
        <v>154.07511</v>
      </c>
      <c r="BJ439" s="41">
        <f t="shared" si="286"/>
        <v>303.06890000000004</v>
      </c>
      <c r="BK439" s="41">
        <f t="shared" si="286"/>
        <v>256.44291538461539</v>
      </c>
      <c r="BL439" s="41">
        <f t="shared" si="286"/>
        <v>209.81693076923077</v>
      </c>
      <c r="BM439" s="41">
        <f t="shared" si="286"/>
        <v>163.19094615384617</v>
      </c>
      <c r="BN439" s="41">
        <f t="shared" si="286"/>
        <v>116.56496153846153</v>
      </c>
      <c r="BP439">
        <f t="shared" si="290"/>
        <v>23209.539807692305</v>
      </c>
      <c r="BQ439">
        <f t="shared" si="284"/>
        <v>71.659975143998395</v>
      </c>
    </row>
    <row r="440" spans="1:69" x14ac:dyDescent="0.3">
      <c r="A440" s="38">
        <v>40928</v>
      </c>
      <c r="B440" s="48">
        <v>162765.76999999999</v>
      </c>
      <c r="C440" s="48">
        <v>189788.17</v>
      </c>
      <c r="D440" s="49">
        <v>1105000</v>
      </c>
      <c r="E440" s="48">
        <v>2397.1799999999998</v>
      </c>
      <c r="AD440" s="35">
        <f t="shared" si="271"/>
        <v>2013</v>
      </c>
      <c r="AE440" s="5">
        <f t="shared" si="272"/>
        <v>2012</v>
      </c>
      <c r="AF440" s="5">
        <f t="shared" si="273"/>
        <v>2011</v>
      </c>
      <c r="AG440" s="8">
        <f t="shared" si="274"/>
        <v>40928</v>
      </c>
      <c r="AH440" s="6">
        <f t="shared" si="291"/>
        <v>50</v>
      </c>
      <c r="AI440" s="6">
        <f t="shared" si="292"/>
        <v>2</v>
      </c>
      <c r="AK440">
        <f t="shared" si="287"/>
        <v>13759.678076923075</v>
      </c>
      <c r="AL440">
        <f t="shared" si="275"/>
        <v>-12.39278756553831</v>
      </c>
      <c r="AN440">
        <f t="shared" si="276"/>
        <v>11.829184454030301</v>
      </c>
      <c r="AO440" s="39">
        <f t="shared" si="277"/>
        <v>40928</v>
      </c>
      <c r="AP440" s="40">
        <f t="shared" si="278"/>
        <v>162.76577</v>
      </c>
      <c r="AQ440">
        <f t="shared" si="285"/>
        <v>165.11613692307691</v>
      </c>
      <c r="AR440">
        <f t="shared" si="285"/>
        <v>137.59678076923075</v>
      </c>
      <c r="AS440">
        <f t="shared" si="285"/>
        <v>110.0774246153846</v>
      </c>
      <c r="AT440">
        <f t="shared" si="285"/>
        <v>82.558068461538454</v>
      </c>
      <c r="AU440">
        <f t="shared" si="285"/>
        <v>55.0387123076923</v>
      </c>
      <c r="AW440">
        <f t="shared" si="288"/>
        <v>13707.014615384616</v>
      </c>
      <c r="AX440">
        <f t="shared" si="279"/>
        <v>-26.438563059438501</v>
      </c>
      <c r="BD440">
        <f t="shared" si="289"/>
        <v>23440.604615384618</v>
      </c>
      <c r="BE440">
        <f t="shared" si="280"/>
        <v>70.357216821066658</v>
      </c>
      <c r="BG440">
        <f t="shared" si="281"/>
        <v>6.9437530588768599</v>
      </c>
      <c r="BH440" s="39">
        <f t="shared" si="282"/>
        <v>40928</v>
      </c>
      <c r="BI440" s="41">
        <f t="shared" si="283"/>
        <v>162.76577</v>
      </c>
      <c r="BJ440" s="41">
        <f t="shared" si="286"/>
        <v>304.72786000000002</v>
      </c>
      <c r="BK440" s="41">
        <f t="shared" si="286"/>
        <v>257.84665076923079</v>
      </c>
      <c r="BL440" s="41">
        <f t="shared" si="286"/>
        <v>210.96544153846156</v>
      </c>
      <c r="BM440" s="41">
        <f t="shared" si="286"/>
        <v>164.08423230769233</v>
      </c>
      <c r="BN440" s="41">
        <f t="shared" si="286"/>
        <v>117.2030230769231</v>
      </c>
      <c r="BP440">
        <f t="shared" si="290"/>
        <v>23393.699615384619</v>
      </c>
      <c r="BQ440">
        <f t="shared" si="284"/>
        <v>70.669546008419388</v>
      </c>
    </row>
    <row r="441" spans="1:69" x14ac:dyDescent="0.3">
      <c r="A441" s="38">
        <v>40935</v>
      </c>
      <c r="B441" s="48">
        <v>165711.75</v>
      </c>
      <c r="C441" s="48">
        <v>192160.4</v>
      </c>
      <c r="D441" s="49">
        <v>1125000</v>
      </c>
      <c r="E441" s="48">
        <v>2425.5300000000002</v>
      </c>
      <c r="AD441" s="35">
        <f t="shared" si="271"/>
        <v>2013</v>
      </c>
      <c r="AE441" s="5">
        <f t="shared" si="272"/>
        <v>2012</v>
      </c>
      <c r="AF441" s="5">
        <f t="shared" si="273"/>
        <v>2011</v>
      </c>
      <c r="AG441" s="8">
        <f t="shared" si="274"/>
        <v>40935</v>
      </c>
      <c r="AH441" s="6">
        <f t="shared" si="291"/>
        <v>49</v>
      </c>
      <c r="AI441" s="6">
        <f t="shared" si="292"/>
        <v>3</v>
      </c>
      <c r="AK441">
        <f t="shared" si="287"/>
        <v>13948.192115384616</v>
      </c>
      <c r="AL441">
        <f t="shared" si="275"/>
        <v>-10.928996751336062</v>
      </c>
      <c r="AN441">
        <f t="shared" si="276"/>
        <v>11.880518179644428</v>
      </c>
      <c r="AO441" s="39">
        <f t="shared" si="277"/>
        <v>40935</v>
      </c>
      <c r="AP441" s="40">
        <f t="shared" si="278"/>
        <v>165.71174999999999</v>
      </c>
      <c r="AQ441">
        <f t="shared" si="285"/>
        <v>167.37830538461537</v>
      </c>
      <c r="AR441">
        <f t="shared" si="285"/>
        <v>139.48192115384617</v>
      </c>
      <c r="AS441">
        <f t="shared" si="285"/>
        <v>111.58553692307693</v>
      </c>
      <c r="AT441">
        <f t="shared" si="285"/>
        <v>83.689152692307687</v>
      </c>
      <c r="AU441">
        <f t="shared" si="285"/>
        <v>55.792768461538465</v>
      </c>
      <c r="AW441">
        <f t="shared" si="288"/>
        <v>13893.381923076924</v>
      </c>
      <c r="AX441">
        <f t="shared" si="279"/>
        <v>-25.011869348267656</v>
      </c>
      <c r="BD441">
        <f t="shared" si="289"/>
        <v>23568.216923076925</v>
      </c>
      <c r="BE441">
        <f t="shared" si="280"/>
        <v>68.969689606451496</v>
      </c>
      <c r="BG441">
        <f t="shared" si="281"/>
        <v>7.0311534614968094</v>
      </c>
      <c r="BH441" s="39">
        <f t="shared" si="282"/>
        <v>40935</v>
      </c>
      <c r="BI441" s="41">
        <f t="shared" si="283"/>
        <v>165.71174999999999</v>
      </c>
      <c r="BJ441" s="41">
        <f t="shared" si="286"/>
        <v>306.38682</v>
      </c>
      <c r="BK441" s="41">
        <f t="shared" si="286"/>
        <v>259.25038615384614</v>
      </c>
      <c r="BL441" s="41">
        <f t="shared" si="286"/>
        <v>212.11395230769233</v>
      </c>
      <c r="BM441" s="41">
        <f t="shared" si="286"/>
        <v>164.97751846153847</v>
      </c>
      <c r="BN441" s="41">
        <f t="shared" si="286"/>
        <v>117.84108461538462</v>
      </c>
      <c r="BP441">
        <f t="shared" si="290"/>
        <v>23577.859423076923</v>
      </c>
      <c r="BQ441">
        <f t="shared" si="284"/>
        <v>69.705688317068933</v>
      </c>
    </row>
    <row r="442" spans="1:69" x14ac:dyDescent="0.3">
      <c r="A442" s="38">
        <v>40942</v>
      </c>
      <c r="B442" s="48">
        <v>157021.09</v>
      </c>
      <c r="C442" s="48">
        <v>183726.34</v>
      </c>
      <c r="D442" s="49">
        <v>1066000</v>
      </c>
      <c r="E442" s="48">
        <v>2320.09</v>
      </c>
      <c r="AD442" s="35">
        <f t="shared" si="271"/>
        <v>2013</v>
      </c>
      <c r="AE442" s="5">
        <f t="shared" si="272"/>
        <v>2012</v>
      </c>
      <c r="AF442" s="5">
        <f t="shared" si="273"/>
        <v>2011</v>
      </c>
      <c r="AG442" s="8">
        <f t="shared" si="274"/>
        <v>40942</v>
      </c>
      <c r="AH442" s="6">
        <f t="shared" si="291"/>
        <v>48</v>
      </c>
      <c r="AI442" s="6">
        <f t="shared" si="292"/>
        <v>4</v>
      </c>
      <c r="AK442">
        <f t="shared" si="287"/>
        <v>14136.706153846155</v>
      </c>
      <c r="AL442">
        <f t="shared" si="275"/>
        <v>-9.4564926548913792</v>
      </c>
      <c r="AN442">
        <f t="shared" si="276"/>
        <v>11.107332096400651</v>
      </c>
      <c r="AO442" s="39">
        <f t="shared" si="277"/>
        <v>40942</v>
      </c>
      <c r="AP442" s="40">
        <f t="shared" si="278"/>
        <v>157.02108999999999</v>
      </c>
      <c r="AQ442">
        <f t="shared" si="285"/>
        <v>169.64047384615384</v>
      </c>
      <c r="AR442">
        <f t="shared" si="285"/>
        <v>141.36706153846154</v>
      </c>
      <c r="AS442">
        <f t="shared" si="285"/>
        <v>113.09364923076924</v>
      </c>
      <c r="AT442">
        <f t="shared" si="285"/>
        <v>84.820236923076919</v>
      </c>
      <c r="AU442">
        <f t="shared" si="285"/>
        <v>56.546824615384622</v>
      </c>
      <c r="AW442">
        <f t="shared" si="288"/>
        <v>14079.749230769232</v>
      </c>
      <c r="AX442">
        <f t="shared" si="279"/>
        <v>-23.568759443418308</v>
      </c>
      <c r="BD442">
        <f t="shared" si="289"/>
        <v>23695.829230769232</v>
      </c>
      <c r="BE442">
        <f t="shared" si="280"/>
        <v>67.619167951102526</v>
      </c>
      <c r="BG442">
        <f t="shared" si="281"/>
        <v>6.6265285958470193</v>
      </c>
      <c r="BH442" s="39">
        <f t="shared" si="282"/>
        <v>40942</v>
      </c>
      <c r="BI442" s="41">
        <f t="shared" si="283"/>
        <v>157.02108999999999</v>
      </c>
      <c r="BJ442" s="41">
        <f t="shared" si="286"/>
        <v>308.04578000000004</v>
      </c>
      <c r="BK442" s="41">
        <f t="shared" si="286"/>
        <v>260.65412153846154</v>
      </c>
      <c r="BL442" s="41">
        <f t="shared" si="286"/>
        <v>213.2624630769231</v>
      </c>
      <c r="BM442" s="41">
        <f t="shared" si="286"/>
        <v>165.8708046153846</v>
      </c>
      <c r="BN442" s="41">
        <f t="shared" si="286"/>
        <v>118.47914615384616</v>
      </c>
      <c r="BP442">
        <f t="shared" si="290"/>
        <v>23762.019230769234</v>
      </c>
      <c r="BQ442">
        <f t="shared" si="284"/>
        <v>68.767346927179759</v>
      </c>
    </row>
    <row r="443" spans="1:69" x14ac:dyDescent="0.3">
      <c r="A443" s="38">
        <v>40949</v>
      </c>
      <c r="B443" s="48">
        <v>156431.9</v>
      </c>
      <c r="C443" s="48">
        <v>183651.85</v>
      </c>
      <c r="D443" s="49">
        <v>1062000</v>
      </c>
      <c r="E443" s="48">
        <v>2320.27</v>
      </c>
      <c r="AD443" s="35">
        <f t="shared" si="271"/>
        <v>2013</v>
      </c>
      <c r="AE443" s="5">
        <f t="shared" si="272"/>
        <v>2012</v>
      </c>
      <c r="AF443" s="5">
        <f t="shared" si="273"/>
        <v>2011</v>
      </c>
      <c r="AG443" s="8">
        <f t="shared" si="274"/>
        <v>40949</v>
      </c>
      <c r="AH443" s="6">
        <f t="shared" si="291"/>
        <v>47</v>
      </c>
      <c r="AI443" s="6">
        <f t="shared" si="292"/>
        <v>5</v>
      </c>
      <c r="AK443">
        <f t="shared" si="287"/>
        <v>14325.220192307692</v>
      </c>
      <c r="AL443">
        <f t="shared" si="275"/>
        <v>-7.9751972446401425</v>
      </c>
      <c r="AN443">
        <f t="shared" si="276"/>
        <v>10.920034589346157</v>
      </c>
      <c r="AO443" s="39">
        <f t="shared" si="277"/>
        <v>40949</v>
      </c>
      <c r="AP443" s="40">
        <f t="shared" si="278"/>
        <v>156.43189999999998</v>
      </c>
      <c r="AQ443">
        <f t="shared" si="285"/>
        <v>171.9026423076923</v>
      </c>
      <c r="AR443">
        <f t="shared" si="285"/>
        <v>143.25220192307691</v>
      </c>
      <c r="AS443">
        <f t="shared" si="285"/>
        <v>114.60176153846153</v>
      </c>
      <c r="AT443">
        <f t="shared" si="285"/>
        <v>85.951321153846152</v>
      </c>
      <c r="AU443">
        <f t="shared" si="285"/>
        <v>57.300880769230766</v>
      </c>
      <c r="AW443">
        <f t="shared" si="288"/>
        <v>14266.11653846154</v>
      </c>
      <c r="AX443">
        <f t="shared" si="279"/>
        <v>-22.108948366940606</v>
      </c>
      <c r="BD443">
        <f t="shared" si="289"/>
        <v>23823.441538461539</v>
      </c>
      <c r="BE443">
        <f t="shared" si="280"/>
        <v>66.304190920947718</v>
      </c>
      <c r="BG443">
        <f t="shared" si="281"/>
        <v>6.5663015038129542</v>
      </c>
      <c r="BH443" s="39">
        <f t="shared" si="282"/>
        <v>40949</v>
      </c>
      <c r="BI443" s="41">
        <f t="shared" si="283"/>
        <v>156.43189999999998</v>
      </c>
      <c r="BJ443" s="41">
        <f t="shared" si="286"/>
        <v>309.70474000000002</v>
      </c>
      <c r="BK443" s="41">
        <f t="shared" si="286"/>
        <v>262.05785692307694</v>
      </c>
      <c r="BL443" s="41">
        <f t="shared" si="286"/>
        <v>214.41097384615384</v>
      </c>
      <c r="BM443" s="41">
        <f t="shared" si="286"/>
        <v>166.76409076923076</v>
      </c>
      <c r="BN443" s="41">
        <f t="shared" si="286"/>
        <v>119.1172076923077</v>
      </c>
      <c r="BP443">
        <f t="shared" si="290"/>
        <v>23946.179038461541</v>
      </c>
      <c r="BQ443">
        <f t="shared" si="284"/>
        <v>67.853521831975044</v>
      </c>
    </row>
    <row r="444" spans="1:69" x14ac:dyDescent="0.3">
      <c r="A444" s="38">
        <v>40956</v>
      </c>
      <c r="B444" s="48">
        <v>173224.02</v>
      </c>
      <c r="C444" s="48">
        <v>201935.99</v>
      </c>
      <c r="D444" s="49">
        <v>1176000</v>
      </c>
      <c r="E444" s="48">
        <v>2551</v>
      </c>
      <c r="AD444" s="35">
        <f t="shared" si="271"/>
        <v>2013</v>
      </c>
      <c r="AE444" s="5">
        <f t="shared" si="272"/>
        <v>2012</v>
      </c>
      <c r="AF444" s="5">
        <f t="shared" si="273"/>
        <v>2011</v>
      </c>
      <c r="AG444" s="8">
        <f t="shared" si="274"/>
        <v>40956</v>
      </c>
      <c r="AH444" s="6">
        <f t="shared" si="291"/>
        <v>46</v>
      </c>
      <c r="AI444" s="6">
        <f t="shared" si="292"/>
        <v>6</v>
      </c>
      <c r="AK444">
        <f t="shared" si="287"/>
        <v>14513.734230769231</v>
      </c>
      <c r="AL444">
        <f t="shared" si="275"/>
        <v>-6.4850315544824895</v>
      </c>
      <c r="AN444">
        <f t="shared" si="276"/>
        <v>11.93517927541788</v>
      </c>
      <c r="AO444" s="39">
        <f t="shared" si="277"/>
        <v>40956</v>
      </c>
      <c r="AP444" s="40">
        <f t="shared" si="278"/>
        <v>173.22402</v>
      </c>
      <c r="AQ444">
        <f t="shared" ref="AQ444:AU494" si="293">($AK444*AQ$18)/1000</f>
        <v>174.16481076923077</v>
      </c>
      <c r="AR444">
        <f t="shared" si="293"/>
        <v>145.13734230769231</v>
      </c>
      <c r="AS444">
        <f t="shared" si="293"/>
        <v>116.10987384615385</v>
      </c>
      <c r="AT444">
        <f t="shared" si="293"/>
        <v>87.082405384615384</v>
      </c>
      <c r="AU444">
        <f t="shared" si="293"/>
        <v>58.054936923076923</v>
      </c>
      <c r="AW444">
        <f t="shared" si="288"/>
        <v>14452.483846153846</v>
      </c>
      <c r="AX444">
        <f t="shared" si="279"/>
        <v>-20.63214450637021</v>
      </c>
      <c r="BD444">
        <f t="shared" si="289"/>
        <v>23951.053846153845</v>
      </c>
      <c r="BE444">
        <f t="shared" si="280"/>
        <v>65.023373484250698</v>
      </c>
      <c r="BG444">
        <f t="shared" si="281"/>
        <v>7.232417459067964</v>
      </c>
      <c r="BH444" s="39">
        <f t="shared" si="282"/>
        <v>40956</v>
      </c>
      <c r="BI444" s="41">
        <f t="shared" si="283"/>
        <v>173.22402</v>
      </c>
      <c r="BJ444" s="41">
        <f t="shared" si="286"/>
        <v>311.36369999999999</v>
      </c>
      <c r="BK444" s="41">
        <f t="shared" si="286"/>
        <v>263.46159230769229</v>
      </c>
      <c r="BL444" s="41">
        <f t="shared" si="286"/>
        <v>215.5594846153846</v>
      </c>
      <c r="BM444" s="41">
        <f t="shared" si="286"/>
        <v>167.65737692307692</v>
      </c>
      <c r="BN444" s="41">
        <f t="shared" si="286"/>
        <v>119.75526923076922</v>
      </c>
      <c r="BP444">
        <f t="shared" si="290"/>
        <v>24130.338846153845</v>
      </c>
      <c r="BQ444">
        <f t="shared" si="284"/>
        <v>66.963264605727346</v>
      </c>
    </row>
    <row r="445" spans="1:69" x14ac:dyDescent="0.3">
      <c r="A445" s="38">
        <v>40963</v>
      </c>
      <c r="B445" s="48">
        <v>173813.22</v>
      </c>
      <c r="C445" s="48">
        <v>205412.74</v>
      </c>
      <c r="D445" s="49">
        <v>1180000</v>
      </c>
      <c r="E445" s="48">
        <v>2557.7600000000002</v>
      </c>
      <c r="AD445" s="35">
        <f t="shared" si="271"/>
        <v>2013</v>
      </c>
      <c r="AE445" s="5">
        <f t="shared" si="272"/>
        <v>2012</v>
      </c>
      <c r="AF445" s="5">
        <f t="shared" si="273"/>
        <v>2011</v>
      </c>
      <c r="AG445" s="8">
        <f t="shared" si="274"/>
        <v>40963</v>
      </c>
      <c r="AH445" s="6">
        <f t="shared" si="291"/>
        <v>45</v>
      </c>
      <c r="AI445" s="6">
        <f t="shared" si="292"/>
        <v>7</v>
      </c>
      <c r="AK445">
        <f t="shared" si="287"/>
        <v>14702.248269230769</v>
      </c>
      <c r="AL445">
        <f t="shared" si="275"/>
        <v>-4.9859156697502964</v>
      </c>
      <c r="AN445">
        <f t="shared" si="276"/>
        <v>11.822220439833044</v>
      </c>
      <c r="AO445" s="39">
        <f t="shared" si="277"/>
        <v>40963</v>
      </c>
      <c r="AP445" s="40">
        <f t="shared" si="278"/>
        <v>173.81322</v>
      </c>
      <c r="AQ445">
        <f t="shared" si="293"/>
        <v>176.42697923076923</v>
      </c>
      <c r="AR445">
        <f t="shared" si="293"/>
        <v>147.0224826923077</v>
      </c>
      <c r="AS445">
        <f t="shared" si="293"/>
        <v>117.61798615384616</v>
      </c>
      <c r="AT445">
        <f t="shared" si="293"/>
        <v>88.213489615384617</v>
      </c>
      <c r="AU445">
        <f t="shared" si="293"/>
        <v>58.80899307692308</v>
      </c>
      <c r="AW445">
        <f t="shared" si="288"/>
        <v>14638.851153846155</v>
      </c>
      <c r="AX445">
        <f t="shared" si="279"/>
        <v>-19.13804942052726</v>
      </c>
      <c r="BD445">
        <f t="shared" si="289"/>
        <v>24078.666153846156</v>
      </c>
      <c r="BE445">
        <f t="shared" si="280"/>
        <v>63.775401645465244</v>
      </c>
      <c r="BG445">
        <f t="shared" si="281"/>
        <v>7.2185568290806801</v>
      </c>
      <c r="BH445" s="39">
        <f t="shared" si="282"/>
        <v>40963</v>
      </c>
      <c r="BI445" s="41">
        <f t="shared" si="283"/>
        <v>173.81322</v>
      </c>
      <c r="BJ445" s="41">
        <f t="shared" si="286"/>
        <v>313.02266000000003</v>
      </c>
      <c r="BK445" s="41">
        <f t="shared" si="286"/>
        <v>264.86532769230769</v>
      </c>
      <c r="BL445" s="41">
        <f t="shared" si="286"/>
        <v>216.7079953846154</v>
      </c>
      <c r="BM445" s="41">
        <f t="shared" si="286"/>
        <v>168.55066307692309</v>
      </c>
      <c r="BN445" s="41">
        <f t="shared" si="286"/>
        <v>120.39333076923079</v>
      </c>
      <c r="BP445">
        <f t="shared" si="290"/>
        <v>24314.498653846153</v>
      </c>
      <c r="BQ445">
        <f t="shared" si="284"/>
        <v>66.095675120365271</v>
      </c>
    </row>
    <row r="446" spans="1:69" x14ac:dyDescent="0.3">
      <c r="A446" s="38">
        <v>40970</v>
      </c>
      <c r="B446" s="48">
        <v>174107.82</v>
      </c>
      <c r="C446" s="48">
        <v>207115.76</v>
      </c>
      <c r="D446" s="49">
        <v>1182000</v>
      </c>
      <c r="E446" s="48">
        <v>2581.3000000000002</v>
      </c>
      <c r="AD446" s="35">
        <f t="shared" si="271"/>
        <v>2013</v>
      </c>
      <c r="AE446" s="5">
        <f t="shared" si="272"/>
        <v>2012</v>
      </c>
      <c r="AF446" s="5">
        <f t="shared" si="273"/>
        <v>2011</v>
      </c>
      <c r="AG446" s="8">
        <f t="shared" si="274"/>
        <v>40970</v>
      </c>
      <c r="AH446" s="6">
        <f t="shared" si="291"/>
        <v>44</v>
      </c>
      <c r="AI446" s="6">
        <f t="shared" si="292"/>
        <v>8</v>
      </c>
      <c r="AK446">
        <f t="shared" si="287"/>
        <v>14890.762307692308</v>
      </c>
      <c r="AL446">
        <f t="shared" si="275"/>
        <v>-3.47776871292097</v>
      </c>
      <c r="AN446">
        <f t="shared" si="276"/>
        <v>11.692337598462569</v>
      </c>
      <c r="AO446" s="39">
        <f t="shared" si="277"/>
        <v>40970</v>
      </c>
      <c r="AP446" s="40">
        <f t="shared" si="278"/>
        <v>174.10782</v>
      </c>
      <c r="AQ446">
        <f t="shared" si="293"/>
        <v>178.6891476923077</v>
      </c>
      <c r="AR446">
        <f t="shared" si="293"/>
        <v>148.90762307692307</v>
      </c>
      <c r="AS446">
        <f t="shared" si="293"/>
        <v>119.12609846153846</v>
      </c>
      <c r="AT446">
        <f t="shared" si="293"/>
        <v>89.34457384615385</v>
      </c>
      <c r="AU446">
        <f t="shared" si="293"/>
        <v>59.563049230769231</v>
      </c>
      <c r="AW446">
        <f t="shared" si="288"/>
        <v>14825.218461538463</v>
      </c>
      <c r="AX446">
        <f t="shared" si="279"/>
        <v>-17.626357638453307</v>
      </c>
      <c r="BD446">
        <f t="shared" si="289"/>
        <v>24206.278461538463</v>
      </c>
      <c r="BE446">
        <f t="shared" si="280"/>
        <v>62.55902794871637</v>
      </c>
      <c r="BG446">
        <f t="shared" si="281"/>
        <v>7.1926719456954622</v>
      </c>
      <c r="BH446" s="39">
        <f t="shared" si="282"/>
        <v>40970</v>
      </c>
      <c r="BI446" s="41">
        <f t="shared" si="283"/>
        <v>174.10782</v>
      </c>
      <c r="BJ446" s="41">
        <f t="shared" si="286"/>
        <v>314.68162000000001</v>
      </c>
      <c r="BK446" s="41">
        <f t="shared" si="286"/>
        <v>266.26906307692309</v>
      </c>
      <c r="BL446" s="41">
        <f t="shared" si="286"/>
        <v>217.85650615384617</v>
      </c>
      <c r="BM446" s="41">
        <f t="shared" si="286"/>
        <v>169.44394923076925</v>
      </c>
      <c r="BN446" s="41">
        <f t="shared" si="286"/>
        <v>121.03139230769231</v>
      </c>
      <c r="BP446">
        <f t="shared" si="290"/>
        <v>24498.658461538464</v>
      </c>
      <c r="BQ446">
        <f t="shared" si="284"/>
        <v>65.249898509732688</v>
      </c>
    </row>
    <row r="447" spans="1:69" x14ac:dyDescent="0.3">
      <c r="A447" s="38">
        <v>40977</v>
      </c>
      <c r="B447" s="48">
        <v>181178.18</v>
      </c>
      <c r="C447" s="48">
        <v>213661.14</v>
      </c>
      <c r="D447" s="49">
        <v>1230000</v>
      </c>
      <c r="E447" s="48">
        <v>2661.63</v>
      </c>
      <c r="AD447" s="35">
        <f t="shared" si="271"/>
        <v>2013</v>
      </c>
      <c r="AE447" s="5">
        <f t="shared" si="272"/>
        <v>2012</v>
      </c>
      <c r="AF447" s="5">
        <f t="shared" si="273"/>
        <v>2011</v>
      </c>
      <c r="AG447" s="8">
        <f t="shared" si="274"/>
        <v>40977</v>
      </c>
      <c r="AH447" s="6">
        <f t="shared" si="291"/>
        <v>43</v>
      </c>
      <c r="AI447" s="6">
        <f t="shared" si="292"/>
        <v>9</v>
      </c>
      <c r="AK447">
        <f t="shared" si="287"/>
        <v>15079.276346153845</v>
      </c>
      <c r="AL447">
        <f t="shared" si="275"/>
        <v>-1.9605088290726491</v>
      </c>
      <c r="AN447">
        <f t="shared" si="276"/>
        <v>12.015044743590213</v>
      </c>
      <c r="AO447" s="39">
        <f t="shared" si="277"/>
        <v>40977</v>
      </c>
      <c r="AP447" s="40">
        <f t="shared" si="278"/>
        <v>181.17818</v>
      </c>
      <c r="AQ447">
        <f t="shared" si="293"/>
        <v>180.95131615384616</v>
      </c>
      <c r="AR447">
        <f t="shared" si="293"/>
        <v>150.79276346153844</v>
      </c>
      <c r="AS447">
        <f t="shared" si="293"/>
        <v>120.63421076923076</v>
      </c>
      <c r="AT447">
        <f t="shared" si="293"/>
        <v>90.475658076923082</v>
      </c>
      <c r="AU447">
        <f t="shared" si="293"/>
        <v>60.317105384615381</v>
      </c>
      <c r="AW447">
        <f t="shared" si="288"/>
        <v>15011.585769230769</v>
      </c>
      <c r="AX447">
        <f t="shared" si="279"/>
        <v>-16.096756451202353</v>
      </c>
      <c r="BD447">
        <f t="shared" si="289"/>
        <v>24333.890769230769</v>
      </c>
      <c r="BE447">
        <f t="shared" si="280"/>
        <v>61.373067318561539</v>
      </c>
      <c r="BG447">
        <f t="shared" si="281"/>
        <v>7.4455080660217536</v>
      </c>
      <c r="BH447" s="39">
        <f t="shared" si="282"/>
        <v>40977</v>
      </c>
      <c r="BI447" s="41">
        <f t="shared" si="283"/>
        <v>181.17818</v>
      </c>
      <c r="BJ447" s="41">
        <f t="shared" si="286"/>
        <v>316.34057999999999</v>
      </c>
      <c r="BK447" s="41">
        <f t="shared" si="286"/>
        <v>267.67279846153843</v>
      </c>
      <c r="BL447" s="41">
        <f t="shared" si="286"/>
        <v>219.00501692307694</v>
      </c>
      <c r="BM447" s="41">
        <f t="shared" si="286"/>
        <v>170.33723538461538</v>
      </c>
      <c r="BN447" s="41">
        <f t="shared" si="286"/>
        <v>121.66945384615384</v>
      </c>
      <c r="BP447">
        <f t="shared" si="290"/>
        <v>24682.818269230767</v>
      </c>
      <c r="BQ447">
        <f t="shared" si="284"/>
        <v>64.425122359978189</v>
      </c>
    </row>
    <row r="448" spans="1:69" x14ac:dyDescent="0.3">
      <c r="A448" s="38">
        <v>40984</v>
      </c>
      <c r="B448" s="48">
        <v>182356.58</v>
      </c>
      <c r="C448" s="48">
        <v>214014.19</v>
      </c>
      <c r="D448" s="49">
        <v>1238000</v>
      </c>
      <c r="E448" s="48">
        <v>2665.6</v>
      </c>
      <c r="AD448" s="35">
        <f t="shared" si="271"/>
        <v>2013</v>
      </c>
      <c r="AE448" s="5">
        <f t="shared" si="272"/>
        <v>2012</v>
      </c>
      <c r="AF448" s="5">
        <f t="shared" si="273"/>
        <v>2011</v>
      </c>
      <c r="AG448" s="8">
        <f t="shared" si="274"/>
        <v>40984</v>
      </c>
      <c r="AH448" s="6">
        <f t="shared" si="291"/>
        <v>42</v>
      </c>
      <c r="AI448" s="6">
        <f t="shared" si="292"/>
        <v>10</v>
      </c>
      <c r="AK448">
        <f t="shared" si="287"/>
        <v>15267.790384615384</v>
      </c>
      <c r="AL448">
        <f t="shared" si="275"/>
        <v>-0.43405317107453323</v>
      </c>
      <c r="AN448">
        <f t="shared" si="276"/>
        <v>11.943875007856533</v>
      </c>
      <c r="AO448" s="39">
        <f t="shared" si="277"/>
        <v>40984</v>
      </c>
      <c r="AP448" s="40">
        <f t="shared" si="278"/>
        <v>182.35657999999998</v>
      </c>
      <c r="AQ448">
        <f t="shared" si="293"/>
        <v>183.2134846153846</v>
      </c>
      <c r="AR448">
        <f t="shared" si="293"/>
        <v>152.67790384615384</v>
      </c>
      <c r="AS448">
        <f t="shared" si="293"/>
        <v>122.14232307692308</v>
      </c>
      <c r="AT448">
        <f t="shared" si="293"/>
        <v>91.606742307692301</v>
      </c>
      <c r="AU448">
        <f t="shared" si="293"/>
        <v>61.071161538461538</v>
      </c>
      <c r="AW448">
        <f t="shared" si="288"/>
        <v>15197.953076923079</v>
      </c>
      <c r="AX448">
        <f t="shared" si="279"/>
        <v>-14.548925696187553</v>
      </c>
      <c r="BD448">
        <f t="shared" si="289"/>
        <v>24461.50307692308</v>
      </c>
      <c r="BE448">
        <f t="shared" si="280"/>
        <v>60.216393208880817</v>
      </c>
      <c r="BG448">
        <f t="shared" si="281"/>
        <v>7.4548395258684952</v>
      </c>
      <c r="BH448" s="39">
        <f t="shared" si="282"/>
        <v>40984</v>
      </c>
      <c r="BI448" s="41">
        <f t="shared" si="283"/>
        <v>182.35657999999998</v>
      </c>
      <c r="BJ448" s="41">
        <f t="shared" ref="BJ448:BN498" si="294">$BD448*BJ$18/1000</f>
        <v>317.99954000000002</v>
      </c>
      <c r="BK448" s="41">
        <f t="shared" si="294"/>
        <v>269.07653384615389</v>
      </c>
      <c r="BL448" s="41">
        <f t="shared" si="294"/>
        <v>220.1535276923077</v>
      </c>
      <c r="BM448" s="41">
        <f t="shared" si="294"/>
        <v>171.23052153846155</v>
      </c>
      <c r="BN448" s="41">
        <f t="shared" si="294"/>
        <v>122.3075153846154</v>
      </c>
      <c r="BP448">
        <f t="shared" si="290"/>
        <v>24866.978076923078</v>
      </c>
      <c r="BQ448">
        <f t="shared" si="284"/>
        <v>63.620574106664861</v>
      </c>
    </row>
    <row r="449" spans="1:69" x14ac:dyDescent="0.3">
      <c r="A449" s="38">
        <v>40991</v>
      </c>
      <c r="B449" s="48">
        <v>185744.46</v>
      </c>
      <c r="C449" s="48">
        <v>218059.93</v>
      </c>
      <c r="D449" s="49">
        <v>1261000</v>
      </c>
      <c r="E449" s="48">
        <v>2717.28</v>
      </c>
      <c r="AD449" s="35">
        <f t="shared" si="271"/>
        <v>2013</v>
      </c>
      <c r="AE449" s="5">
        <f t="shared" si="272"/>
        <v>2012</v>
      </c>
      <c r="AF449" s="5">
        <f t="shared" si="273"/>
        <v>2011</v>
      </c>
      <c r="AG449" s="8">
        <f t="shared" si="274"/>
        <v>40991</v>
      </c>
      <c r="AH449" s="6">
        <f t="shared" si="291"/>
        <v>41</v>
      </c>
      <c r="AI449" s="6">
        <f t="shared" si="292"/>
        <v>11</v>
      </c>
      <c r="AK449">
        <f t="shared" si="287"/>
        <v>15456.304423076923</v>
      </c>
      <c r="AL449">
        <f t="shared" si="275"/>
        <v>1.1016821154927081</v>
      </c>
      <c r="AN449">
        <f t="shared" si="276"/>
        <v>12.017391409726349</v>
      </c>
      <c r="AO449" s="39">
        <f t="shared" si="277"/>
        <v>40991</v>
      </c>
      <c r="AP449" s="40">
        <f t="shared" si="278"/>
        <v>185.74446</v>
      </c>
      <c r="AQ449">
        <f t="shared" si="293"/>
        <v>185.47565307692307</v>
      </c>
      <c r="AR449">
        <f t="shared" si="293"/>
        <v>154.56304423076921</v>
      </c>
      <c r="AS449">
        <f t="shared" si="293"/>
        <v>123.65043538461538</v>
      </c>
      <c r="AT449">
        <f t="shared" si="293"/>
        <v>92.737826538461533</v>
      </c>
      <c r="AU449">
        <f t="shared" si="293"/>
        <v>61.825217692307689</v>
      </c>
      <c r="AW449">
        <f t="shared" si="288"/>
        <v>15384.320384615385</v>
      </c>
      <c r="AX449">
        <f t="shared" si="279"/>
        <v>-12.982537533771444</v>
      </c>
      <c r="BD449">
        <f t="shared" si="289"/>
        <v>24589.115384615383</v>
      </c>
      <c r="BE449">
        <f t="shared" si="280"/>
        <v>59.087934033589448</v>
      </c>
      <c r="BG449">
        <f t="shared" si="281"/>
        <v>7.553930147329103</v>
      </c>
      <c r="BH449" s="39">
        <f t="shared" si="282"/>
        <v>40991</v>
      </c>
      <c r="BI449" s="41">
        <f t="shared" si="283"/>
        <v>185.74446</v>
      </c>
      <c r="BJ449" s="41">
        <f t="shared" si="294"/>
        <v>319.6585</v>
      </c>
      <c r="BK449" s="41">
        <f t="shared" si="294"/>
        <v>270.48026923076918</v>
      </c>
      <c r="BL449" s="41">
        <f t="shared" si="294"/>
        <v>221.30203846153844</v>
      </c>
      <c r="BM449" s="41">
        <f t="shared" si="294"/>
        <v>172.12380769230768</v>
      </c>
      <c r="BN449" s="41">
        <f t="shared" si="294"/>
        <v>122.94557692307691</v>
      </c>
      <c r="BP449">
        <f t="shared" si="290"/>
        <v>25051.137884615386</v>
      </c>
      <c r="BQ449">
        <f t="shared" si="284"/>
        <v>62.835518621069575</v>
      </c>
    </row>
    <row r="450" spans="1:69" x14ac:dyDescent="0.3">
      <c r="A450" s="38">
        <v>40998</v>
      </c>
      <c r="B450" s="48">
        <v>187806.65</v>
      </c>
      <c r="C450" s="48">
        <v>219247.29</v>
      </c>
      <c r="D450" s="49">
        <v>1275000</v>
      </c>
      <c r="E450" s="48">
        <v>2732.23</v>
      </c>
      <c r="AD450" s="35">
        <f t="shared" si="271"/>
        <v>2013</v>
      </c>
      <c r="AE450" s="5">
        <f t="shared" si="272"/>
        <v>2012</v>
      </c>
      <c r="AF450" s="5">
        <f t="shared" si="273"/>
        <v>2011</v>
      </c>
      <c r="AG450" s="8">
        <f t="shared" si="274"/>
        <v>40998</v>
      </c>
      <c r="AH450" s="6">
        <f t="shared" si="291"/>
        <v>40</v>
      </c>
      <c r="AI450" s="6">
        <f t="shared" si="292"/>
        <v>12</v>
      </c>
      <c r="AK450">
        <f t="shared" si="287"/>
        <v>15644.818461538463</v>
      </c>
      <c r="AL450">
        <f t="shared" si="275"/>
        <v>2.6467819076922749</v>
      </c>
      <c r="AN450">
        <f t="shared" si="276"/>
        <v>12.004399441368248</v>
      </c>
      <c r="AO450" s="39">
        <f t="shared" si="277"/>
        <v>40998</v>
      </c>
      <c r="AP450" s="40">
        <f t="shared" si="278"/>
        <v>187.80664999999999</v>
      </c>
      <c r="AQ450">
        <f t="shared" si="293"/>
        <v>187.73782153846156</v>
      </c>
      <c r="AR450">
        <f t="shared" si="293"/>
        <v>156.44818461538463</v>
      </c>
      <c r="AS450">
        <f t="shared" si="293"/>
        <v>125.15854769230771</v>
      </c>
      <c r="AT450">
        <f t="shared" si="293"/>
        <v>93.86891076923078</v>
      </c>
      <c r="AU450">
        <f t="shared" si="293"/>
        <v>62.579273846153853</v>
      </c>
      <c r="AW450">
        <f t="shared" si="288"/>
        <v>15570.687692307694</v>
      </c>
      <c r="AX450">
        <f t="shared" si="279"/>
        <v>-11.397256215771968</v>
      </c>
      <c r="BD450">
        <f t="shared" si="289"/>
        <v>24716.727692307693</v>
      </c>
      <c r="BE450">
        <f t="shared" si="280"/>
        <v>57.986669855401615</v>
      </c>
      <c r="BG450">
        <f t="shared" si="281"/>
        <v>7.5983622240758404</v>
      </c>
      <c r="BH450" s="39">
        <f t="shared" si="282"/>
        <v>40998</v>
      </c>
      <c r="BI450" s="41">
        <f t="shared" si="283"/>
        <v>187.80664999999999</v>
      </c>
      <c r="BJ450" s="41">
        <f t="shared" si="294"/>
        <v>321.31746000000004</v>
      </c>
      <c r="BK450" s="41">
        <f t="shared" si="294"/>
        <v>271.88400461538464</v>
      </c>
      <c r="BL450" s="41">
        <f t="shared" si="294"/>
        <v>222.45054923076924</v>
      </c>
      <c r="BM450" s="41">
        <f t="shared" si="294"/>
        <v>173.01709384615384</v>
      </c>
      <c r="BN450" s="41">
        <f t="shared" si="294"/>
        <v>123.58363846153847</v>
      </c>
      <c r="BP450">
        <f t="shared" si="290"/>
        <v>25235.297692307693</v>
      </c>
      <c r="BQ450">
        <f t="shared" si="284"/>
        <v>62.069255969821782</v>
      </c>
    </row>
    <row r="451" spans="1:69" x14ac:dyDescent="0.3">
      <c r="A451" s="38">
        <v>41005</v>
      </c>
      <c r="B451" s="48">
        <v>196202.72</v>
      </c>
      <c r="C451" s="48">
        <v>227370.35</v>
      </c>
      <c r="D451" s="49">
        <v>1332000</v>
      </c>
      <c r="E451" s="48">
        <v>2834.2</v>
      </c>
      <c r="AD451" s="35">
        <f t="shared" si="271"/>
        <v>2013</v>
      </c>
      <c r="AE451" s="5">
        <f t="shared" si="272"/>
        <v>2012</v>
      </c>
      <c r="AF451" s="5">
        <f t="shared" si="273"/>
        <v>2011</v>
      </c>
      <c r="AG451" s="8">
        <f t="shared" si="274"/>
        <v>41005</v>
      </c>
      <c r="AH451" s="6">
        <f t="shared" si="291"/>
        <v>39</v>
      </c>
      <c r="AI451" s="6">
        <f t="shared" si="292"/>
        <v>13</v>
      </c>
      <c r="AK451">
        <f t="shared" si="287"/>
        <v>15833.3325</v>
      </c>
      <c r="AL451">
        <f t="shared" si="275"/>
        <v>4.2013321208685062</v>
      </c>
      <c r="AN451">
        <f t="shared" si="276"/>
        <v>12.391751389039547</v>
      </c>
      <c r="AO451" s="39">
        <f t="shared" si="277"/>
        <v>41005</v>
      </c>
      <c r="AP451" s="40">
        <f t="shared" si="278"/>
        <v>196.20272</v>
      </c>
      <c r="AQ451">
        <f t="shared" si="293"/>
        <v>189.99999</v>
      </c>
      <c r="AR451">
        <f t="shared" si="293"/>
        <v>158.333325</v>
      </c>
      <c r="AS451">
        <f t="shared" si="293"/>
        <v>126.66666000000001</v>
      </c>
      <c r="AT451">
        <f t="shared" si="293"/>
        <v>94.999994999999998</v>
      </c>
      <c r="AU451">
        <f t="shared" si="293"/>
        <v>63.333330000000004</v>
      </c>
      <c r="AW451">
        <f t="shared" si="288"/>
        <v>15757.055</v>
      </c>
      <c r="AX451">
        <f t="shared" si="279"/>
        <v>-9.7927378455412768</v>
      </c>
      <c r="BD451">
        <f t="shared" si="289"/>
        <v>24844.34</v>
      </c>
      <c r="BE451">
        <f t="shared" si="280"/>
        <v>56.911629311138377</v>
      </c>
      <c r="BG451">
        <f t="shared" si="281"/>
        <v>7.8972804268497372</v>
      </c>
      <c r="BH451" s="39">
        <f t="shared" si="282"/>
        <v>41005</v>
      </c>
      <c r="BI451" s="41">
        <f t="shared" si="283"/>
        <v>196.20272</v>
      </c>
      <c r="BJ451" s="41">
        <f t="shared" si="294"/>
        <v>322.97641999999996</v>
      </c>
      <c r="BK451" s="41">
        <f t="shared" si="294"/>
        <v>273.28773999999999</v>
      </c>
      <c r="BL451" s="41">
        <f t="shared" si="294"/>
        <v>223.59906000000001</v>
      </c>
      <c r="BM451" s="41">
        <f t="shared" si="294"/>
        <v>173.91038</v>
      </c>
      <c r="BN451" s="41">
        <f t="shared" si="294"/>
        <v>124.2217</v>
      </c>
      <c r="BP451">
        <f t="shared" si="290"/>
        <v>25419.4575</v>
      </c>
      <c r="BQ451">
        <f t="shared" si="284"/>
        <v>61.321119333530284</v>
      </c>
    </row>
    <row r="452" spans="1:69" x14ac:dyDescent="0.3">
      <c r="A452" s="38">
        <v>41012</v>
      </c>
      <c r="B452" s="48">
        <v>186775.56</v>
      </c>
      <c r="C452" s="48">
        <v>217674.05</v>
      </c>
      <c r="D452" s="49">
        <v>1268000</v>
      </c>
      <c r="E452" s="48">
        <v>2712.99</v>
      </c>
      <c r="AD452" s="35">
        <f t="shared" si="271"/>
        <v>2013</v>
      </c>
      <c r="AE452" s="5">
        <f t="shared" si="272"/>
        <v>2012</v>
      </c>
      <c r="AF452" s="5">
        <f t="shared" si="273"/>
        <v>2011</v>
      </c>
      <c r="AG452" s="8">
        <f t="shared" si="274"/>
        <v>41012</v>
      </c>
      <c r="AH452" s="6">
        <f t="shared" si="291"/>
        <v>38</v>
      </c>
      <c r="AI452" s="6">
        <f t="shared" si="292"/>
        <v>14</v>
      </c>
      <c r="AK452">
        <f t="shared" si="287"/>
        <v>16021.846538461537</v>
      </c>
      <c r="AL452">
        <f t="shared" si="275"/>
        <v>5.7654197245718963</v>
      </c>
      <c r="AN452">
        <f t="shared" si="276"/>
        <v>11.657555173283709</v>
      </c>
      <c r="AO452" s="39">
        <f t="shared" si="277"/>
        <v>41012</v>
      </c>
      <c r="AP452" s="40">
        <f t="shared" si="278"/>
        <v>186.77555999999998</v>
      </c>
      <c r="AQ452">
        <f t="shared" si="293"/>
        <v>192.26215846153843</v>
      </c>
      <c r="AR452">
        <f t="shared" si="293"/>
        <v>160.21846538461537</v>
      </c>
      <c r="AS452">
        <f t="shared" si="293"/>
        <v>128.17477230769231</v>
      </c>
      <c r="AT452">
        <f t="shared" si="293"/>
        <v>96.131079230769217</v>
      </c>
      <c r="AU452">
        <f t="shared" si="293"/>
        <v>64.087386153846154</v>
      </c>
      <c r="AW452">
        <f t="shared" si="288"/>
        <v>15943.422307692308</v>
      </c>
      <c r="AX452">
        <f t="shared" si="279"/>
        <v>-8.1686301292569485</v>
      </c>
      <c r="BD452">
        <f t="shared" si="289"/>
        <v>24971.952307692307</v>
      </c>
      <c r="BE452">
        <f t="shared" si="280"/>
        <v>55.861886754098087</v>
      </c>
      <c r="BG452">
        <f t="shared" si="281"/>
        <v>7.4794136116648779</v>
      </c>
      <c r="BH452" s="39">
        <f t="shared" si="282"/>
        <v>41012</v>
      </c>
      <c r="BI452" s="41">
        <f t="shared" si="283"/>
        <v>186.77555999999998</v>
      </c>
      <c r="BJ452" s="41">
        <f t="shared" si="294"/>
        <v>324.63538</v>
      </c>
      <c r="BK452" s="41">
        <f t="shared" si="294"/>
        <v>274.69147538461539</v>
      </c>
      <c r="BL452" s="41">
        <f t="shared" si="294"/>
        <v>224.74757076923078</v>
      </c>
      <c r="BM452" s="41">
        <f t="shared" si="294"/>
        <v>174.80366615384614</v>
      </c>
      <c r="BN452" s="41">
        <f t="shared" si="294"/>
        <v>124.85976153846154</v>
      </c>
      <c r="BP452">
        <f t="shared" si="290"/>
        <v>25603.617307692308</v>
      </c>
      <c r="BQ452">
        <f t="shared" si="284"/>
        <v>60.590473071388161</v>
      </c>
    </row>
    <row r="453" spans="1:69" x14ac:dyDescent="0.3">
      <c r="A453" s="38">
        <v>41019</v>
      </c>
      <c r="B453" s="48">
        <v>188837.75</v>
      </c>
      <c r="C453" s="48">
        <v>218911.45</v>
      </c>
      <c r="D453" s="49">
        <v>1282000</v>
      </c>
      <c r="E453" s="48">
        <v>2727.48</v>
      </c>
      <c r="AD453" s="35">
        <f t="shared" si="271"/>
        <v>2013</v>
      </c>
      <c r="AE453" s="5">
        <f t="shared" si="272"/>
        <v>2012</v>
      </c>
      <c r="AF453" s="5">
        <f t="shared" si="273"/>
        <v>2011</v>
      </c>
      <c r="AG453" s="8">
        <f t="shared" si="274"/>
        <v>41019</v>
      </c>
      <c r="AH453" s="6">
        <f t="shared" si="291"/>
        <v>37</v>
      </c>
      <c r="AI453" s="6">
        <f t="shared" si="292"/>
        <v>15</v>
      </c>
      <c r="AK453">
        <f t="shared" si="287"/>
        <v>16210.360576923078</v>
      </c>
      <c r="AL453">
        <f t="shared" si="275"/>
        <v>7.3391327587780886</v>
      </c>
      <c r="AN453">
        <f t="shared" si="276"/>
        <v>11.649201083708631</v>
      </c>
      <c r="AO453" s="39">
        <f t="shared" si="277"/>
        <v>41019</v>
      </c>
      <c r="AP453" s="40">
        <f t="shared" si="278"/>
        <v>188.83775</v>
      </c>
      <c r="AQ453">
        <f t="shared" si="293"/>
        <v>194.52432692307693</v>
      </c>
      <c r="AR453">
        <f t="shared" si="293"/>
        <v>162.10360576923077</v>
      </c>
      <c r="AS453">
        <f t="shared" si="293"/>
        <v>129.68288461538464</v>
      </c>
      <c r="AT453">
        <f t="shared" si="293"/>
        <v>97.262163461538464</v>
      </c>
      <c r="AU453">
        <f t="shared" si="293"/>
        <v>64.841442307692319</v>
      </c>
      <c r="AW453">
        <f t="shared" si="288"/>
        <v>16129.789615384616</v>
      </c>
      <c r="AX453">
        <f t="shared" si="279"/>
        <v>-6.5245721180478995</v>
      </c>
      <c r="BD453">
        <f t="shared" si="289"/>
        <v>25099.564615384617</v>
      </c>
      <c r="BE453">
        <f t="shared" si="280"/>
        <v>54.836559595818791</v>
      </c>
      <c r="BG453">
        <f t="shared" si="281"/>
        <v>7.5235468381094197</v>
      </c>
      <c r="BH453" s="39">
        <f t="shared" si="282"/>
        <v>41019</v>
      </c>
      <c r="BI453" s="41">
        <f t="shared" si="283"/>
        <v>188.83775</v>
      </c>
      <c r="BJ453" s="41">
        <f t="shared" si="294"/>
        <v>326.29434000000003</v>
      </c>
      <c r="BK453" s="41">
        <f t="shared" si="294"/>
        <v>276.09521076923079</v>
      </c>
      <c r="BL453" s="41">
        <f t="shared" si="294"/>
        <v>225.89608153846154</v>
      </c>
      <c r="BM453" s="41">
        <f t="shared" si="294"/>
        <v>175.69695230769233</v>
      </c>
      <c r="BN453" s="41">
        <f t="shared" si="294"/>
        <v>125.49782307692308</v>
      </c>
      <c r="BP453">
        <f t="shared" si="290"/>
        <v>25787.777115384619</v>
      </c>
      <c r="BQ453">
        <f t="shared" si="284"/>
        <v>59.876710919950263</v>
      </c>
    </row>
    <row r="454" spans="1:69" x14ac:dyDescent="0.3">
      <c r="A454" s="38">
        <v>41026</v>
      </c>
      <c r="B454" s="48">
        <v>202389.29</v>
      </c>
      <c r="C454" s="48">
        <v>232375.71</v>
      </c>
      <c r="D454" s="49">
        <v>1374000</v>
      </c>
      <c r="E454" s="48">
        <v>2896.46</v>
      </c>
      <c r="AD454" s="35">
        <f t="shared" si="271"/>
        <v>2013</v>
      </c>
      <c r="AE454" s="5">
        <f t="shared" si="272"/>
        <v>2012</v>
      </c>
      <c r="AF454" s="5">
        <f t="shared" si="273"/>
        <v>2011</v>
      </c>
      <c r="AG454" s="8">
        <f t="shared" si="274"/>
        <v>41026</v>
      </c>
      <c r="AH454" s="6">
        <f t="shared" si="291"/>
        <v>36</v>
      </c>
      <c r="AI454" s="6">
        <f t="shared" si="292"/>
        <v>16</v>
      </c>
      <c r="AK454">
        <f t="shared" si="287"/>
        <v>16398.874615384615</v>
      </c>
      <c r="AL454">
        <f t="shared" si="275"/>
        <v>8.9225603504072826</v>
      </c>
      <c r="AN454">
        <f t="shared" si="276"/>
        <v>12.341657262878782</v>
      </c>
      <c r="AO454" s="39">
        <f t="shared" si="277"/>
        <v>41026</v>
      </c>
      <c r="AP454" s="40">
        <f t="shared" si="278"/>
        <v>202.38929000000002</v>
      </c>
      <c r="AQ454">
        <f t="shared" si="293"/>
        <v>196.78649538461539</v>
      </c>
      <c r="AR454">
        <f t="shared" si="293"/>
        <v>163.98874615384614</v>
      </c>
      <c r="AS454">
        <f t="shared" si="293"/>
        <v>131.19099692307691</v>
      </c>
      <c r="AT454">
        <f t="shared" si="293"/>
        <v>98.393247692307696</v>
      </c>
      <c r="AU454">
        <f t="shared" si="293"/>
        <v>65.595498461538455</v>
      </c>
      <c r="AW454">
        <f t="shared" si="288"/>
        <v>16316.156923076924</v>
      </c>
      <c r="AX454">
        <f t="shared" si="279"/>
        <v>-4.86019394055851</v>
      </c>
      <c r="BD454">
        <f t="shared" si="289"/>
        <v>25227.176923076924</v>
      </c>
      <c r="BE454">
        <f t="shared" si="280"/>
        <v>53.834805831188135</v>
      </c>
      <c r="BG454">
        <f t="shared" si="281"/>
        <v>8.0226689897616517</v>
      </c>
      <c r="BH454" s="39">
        <f t="shared" si="282"/>
        <v>41026</v>
      </c>
      <c r="BI454" s="41">
        <f t="shared" si="283"/>
        <v>202.38929000000002</v>
      </c>
      <c r="BJ454" s="41">
        <f t="shared" si="294"/>
        <v>327.95330000000001</v>
      </c>
      <c r="BK454" s="41">
        <f t="shared" si="294"/>
        <v>277.49894615384613</v>
      </c>
      <c r="BL454" s="41">
        <f t="shared" si="294"/>
        <v>227.04459230769231</v>
      </c>
      <c r="BM454" s="41">
        <f t="shared" si="294"/>
        <v>176.59023846153849</v>
      </c>
      <c r="BN454" s="41">
        <f t="shared" si="294"/>
        <v>126.13588461538463</v>
      </c>
      <c r="BP454">
        <f t="shared" si="290"/>
        <v>25971.936923076923</v>
      </c>
      <c r="BQ454">
        <f t="shared" si="284"/>
        <v>59.179254315354427</v>
      </c>
    </row>
    <row r="455" spans="1:69" x14ac:dyDescent="0.3">
      <c r="A455" s="38">
        <v>41033</v>
      </c>
      <c r="B455" s="48">
        <v>200327.1</v>
      </c>
      <c r="C455" s="49">
        <v>230621.29</v>
      </c>
      <c r="D455" s="49">
        <v>1360000</v>
      </c>
      <c r="E455" s="48">
        <v>2874.27</v>
      </c>
      <c r="AD455" s="35">
        <f t="shared" si="271"/>
        <v>2013</v>
      </c>
      <c r="AE455" s="5">
        <f t="shared" si="272"/>
        <v>2012</v>
      </c>
      <c r="AF455" s="5">
        <f t="shared" si="273"/>
        <v>2011</v>
      </c>
      <c r="AG455" s="8">
        <f t="shared" si="274"/>
        <v>41033</v>
      </c>
      <c r="AH455" s="6">
        <f t="shared" si="291"/>
        <v>35</v>
      </c>
      <c r="AI455" s="6">
        <f t="shared" si="292"/>
        <v>17</v>
      </c>
      <c r="AK455">
        <f t="shared" si="287"/>
        <v>16587.388653846156</v>
      </c>
      <c r="AL455">
        <f t="shared" si="275"/>
        <v>10.515792730150464</v>
      </c>
      <c r="AN455">
        <f t="shared" si="276"/>
        <v>12.077072779840467</v>
      </c>
      <c r="AO455" s="39">
        <f t="shared" si="277"/>
        <v>41033</v>
      </c>
      <c r="AP455" s="40">
        <f t="shared" si="278"/>
        <v>200.3271</v>
      </c>
      <c r="AQ455">
        <f t="shared" si="293"/>
        <v>199.04866384615389</v>
      </c>
      <c r="AR455">
        <f t="shared" si="293"/>
        <v>165.87388653846156</v>
      </c>
      <c r="AS455">
        <f t="shared" si="293"/>
        <v>132.69910923076924</v>
      </c>
      <c r="AT455">
        <f t="shared" si="293"/>
        <v>99.524331923076943</v>
      </c>
      <c r="AU455">
        <f t="shared" si="293"/>
        <v>66.349554615384619</v>
      </c>
      <c r="AW455">
        <f t="shared" si="288"/>
        <v>16502.524230769232</v>
      </c>
      <c r="AX455">
        <f t="shared" si="279"/>
        <v>-3.1751165255347713</v>
      </c>
      <c r="BD455">
        <f t="shared" si="289"/>
        <v>25354.789230769231</v>
      </c>
      <c r="BE455">
        <f t="shared" si="280"/>
        <v>52.855821732314446</v>
      </c>
      <c r="BG455">
        <f t="shared" si="281"/>
        <v>7.90095702144089</v>
      </c>
      <c r="BH455" s="39">
        <f t="shared" si="282"/>
        <v>41033</v>
      </c>
      <c r="BI455" s="41">
        <f t="shared" si="283"/>
        <v>200.3271</v>
      </c>
      <c r="BJ455" s="41">
        <f t="shared" si="294"/>
        <v>329.61225999999999</v>
      </c>
      <c r="BK455" s="41">
        <f t="shared" si="294"/>
        <v>278.90268153846154</v>
      </c>
      <c r="BL455" s="41">
        <f t="shared" si="294"/>
        <v>228.19310307692308</v>
      </c>
      <c r="BM455" s="41">
        <f t="shared" si="294"/>
        <v>177.4835246153846</v>
      </c>
      <c r="BN455" s="41">
        <f t="shared" si="294"/>
        <v>126.77394615384617</v>
      </c>
      <c r="BP455">
        <f t="shared" si="290"/>
        <v>26156.096730769234</v>
      </c>
      <c r="BQ455">
        <f t="shared" si="284"/>
        <v>58.497550829228629</v>
      </c>
    </row>
    <row r="456" spans="1:69" x14ac:dyDescent="0.3">
      <c r="A456" s="38">
        <v>41040</v>
      </c>
      <c r="B456" s="48">
        <v>191931.04</v>
      </c>
      <c r="C456" s="48">
        <v>220129.28</v>
      </c>
      <c r="D456" s="49">
        <v>1303000</v>
      </c>
      <c r="E456" s="48">
        <v>2743.54</v>
      </c>
      <c r="AD456" s="35">
        <f t="shared" ref="AD456:AD519" si="295">AE456+1</f>
        <v>2013</v>
      </c>
      <c r="AE456" s="5">
        <f t="shared" ref="AE456:AE519" si="296">YEAR(AG456)</f>
        <v>2012</v>
      </c>
      <c r="AF456" s="5">
        <f t="shared" ref="AF456:AF519" si="297">AE456-1</f>
        <v>2011</v>
      </c>
      <c r="AG456" s="8">
        <f t="shared" ref="AG456:AG519" si="298">A456</f>
        <v>41040</v>
      </c>
      <c r="AH456" s="6">
        <f t="shared" si="291"/>
        <v>34</v>
      </c>
      <c r="AI456" s="6">
        <f t="shared" si="292"/>
        <v>18</v>
      </c>
      <c r="AK456">
        <f t="shared" si="287"/>
        <v>16775.902692307693</v>
      </c>
      <c r="AL456">
        <f t="shared" ref="AL456:AL519" si="299">(AK456/AK404-1)*100</f>
        <v>12.118921249609249</v>
      </c>
      <c r="AN456">
        <f t="shared" ref="AN456:AN519" si="300">B456/AK456</f>
        <v>11.440877043713824</v>
      </c>
      <c r="AO456" s="39">
        <f t="shared" ref="AO456:AO519" si="301">AG456</f>
        <v>41040</v>
      </c>
      <c r="AP456" s="40">
        <f t="shared" ref="AP456:AP519" si="302">(B456)/1000</f>
        <v>191.93104</v>
      </c>
      <c r="AQ456">
        <f t="shared" si="293"/>
        <v>201.31083230769232</v>
      </c>
      <c r="AR456">
        <f t="shared" si="293"/>
        <v>167.75902692307693</v>
      </c>
      <c r="AS456">
        <f t="shared" si="293"/>
        <v>134.20722153846154</v>
      </c>
      <c r="AT456">
        <f t="shared" si="293"/>
        <v>100.65541615384616</v>
      </c>
      <c r="AU456">
        <f t="shared" si="293"/>
        <v>67.10361076923077</v>
      </c>
      <c r="AW456">
        <f t="shared" si="288"/>
        <v>16688.891538461539</v>
      </c>
      <c r="AX456">
        <f t="shared" ref="AX456:AX519" si="303">(AW456/AW404-1)*100</f>
        <v>-1.4689513139954036</v>
      </c>
      <c r="BD456">
        <f t="shared" si="289"/>
        <v>25482.401538461541</v>
      </c>
      <c r="BE456">
        <f t="shared" ref="BE456:BE519" si="304">(BD456/BD404-1)*100</f>
        <v>51.898839697884448</v>
      </c>
      <c r="BG456">
        <f t="shared" ref="BG456:BG519" si="305">B456/BD456</f>
        <v>7.5319054881978573</v>
      </c>
      <c r="BH456" s="39">
        <f t="shared" ref="BH456:BH519" si="306">AO456</f>
        <v>41040</v>
      </c>
      <c r="BI456" s="41">
        <f t="shared" ref="BI456:BI519" si="307">B456/1000</f>
        <v>191.93104</v>
      </c>
      <c r="BJ456" s="41">
        <f t="shared" si="294"/>
        <v>331.27122000000003</v>
      </c>
      <c r="BK456" s="41">
        <f t="shared" si="294"/>
        <v>280.30641692307694</v>
      </c>
      <c r="BL456" s="41">
        <f t="shared" si="294"/>
        <v>229.34161384615388</v>
      </c>
      <c r="BM456" s="41">
        <f t="shared" si="294"/>
        <v>178.37681076923079</v>
      </c>
      <c r="BN456" s="41">
        <f t="shared" si="294"/>
        <v>127.4120076923077</v>
      </c>
      <c r="BP456">
        <f t="shared" si="290"/>
        <v>26340.256538461537</v>
      </c>
      <c r="BQ456">
        <f t="shared" ref="BQ456:BQ519" si="308">(BP456/BP404-1)*100</f>
        <v>57.831072709396402</v>
      </c>
    </row>
    <row r="457" spans="1:69" x14ac:dyDescent="0.3">
      <c r="A457" s="38">
        <v>41047</v>
      </c>
      <c r="B457" s="48">
        <v>171751.03</v>
      </c>
      <c r="C457" s="48">
        <v>197610.19</v>
      </c>
      <c r="D457" s="49">
        <v>1166000</v>
      </c>
      <c r="E457" s="48">
        <v>2463.7600000000002</v>
      </c>
      <c r="AD457" s="35">
        <f t="shared" si="295"/>
        <v>2013</v>
      </c>
      <c r="AE457" s="5">
        <f t="shared" si="296"/>
        <v>2012</v>
      </c>
      <c r="AF457" s="5">
        <f t="shared" si="297"/>
        <v>2011</v>
      </c>
      <c r="AG457" s="8">
        <f t="shared" si="298"/>
        <v>41047</v>
      </c>
      <c r="AH457" s="6">
        <f t="shared" si="291"/>
        <v>33</v>
      </c>
      <c r="AI457" s="6">
        <f t="shared" si="292"/>
        <v>19</v>
      </c>
      <c r="AK457">
        <f t="shared" si="287"/>
        <v>16964.41673076923</v>
      </c>
      <c r="AL457">
        <f t="shared" si="299"/>
        <v>13.732038398755964</v>
      </c>
      <c r="AN457">
        <f t="shared" si="300"/>
        <v>10.124193052183537</v>
      </c>
      <c r="AO457" s="39">
        <f t="shared" si="301"/>
        <v>41047</v>
      </c>
      <c r="AP457" s="40">
        <f t="shared" si="302"/>
        <v>171.75102999999999</v>
      </c>
      <c r="AQ457">
        <f t="shared" si="293"/>
        <v>203.57300076923076</v>
      </c>
      <c r="AR457">
        <f t="shared" si="293"/>
        <v>169.6441673076923</v>
      </c>
      <c r="AS457">
        <f t="shared" si="293"/>
        <v>135.71533384615384</v>
      </c>
      <c r="AT457">
        <f t="shared" si="293"/>
        <v>101.78650038461538</v>
      </c>
      <c r="AU457">
        <f t="shared" si="293"/>
        <v>67.85766692307692</v>
      </c>
      <c r="AW457">
        <f t="shared" si="288"/>
        <v>16875.258846153847</v>
      </c>
      <c r="AX457">
        <f t="shared" si="303"/>
        <v>0.25870003947106035</v>
      </c>
      <c r="BD457">
        <f t="shared" si="289"/>
        <v>25610.013846153844</v>
      </c>
      <c r="BE457">
        <f t="shared" si="304"/>
        <v>50.963126245912434</v>
      </c>
      <c r="BG457">
        <f t="shared" si="305"/>
        <v>6.706401294109174</v>
      </c>
      <c r="BH457" s="39">
        <f t="shared" si="306"/>
        <v>41047</v>
      </c>
      <c r="BI457" s="41">
        <f t="shared" si="307"/>
        <v>171.75102999999999</v>
      </c>
      <c r="BJ457" s="41">
        <f t="shared" si="294"/>
        <v>332.93018000000001</v>
      </c>
      <c r="BK457" s="41">
        <f t="shared" si="294"/>
        <v>281.71015230769228</v>
      </c>
      <c r="BL457" s="41">
        <f t="shared" si="294"/>
        <v>230.49012461538462</v>
      </c>
      <c r="BM457" s="41">
        <f t="shared" si="294"/>
        <v>179.27009692307689</v>
      </c>
      <c r="BN457" s="41">
        <f t="shared" si="294"/>
        <v>128.05006923076922</v>
      </c>
      <c r="BP457">
        <f t="shared" si="290"/>
        <v>26524.416346153848</v>
      </c>
      <c r="BQ457">
        <f t="shared" si="308"/>
        <v>57.179315517279925</v>
      </c>
    </row>
    <row r="458" spans="1:69" x14ac:dyDescent="0.3">
      <c r="A458" s="38">
        <v>41054</v>
      </c>
      <c r="B458" s="48">
        <v>180441.69</v>
      </c>
      <c r="C458" s="48">
        <v>205426.42</v>
      </c>
      <c r="D458" s="49">
        <v>1225000</v>
      </c>
      <c r="E458" s="48">
        <v>2559.91</v>
      </c>
      <c r="AD458" s="35">
        <f t="shared" si="295"/>
        <v>2013</v>
      </c>
      <c r="AE458" s="5">
        <f t="shared" si="296"/>
        <v>2012</v>
      </c>
      <c r="AF458" s="5">
        <f t="shared" si="297"/>
        <v>2011</v>
      </c>
      <c r="AG458" s="8">
        <f t="shared" si="298"/>
        <v>41054</v>
      </c>
      <c r="AH458" s="6">
        <f t="shared" si="291"/>
        <v>32</v>
      </c>
      <c r="AI458" s="6">
        <f t="shared" si="292"/>
        <v>20</v>
      </c>
      <c r="AK458">
        <f t="shared" si="287"/>
        <v>17152.93076923077</v>
      </c>
      <c r="AL458">
        <f t="shared" si="299"/>
        <v>15.355237823721257</v>
      </c>
      <c r="AN458">
        <f t="shared" si="300"/>
        <v>10.519583645943438</v>
      </c>
      <c r="AO458" s="39">
        <f t="shared" si="301"/>
        <v>41054</v>
      </c>
      <c r="AP458" s="40">
        <f t="shared" si="302"/>
        <v>180.44168999999999</v>
      </c>
      <c r="AQ458">
        <f t="shared" si="293"/>
        <v>205.83516923076925</v>
      </c>
      <c r="AR458">
        <f t="shared" si="293"/>
        <v>171.5293076923077</v>
      </c>
      <c r="AS458">
        <f t="shared" si="293"/>
        <v>137.22344615384617</v>
      </c>
      <c r="AT458">
        <f t="shared" si="293"/>
        <v>102.91758461538463</v>
      </c>
      <c r="AU458">
        <f t="shared" si="293"/>
        <v>68.611723076923084</v>
      </c>
      <c r="AW458">
        <f t="shared" si="288"/>
        <v>17061.626153846155</v>
      </c>
      <c r="AX458">
        <f t="shared" si="303"/>
        <v>2.0082459767657879</v>
      </c>
      <c r="BD458">
        <f t="shared" si="289"/>
        <v>25737.626153846155</v>
      </c>
      <c r="BE458">
        <f t="shared" si="304"/>
        <v>50.047980138850455</v>
      </c>
      <c r="BG458">
        <f t="shared" si="305"/>
        <v>7.0108132320134473</v>
      </c>
      <c r="BH458" s="39">
        <f t="shared" si="306"/>
        <v>41054</v>
      </c>
      <c r="BI458" s="41">
        <f t="shared" si="307"/>
        <v>180.44168999999999</v>
      </c>
      <c r="BJ458" s="41">
        <f t="shared" si="294"/>
        <v>334.58913999999999</v>
      </c>
      <c r="BK458" s="41">
        <f t="shared" si="294"/>
        <v>283.11388769230769</v>
      </c>
      <c r="BL458" s="41">
        <f t="shared" si="294"/>
        <v>231.63863538461538</v>
      </c>
      <c r="BM458" s="41">
        <f t="shared" si="294"/>
        <v>180.16338307692308</v>
      </c>
      <c r="BN458" s="41">
        <f t="shared" si="294"/>
        <v>128.68813076923078</v>
      </c>
      <c r="BP458">
        <f t="shared" si="290"/>
        <v>26708.576153846156</v>
      </c>
      <c r="BQ458">
        <f t="shared" si="308"/>
        <v>56.541796854605899</v>
      </c>
    </row>
    <row r="459" spans="1:69" x14ac:dyDescent="0.3">
      <c r="A459" s="38">
        <v>41061</v>
      </c>
      <c r="B459" s="48">
        <v>181620.08</v>
      </c>
      <c r="C459" s="48">
        <v>207209.28</v>
      </c>
      <c r="D459" s="49">
        <v>1233000</v>
      </c>
      <c r="E459" s="48">
        <v>2582.9299999999998</v>
      </c>
      <c r="AD459" s="35">
        <f t="shared" si="295"/>
        <v>2013</v>
      </c>
      <c r="AE459" s="5">
        <f t="shared" si="296"/>
        <v>2012</v>
      </c>
      <c r="AF459" s="5">
        <f t="shared" si="297"/>
        <v>2011</v>
      </c>
      <c r="AG459" s="8">
        <f t="shared" si="298"/>
        <v>41061</v>
      </c>
      <c r="AH459" s="6">
        <f t="shared" si="291"/>
        <v>31</v>
      </c>
      <c r="AI459" s="6">
        <f t="shared" si="292"/>
        <v>21</v>
      </c>
      <c r="AK459">
        <f t="shared" si="287"/>
        <v>17341.444807692307</v>
      </c>
      <c r="AL459">
        <f t="shared" si="299"/>
        <v>16.988614344916343</v>
      </c>
      <c r="AN459">
        <f t="shared" si="300"/>
        <v>10.473180407634608</v>
      </c>
      <c r="AO459" s="39">
        <f t="shared" si="301"/>
        <v>41061</v>
      </c>
      <c r="AP459" s="40">
        <f t="shared" si="302"/>
        <v>181.62007999999997</v>
      </c>
      <c r="AQ459">
        <f t="shared" si="293"/>
        <v>208.09733769230769</v>
      </c>
      <c r="AR459">
        <f t="shared" si="293"/>
        <v>173.41444807692309</v>
      </c>
      <c r="AS459">
        <f t="shared" si="293"/>
        <v>138.73155846153847</v>
      </c>
      <c r="AT459">
        <f t="shared" si="293"/>
        <v>104.04866884615384</v>
      </c>
      <c r="AU459">
        <f t="shared" si="293"/>
        <v>69.365779230769235</v>
      </c>
      <c r="AW459">
        <f t="shared" si="288"/>
        <v>17247.993461538463</v>
      </c>
      <c r="AX459">
        <f t="shared" si="303"/>
        <v>3.7801053582023902</v>
      </c>
      <c r="BD459">
        <f t="shared" si="289"/>
        <v>25865.238461538465</v>
      </c>
      <c r="BE459">
        <f t="shared" si="304"/>
        <v>49.152730630986284</v>
      </c>
      <c r="BG459">
        <f t="shared" si="305"/>
        <v>7.0217825468753565</v>
      </c>
      <c r="BH459" s="39">
        <f t="shared" si="306"/>
        <v>41061</v>
      </c>
      <c r="BI459" s="41">
        <f t="shared" si="307"/>
        <v>181.62007999999997</v>
      </c>
      <c r="BJ459" s="41">
        <f t="shared" si="294"/>
        <v>336.24810000000002</v>
      </c>
      <c r="BK459" s="41">
        <f t="shared" si="294"/>
        <v>284.51762307692314</v>
      </c>
      <c r="BL459" s="41">
        <f t="shared" si="294"/>
        <v>232.78714615384618</v>
      </c>
      <c r="BM459" s="41">
        <f t="shared" si="294"/>
        <v>181.05666923076927</v>
      </c>
      <c r="BN459" s="41">
        <f t="shared" si="294"/>
        <v>129.32619230769234</v>
      </c>
      <c r="BP459">
        <f t="shared" si="290"/>
        <v>26892.735961538463</v>
      </c>
      <c r="BQ459">
        <f t="shared" si="308"/>
        <v>55.918055172660772</v>
      </c>
    </row>
    <row r="460" spans="1:69" x14ac:dyDescent="0.3">
      <c r="A460" s="38">
        <v>41068</v>
      </c>
      <c r="B460" s="48">
        <v>183682.27</v>
      </c>
      <c r="C460" s="48">
        <v>208402.78</v>
      </c>
      <c r="D460" s="49">
        <v>1247000</v>
      </c>
      <c r="E460" s="48">
        <v>2595.71</v>
      </c>
      <c r="AD460" s="35">
        <f t="shared" si="295"/>
        <v>2013</v>
      </c>
      <c r="AE460" s="5">
        <f t="shared" si="296"/>
        <v>2012</v>
      </c>
      <c r="AF460" s="5">
        <f t="shared" si="297"/>
        <v>2011</v>
      </c>
      <c r="AG460" s="8">
        <f t="shared" si="298"/>
        <v>41068</v>
      </c>
      <c r="AH460" s="6">
        <f t="shared" si="291"/>
        <v>30</v>
      </c>
      <c r="AI460" s="6">
        <f t="shared" si="292"/>
        <v>22</v>
      </c>
      <c r="AK460">
        <f t="shared" si="287"/>
        <v>17529.958846153844</v>
      </c>
      <c r="AL460">
        <f t="shared" si="299"/>
        <v>18.632263975496798</v>
      </c>
      <c r="AN460">
        <f t="shared" si="300"/>
        <v>10.478191740895088</v>
      </c>
      <c r="AO460" s="39">
        <f t="shared" si="301"/>
        <v>41068</v>
      </c>
      <c r="AP460" s="40">
        <f t="shared" si="302"/>
        <v>183.68226999999999</v>
      </c>
      <c r="AQ460">
        <f t="shared" si="293"/>
        <v>210.35950615384613</v>
      </c>
      <c r="AR460">
        <f t="shared" si="293"/>
        <v>175.29958846153843</v>
      </c>
      <c r="AS460">
        <f t="shared" si="293"/>
        <v>140.23967076923074</v>
      </c>
      <c r="AT460">
        <f t="shared" si="293"/>
        <v>105.17975307692306</v>
      </c>
      <c r="AU460">
        <f t="shared" si="293"/>
        <v>70.119835384615371</v>
      </c>
      <c r="AW460">
        <f t="shared" si="288"/>
        <v>17434.360769230771</v>
      </c>
      <c r="AX460">
        <f t="shared" si="303"/>
        <v>5.5747077968258285</v>
      </c>
      <c r="BD460">
        <f t="shared" si="289"/>
        <v>25992.850769230768</v>
      </c>
      <c r="BE460">
        <f t="shared" si="304"/>
        <v>48.276735828924799</v>
      </c>
      <c r="BG460">
        <f t="shared" si="305"/>
        <v>7.0666458108333101</v>
      </c>
      <c r="BH460" s="39">
        <f t="shared" si="306"/>
        <v>41068</v>
      </c>
      <c r="BI460" s="41">
        <f t="shared" si="307"/>
        <v>183.68226999999999</v>
      </c>
      <c r="BJ460" s="41">
        <f t="shared" si="294"/>
        <v>337.90706</v>
      </c>
      <c r="BK460" s="41">
        <f t="shared" si="294"/>
        <v>285.92135846153843</v>
      </c>
      <c r="BL460" s="41">
        <f t="shared" si="294"/>
        <v>233.93565692307692</v>
      </c>
      <c r="BM460" s="41">
        <f t="shared" si="294"/>
        <v>181.94995538461538</v>
      </c>
      <c r="BN460" s="41">
        <f t="shared" si="294"/>
        <v>129.96425384615384</v>
      </c>
      <c r="BP460">
        <f t="shared" si="290"/>
        <v>27076.895769230767</v>
      </c>
      <c r="BQ460">
        <f t="shared" si="308"/>
        <v>55.307648657917731</v>
      </c>
    </row>
    <row r="461" spans="1:69" x14ac:dyDescent="0.3">
      <c r="A461" s="38">
        <v>41075</v>
      </c>
      <c r="B461" s="48">
        <v>179263.29</v>
      </c>
      <c r="C461" s="48">
        <v>205938.38</v>
      </c>
      <c r="D461" s="49">
        <v>1217000</v>
      </c>
      <c r="E461" s="48">
        <v>2557.42</v>
      </c>
      <c r="AD461" s="35">
        <f t="shared" si="295"/>
        <v>2013</v>
      </c>
      <c r="AE461" s="5">
        <f t="shared" si="296"/>
        <v>2012</v>
      </c>
      <c r="AF461" s="5">
        <f t="shared" si="297"/>
        <v>2011</v>
      </c>
      <c r="AG461" s="8">
        <f t="shared" si="298"/>
        <v>41075</v>
      </c>
      <c r="AH461" s="6">
        <f t="shared" si="291"/>
        <v>29</v>
      </c>
      <c r="AI461" s="6">
        <f t="shared" si="292"/>
        <v>23</v>
      </c>
      <c r="AK461">
        <f t="shared" si="287"/>
        <v>17718.472884615385</v>
      </c>
      <c r="AL461">
        <f t="shared" si="299"/>
        <v>20.286283940176418</v>
      </c>
      <c r="AN461">
        <f t="shared" si="300"/>
        <v>10.117310400697734</v>
      </c>
      <c r="AO461" s="39">
        <f t="shared" si="301"/>
        <v>41075</v>
      </c>
      <c r="AP461" s="40">
        <f t="shared" si="302"/>
        <v>179.26329000000001</v>
      </c>
      <c r="AQ461">
        <f t="shared" si="293"/>
        <v>212.62167461538459</v>
      </c>
      <c r="AR461">
        <f t="shared" si="293"/>
        <v>177.18472884615386</v>
      </c>
      <c r="AS461">
        <f t="shared" si="293"/>
        <v>141.74778307692307</v>
      </c>
      <c r="AT461">
        <f t="shared" si="293"/>
        <v>106.3108373076923</v>
      </c>
      <c r="AU461">
        <f t="shared" si="293"/>
        <v>70.873891538461535</v>
      </c>
      <c r="AW461">
        <f t="shared" si="288"/>
        <v>17620.728076923078</v>
      </c>
      <c r="AX461">
        <f t="shared" si="303"/>
        <v>7.3924940056885768</v>
      </c>
      <c r="BD461">
        <f t="shared" si="289"/>
        <v>26120.463076923079</v>
      </c>
      <c r="BE461">
        <f t="shared" si="304"/>
        <v>47.41938115673041</v>
      </c>
      <c r="BG461">
        <f t="shared" si="305"/>
        <v>6.8629445608250199</v>
      </c>
      <c r="BH461" s="39">
        <f t="shared" si="306"/>
        <v>41075</v>
      </c>
      <c r="BI461" s="41">
        <f t="shared" si="307"/>
        <v>179.26329000000001</v>
      </c>
      <c r="BJ461" s="41">
        <f t="shared" si="294"/>
        <v>339.56602000000004</v>
      </c>
      <c r="BK461" s="41">
        <f t="shared" si="294"/>
        <v>287.32509384615389</v>
      </c>
      <c r="BL461" s="41">
        <f t="shared" si="294"/>
        <v>235.08416769230772</v>
      </c>
      <c r="BM461" s="41">
        <f t="shared" si="294"/>
        <v>182.84324153846157</v>
      </c>
      <c r="BN461" s="41">
        <f t="shared" si="294"/>
        <v>130.60231538461539</v>
      </c>
      <c r="BP461">
        <f t="shared" si="290"/>
        <v>27261.055576923078</v>
      </c>
      <c r="BQ461">
        <f t="shared" si="308"/>
        <v>54.710154188381232</v>
      </c>
    </row>
    <row r="462" spans="1:69" x14ac:dyDescent="0.3">
      <c r="A462" s="38">
        <v>41082</v>
      </c>
      <c r="B462" s="48">
        <v>174107.82</v>
      </c>
      <c r="C462" s="48">
        <v>201795.96</v>
      </c>
      <c r="D462" s="49">
        <v>1182000</v>
      </c>
      <c r="E462" s="48">
        <v>2505.5100000000002</v>
      </c>
      <c r="AD462" s="35">
        <f t="shared" si="295"/>
        <v>2013</v>
      </c>
      <c r="AE462" s="5">
        <f t="shared" si="296"/>
        <v>2012</v>
      </c>
      <c r="AF462" s="5">
        <f t="shared" si="297"/>
        <v>2011</v>
      </c>
      <c r="AG462" s="8">
        <f t="shared" si="298"/>
        <v>41082</v>
      </c>
      <c r="AH462" s="6">
        <f t="shared" si="291"/>
        <v>28</v>
      </c>
      <c r="AI462" s="6">
        <f t="shared" si="292"/>
        <v>24</v>
      </c>
      <c r="AK462">
        <f t="shared" si="287"/>
        <v>17906.986923076925</v>
      </c>
      <c r="AL462">
        <f t="shared" si="299"/>
        <v>21.950772694397891</v>
      </c>
      <c r="AN462">
        <f t="shared" si="300"/>
        <v>9.7228987069636705</v>
      </c>
      <c r="AO462" s="39">
        <f t="shared" si="301"/>
        <v>41082</v>
      </c>
      <c r="AP462" s="40">
        <f t="shared" si="302"/>
        <v>174.10782</v>
      </c>
      <c r="AQ462">
        <f t="shared" si="293"/>
        <v>214.88384307692311</v>
      </c>
      <c r="AR462">
        <f t="shared" si="293"/>
        <v>179.06986923076926</v>
      </c>
      <c r="AS462">
        <f t="shared" si="293"/>
        <v>143.2558953846154</v>
      </c>
      <c r="AT462">
        <f t="shared" si="293"/>
        <v>107.44192153846156</v>
      </c>
      <c r="AU462">
        <f t="shared" si="293"/>
        <v>71.6279476923077</v>
      </c>
      <c r="AW462">
        <f t="shared" si="288"/>
        <v>17807.095384615386</v>
      </c>
      <c r="AX462">
        <f t="shared" si="303"/>
        <v>9.2339161586726171</v>
      </c>
      <c r="BD462">
        <f t="shared" si="289"/>
        <v>26248.075384615386</v>
      </c>
      <c r="BE462">
        <f t="shared" si="304"/>
        <v>46.580077918017636</v>
      </c>
      <c r="BG462">
        <f t="shared" si="305"/>
        <v>6.6331651920677084</v>
      </c>
      <c r="BH462" s="39">
        <f t="shared" si="306"/>
        <v>41082</v>
      </c>
      <c r="BI462" s="41">
        <f t="shared" si="307"/>
        <v>174.10782</v>
      </c>
      <c r="BJ462" s="41">
        <f t="shared" si="294"/>
        <v>341.22498000000002</v>
      </c>
      <c r="BK462" s="41">
        <f t="shared" si="294"/>
        <v>288.72882923076924</v>
      </c>
      <c r="BL462" s="41">
        <f t="shared" si="294"/>
        <v>236.23267846153848</v>
      </c>
      <c r="BM462" s="41">
        <f t="shared" si="294"/>
        <v>183.73652769230767</v>
      </c>
      <c r="BN462" s="41">
        <f t="shared" si="294"/>
        <v>131.24037692307692</v>
      </c>
      <c r="BP462">
        <f t="shared" si="290"/>
        <v>27445.215384615385</v>
      </c>
      <c r="BQ462">
        <f t="shared" si="308"/>
        <v>54.125166355468309</v>
      </c>
    </row>
    <row r="463" spans="1:69" x14ac:dyDescent="0.3">
      <c r="A463" s="38">
        <v>41089</v>
      </c>
      <c r="B463" s="48">
        <v>176906.5</v>
      </c>
      <c r="C463" s="48">
        <v>204211.19</v>
      </c>
      <c r="D463" s="49">
        <v>1201000</v>
      </c>
      <c r="E463" s="48">
        <v>2535.44</v>
      </c>
      <c r="AD463" s="35">
        <f t="shared" si="295"/>
        <v>2013</v>
      </c>
      <c r="AE463" s="5">
        <f t="shared" si="296"/>
        <v>2012</v>
      </c>
      <c r="AF463" s="5">
        <f t="shared" si="297"/>
        <v>2011</v>
      </c>
      <c r="AG463" s="8">
        <f t="shared" si="298"/>
        <v>41089</v>
      </c>
      <c r="AH463" s="6">
        <f t="shared" si="291"/>
        <v>27</v>
      </c>
      <c r="AI463" s="6">
        <f t="shared" si="292"/>
        <v>25</v>
      </c>
      <c r="AK463">
        <f t="shared" si="287"/>
        <v>18095.500961538462</v>
      </c>
      <c r="AL463">
        <f t="shared" si="299"/>
        <v>23.625829943868549</v>
      </c>
      <c r="AN463">
        <f t="shared" si="300"/>
        <v>9.776269823975051</v>
      </c>
      <c r="AO463" s="39">
        <f t="shared" si="301"/>
        <v>41089</v>
      </c>
      <c r="AP463" s="40">
        <f t="shared" si="302"/>
        <v>176.90649999999999</v>
      </c>
      <c r="AQ463">
        <f t="shared" si="293"/>
        <v>217.14601153846155</v>
      </c>
      <c r="AR463">
        <f t="shared" si="293"/>
        <v>180.95500961538463</v>
      </c>
      <c r="AS463">
        <f t="shared" si="293"/>
        <v>144.7640076923077</v>
      </c>
      <c r="AT463">
        <f t="shared" si="293"/>
        <v>108.57300576923078</v>
      </c>
      <c r="AU463">
        <f t="shared" si="293"/>
        <v>72.38200384615385</v>
      </c>
      <c r="AW463">
        <f t="shared" si="288"/>
        <v>17993.462692307694</v>
      </c>
      <c r="AX463">
        <f t="shared" si="303"/>
        <v>11.099438265479101</v>
      </c>
      <c r="BD463">
        <f t="shared" si="289"/>
        <v>26375.687692307696</v>
      </c>
      <c r="BE463">
        <f t="shared" si="304"/>
        <v>45.758261947920452</v>
      </c>
      <c r="BG463">
        <f t="shared" si="305"/>
        <v>6.7071805696119791</v>
      </c>
      <c r="BH463" s="39">
        <f t="shared" si="306"/>
        <v>41089</v>
      </c>
      <c r="BI463" s="41">
        <f t="shared" si="307"/>
        <v>176.90649999999999</v>
      </c>
      <c r="BJ463" s="41">
        <f t="shared" si="294"/>
        <v>342.88394000000005</v>
      </c>
      <c r="BK463" s="41">
        <f t="shared" si="294"/>
        <v>290.13256461538469</v>
      </c>
      <c r="BL463" s="41">
        <f t="shared" si="294"/>
        <v>237.38118923076925</v>
      </c>
      <c r="BM463" s="41">
        <f t="shared" si="294"/>
        <v>184.62981384615387</v>
      </c>
      <c r="BN463" s="41">
        <f t="shared" si="294"/>
        <v>131.87843846153848</v>
      </c>
      <c r="BP463">
        <f t="shared" si="290"/>
        <v>27629.375192307692</v>
      </c>
      <c r="BQ463">
        <f t="shared" si="308"/>
        <v>53.552296546675279</v>
      </c>
    </row>
    <row r="464" spans="1:69" x14ac:dyDescent="0.3">
      <c r="A464" s="38">
        <v>41096</v>
      </c>
      <c r="B464" s="48">
        <v>171014.53</v>
      </c>
      <c r="C464" s="48">
        <v>198505.7</v>
      </c>
      <c r="D464" s="49">
        <v>1161000</v>
      </c>
      <c r="E464" s="48">
        <v>2464.0100000000002</v>
      </c>
      <c r="AD464" s="35">
        <f t="shared" si="295"/>
        <v>2013</v>
      </c>
      <c r="AE464" s="5">
        <f t="shared" si="296"/>
        <v>2012</v>
      </c>
      <c r="AF464" s="5">
        <f t="shared" si="297"/>
        <v>2011</v>
      </c>
      <c r="AG464" s="8">
        <f t="shared" si="298"/>
        <v>41096</v>
      </c>
      <c r="AH464" s="6">
        <f t="shared" si="291"/>
        <v>26</v>
      </c>
      <c r="AI464" s="6">
        <f t="shared" si="292"/>
        <v>26</v>
      </c>
      <c r="AK464">
        <f t="shared" si="287"/>
        <v>18284.014999999999</v>
      </c>
      <c r="AL464">
        <f t="shared" si="299"/>
        <v>25.311556664470068</v>
      </c>
      <c r="AN464">
        <f t="shared" si="300"/>
        <v>9.3532263017723416</v>
      </c>
      <c r="AO464" s="39">
        <f t="shared" si="301"/>
        <v>41096</v>
      </c>
      <c r="AP464" s="40">
        <f t="shared" si="302"/>
        <v>171.01453000000001</v>
      </c>
      <c r="AQ464">
        <f t="shared" si="293"/>
        <v>219.40817999999999</v>
      </c>
      <c r="AR464">
        <f t="shared" si="293"/>
        <v>182.84014999999999</v>
      </c>
      <c r="AS464">
        <f t="shared" si="293"/>
        <v>146.27212</v>
      </c>
      <c r="AT464">
        <f t="shared" si="293"/>
        <v>109.70408999999999</v>
      </c>
      <c r="AU464">
        <f t="shared" si="293"/>
        <v>73.136060000000001</v>
      </c>
      <c r="AW464">
        <f t="shared" si="288"/>
        <v>18179.830000000002</v>
      </c>
      <c r="AX464">
        <f t="shared" si="303"/>
        <v>12.98953656143771</v>
      </c>
      <c r="BD464">
        <f t="shared" si="289"/>
        <v>26503.300000000003</v>
      </c>
      <c r="BE464">
        <f t="shared" si="304"/>
        <v>44.953392348453036</v>
      </c>
      <c r="BG464">
        <f t="shared" si="305"/>
        <v>6.452574962363177</v>
      </c>
      <c r="BH464" s="39">
        <f t="shared" si="306"/>
        <v>41096</v>
      </c>
      <c r="BI464" s="41">
        <f t="shared" si="307"/>
        <v>171.01453000000001</v>
      </c>
      <c r="BJ464" s="41">
        <f t="shared" si="294"/>
        <v>344.54290000000003</v>
      </c>
      <c r="BK464" s="41">
        <f t="shared" si="294"/>
        <v>291.53630000000004</v>
      </c>
      <c r="BL464" s="41">
        <f t="shared" si="294"/>
        <v>238.52970000000002</v>
      </c>
      <c r="BM464" s="41">
        <f t="shared" si="294"/>
        <v>185.52310000000003</v>
      </c>
      <c r="BN464" s="41">
        <f t="shared" si="294"/>
        <v>132.51650000000001</v>
      </c>
      <c r="BP464">
        <f t="shared" si="290"/>
        <v>27813.535</v>
      </c>
      <c r="BQ464">
        <f t="shared" si="308"/>
        <v>52.99117208466744</v>
      </c>
    </row>
    <row r="465" spans="1:69" x14ac:dyDescent="0.3">
      <c r="A465" s="38">
        <v>41103</v>
      </c>
      <c r="B465" s="48">
        <v>167773.94</v>
      </c>
      <c r="C465" s="48">
        <v>193897.61</v>
      </c>
      <c r="D465" s="49">
        <v>1139000</v>
      </c>
      <c r="E465" s="48">
        <v>2406.35</v>
      </c>
      <c r="AD465" s="35">
        <f t="shared" si="295"/>
        <v>2013</v>
      </c>
      <c r="AE465" s="5">
        <f t="shared" si="296"/>
        <v>2012</v>
      </c>
      <c r="AF465" s="5">
        <f t="shared" si="297"/>
        <v>2011</v>
      </c>
      <c r="AG465" s="8">
        <f t="shared" si="298"/>
        <v>41103</v>
      </c>
      <c r="AH465" s="6">
        <f t="shared" si="291"/>
        <v>25</v>
      </c>
      <c r="AI465" s="6">
        <f t="shared" si="292"/>
        <v>27</v>
      </c>
      <c r="AK465">
        <f t="shared" si="287"/>
        <v>18472.52903846154</v>
      </c>
      <c r="AL465">
        <f t="shared" si="299"/>
        <v>27.008055122549024</v>
      </c>
      <c r="AN465">
        <f t="shared" si="300"/>
        <v>9.0823481533405044</v>
      </c>
      <c r="AO465" s="39">
        <f t="shared" si="301"/>
        <v>41103</v>
      </c>
      <c r="AP465" s="40">
        <f t="shared" si="302"/>
        <v>167.77394000000001</v>
      </c>
      <c r="AQ465">
        <f t="shared" si="293"/>
        <v>221.67034846153848</v>
      </c>
      <c r="AR465">
        <f t="shared" si="293"/>
        <v>184.72529038461539</v>
      </c>
      <c r="AS465">
        <f t="shared" si="293"/>
        <v>147.78023230769233</v>
      </c>
      <c r="AT465">
        <f t="shared" si="293"/>
        <v>110.83517423076924</v>
      </c>
      <c r="AU465">
        <f t="shared" si="293"/>
        <v>73.890116153846165</v>
      </c>
      <c r="AW465">
        <f t="shared" si="288"/>
        <v>18366.19730769231</v>
      </c>
      <c r="AX465">
        <f t="shared" si="303"/>
        <v>14.904699912824281</v>
      </c>
      <c r="BD465">
        <f t="shared" si="289"/>
        <v>26630.91230769231</v>
      </c>
      <c r="BE465">
        <f t="shared" si="304"/>
        <v>44.164950301305517</v>
      </c>
      <c r="BG465">
        <f t="shared" si="305"/>
        <v>6.2999696766504947</v>
      </c>
      <c r="BH465" s="39">
        <f t="shared" si="306"/>
        <v>41103</v>
      </c>
      <c r="BI465" s="41">
        <f t="shared" si="307"/>
        <v>167.77394000000001</v>
      </c>
      <c r="BJ465" s="41">
        <f t="shared" si="294"/>
        <v>346.20186000000007</v>
      </c>
      <c r="BK465" s="41">
        <f t="shared" si="294"/>
        <v>292.94003538461544</v>
      </c>
      <c r="BL465" s="41">
        <f t="shared" si="294"/>
        <v>239.67821076923079</v>
      </c>
      <c r="BM465" s="41">
        <f t="shared" si="294"/>
        <v>186.41638615384616</v>
      </c>
      <c r="BN465" s="41">
        <f t="shared" si="294"/>
        <v>133.15456153846154</v>
      </c>
      <c r="BP465">
        <f t="shared" si="290"/>
        <v>27997.694807692307</v>
      </c>
      <c r="BQ465">
        <f t="shared" si="308"/>
        <v>52.441435418784479</v>
      </c>
    </row>
    <row r="466" spans="1:69" x14ac:dyDescent="0.3">
      <c r="A466" s="38">
        <v>41110</v>
      </c>
      <c r="B466" s="48">
        <v>175433.51</v>
      </c>
      <c r="C466" s="48">
        <v>200564.76</v>
      </c>
      <c r="D466" s="49">
        <v>1191000</v>
      </c>
      <c r="E466" s="48">
        <v>2488.66</v>
      </c>
      <c r="AD466" s="35">
        <f t="shared" si="295"/>
        <v>2013</v>
      </c>
      <c r="AE466" s="5">
        <f t="shared" si="296"/>
        <v>2012</v>
      </c>
      <c r="AF466" s="5">
        <f t="shared" si="297"/>
        <v>2011</v>
      </c>
      <c r="AG466" s="8">
        <f t="shared" si="298"/>
        <v>41110</v>
      </c>
      <c r="AH466" s="6">
        <f t="shared" si="291"/>
        <v>24</v>
      </c>
      <c r="AI466" s="6">
        <f t="shared" si="292"/>
        <v>28</v>
      </c>
      <c r="AK466">
        <f t="shared" si="287"/>
        <v>18661.043076923077</v>
      </c>
      <c r="AL466">
        <f t="shared" si="299"/>
        <v>28.715428895598127</v>
      </c>
      <c r="AN466">
        <f t="shared" si="300"/>
        <v>9.4010559472394899</v>
      </c>
      <c r="AO466" s="39">
        <f t="shared" si="301"/>
        <v>41110</v>
      </c>
      <c r="AP466" s="40">
        <f t="shared" si="302"/>
        <v>175.43351000000001</v>
      </c>
      <c r="AQ466">
        <f t="shared" si="293"/>
        <v>223.93251692307695</v>
      </c>
      <c r="AR466">
        <f t="shared" si="293"/>
        <v>186.61043076923076</v>
      </c>
      <c r="AS466">
        <f t="shared" si="293"/>
        <v>149.2883446153846</v>
      </c>
      <c r="AT466">
        <f t="shared" si="293"/>
        <v>111.96625846153847</v>
      </c>
      <c r="AU466">
        <f t="shared" si="293"/>
        <v>74.644172307692301</v>
      </c>
      <c r="AW466">
        <f t="shared" si="288"/>
        <v>18552.564615384617</v>
      </c>
      <c r="AX466">
        <f t="shared" si="303"/>
        <v>16.845430238411208</v>
      </c>
      <c r="BD466">
        <f t="shared" si="289"/>
        <v>26758.524615384616</v>
      </c>
      <c r="BE466">
        <f t="shared" si="304"/>
        <v>43.39243795259857</v>
      </c>
      <c r="BG466">
        <f t="shared" si="305"/>
        <v>6.5561727532292942</v>
      </c>
      <c r="BH466" s="39">
        <f t="shared" si="306"/>
        <v>41110</v>
      </c>
      <c r="BI466" s="41">
        <f t="shared" si="307"/>
        <v>175.43351000000001</v>
      </c>
      <c r="BJ466" s="41">
        <f t="shared" si="294"/>
        <v>347.86081999999999</v>
      </c>
      <c r="BK466" s="41">
        <f t="shared" si="294"/>
        <v>294.34377076923079</v>
      </c>
      <c r="BL466" s="41">
        <f t="shared" si="294"/>
        <v>240.82672153846153</v>
      </c>
      <c r="BM466" s="41">
        <f t="shared" si="294"/>
        <v>187.30967230769232</v>
      </c>
      <c r="BN466" s="41">
        <f t="shared" si="294"/>
        <v>133.79262307692306</v>
      </c>
      <c r="BP466">
        <f t="shared" si="290"/>
        <v>28181.854615384615</v>
      </c>
      <c r="BQ466">
        <f t="shared" si="308"/>
        <v>51.902743365275541</v>
      </c>
    </row>
    <row r="467" spans="1:69" x14ac:dyDescent="0.3">
      <c r="A467" s="38">
        <v>41117</v>
      </c>
      <c r="B467" s="48">
        <v>181620.08</v>
      </c>
      <c r="C467" s="48">
        <v>206350.43</v>
      </c>
      <c r="D467" s="49">
        <v>1233000</v>
      </c>
      <c r="E467" s="48">
        <v>2561.54</v>
      </c>
      <c r="AD467" s="35">
        <f t="shared" si="295"/>
        <v>2013</v>
      </c>
      <c r="AE467" s="5">
        <f t="shared" si="296"/>
        <v>2012</v>
      </c>
      <c r="AF467" s="5">
        <f t="shared" si="297"/>
        <v>2011</v>
      </c>
      <c r="AG467" s="8">
        <f t="shared" si="298"/>
        <v>41117</v>
      </c>
      <c r="AH467" s="6">
        <f t="shared" si="291"/>
        <v>23</v>
      </c>
      <c r="AI467" s="6">
        <f t="shared" si="292"/>
        <v>29</v>
      </c>
      <c r="AK467">
        <f t="shared" si="287"/>
        <v>18849.557115384618</v>
      </c>
      <c r="AL467">
        <f t="shared" si="299"/>
        <v>30.433782893336534</v>
      </c>
      <c r="AN467">
        <f t="shared" si="300"/>
        <v>9.6352438886622664</v>
      </c>
      <c r="AO467" s="39">
        <f t="shared" si="301"/>
        <v>41117</v>
      </c>
      <c r="AP467" s="40">
        <f t="shared" si="302"/>
        <v>181.62007999999997</v>
      </c>
      <c r="AQ467">
        <f t="shared" si="293"/>
        <v>226.19468538461541</v>
      </c>
      <c r="AR467">
        <f t="shared" si="293"/>
        <v>188.49557115384616</v>
      </c>
      <c r="AS467">
        <f t="shared" si="293"/>
        <v>150.79645692307693</v>
      </c>
      <c r="AT467">
        <f t="shared" si="293"/>
        <v>113.09734269230771</v>
      </c>
      <c r="AU467">
        <f t="shared" si="293"/>
        <v>75.398228461538466</v>
      </c>
      <c r="AW467">
        <f t="shared" si="288"/>
        <v>18738.931923076925</v>
      </c>
      <c r="AX467">
        <f t="shared" si="303"/>
        <v>18.812242948013804</v>
      </c>
      <c r="BD467">
        <f t="shared" si="289"/>
        <v>26886.136923076927</v>
      </c>
      <c r="BE467">
        <f t="shared" si="304"/>
        <v>42.635377364558977</v>
      </c>
      <c r="BG467">
        <f t="shared" si="305"/>
        <v>6.7551571473293999</v>
      </c>
      <c r="BH467" s="39">
        <f t="shared" si="306"/>
        <v>41117</v>
      </c>
      <c r="BI467" s="41">
        <f t="shared" si="307"/>
        <v>181.62007999999997</v>
      </c>
      <c r="BJ467" s="41">
        <f t="shared" si="294"/>
        <v>349.51978000000003</v>
      </c>
      <c r="BK467" s="41">
        <f t="shared" si="294"/>
        <v>295.74750615384625</v>
      </c>
      <c r="BL467" s="41">
        <f t="shared" si="294"/>
        <v>241.97523230769235</v>
      </c>
      <c r="BM467" s="41">
        <f t="shared" si="294"/>
        <v>188.20295846153849</v>
      </c>
      <c r="BN467" s="41">
        <f t="shared" si="294"/>
        <v>134.43068461538465</v>
      </c>
      <c r="BP467">
        <f t="shared" si="290"/>
        <v>28366.014423076922</v>
      </c>
      <c r="BQ467">
        <f t="shared" si="308"/>
        <v>51.374766392871528</v>
      </c>
    </row>
    <row r="468" spans="1:69" x14ac:dyDescent="0.3">
      <c r="A468" s="38">
        <v>41124</v>
      </c>
      <c r="B468" s="48">
        <v>183093.08</v>
      </c>
      <c r="C468" s="48">
        <v>207711.78</v>
      </c>
      <c r="D468" s="49">
        <v>1243000</v>
      </c>
      <c r="E468" s="48">
        <v>2578.17</v>
      </c>
      <c r="AD468" s="35">
        <f t="shared" si="295"/>
        <v>2013</v>
      </c>
      <c r="AE468" s="5">
        <f t="shared" si="296"/>
        <v>2012</v>
      </c>
      <c r="AF468" s="5">
        <f t="shared" si="297"/>
        <v>2011</v>
      </c>
      <c r="AG468" s="8">
        <f t="shared" si="298"/>
        <v>41124</v>
      </c>
      <c r="AH468" s="6">
        <f t="shared" si="291"/>
        <v>22</v>
      </c>
      <c r="AI468" s="6">
        <f t="shared" si="292"/>
        <v>30</v>
      </c>
      <c r="AK468">
        <f t="shared" ref="AK468:AK531" si="309">VLOOKUP($AF468,$AG$3:$AI$17,AH$1,FALSE)*($AH468/$AH$18)+VLOOKUP($AE468,$AG$3:$AI$17,AH$1,FALSE)*($AI468/$AI$18)</f>
        <v>19038.071153846155</v>
      </c>
      <c r="AL468">
        <f t="shared" si="299"/>
        <v>32.163223379197767</v>
      </c>
      <c r="AN468">
        <f t="shared" si="300"/>
        <v>9.6172074639510274</v>
      </c>
      <c r="AO468" s="39">
        <f t="shared" si="301"/>
        <v>41124</v>
      </c>
      <c r="AP468" s="40">
        <f t="shared" si="302"/>
        <v>183.09307999999999</v>
      </c>
      <c r="AQ468">
        <f t="shared" si="293"/>
        <v>228.45685384615385</v>
      </c>
      <c r="AR468">
        <f t="shared" si="293"/>
        <v>190.38071153846155</v>
      </c>
      <c r="AS468">
        <f t="shared" si="293"/>
        <v>152.30456923076923</v>
      </c>
      <c r="AT468">
        <f t="shared" si="293"/>
        <v>114.22842692307692</v>
      </c>
      <c r="AU468">
        <f t="shared" si="293"/>
        <v>76.152284615384616</v>
      </c>
      <c r="AW468">
        <f t="shared" ref="AW468:AW531" si="310">VLOOKUP($AF468,$AG$3:$AI$17,AI$1,FALSE)*($AH468/$AH$18)+VLOOKUP($AE468,$AG$3:$AI$17,AI$1,FALSE)*($AI468/$AI$18)</f>
        <v>18925.299230769233</v>
      </c>
      <c r="AX468">
        <f t="shared" si="303"/>
        <v>20.805667398838203</v>
      </c>
      <c r="BD468">
        <f t="shared" si="289"/>
        <v>27013.74923076923</v>
      </c>
      <c r="BE468">
        <f t="shared" si="304"/>
        <v>41.893309529478231</v>
      </c>
      <c r="BG468">
        <f t="shared" si="305"/>
        <v>6.7777737342528193</v>
      </c>
      <c r="BH468" s="39">
        <f t="shared" si="306"/>
        <v>41124</v>
      </c>
      <c r="BI468" s="41">
        <f t="shared" si="307"/>
        <v>183.09307999999999</v>
      </c>
      <c r="BJ468" s="41">
        <f t="shared" si="294"/>
        <v>351.17874</v>
      </c>
      <c r="BK468" s="41">
        <f t="shared" si="294"/>
        <v>297.15124153846153</v>
      </c>
      <c r="BL468" s="41">
        <f t="shared" si="294"/>
        <v>243.12374307692306</v>
      </c>
      <c r="BM468" s="41">
        <f t="shared" si="294"/>
        <v>189.09624461538462</v>
      </c>
      <c r="BN468" s="41">
        <f t="shared" si="294"/>
        <v>135.06874615384615</v>
      </c>
      <c r="BP468">
        <f t="shared" si="290"/>
        <v>28550.174230769233</v>
      </c>
      <c r="BQ468">
        <f t="shared" si="308"/>
        <v>50.857187950569546</v>
      </c>
    </row>
    <row r="469" spans="1:69" x14ac:dyDescent="0.3">
      <c r="A469" s="38">
        <v>41131</v>
      </c>
      <c r="B469" s="48">
        <v>198559.51</v>
      </c>
      <c r="C469" s="48">
        <v>224946.7</v>
      </c>
      <c r="D469" s="49">
        <v>1348000</v>
      </c>
      <c r="E469" s="48">
        <v>2792.99</v>
      </c>
      <c r="AD469" s="35">
        <f t="shared" si="295"/>
        <v>2013</v>
      </c>
      <c r="AE469" s="5">
        <f t="shared" si="296"/>
        <v>2012</v>
      </c>
      <c r="AF469" s="5">
        <f t="shared" si="297"/>
        <v>2011</v>
      </c>
      <c r="AG469" s="8">
        <f t="shared" si="298"/>
        <v>41131</v>
      </c>
      <c r="AH469" s="6">
        <f t="shared" si="291"/>
        <v>21</v>
      </c>
      <c r="AI469" s="6">
        <f t="shared" si="292"/>
        <v>31</v>
      </c>
      <c r="AK469">
        <f t="shared" si="309"/>
        <v>19226.585192307692</v>
      </c>
      <c r="AL469">
        <f t="shared" si="299"/>
        <v>33.903857992235345</v>
      </c>
      <c r="AN469">
        <f t="shared" si="300"/>
        <v>10.327341439677031</v>
      </c>
      <c r="AO469" s="39">
        <f t="shared" si="301"/>
        <v>41131</v>
      </c>
      <c r="AP469" s="40">
        <f t="shared" si="302"/>
        <v>198.55951000000002</v>
      </c>
      <c r="AQ469">
        <f t="shared" si="293"/>
        <v>230.71902230769231</v>
      </c>
      <c r="AR469">
        <f t="shared" si="293"/>
        <v>192.26585192307689</v>
      </c>
      <c r="AS469">
        <f t="shared" si="293"/>
        <v>153.81268153846153</v>
      </c>
      <c r="AT469">
        <f t="shared" si="293"/>
        <v>115.35951115384616</v>
      </c>
      <c r="AU469">
        <f t="shared" si="293"/>
        <v>76.906340769230766</v>
      </c>
      <c r="AW469">
        <f t="shared" si="310"/>
        <v>19111.666538461541</v>
      </c>
      <c r="AX469">
        <f t="shared" si="303"/>
        <v>22.826247370478626</v>
      </c>
      <c r="BD469">
        <f t="shared" ref="BD469:BD532" si="311">VLOOKUP($AE469,$AG$3:$AI$17,AH$1,FALSE)*($AH469/$AH$18)+VLOOKUP($AD469,$AG$3:$AI$17,AH$1,FALSE)*($AI469/$AI$18)</f>
        <v>27141.36153846154</v>
      </c>
      <c r="BE469">
        <f t="shared" si="304"/>
        <v>41.165793441679121</v>
      </c>
      <c r="BG469">
        <f t="shared" si="305"/>
        <v>7.3157534753230733</v>
      </c>
      <c r="BH469" s="39">
        <f t="shared" si="306"/>
        <v>41131</v>
      </c>
      <c r="BI469" s="41">
        <f t="shared" si="307"/>
        <v>198.55951000000002</v>
      </c>
      <c r="BJ469" s="41">
        <f t="shared" si="294"/>
        <v>352.83769999999998</v>
      </c>
      <c r="BK469" s="41">
        <f t="shared" si="294"/>
        <v>298.55497692307694</v>
      </c>
      <c r="BL469" s="41">
        <f t="shared" si="294"/>
        <v>244.27225384615386</v>
      </c>
      <c r="BM469" s="41">
        <f t="shared" si="294"/>
        <v>189.98953076923081</v>
      </c>
      <c r="BN469" s="41">
        <f t="shared" si="294"/>
        <v>135.70680769230768</v>
      </c>
      <c r="BP469">
        <f t="shared" ref="BP469:BP532" si="312">VLOOKUP($AE469,$AG$3:$AI$17,AI$1,FALSE)*($AH469/$AH$18)+VLOOKUP($AD469,$AG$3:$AI$17,AI$1,FALSE)*($AI469/$AI$18)</f>
        <v>28734.334038461537</v>
      </c>
      <c r="BQ469">
        <f t="shared" si="308"/>
        <v>50.349703834747864</v>
      </c>
    </row>
    <row r="470" spans="1:69" x14ac:dyDescent="0.3">
      <c r="A470" s="38">
        <v>41138</v>
      </c>
      <c r="B470" s="48">
        <v>190752.64000000001</v>
      </c>
      <c r="C470" s="48">
        <v>217068.64</v>
      </c>
      <c r="D470" s="49">
        <v>1295000</v>
      </c>
      <c r="E470" s="48">
        <v>2694.92</v>
      </c>
      <c r="AD470" s="35">
        <f t="shared" si="295"/>
        <v>2013</v>
      </c>
      <c r="AE470" s="5">
        <f t="shared" si="296"/>
        <v>2012</v>
      </c>
      <c r="AF470" s="5">
        <f t="shared" si="297"/>
        <v>2011</v>
      </c>
      <c r="AG470" s="8">
        <f t="shared" si="298"/>
        <v>41138</v>
      </c>
      <c r="AH470" s="6">
        <f t="shared" si="291"/>
        <v>20</v>
      </c>
      <c r="AI470" s="6">
        <f t="shared" si="292"/>
        <v>32</v>
      </c>
      <c r="AK470">
        <f t="shared" si="309"/>
        <v>19415.099230769232</v>
      </c>
      <c r="AL470">
        <f t="shared" si="299"/>
        <v>35.655795769454855</v>
      </c>
      <c r="AN470">
        <f t="shared" si="300"/>
        <v>9.8249634334957943</v>
      </c>
      <c r="AO470" s="39">
        <f t="shared" si="301"/>
        <v>41138</v>
      </c>
      <c r="AP470" s="40">
        <f t="shared" si="302"/>
        <v>190.75264000000001</v>
      </c>
      <c r="AQ470">
        <f t="shared" si="293"/>
        <v>232.98119076923078</v>
      </c>
      <c r="AR470">
        <f t="shared" si="293"/>
        <v>194.15099230769232</v>
      </c>
      <c r="AS470">
        <f t="shared" si="293"/>
        <v>155.32079384615386</v>
      </c>
      <c r="AT470">
        <f t="shared" si="293"/>
        <v>116.49059538461539</v>
      </c>
      <c r="AU470">
        <f t="shared" si="293"/>
        <v>77.660396923076931</v>
      </c>
      <c r="AW470">
        <f t="shared" si="310"/>
        <v>19298.033846153849</v>
      </c>
      <c r="AX470">
        <f t="shared" si="303"/>
        <v>24.874541559460141</v>
      </c>
      <c r="BD470">
        <f t="shared" si="311"/>
        <v>27268.973846153847</v>
      </c>
      <c r="BE470">
        <f t="shared" si="304"/>
        <v>40.452405223547451</v>
      </c>
      <c r="BG470">
        <f t="shared" si="305"/>
        <v>6.9952261891550691</v>
      </c>
      <c r="BH470" s="39">
        <f t="shared" si="306"/>
        <v>41138</v>
      </c>
      <c r="BI470" s="41">
        <f t="shared" si="307"/>
        <v>190.75264000000001</v>
      </c>
      <c r="BJ470" s="41">
        <f t="shared" si="294"/>
        <v>354.49666000000002</v>
      </c>
      <c r="BK470" s="41">
        <f t="shared" si="294"/>
        <v>299.95871230769234</v>
      </c>
      <c r="BL470" s="41">
        <f t="shared" si="294"/>
        <v>245.42076461538463</v>
      </c>
      <c r="BM470" s="41">
        <f t="shared" si="294"/>
        <v>190.88281692307692</v>
      </c>
      <c r="BN470" s="41">
        <f t="shared" si="294"/>
        <v>136.34486923076923</v>
      </c>
      <c r="BP470">
        <f t="shared" si="312"/>
        <v>28918.493846153848</v>
      </c>
      <c r="BQ470">
        <f t="shared" si="308"/>
        <v>49.852021592953008</v>
      </c>
    </row>
    <row r="471" spans="1:69" x14ac:dyDescent="0.3">
      <c r="A471" s="38">
        <v>41145</v>
      </c>
      <c r="B471" s="48">
        <v>187806.65</v>
      </c>
      <c r="C471" s="48">
        <v>213772.36</v>
      </c>
      <c r="D471" s="49">
        <v>1275000</v>
      </c>
      <c r="E471" s="48">
        <v>2653.71</v>
      </c>
      <c r="AD471" s="35">
        <f t="shared" si="295"/>
        <v>2013</v>
      </c>
      <c r="AE471" s="5">
        <f t="shared" si="296"/>
        <v>2012</v>
      </c>
      <c r="AF471" s="5">
        <f t="shared" si="297"/>
        <v>2011</v>
      </c>
      <c r="AG471" s="8">
        <f t="shared" si="298"/>
        <v>41145</v>
      </c>
      <c r="AH471" s="6">
        <f t="shared" si="291"/>
        <v>19</v>
      </c>
      <c r="AI471" s="6">
        <f t="shared" si="292"/>
        <v>33</v>
      </c>
      <c r="AK471">
        <f t="shared" si="309"/>
        <v>19603.613269230769</v>
      </c>
      <c r="AL471">
        <f t="shared" si="299"/>
        <v>37.419147168582612</v>
      </c>
      <c r="AN471">
        <f t="shared" si="300"/>
        <v>9.5802058233201102</v>
      </c>
      <c r="AO471" s="39">
        <f t="shared" si="301"/>
        <v>41145</v>
      </c>
      <c r="AP471" s="40">
        <f t="shared" si="302"/>
        <v>187.80664999999999</v>
      </c>
      <c r="AQ471">
        <f t="shared" si="293"/>
        <v>235.24335923076922</v>
      </c>
      <c r="AR471">
        <f t="shared" si="293"/>
        <v>196.03613269230769</v>
      </c>
      <c r="AS471">
        <f t="shared" si="293"/>
        <v>156.82890615384616</v>
      </c>
      <c r="AT471">
        <f t="shared" si="293"/>
        <v>117.62167961538461</v>
      </c>
      <c r="AU471">
        <f t="shared" si="293"/>
        <v>78.414453076923081</v>
      </c>
      <c r="AW471">
        <f t="shared" si="310"/>
        <v>19484.401153846156</v>
      </c>
      <c r="AX471">
        <f t="shared" si="303"/>
        <v>26.951124094271407</v>
      </c>
      <c r="BD471">
        <f t="shared" si="311"/>
        <v>27396.586153846154</v>
      </c>
      <c r="BE471">
        <f t="shared" si="304"/>
        <v>39.752737301990116</v>
      </c>
      <c r="BG471">
        <f t="shared" si="305"/>
        <v>6.8551113976525206</v>
      </c>
      <c r="BH471" s="39">
        <f t="shared" si="306"/>
        <v>41145</v>
      </c>
      <c r="BI471" s="41">
        <f t="shared" si="307"/>
        <v>187.80664999999999</v>
      </c>
      <c r="BJ471" s="41">
        <f t="shared" si="294"/>
        <v>356.15562</v>
      </c>
      <c r="BK471" s="41">
        <f t="shared" si="294"/>
        <v>301.36244769230768</v>
      </c>
      <c r="BL471" s="41">
        <f t="shared" si="294"/>
        <v>246.56927538461537</v>
      </c>
      <c r="BM471" s="41">
        <f t="shared" si="294"/>
        <v>191.77610307692308</v>
      </c>
      <c r="BN471" s="41">
        <f t="shared" si="294"/>
        <v>136.98293076923076</v>
      </c>
      <c r="BP471">
        <f t="shared" si="312"/>
        <v>29102.653653846151</v>
      </c>
      <c r="BQ471">
        <f t="shared" si="308"/>
        <v>49.363859961902826</v>
      </c>
    </row>
    <row r="472" spans="1:69" x14ac:dyDescent="0.3">
      <c r="A472" s="38">
        <v>41152</v>
      </c>
      <c r="B472" s="48">
        <v>181620.08</v>
      </c>
      <c r="C472" s="48">
        <v>207337.37</v>
      </c>
      <c r="D472" s="49">
        <v>1233000</v>
      </c>
      <c r="E472" s="48">
        <v>2572.9</v>
      </c>
      <c r="AD472" s="35">
        <f t="shared" si="295"/>
        <v>2013</v>
      </c>
      <c r="AE472" s="5">
        <f t="shared" si="296"/>
        <v>2012</v>
      </c>
      <c r="AF472" s="5">
        <f t="shared" si="297"/>
        <v>2011</v>
      </c>
      <c r="AG472" s="8">
        <f t="shared" si="298"/>
        <v>41152</v>
      </c>
      <c r="AH472" s="6">
        <f t="shared" si="291"/>
        <v>18</v>
      </c>
      <c r="AI472" s="6">
        <f t="shared" si="292"/>
        <v>34</v>
      </c>
      <c r="AK472">
        <f t="shared" si="309"/>
        <v>19792.12730769231</v>
      </c>
      <c r="AL472">
        <f t="shared" si="299"/>
        <v>39.194024091280767</v>
      </c>
      <c r="AN472">
        <f t="shared" si="300"/>
        <v>9.1763799401902819</v>
      </c>
      <c r="AO472" s="39">
        <f t="shared" si="301"/>
        <v>41152</v>
      </c>
      <c r="AP472" s="40">
        <f t="shared" si="302"/>
        <v>181.62007999999997</v>
      </c>
      <c r="AQ472">
        <f t="shared" si="293"/>
        <v>237.50552769230771</v>
      </c>
      <c r="AR472">
        <f t="shared" si="293"/>
        <v>197.92127307692309</v>
      </c>
      <c r="AS472">
        <f t="shared" si="293"/>
        <v>158.33701846153849</v>
      </c>
      <c r="AT472">
        <f t="shared" si="293"/>
        <v>118.75276384615385</v>
      </c>
      <c r="AU472">
        <f t="shared" si="293"/>
        <v>79.168509230769246</v>
      </c>
      <c r="AW472">
        <f t="shared" si="310"/>
        <v>19670.768461538464</v>
      </c>
      <c r="AX472">
        <f t="shared" si="303"/>
        <v>29.056585071884133</v>
      </c>
      <c r="BD472">
        <f t="shared" si="311"/>
        <v>27524.198461538464</v>
      </c>
      <c r="BE472">
        <f t="shared" si="304"/>
        <v>39.066397631956647</v>
      </c>
      <c r="BG472">
        <f t="shared" si="305"/>
        <v>6.5985601816449169</v>
      </c>
      <c r="BH472" s="39">
        <f t="shared" si="306"/>
        <v>41152</v>
      </c>
      <c r="BI472" s="41">
        <f t="shared" si="307"/>
        <v>181.62007999999997</v>
      </c>
      <c r="BJ472" s="41">
        <f t="shared" si="294"/>
        <v>357.81458000000003</v>
      </c>
      <c r="BK472" s="41">
        <f t="shared" si="294"/>
        <v>302.76618307692314</v>
      </c>
      <c r="BL472" s="41">
        <f t="shared" si="294"/>
        <v>247.71778615384619</v>
      </c>
      <c r="BM472" s="41">
        <f t="shared" si="294"/>
        <v>192.66938923076924</v>
      </c>
      <c r="BN472" s="41">
        <f t="shared" si="294"/>
        <v>137.62099230769232</v>
      </c>
      <c r="BP472">
        <f t="shared" si="312"/>
        <v>29286.813461538459</v>
      </c>
      <c r="BQ472">
        <f t="shared" si="308"/>
        <v>48.884948337437329</v>
      </c>
    </row>
    <row r="473" spans="1:69" x14ac:dyDescent="0.3">
      <c r="A473" s="38">
        <v>41159</v>
      </c>
      <c r="B473" s="48">
        <v>184124.17</v>
      </c>
      <c r="C473" s="48">
        <v>210869.64</v>
      </c>
      <c r="D473" s="49">
        <v>1250000</v>
      </c>
      <c r="E473" s="48">
        <v>2617.4499999999998</v>
      </c>
      <c r="AD473" s="35">
        <f t="shared" si="295"/>
        <v>2013</v>
      </c>
      <c r="AE473" s="5">
        <f t="shared" si="296"/>
        <v>2012</v>
      </c>
      <c r="AF473" s="5">
        <f t="shared" si="297"/>
        <v>2011</v>
      </c>
      <c r="AG473" s="8">
        <f t="shared" si="298"/>
        <v>41159</v>
      </c>
      <c r="AH473" s="6">
        <f t="shared" si="291"/>
        <v>17</v>
      </c>
      <c r="AI473" s="6">
        <f t="shared" si="292"/>
        <v>35</v>
      </c>
      <c r="AK473">
        <f t="shared" si="309"/>
        <v>19980.641346153847</v>
      </c>
      <c r="AL473">
        <f t="shared" si="299"/>
        <v>40.980539906819004</v>
      </c>
      <c r="AN473">
        <f t="shared" si="300"/>
        <v>9.2151281237748055</v>
      </c>
      <c r="AO473" s="39">
        <f t="shared" si="301"/>
        <v>41159</v>
      </c>
      <c r="AP473" s="40">
        <f t="shared" si="302"/>
        <v>184.12417000000002</v>
      </c>
      <c r="AQ473">
        <f t="shared" si="293"/>
        <v>239.76769615384617</v>
      </c>
      <c r="AR473">
        <f t="shared" si="293"/>
        <v>199.80641346153845</v>
      </c>
      <c r="AS473">
        <f t="shared" si="293"/>
        <v>159.84513076923076</v>
      </c>
      <c r="AT473">
        <f t="shared" si="293"/>
        <v>119.88384807692309</v>
      </c>
      <c r="AU473">
        <f t="shared" si="293"/>
        <v>79.922565384615382</v>
      </c>
      <c r="AW473">
        <f t="shared" si="310"/>
        <v>19857.135769230772</v>
      </c>
      <c r="AX473">
        <f t="shared" si="303"/>
        <v>31.191531116813632</v>
      </c>
      <c r="BD473">
        <f t="shared" si="311"/>
        <v>27651.810769230771</v>
      </c>
      <c r="BE473">
        <f t="shared" si="304"/>
        <v>38.393008963916863</v>
      </c>
      <c r="BG473">
        <f t="shared" si="305"/>
        <v>6.6586659201675875</v>
      </c>
      <c r="BH473" s="39">
        <f t="shared" si="306"/>
        <v>41159</v>
      </c>
      <c r="BI473" s="41">
        <f t="shared" si="307"/>
        <v>184.12417000000002</v>
      </c>
      <c r="BJ473" s="41">
        <f t="shared" si="294"/>
        <v>359.47354000000001</v>
      </c>
      <c r="BK473" s="41">
        <f t="shared" si="294"/>
        <v>304.16991846153849</v>
      </c>
      <c r="BL473" s="41">
        <f t="shared" si="294"/>
        <v>248.86629692307693</v>
      </c>
      <c r="BM473" s="41">
        <f t="shared" si="294"/>
        <v>193.5626753846154</v>
      </c>
      <c r="BN473" s="41">
        <f t="shared" si="294"/>
        <v>138.25905384615388</v>
      </c>
      <c r="BP473">
        <f t="shared" si="312"/>
        <v>29470.97326923077</v>
      </c>
      <c r="BQ473">
        <f t="shared" si="308"/>
        <v>48.415026274317597</v>
      </c>
    </row>
    <row r="474" spans="1:69" x14ac:dyDescent="0.3">
      <c r="A474" s="38">
        <v>41166</v>
      </c>
      <c r="B474" s="48">
        <v>196791.91</v>
      </c>
      <c r="C474" s="48">
        <v>223982.06</v>
      </c>
      <c r="D474" s="49">
        <v>1336000</v>
      </c>
      <c r="E474" s="48">
        <v>2780.53</v>
      </c>
      <c r="AD474" s="35">
        <f t="shared" si="295"/>
        <v>2013</v>
      </c>
      <c r="AE474" s="5">
        <f t="shared" si="296"/>
        <v>2012</v>
      </c>
      <c r="AF474" s="5">
        <f t="shared" si="297"/>
        <v>2011</v>
      </c>
      <c r="AG474" s="8">
        <f t="shared" si="298"/>
        <v>41166</v>
      </c>
      <c r="AH474" s="6">
        <f t="shared" si="291"/>
        <v>16</v>
      </c>
      <c r="AI474" s="6">
        <f t="shared" si="292"/>
        <v>36</v>
      </c>
      <c r="AK474">
        <f t="shared" si="309"/>
        <v>20169.155384615384</v>
      </c>
      <c r="AL474">
        <f t="shared" si="299"/>
        <v>42.778809476213794</v>
      </c>
      <c r="AN474">
        <f t="shared" si="300"/>
        <v>9.757072432993839</v>
      </c>
      <c r="AO474" s="39">
        <f t="shared" si="301"/>
        <v>41166</v>
      </c>
      <c r="AP474" s="40">
        <f t="shared" si="302"/>
        <v>196.79191</v>
      </c>
      <c r="AQ474">
        <f t="shared" si="293"/>
        <v>242.02986461538461</v>
      </c>
      <c r="AR474">
        <f t="shared" si="293"/>
        <v>201.69155384615385</v>
      </c>
      <c r="AS474">
        <f t="shared" si="293"/>
        <v>161.35324307692306</v>
      </c>
      <c r="AT474">
        <f t="shared" si="293"/>
        <v>121.01493230769231</v>
      </c>
      <c r="AU474">
        <f t="shared" si="293"/>
        <v>80.676621538461532</v>
      </c>
      <c r="AW474">
        <f t="shared" si="310"/>
        <v>20043.50307692308</v>
      </c>
      <c r="AX474">
        <f t="shared" si="303"/>
        <v>33.356585963831932</v>
      </c>
      <c r="BD474">
        <f t="shared" si="311"/>
        <v>27779.423076923078</v>
      </c>
      <c r="BE474">
        <f t="shared" si="304"/>
        <v>37.732208152417982</v>
      </c>
      <c r="BG474">
        <f t="shared" si="305"/>
        <v>7.0840891639495194</v>
      </c>
      <c r="BH474" s="39">
        <f t="shared" si="306"/>
        <v>41166</v>
      </c>
      <c r="BI474" s="41">
        <f t="shared" si="307"/>
        <v>196.79191</v>
      </c>
      <c r="BJ474" s="41">
        <f t="shared" si="294"/>
        <v>361.13249999999999</v>
      </c>
      <c r="BK474" s="41">
        <f t="shared" si="294"/>
        <v>305.57365384615389</v>
      </c>
      <c r="BL474" s="41">
        <f t="shared" si="294"/>
        <v>250.0148076923077</v>
      </c>
      <c r="BM474" s="41">
        <f t="shared" si="294"/>
        <v>194.45596153846157</v>
      </c>
      <c r="BN474" s="41">
        <f t="shared" si="294"/>
        <v>138.89711538461538</v>
      </c>
      <c r="BP474">
        <f t="shared" si="312"/>
        <v>29655.133076923077</v>
      </c>
      <c r="BQ474">
        <f t="shared" si="308"/>
        <v>47.953843013930374</v>
      </c>
    </row>
    <row r="475" spans="1:69" x14ac:dyDescent="0.3">
      <c r="A475" s="38">
        <v>41173</v>
      </c>
      <c r="B475" s="48">
        <v>191783.74</v>
      </c>
      <c r="C475" s="48">
        <v>219187.98</v>
      </c>
      <c r="D475" s="49">
        <v>1302000</v>
      </c>
      <c r="E475" s="48">
        <v>2720.3</v>
      </c>
      <c r="AD475" s="35">
        <f t="shared" si="295"/>
        <v>2013</v>
      </c>
      <c r="AE475" s="5">
        <f t="shared" si="296"/>
        <v>2012</v>
      </c>
      <c r="AF475" s="5">
        <f t="shared" si="297"/>
        <v>2011</v>
      </c>
      <c r="AG475" s="8">
        <f t="shared" si="298"/>
        <v>41173</v>
      </c>
      <c r="AH475" s="6">
        <f t="shared" si="291"/>
        <v>15</v>
      </c>
      <c r="AI475" s="6">
        <f t="shared" si="292"/>
        <v>37</v>
      </c>
      <c r="AK475">
        <f t="shared" si="309"/>
        <v>20357.669423076924</v>
      </c>
      <c r="AL475">
        <f t="shared" si="299"/>
        <v>44.588949176845283</v>
      </c>
      <c r="AN475">
        <f t="shared" si="300"/>
        <v>9.4207119692492363</v>
      </c>
      <c r="AO475" s="39">
        <f t="shared" si="301"/>
        <v>41173</v>
      </c>
      <c r="AP475" s="40">
        <f t="shared" si="302"/>
        <v>191.78373999999999</v>
      </c>
      <c r="AQ475">
        <f t="shared" si="293"/>
        <v>244.2920330769231</v>
      </c>
      <c r="AR475">
        <f t="shared" si="293"/>
        <v>203.57669423076925</v>
      </c>
      <c r="AS475">
        <f t="shared" si="293"/>
        <v>162.86135538461539</v>
      </c>
      <c r="AT475">
        <f t="shared" si="293"/>
        <v>122.14601653846155</v>
      </c>
      <c r="AU475">
        <f t="shared" si="293"/>
        <v>81.430677692307697</v>
      </c>
      <c r="AW475">
        <f t="shared" si="310"/>
        <v>20229.870384615388</v>
      </c>
      <c r="AX475">
        <f t="shared" si="303"/>
        <v>35.552391065509894</v>
      </c>
      <c r="BD475">
        <f t="shared" si="311"/>
        <v>27907.035384615388</v>
      </c>
      <c r="BE475">
        <f t="shared" si="304"/>
        <v>37.083645503058918</v>
      </c>
      <c r="BG475">
        <f t="shared" si="305"/>
        <v>6.8722362428266628</v>
      </c>
      <c r="BH475" s="39">
        <f t="shared" si="306"/>
        <v>41173</v>
      </c>
      <c r="BI475" s="41">
        <f t="shared" si="307"/>
        <v>191.78373999999999</v>
      </c>
      <c r="BJ475" s="41">
        <f t="shared" si="294"/>
        <v>362.79146000000009</v>
      </c>
      <c r="BK475" s="41">
        <f t="shared" si="294"/>
        <v>306.97738923076923</v>
      </c>
      <c r="BL475" s="41">
        <f t="shared" si="294"/>
        <v>251.16331846153849</v>
      </c>
      <c r="BM475" s="41">
        <f t="shared" si="294"/>
        <v>195.34924769230773</v>
      </c>
      <c r="BN475" s="41">
        <f t="shared" si="294"/>
        <v>139.53517692307693</v>
      </c>
      <c r="BP475">
        <f t="shared" si="312"/>
        <v>29839.292884615385</v>
      </c>
      <c r="BQ475">
        <f t="shared" si="308"/>
        <v>47.50115703809881</v>
      </c>
    </row>
    <row r="476" spans="1:69" x14ac:dyDescent="0.3">
      <c r="A476" s="38">
        <v>41180</v>
      </c>
      <c r="B476" s="48">
        <v>198264.91</v>
      </c>
      <c r="C476" s="48">
        <v>224742.41</v>
      </c>
      <c r="D476" s="49">
        <v>1346000</v>
      </c>
      <c r="E476" s="48">
        <v>2788.23</v>
      </c>
      <c r="AD476" s="35">
        <f t="shared" si="295"/>
        <v>2013</v>
      </c>
      <c r="AE476" s="5">
        <f t="shared" si="296"/>
        <v>2012</v>
      </c>
      <c r="AF476" s="5">
        <f t="shared" si="297"/>
        <v>2011</v>
      </c>
      <c r="AG476" s="8">
        <f t="shared" si="298"/>
        <v>41180</v>
      </c>
      <c r="AH476" s="6">
        <f t="shared" si="291"/>
        <v>14</v>
      </c>
      <c r="AI476" s="6">
        <f t="shared" si="292"/>
        <v>38</v>
      </c>
      <c r="AK476">
        <f t="shared" si="309"/>
        <v>20546.183461538458</v>
      </c>
      <c r="AL476">
        <f t="shared" si="299"/>
        <v>46.4110769275633</v>
      </c>
      <c r="AN476">
        <f t="shared" si="300"/>
        <v>9.6497196363082764</v>
      </c>
      <c r="AO476" s="39">
        <f t="shared" si="301"/>
        <v>41180</v>
      </c>
      <c r="AP476" s="40">
        <f t="shared" si="302"/>
        <v>198.26491000000001</v>
      </c>
      <c r="AQ476">
        <f t="shared" si="293"/>
        <v>246.55420153846148</v>
      </c>
      <c r="AR476">
        <f t="shared" si="293"/>
        <v>205.46183461538459</v>
      </c>
      <c r="AS476">
        <f t="shared" si="293"/>
        <v>164.36946769230767</v>
      </c>
      <c r="AT476">
        <f t="shared" si="293"/>
        <v>123.27710076923074</v>
      </c>
      <c r="AU476">
        <f t="shared" si="293"/>
        <v>82.184733846153833</v>
      </c>
      <c r="AW476">
        <f t="shared" si="310"/>
        <v>20416.237692307692</v>
      </c>
      <c r="AX476">
        <f t="shared" si="303"/>
        <v>37.77960622583101</v>
      </c>
      <c r="BD476">
        <f t="shared" si="311"/>
        <v>28034.647692307692</v>
      </c>
      <c r="BE476">
        <f t="shared" si="304"/>
        <v>36.4469841554141</v>
      </c>
      <c r="BG476">
        <f t="shared" si="305"/>
        <v>7.0721384543883916</v>
      </c>
      <c r="BH476" s="39">
        <f t="shared" si="306"/>
        <v>41180</v>
      </c>
      <c r="BI476" s="41">
        <f t="shared" si="307"/>
        <v>198.26491000000001</v>
      </c>
      <c r="BJ476" s="41">
        <f t="shared" si="294"/>
        <v>364.45042000000001</v>
      </c>
      <c r="BK476" s="41">
        <f t="shared" si="294"/>
        <v>308.38112461538464</v>
      </c>
      <c r="BL476" s="41">
        <f t="shared" si="294"/>
        <v>252.31182923076921</v>
      </c>
      <c r="BM476" s="41">
        <f t="shared" si="294"/>
        <v>196.24253384615386</v>
      </c>
      <c r="BN476" s="41">
        <f t="shared" si="294"/>
        <v>140.17323846153846</v>
      </c>
      <c r="BP476">
        <f t="shared" si="312"/>
        <v>30023.452692307692</v>
      </c>
      <c r="BQ476">
        <f t="shared" si="308"/>
        <v>47.056735647331081</v>
      </c>
    </row>
    <row r="477" spans="1:69" x14ac:dyDescent="0.3">
      <c r="A477" s="38">
        <v>41187</v>
      </c>
      <c r="B477" s="48">
        <v>201800.09</v>
      </c>
      <c r="C477" s="48">
        <v>228898.23</v>
      </c>
      <c r="D477" s="49">
        <v>1370000</v>
      </c>
      <c r="E477" s="48">
        <v>2840.12</v>
      </c>
      <c r="AD477" s="35">
        <f t="shared" si="295"/>
        <v>2013</v>
      </c>
      <c r="AE477" s="5">
        <f t="shared" si="296"/>
        <v>2012</v>
      </c>
      <c r="AF477" s="5">
        <f t="shared" si="297"/>
        <v>2011</v>
      </c>
      <c r="AG477" s="8">
        <f t="shared" si="298"/>
        <v>41187</v>
      </c>
      <c r="AH477" s="6">
        <f t="shared" si="291"/>
        <v>13</v>
      </c>
      <c r="AI477" s="6">
        <f t="shared" si="292"/>
        <v>39</v>
      </c>
      <c r="AK477">
        <f t="shared" si="309"/>
        <v>20734.697499999998</v>
      </c>
      <c r="AL477">
        <f t="shared" si="299"/>
        <v>48.245312214294266</v>
      </c>
      <c r="AN477">
        <f t="shared" si="300"/>
        <v>9.7324829552010588</v>
      </c>
      <c r="AO477" s="39">
        <f t="shared" si="301"/>
        <v>41187</v>
      </c>
      <c r="AP477" s="40">
        <f t="shared" si="302"/>
        <v>201.80008999999998</v>
      </c>
      <c r="AQ477">
        <f t="shared" si="293"/>
        <v>248.81637000000001</v>
      </c>
      <c r="AR477">
        <f t="shared" si="293"/>
        <v>207.34697499999999</v>
      </c>
      <c r="AS477">
        <f t="shared" si="293"/>
        <v>165.87757999999999</v>
      </c>
      <c r="AT477">
        <f t="shared" si="293"/>
        <v>124.408185</v>
      </c>
      <c r="AU477">
        <f t="shared" si="293"/>
        <v>82.938789999999997</v>
      </c>
      <c r="AW477">
        <f t="shared" si="310"/>
        <v>20602.605</v>
      </c>
      <c r="AX477">
        <f t="shared" si="303"/>
        <v>40.038910261192214</v>
      </c>
      <c r="BD477">
        <f t="shared" si="311"/>
        <v>28162.260000000002</v>
      </c>
      <c r="BE477">
        <f t="shared" si="304"/>
        <v>35.821899499618958</v>
      </c>
      <c r="BG477">
        <f t="shared" si="305"/>
        <v>7.1656212960181458</v>
      </c>
      <c r="BH477" s="39">
        <f t="shared" si="306"/>
        <v>41187</v>
      </c>
      <c r="BI477" s="41">
        <f t="shared" si="307"/>
        <v>201.80008999999998</v>
      </c>
      <c r="BJ477" s="41">
        <f t="shared" si="294"/>
        <v>366.10937999999999</v>
      </c>
      <c r="BK477" s="41">
        <f t="shared" si="294"/>
        <v>309.78486000000004</v>
      </c>
      <c r="BL477" s="41">
        <f t="shared" si="294"/>
        <v>253.46034000000003</v>
      </c>
      <c r="BM477" s="41">
        <f t="shared" si="294"/>
        <v>197.13582</v>
      </c>
      <c r="BN477" s="41">
        <f t="shared" si="294"/>
        <v>140.81130000000002</v>
      </c>
      <c r="BP477">
        <f t="shared" si="312"/>
        <v>30207.612499999999</v>
      </c>
      <c r="BQ477">
        <f t="shared" si="308"/>
        <v>46.620354561959523</v>
      </c>
    </row>
    <row r="478" spans="1:69" x14ac:dyDescent="0.3">
      <c r="A478" s="38">
        <v>41194</v>
      </c>
      <c r="B478" s="48">
        <v>190899.94</v>
      </c>
      <c r="C478" s="48">
        <v>217447.4</v>
      </c>
      <c r="D478" s="49">
        <v>1296000</v>
      </c>
      <c r="E478" s="48">
        <v>2696.78</v>
      </c>
      <c r="AD478" s="35">
        <f t="shared" si="295"/>
        <v>2013</v>
      </c>
      <c r="AE478" s="5">
        <f t="shared" si="296"/>
        <v>2012</v>
      </c>
      <c r="AF478" s="5">
        <f t="shared" si="297"/>
        <v>2011</v>
      </c>
      <c r="AG478" s="8">
        <f t="shared" si="298"/>
        <v>41194</v>
      </c>
      <c r="AH478" s="6">
        <f t="shared" si="291"/>
        <v>12</v>
      </c>
      <c r="AI478" s="6">
        <f t="shared" si="292"/>
        <v>40</v>
      </c>
      <c r="AK478">
        <f t="shared" si="309"/>
        <v>20923.211538461539</v>
      </c>
      <c r="AL478">
        <f t="shared" si="299"/>
        <v>50.091776116159693</v>
      </c>
      <c r="AN478">
        <f t="shared" si="300"/>
        <v>9.1238354900290162</v>
      </c>
      <c r="AO478" s="39">
        <f t="shared" si="301"/>
        <v>41194</v>
      </c>
      <c r="AP478" s="40">
        <f t="shared" si="302"/>
        <v>190.89994000000002</v>
      </c>
      <c r="AQ478">
        <f t="shared" si="293"/>
        <v>251.07853846153847</v>
      </c>
      <c r="AR478">
        <f t="shared" si="293"/>
        <v>209.23211538461538</v>
      </c>
      <c r="AS478">
        <f t="shared" si="293"/>
        <v>167.38569230769232</v>
      </c>
      <c r="AT478">
        <f t="shared" si="293"/>
        <v>125.53926923076924</v>
      </c>
      <c r="AU478">
        <f t="shared" si="293"/>
        <v>83.692846153846162</v>
      </c>
      <c r="AW478">
        <f t="shared" si="310"/>
        <v>20788.972307692311</v>
      </c>
      <c r="AX478">
        <f t="shared" si="303"/>
        <v>42.331001690181935</v>
      </c>
      <c r="BD478">
        <f t="shared" si="311"/>
        <v>28289.872307692309</v>
      </c>
      <c r="BE478">
        <f t="shared" si="304"/>
        <v>35.208078624494156</v>
      </c>
      <c r="BG478">
        <f t="shared" si="305"/>
        <v>6.7479958171494587</v>
      </c>
      <c r="BH478" s="39">
        <f t="shared" si="306"/>
        <v>41194</v>
      </c>
      <c r="BI478" s="41">
        <f t="shared" si="307"/>
        <v>190.89994000000002</v>
      </c>
      <c r="BJ478" s="41">
        <f t="shared" si="294"/>
        <v>367.76834000000002</v>
      </c>
      <c r="BK478" s="41">
        <f t="shared" si="294"/>
        <v>311.18859538461544</v>
      </c>
      <c r="BL478" s="41">
        <f t="shared" si="294"/>
        <v>254.60885076923077</v>
      </c>
      <c r="BM478" s="41">
        <f t="shared" si="294"/>
        <v>198.02910615384616</v>
      </c>
      <c r="BN478" s="41">
        <f t="shared" si="294"/>
        <v>141.44936153846155</v>
      </c>
      <c r="BP478">
        <f t="shared" si="312"/>
        <v>30391.772307692307</v>
      </c>
      <c r="BQ478">
        <f t="shared" si="308"/>
        <v>46.191797544733745</v>
      </c>
    </row>
    <row r="479" spans="1:69" x14ac:dyDescent="0.3">
      <c r="A479" s="38">
        <v>41201</v>
      </c>
      <c r="B479" s="48">
        <v>191783.74</v>
      </c>
      <c r="C479" s="48">
        <v>218414.11</v>
      </c>
      <c r="D479" s="49">
        <v>1302000</v>
      </c>
      <c r="E479" s="48">
        <v>2709.77</v>
      </c>
      <c r="AD479" s="35">
        <f t="shared" si="295"/>
        <v>2013</v>
      </c>
      <c r="AE479" s="5">
        <f t="shared" si="296"/>
        <v>2012</v>
      </c>
      <c r="AF479" s="5">
        <f t="shared" si="297"/>
        <v>2011</v>
      </c>
      <c r="AG479" s="8">
        <f t="shared" si="298"/>
        <v>41201</v>
      </c>
      <c r="AH479" s="6">
        <f t="shared" si="291"/>
        <v>11</v>
      </c>
      <c r="AI479" s="6">
        <f t="shared" si="292"/>
        <v>41</v>
      </c>
      <c r="AK479">
        <f t="shared" si="309"/>
        <v>21111.725576923076</v>
      </c>
      <c r="AL479">
        <f t="shared" si="299"/>
        <v>51.950591332119146</v>
      </c>
      <c r="AN479">
        <f t="shared" si="300"/>
        <v>9.0842285393116349</v>
      </c>
      <c r="AO479" s="39">
        <f t="shared" si="301"/>
        <v>41201</v>
      </c>
      <c r="AP479" s="40">
        <f t="shared" si="302"/>
        <v>191.78373999999999</v>
      </c>
      <c r="AQ479">
        <f t="shared" si="293"/>
        <v>253.34070692307691</v>
      </c>
      <c r="AR479">
        <f t="shared" si="293"/>
        <v>211.11725576923078</v>
      </c>
      <c r="AS479">
        <f t="shared" si="293"/>
        <v>168.8938046153846</v>
      </c>
      <c r="AT479">
        <f t="shared" si="293"/>
        <v>126.67035346153845</v>
      </c>
      <c r="AU479">
        <f t="shared" si="293"/>
        <v>84.446902307692298</v>
      </c>
      <c r="AW479">
        <f t="shared" si="310"/>
        <v>20975.339615384619</v>
      </c>
      <c r="AX479">
        <f t="shared" si="303"/>
        <v>44.656599453608251</v>
      </c>
      <c r="BD479">
        <f t="shared" si="311"/>
        <v>28417.484615384616</v>
      </c>
      <c r="BE479">
        <f t="shared" si="304"/>
        <v>34.605219795237204</v>
      </c>
      <c r="BG479">
        <f t="shared" si="305"/>
        <v>6.7487936598080323</v>
      </c>
      <c r="BH479" s="39">
        <f t="shared" si="306"/>
        <v>41201</v>
      </c>
      <c r="BI479" s="41">
        <f t="shared" si="307"/>
        <v>191.78373999999999</v>
      </c>
      <c r="BJ479" s="41">
        <f t="shared" si="294"/>
        <v>369.4273</v>
      </c>
      <c r="BK479" s="41">
        <f t="shared" si="294"/>
        <v>312.59233076923078</v>
      </c>
      <c r="BL479" s="41">
        <f t="shared" si="294"/>
        <v>255.75736153846154</v>
      </c>
      <c r="BM479" s="41">
        <f t="shared" si="294"/>
        <v>198.92239230769232</v>
      </c>
      <c r="BN479" s="41">
        <f t="shared" si="294"/>
        <v>142.08742307692307</v>
      </c>
      <c r="BP479">
        <f t="shared" si="312"/>
        <v>30575.932115384614</v>
      </c>
      <c r="BQ479">
        <f t="shared" si="308"/>
        <v>45.770856043533726</v>
      </c>
    </row>
    <row r="480" spans="1:69" x14ac:dyDescent="0.3">
      <c r="A480" s="38">
        <v>41208</v>
      </c>
      <c r="B480" s="48">
        <v>189574.25</v>
      </c>
      <c r="C480" s="48">
        <v>216425.51</v>
      </c>
      <c r="D480" s="49">
        <v>1287000</v>
      </c>
      <c r="E480" s="48">
        <v>2685.74</v>
      </c>
      <c r="AD480" s="35">
        <f t="shared" si="295"/>
        <v>2013</v>
      </c>
      <c r="AE480" s="5">
        <f t="shared" si="296"/>
        <v>2012</v>
      </c>
      <c r="AF480" s="5">
        <f t="shared" si="297"/>
        <v>2011</v>
      </c>
      <c r="AG480" s="8">
        <f t="shared" si="298"/>
        <v>41208</v>
      </c>
      <c r="AH480" s="6">
        <f t="shared" si="291"/>
        <v>10</v>
      </c>
      <c r="AI480" s="6">
        <f t="shared" si="292"/>
        <v>42</v>
      </c>
      <c r="AK480">
        <f t="shared" si="309"/>
        <v>21300.239615384617</v>
      </c>
      <c r="AL480">
        <f t="shared" si="299"/>
        <v>53.821882208149674</v>
      </c>
      <c r="AN480">
        <f t="shared" si="300"/>
        <v>8.9000994084158283</v>
      </c>
      <c r="AO480" s="39">
        <f t="shared" si="301"/>
        <v>41208</v>
      </c>
      <c r="AP480" s="40">
        <f t="shared" si="302"/>
        <v>189.57425000000001</v>
      </c>
      <c r="AQ480">
        <f t="shared" si="293"/>
        <v>255.60287538461537</v>
      </c>
      <c r="AR480">
        <f t="shared" si="293"/>
        <v>213.00239615384618</v>
      </c>
      <c r="AS480">
        <f t="shared" si="293"/>
        <v>170.40191692307693</v>
      </c>
      <c r="AT480">
        <f t="shared" si="293"/>
        <v>127.80143769230769</v>
      </c>
      <c r="AU480">
        <f t="shared" si="293"/>
        <v>85.200958461538463</v>
      </c>
      <c r="AW480">
        <f t="shared" si="310"/>
        <v>21161.706923076923</v>
      </c>
      <c r="AX480">
        <f t="shared" si="303"/>
        <v>47.016443666336457</v>
      </c>
      <c r="BD480">
        <f t="shared" si="311"/>
        <v>28545.096923076926</v>
      </c>
      <c r="BE480">
        <f t="shared" si="304"/>
        <v>34.013031958849595</v>
      </c>
      <c r="BG480">
        <f t="shared" si="305"/>
        <v>6.6412193488381916</v>
      </c>
      <c r="BH480" s="39">
        <f t="shared" si="306"/>
        <v>41208</v>
      </c>
      <c r="BI480" s="41">
        <f t="shared" si="307"/>
        <v>189.57425000000001</v>
      </c>
      <c r="BJ480" s="41">
        <f t="shared" si="294"/>
        <v>371.08625999999998</v>
      </c>
      <c r="BK480" s="41">
        <f t="shared" si="294"/>
        <v>313.99606615384624</v>
      </c>
      <c r="BL480" s="41">
        <f t="shared" si="294"/>
        <v>256.90587230769233</v>
      </c>
      <c r="BM480" s="41">
        <f t="shared" si="294"/>
        <v>199.81567846153848</v>
      </c>
      <c r="BN480" s="41">
        <f t="shared" si="294"/>
        <v>142.72548461538463</v>
      </c>
      <c r="BP480">
        <f t="shared" si="312"/>
        <v>30760.091923076921</v>
      </c>
      <c r="BQ480">
        <f t="shared" si="308"/>
        <v>45.357328852961864</v>
      </c>
    </row>
    <row r="481" spans="1:69" x14ac:dyDescent="0.3">
      <c r="A481" s="38">
        <v>41215</v>
      </c>
      <c r="B481" s="48">
        <v>195466.22</v>
      </c>
      <c r="C481" s="48">
        <v>223626.9</v>
      </c>
      <c r="D481" s="49">
        <v>1327000</v>
      </c>
      <c r="E481" s="48">
        <v>2776.25</v>
      </c>
      <c r="AD481" s="35">
        <f t="shared" si="295"/>
        <v>2013</v>
      </c>
      <c r="AE481" s="5">
        <f t="shared" si="296"/>
        <v>2012</v>
      </c>
      <c r="AF481" s="5">
        <f t="shared" si="297"/>
        <v>2011</v>
      </c>
      <c r="AG481" s="8">
        <f t="shared" si="298"/>
        <v>41215</v>
      </c>
      <c r="AH481" s="6">
        <f t="shared" si="291"/>
        <v>9</v>
      </c>
      <c r="AI481" s="6">
        <f t="shared" si="292"/>
        <v>43</v>
      </c>
      <c r="AK481">
        <f t="shared" si="309"/>
        <v>21488.753653846154</v>
      </c>
      <c r="AL481">
        <f t="shared" si="299"/>
        <v>55.705774764974095</v>
      </c>
      <c r="AN481">
        <f t="shared" si="300"/>
        <v>9.0962101920236105</v>
      </c>
      <c r="AO481" s="39">
        <f t="shared" si="301"/>
        <v>41215</v>
      </c>
      <c r="AP481" s="40">
        <f t="shared" si="302"/>
        <v>195.46621999999999</v>
      </c>
      <c r="AQ481">
        <f t="shared" si="293"/>
        <v>257.86504384615381</v>
      </c>
      <c r="AR481">
        <f t="shared" si="293"/>
        <v>214.88753653846155</v>
      </c>
      <c r="AS481">
        <f t="shared" si="293"/>
        <v>171.91002923076923</v>
      </c>
      <c r="AT481">
        <f t="shared" si="293"/>
        <v>128.93252192307691</v>
      </c>
      <c r="AU481">
        <f t="shared" si="293"/>
        <v>85.955014615384613</v>
      </c>
      <c r="AW481">
        <f t="shared" si="310"/>
        <v>21348.074230769231</v>
      </c>
      <c r="AX481">
        <f t="shared" si="303"/>
        <v>49.411296402587098</v>
      </c>
      <c r="BD481">
        <f t="shared" si="311"/>
        <v>28672.709230769229</v>
      </c>
      <c r="BE481">
        <f t="shared" si="304"/>
        <v>33.431234275596331</v>
      </c>
      <c r="BG481">
        <f t="shared" si="305"/>
        <v>6.8171521019102546</v>
      </c>
      <c r="BH481" s="39">
        <f t="shared" si="306"/>
        <v>41215</v>
      </c>
      <c r="BI481" s="41">
        <f t="shared" si="307"/>
        <v>195.46621999999999</v>
      </c>
      <c r="BJ481" s="41">
        <f t="shared" si="294"/>
        <v>372.74521999999996</v>
      </c>
      <c r="BK481" s="41">
        <f t="shared" si="294"/>
        <v>315.39980153846153</v>
      </c>
      <c r="BL481" s="41">
        <f t="shared" si="294"/>
        <v>258.05438307692305</v>
      </c>
      <c r="BM481" s="41">
        <f t="shared" si="294"/>
        <v>200.70896461538462</v>
      </c>
      <c r="BN481" s="41">
        <f t="shared" si="294"/>
        <v>143.36354615384613</v>
      </c>
      <c r="BP481">
        <f t="shared" si="312"/>
        <v>30944.251730769229</v>
      </c>
      <c r="BQ481">
        <f t="shared" si="308"/>
        <v>44.951021793660971</v>
      </c>
    </row>
    <row r="482" spans="1:69" x14ac:dyDescent="0.3">
      <c r="A482" s="38">
        <v>41222</v>
      </c>
      <c r="B482" s="48">
        <v>197528.41</v>
      </c>
      <c r="C482" s="48">
        <v>225419.51999999999</v>
      </c>
      <c r="D482" s="49">
        <v>1341000</v>
      </c>
      <c r="E482" s="48">
        <v>2797.95</v>
      </c>
      <c r="AD482" s="35">
        <f t="shared" si="295"/>
        <v>2013</v>
      </c>
      <c r="AE482" s="5">
        <f t="shared" si="296"/>
        <v>2012</v>
      </c>
      <c r="AF482" s="5">
        <f t="shared" si="297"/>
        <v>2011</v>
      </c>
      <c r="AG482" s="8">
        <f t="shared" si="298"/>
        <v>41222</v>
      </c>
      <c r="AH482" s="6">
        <f t="shared" si="291"/>
        <v>8</v>
      </c>
      <c r="AI482" s="6">
        <f t="shared" si="292"/>
        <v>44</v>
      </c>
      <c r="AK482">
        <f t="shared" si="309"/>
        <v>21677.267692307694</v>
      </c>
      <c r="AL482">
        <f t="shared" si="299"/>
        <v>57.602396726351635</v>
      </c>
      <c r="AN482">
        <f t="shared" si="300"/>
        <v>9.112237427879073</v>
      </c>
      <c r="AO482" s="39">
        <f t="shared" si="301"/>
        <v>41222</v>
      </c>
      <c r="AP482" s="40">
        <f t="shared" si="302"/>
        <v>197.52841000000001</v>
      </c>
      <c r="AQ482">
        <f t="shared" si="293"/>
        <v>260.12721230769233</v>
      </c>
      <c r="AR482">
        <f t="shared" si="293"/>
        <v>216.77267692307694</v>
      </c>
      <c r="AS482">
        <f t="shared" si="293"/>
        <v>173.41814153846155</v>
      </c>
      <c r="AT482">
        <f t="shared" si="293"/>
        <v>130.06360615384617</v>
      </c>
      <c r="AU482">
        <f t="shared" si="293"/>
        <v>86.709070769230777</v>
      </c>
      <c r="AW482">
        <f t="shared" si="310"/>
        <v>21534.441538461542</v>
      </c>
      <c r="AX482">
        <f t="shared" si="303"/>
        <v>51.841942516445137</v>
      </c>
      <c r="BD482">
        <f t="shared" si="311"/>
        <v>28800.32153846154</v>
      </c>
      <c r="BE482">
        <f t="shared" si="304"/>
        <v>32.859555674913324</v>
      </c>
      <c r="BG482">
        <f t="shared" si="305"/>
        <v>6.8585487747492557</v>
      </c>
      <c r="BH482" s="39">
        <f t="shared" si="306"/>
        <v>41222</v>
      </c>
      <c r="BI482" s="41">
        <f t="shared" si="307"/>
        <v>197.52841000000001</v>
      </c>
      <c r="BJ482" s="41">
        <f t="shared" si="294"/>
        <v>374.40418</v>
      </c>
      <c r="BK482" s="41">
        <f t="shared" si="294"/>
        <v>316.80353692307693</v>
      </c>
      <c r="BL482" s="41">
        <f t="shared" si="294"/>
        <v>259.20289384615387</v>
      </c>
      <c r="BM482" s="41">
        <f t="shared" si="294"/>
        <v>201.60225076923078</v>
      </c>
      <c r="BN482" s="41">
        <f t="shared" si="294"/>
        <v>144.00160769230772</v>
      </c>
      <c r="BP482">
        <f t="shared" si="312"/>
        <v>31128.411538461536</v>
      </c>
      <c r="BQ482">
        <f t="shared" si="308"/>
        <v>44.551747408284093</v>
      </c>
    </row>
    <row r="483" spans="1:69" x14ac:dyDescent="0.3">
      <c r="A483" s="38">
        <v>41229</v>
      </c>
      <c r="B483" s="48">
        <v>192520.23</v>
      </c>
      <c r="C483" s="48">
        <v>219557.8</v>
      </c>
      <c r="D483" s="49">
        <v>1307000</v>
      </c>
      <c r="E483" s="48">
        <v>2724.94</v>
      </c>
      <c r="AD483" s="35">
        <f t="shared" si="295"/>
        <v>2013</v>
      </c>
      <c r="AE483" s="5">
        <f t="shared" si="296"/>
        <v>2012</v>
      </c>
      <c r="AF483" s="5">
        <f t="shared" si="297"/>
        <v>2011</v>
      </c>
      <c r="AG483" s="8">
        <f t="shared" si="298"/>
        <v>41229</v>
      </c>
      <c r="AH483" s="6">
        <f t="shared" si="291"/>
        <v>7</v>
      </c>
      <c r="AI483" s="6">
        <f t="shared" si="292"/>
        <v>45</v>
      </c>
      <c r="AK483">
        <f t="shared" si="309"/>
        <v>21865.781730769231</v>
      </c>
      <c r="AL483">
        <f t="shared" si="299"/>
        <v>59.511877547943783</v>
      </c>
      <c r="AN483">
        <f t="shared" si="300"/>
        <v>8.8046351312968678</v>
      </c>
      <c r="AO483" s="39">
        <f t="shared" si="301"/>
        <v>41229</v>
      </c>
      <c r="AP483" s="40">
        <f t="shared" si="302"/>
        <v>192.52023</v>
      </c>
      <c r="AQ483">
        <f t="shared" si="293"/>
        <v>262.3893807692308</v>
      </c>
      <c r="AR483">
        <f t="shared" si="293"/>
        <v>218.65781730769231</v>
      </c>
      <c r="AS483">
        <f t="shared" si="293"/>
        <v>174.92625384615386</v>
      </c>
      <c r="AT483">
        <f t="shared" si="293"/>
        <v>131.1946903846154</v>
      </c>
      <c r="AU483">
        <f t="shared" si="293"/>
        <v>87.463126923076928</v>
      </c>
      <c r="AW483">
        <f t="shared" si="310"/>
        <v>21720.808846153846</v>
      </c>
      <c r="AX483">
        <f t="shared" si="303"/>
        <v>54.309190499435921</v>
      </c>
      <c r="BD483">
        <f t="shared" si="311"/>
        <v>28927.933846153846</v>
      </c>
      <c r="BE483">
        <f t="shared" si="304"/>
        <v>32.297734434286653</v>
      </c>
      <c r="BG483">
        <f t="shared" si="305"/>
        <v>6.6551669754180116</v>
      </c>
      <c r="BH483" s="39">
        <f t="shared" si="306"/>
        <v>41229</v>
      </c>
      <c r="BI483" s="41">
        <f t="shared" si="307"/>
        <v>192.52023</v>
      </c>
      <c r="BJ483" s="41">
        <f t="shared" si="294"/>
        <v>376.06314000000003</v>
      </c>
      <c r="BK483" s="41">
        <f t="shared" si="294"/>
        <v>318.20727230769234</v>
      </c>
      <c r="BL483" s="41">
        <f t="shared" si="294"/>
        <v>260.35140461538464</v>
      </c>
      <c r="BM483" s="41">
        <f t="shared" si="294"/>
        <v>202.49553692307694</v>
      </c>
      <c r="BN483" s="41">
        <f t="shared" si="294"/>
        <v>144.63966923076924</v>
      </c>
      <c r="BP483">
        <f t="shared" si="312"/>
        <v>31312.571346153847</v>
      </c>
      <c r="BQ483">
        <f t="shared" si="308"/>
        <v>44.159324673116096</v>
      </c>
    </row>
    <row r="484" spans="1:69" x14ac:dyDescent="0.3">
      <c r="A484" s="38">
        <v>41236</v>
      </c>
      <c r="B484" s="48">
        <v>211669.15</v>
      </c>
      <c r="C484" s="48">
        <v>239431.45</v>
      </c>
      <c r="D484" s="49">
        <v>1437000</v>
      </c>
      <c r="E484" s="48">
        <v>2971.59</v>
      </c>
      <c r="AD484" s="35">
        <f t="shared" si="295"/>
        <v>2013</v>
      </c>
      <c r="AE484" s="5">
        <f t="shared" si="296"/>
        <v>2012</v>
      </c>
      <c r="AF484" s="5">
        <f t="shared" si="297"/>
        <v>2011</v>
      </c>
      <c r="AG484" s="8">
        <f t="shared" si="298"/>
        <v>41236</v>
      </c>
      <c r="AH484" s="6">
        <f t="shared" si="291"/>
        <v>6</v>
      </c>
      <c r="AI484" s="6">
        <f t="shared" si="292"/>
        <v>46</v>
      </c>
      <c r="AK484">
        <f t="shared" si="309"/>
        <v>22054.295769230768</v>
      </c>
      <c r="AL484">
        <f t="shared" si="299"/>
        <v>61.434348446769427</v>
      </c>
      <c r="AN484">
        <f t="shared" si="300"/>
        <v>9.5976381297702531</v>
      </c>
      <c r="AO484" s="39">
        <f t="shared" si="301"/>
        <v>41236</v>
      </c>
      <c r="AP484" s="40">
        <f t="shared" si="302"/>
        <v>211.66915</v>
      </c>
      <c r="AQ484">
        <f t="shared" si="293"/>
        <v>264.65154923076921</v>
      </c>
      <c r="AR484">
        <f t="shared" si="293"/>
        <v>220.54295769230768</v>
      </c>
      <c r="AS484">
        <f t="shared" si="293"/>
        <v>176.43436615384616</v>
      </c>
      <c r="AT484">
        <f t="shared" si="293"/>
        <v>132.3257746153846</v>
      </c>
      <c r="AU484">
        <f t="shared" si="293"/>
        <v>88.217183076923078</v>
      </c>
      <c r="AW484">
        <f t="shared" si="310"/>
        <v>21907.176153846154</v>
      </c>
      <c r="AX484">
        <f t="shared" si="303"/>
        <v>56.813873377137078</v>
      </c>
      <c r="BD484">
        <f t="shared" si="311"/>
        <v>29055.546153846157</v>
      </c>
      <c r="BE484">
        <f t="shared" si="304"/>
        <v>31.74551777972998</v>
      </c>
      <c r="BG484">
        <f t="shared" si="305"/>
        <v>7.284982663180152</v>
      </c>
      <c r="BH484" s="39">
        <f t="shared" si="306"/>
        <v>41236</v>
      </c>
      <c r="BI484" s="41">
        <f t="shared" si="307"/>
        <v>211.66915</v>
      </c>
      <c r="BJ484" s="41">
        <f t="shared" si="294"/>
        <v>377.72210000000001</v>
      </c>
      <c r="BK484" s="41">
        <f t="shared" si="294"/>
        <v>319.61100769230768</v>
      </c>
      <c r="BL484" s="41">
        <f t="shared" si="294"/>
        <v>261.49991538461541</v>
      </c>
      <c r="BM484" s="41">
        <f t="shared" si="294"/>
        <v>203.38882307692307</v>
      </c>
      <c r="BN484" s="41">
        <f t="shared" si="294"/>
        <v>145.27773076923077</v>
      </c>
      <c r="BP484">
        <f t="shared" si="312"/>
        <v>31496.731153846154</v>
      </c>
      <c r="BQ484">
        <f t="shared" si="308"/>
        <v>43.773578724414477</v>
      </c>
    </row>
    <row r="485" spans="1:69" x14ac:dyDescent="0.3">
      <c r="A485" s="38">
        <v>41243</v>
      </c>
      <c r="B485" s="48">
        <v>207102.87</v>
      </c>
      <c r="C485" s="48">
        <v>233937.52</v>
      </c>
      <c r="D485" s="49">
        <v>1406000</v>
      </c>
      <c r="E485" s="48">
        <v>2903.04</v>
      </c>
      <c r="AD485" s="35">
        <f t="shared" si="295"/>
        <v>2013</v>
      </c>
      <c r="AE485" s="5">
        <f t="shared" si="296"/>
        <v>2012</v>
      </c>
      <c r="AF485" s="5">
        <f t="shared" si="297"/>
        <v>2011</v>
      </c>
      <c r="AG485" s="8">
        <f t="shared" si="298"/>
        <v>41243</v>
      </c>
      <c r="AH485" s="6">
        <f t="shared" si="291"/>
        <v>5</v>
      </c>
      <c r="AI485" s="6">
        <f t="shared" si="292"/>
        <v>47</v>
      </c>
      <c r="AK485">
        <f t="shared" si="309"/>
        <v>22242.809807692309</v>
      </c>
      <c r="AL485">
        <f t="shared" si="299"/>
        <v>63.369942431263063</v>
      </c>
      <c r="AN485">
        <f t="shared" si="300"/>
        <v>9.3110030517986484</v>
      </c>
      <c r="AO485" s="39">
        <f t="shared" si="301"/>
        <v>41243</v>
      </c>
      <c r="AP485" s="40">
        <f t="shared" si="302"/>
        <v>207.10287</v>
      </c>
      <c r="AQ485">
        <f t="shared" si="293"/>
        <v>266.91371769230773</v>
      </c>
      <c r="AR485">
        <f t="shared" si="293"/>
        <v>222.42809807692308</v>
      </c>
      <c r="AS485">
        <f t="shared" si="293"/>
        <v>177.94247846153846</v>
      </c>
      <c r="AT485">
        <f t="shared" si="293"/>
        <v>133.45685884615386</v>
      </c>
      <c r="AU485">
        <f t="shared" si="293"/>
        <v>88.971239230769228</v>
      </c>
      <c r="AW485">
        <f t="shared" si="310"/>
        <v>22093.543461538466</v>
      </c>
      <c r="AX485">
        <f t="shared" si="303"/>
        <v>59.356849646913545</v>
      </c>
      <c r="BD485">
        <f t="shared" si="311"/>
        <v>29183.158461538464</v>
      </c>
      <c r="BE485">
        <f t="shared" si="304"/>
        <v>31.202661506577954</v>
      </c>
      <c r="BG485">
        <f t="shared" si="305"/>
        <v>7.0966571446661035</v>
      </c>
      <c r="BH485" s="39">
        <f t="shared" si="306"/>
        <v>41243</v>
      </c>
      <c r="BI485" s="41">
        <f t="shared" si="307"/>
        <v>207.10287</v>
      </c>
      <c r="BJ485" s="41">
        <f t="shared" si="294"/>
        <v>379.38106000000005</v>
      </c>
      <c r="BK485" s="41">
        <f t="shared" si="294"/>
        <v>321.01474307692308</v>
      </c>
      <c r="BL485" s="41">
        <f t="shared" si="294"/>
        <v>262.64842615384617</v>
      </c>
      <c r="BM485" s="41">
        <f t="shared" si="294"/>
        <v>204.28210923076924</v>
      </c>
      <c r="BN485" s="41">
        <f t="shared" si="294"/>
        <v>145.91579230769233</v>
      </c>
      <c r="BP485">
        <f t="shared" si="312"/>
        <v>31680.890961538462</v>
      </c>
      <c r="BQ485">
        <f t="shared" si="308"/>
        <v>43.394340598601232</v>
      </c>
    </row>
    <row r="486" spans="1:69" x14ac:dyDescent="0.3">
      <c r="A486" s="38">
        <v>41250</v>
      </c>
      <c r="B486" s="48">
        <v>218003.02</v>
      </c>
      <c r="C486" s="48">
        <v>245767.19</v>
      </c>
      <c r="D486" s="49">
        <v>1480000</v>
      </c>
      <c r="E486" s="48">
        <v>3050.4</v>
      </c>
      <c r="AD486" s="35">
        <f t="shared" si="295"/>
        <v>2013</v>
      </c>
      <c r="AE486" s="5">
        <f t="shared" si="296"/>
        <v>2012</v>
      </c>
      <c r="AF486" s="5">
        <f t="shared" si="297"/>
        <v>2011</v>
      </c>
      <c r="AG486" s="8">
        <f t="shared" si="298"/>
        <v>41250</v>
      </c>
      <c r="AH486" s="6">
        <f t="shared" si="291"/>
        <v>4</v>
      </c>
      <c r="AI486" s="6">
        <f t="shared" si="292"/>
        <v>48</v>
      </c>
      <c r="AK486">
        <f t="shared" si="309"/>
        <v>22431.323846153849</v>
      </c>
      <c r="AL486">
        <f t="shared" si="299"/>
        <v>65.318794331950585</v>
      </c>
      <c r="AN486">
        <f t="shared" si="300"/>
        <v>9.7186872025557918</v>
      </c>
      <c r="AO486" s="39">
        <f t="shared" si="301"/>
        <v>41250</v>
      </c>
      <c r="AP486" s="40">
        <f t="shared" si="302"/>
        <v>218.00301999999999</v>
      </c>
      <c r="AQ486">
        <f t="shared" si="293"/>
        <v>269.17588615384614</v>
      </c>
      <c r="AR486">
        <f t="shared" si="293"/>
        <v>224.3132384615385</v>
      </c>
      <c r="AS486">
        <f t="shared" si="293"/>
        <v>179.45059076923079</v>
      </c>
      <c r="AT486">
        <f t="shared" si="293"/>
        <v>134.58794307692307</v>
      </c>
      <c r="AU486">
        <f t="shared" si="293"/>
        <v>89.725295384615393</v>
      </c>
      <c r="AW486">
        <f t="shared" si="310"/>
        <v>22279.91076923077</v>
      </c>
      <c r="AX486">
        <f t="shared" si="303"/>
        <v>61.939004258994942</v>
      </c>
      <c r="BD486">
        <f t="shared" si="311"/>
        <v>29310.77076923077</v>
      </c>
      <c r="BE486">
        <f t="shared" si="304"/>
        <v>30.668929619401375</v>
      </c>
      <c r="BG486">
        <f t="shared" si="305"/>
        <v>7.4376420093616407</v>
      </c>
      <c r="BH486" s="39">
        <f t="shared" si="306"/>
        <v>41250</v>
      </c>
      <c r="BI486" s="41">
        <f t="shared" si="307"/>
        <v>218.00301999999999</v>
      </c>
      <c r="BJ486" s="41">
        <f t="shared" si="294"/>
        <v>381.04002000000003</v>
      </c>
      <c r="BK486" s="41">
        <f t="shared" si="294"/>
        <v>322.41847846153848</v>
      </c>
      <c r="BL486" s="41">
        <f t="shared" si="294"/>
        <v>263.79693692307694</v>
      </c>
      <c r="BM486" s="41">
        <f t="shared" si="294"/>
        <v>205.1753953846154</v>
      </c>
      <c r="BN486" s="41">
        <f t="shared" si="294"/>
        <v>146.55385384615386</v>
      </c>
      <c r="BP486">
        <f t="shared" si="312"/>
        <v>31865.050769230769</v>
      </c>
      <c r="BQ486">
        <f t="shared" si="308"/>
        <v>43.021446985494059</v>
      </c>
    </row>
    <row r="487" spans="1:69" x14ac:dyDescent="0.3">
      <c r="A487" s="38">
        <v>41257</v>
      </c>
      <c r="B487" s="48">
        <v>223158.5</v>
      </c>
      <c r="C487" s="48">
        <v>251157.47</v>
      </c>
      <c r="D487" s="49">
        <v>1515000</v>
      </c>
      <c r="E487" s="48">
        <v>3117.58</v>
      </c>
      <c r="AD487" s="35">
        <f t="shared" si="295"/>
        <v>2013</v>
      </c>
      <c r="AE487" s="5">
        <f t="shared" si="296"/>
        <v>2012</v>
      </c>
      <c r="AF487" s="5">
        <f t="shared" si="297"/>
        <v>2011</v>
      </c>
      <c r="AG487" s="8">
        <f t="shared" si="298"/>
        <v>41257</v>
      </c>
      <c r="AH487" s="6">
        <f t="shared" si="291"/>
        <v>3</v>
      </c>
      <c r="AI487" s="6">
        <f t="shared" si="292"/>
        <v>49</v>
      </c>
      <c r="AK487">
        <f t="shared" si="309"/>
        <v>22619.837884615386</v>
      </c>
      <c r="AL487">
        <f t="shared" si="299"/>
        <v>67.281040832757924</v>
      </c>
      <c r="AN487">
        <f t="shared" si="300"/>
        <v>9.8656100515989369</v>
      </c>
      <c r="AO487" s="39">
        <f t="shared" si="301"/>
        <v>41257</v>
      </c>
      <c r="AP487" s="40">
        <f t="shared" si="302"/>
        <v>223.1585</v>
      </c>
      <c r="AQ487">
        <f t="shared" si="293"/>
        <v>271.43805461538466</v>
      </c>
      <c r="AR487">
        <f t="shared" si="293"/>
        <v>226.19837884615384</v>
      </c>
      <c r="AS487">
        <f t="shared" si="293"/>
        <v>180.95870307692309</v>
      </c>
      <c r="AT487">
        <f t="shared" si="293"/>
        <v>135.71902730769233</v>
      </c>
      <c r="AU487">
        <f t="shared" si="293"/>
        <v>90.479351538461543</v>
      </c>
      <c r="AW487">
        <f t="shared" si="310"/>
        <v>22466.278076923078</v>
      </c>
      <c r="AX487">
        <f t="shared" si="303"/>
        <v>64.56124964324998</v>
      </c>
      <c r="BD487">
        <f t="shared" si="311"/>
        <v>29438.383076923077</v>
      </c>
      <c r="BE487">
        <f t="shared" si="304"/>
        <v>30.144093989927502</v>
      </c>
      <c r="BG487">
        <f t="shared" si="305"/>
        <v>7.5805284351685494</v>
      </c>
      <c r="BH487" s="39">
        <f t="shared" si="306"/>
        <v>41257</v>
      </c>
      <c r="BI487" s="41">
        <f t="shared" si="307"/>
        <v>223.1585</v>
      </c>
      <c r="BJ487" s="41">
        <f t="shared" si="294"/>
        <v>382.69898000000001</v>
      </c>
      <c r="BK487" s="41">
        <f t="shared" si="294"/>
        <v>323.82221384615389</v>
      </c>
      <c r="BL487" s="41">
        <f t="shared" si="294"/>
        <v>264.94544769230771</v>
      </c>
      <c r="BM487" s="41">
        <f t="shared" si="294"/>
        <v>206.06868153846153</v>
      </c>
      <c r="BN487" s="41">
        <f t="shared" si="294"/>
        <v>147.19191538461538</v>
      </c>
      <c r="BP487">
        <f t="shared" si="312"/>
        <v>32049.210576923077</v>
      </c>
      <c r="BQ487">
        <f t="shared" si="308"/>
        <v>42.654739993819454</v>
      </c>
    </row>
    <row r="488" spans="1:69" x14ac:dyDescent="0.3">
      <c r="A488" s="38">
        <v>41264</v>
      </c>
      <c r="B488" s="48">
        <v>212405.64</v>
      </c>
      <c r="C488" s="48">
        <v>239606.59</v>
      </c>
      <c r="D488" s="49">
        <v>1442000</v>
      </c>
      <c r="E488" s="48">
        <v>2974.18</v>
      </c>
      <c r="AD488" s="35">
        <f t="shared" si="295"/>
        <v>2013</v>
      </c>
      <c r="AE488" s="5">
        <f t="shared" si="296"/>
        <v>2012</v>
      </c>
      <c r="AF488" s="5">
        <f t="shared" si="297"/>
        <v>2011</v>
      </c>
      <c r="AG488" s="8">
        <f t="shared" si="298"/>
        <v>41264</v>
      </c>
      <c r="AH488" s="6">
        <f t="shared" si="291"/>
        <v>2</v>
      </c>
      <c r="AI488" s="6">
        <f t="shared" si="292"/>
        <v>50</v>
      </c>
      <c r="AK488">
        <f t="shared" si="309"/>
        <v>22808.351923076923</v>
      </c>
      <c r="AL488">
        <f t="shared" si="299"/>
        <v>69.256820502967088</v>
      </c>
      <c r="AN488">
        <f t="shared" si="300"/>
        <v>9.3126255117579664</v>
      </c>
      <c r="AO488" s="39">
        <f t="shared" si="301"/>
        <v>41264</v>
      </c>
      <c r="AP488" s="40">
        <f t="shared" si="302"/>
        <v>212.40564000000001</v>
      </c>
      <c r="AQ488">
        <f t="shared" si="293"/>
        <v>273.70022307692307</v>
      </c>
      <c r="AR488">
        <f t="shared" si="293"/>
        <v>228.08351923076924</v>
      </c>
      <c r="AS488">
        <f t="shared" si="293"/>
        <v>182.46681538461539</v>
      </c>
      <c r="AT488">
        <f t="shared" si="293"/>
        <v>136.85011153846153</v>
      </c>
      <c r="AU488">
        <f t="shared" si="293"/>
        <v>91.233407692307694</v>
      </c>
      <c r="AW488">
        <f t="shared" si="310"/>
        <v>22652.645384615389</v>
      </c>
      <c r="AX488">
        <f t="shared" si="303"/>
        <v>67.224526784159536</v>
      </c>
      <c r="BD488">
        <f t="shared" si="311"/>
        <v>29565.995384615388</v>
      </c>
      <c r="BE488">
        <f t="shared" si="304"/>
        <v>29.627934031924717</v>
      </c>
      <c r="BG488">
        <f t="shared" si="305"/>
        <v>7.1841193654019477</v>
      </c>
      <c r="BH488" s="39">
        <f t="shared" si="306"/>
        <v>41264</v>
      </c>
      <c r="BI488" s="41">
        <f t="shared" si="307"/>
        <v>212.40564000000001</v>
      </c>
      <c r="BJ488" s="41">
        <f t="shared" si="294"/>
        <v>384.35794000000004</v>
      </c>
      <c r="BK488" s="41">
        <f t="shared" si="294"/>
        <v>325.22594923076923</v>
      </c>
      <c r="BL488" s="41">
        <f t="shared" si="294"/>
        <v>266.09395846153848</v>
      </c>
      <c r="BM488" s="41">
        <f t="shared" si="294"/>
        <v>206.96196769230772</v>
      </c>
      <c r="BN488" s="41">
        <f t="shared" si="294"/>
        <v>147.82997692307694</v>
      </c>
      <c r="BP488">
        <f t="shared" si="312"/>
        <v>32233.370384615384</v>
      </c>
      <c r="BQ488">
        <f t="shared" si="308"/>
        <v>42.294066928301334</v>
      </c>
    </row>
    <row r="489" spans="1:69" x14ac:dyDescent="0.3">
      <c r="A489" s="38">
        <v>41271</v>
      </c>
      <c r="B489" s="48">
        <v>224189.59</v>
      </c>
      <c r="C489" s="48">
        <v>251873.53</v>
      </c>
      <c r="D489" s="49">
        <v>1522000</v>
      </c>
      <c r="E489" s="48">
        <v>3125.93</v>
      </c>
      <c r="AD489" s="35">
        <f t="shared" si="295"/>
        <v>2013</v>
      </c>
      <c r="AE489" s="5">
        <f t="shared" si="296"/>
        <v>2012</v>
      </c>
      <c r="AF489" s="5">
        <f t="shared" si="297"/>
        <v>2011</v>
      </c>
      <c r="AG489" s="8">
        <f t="shared" si="298"/>
        <v>41271</v>
      </c>
      <c r="AH489" s="6">
        <f t="shared" si="291"/>
        <v>1</v>
      </c>
      <c r="AI489" s="6">
        <f t="shared" si="292"/>
        <v>51</v>
      </c>
      <c r="AK489">
        <f t="shared" si="309"/>
        <v>22996.86596153846</v>
      </c>
      <c r="AL489">
        <f t="shared" si="299"/>
        <v>71.246273829835843</v>
      </c>
      <c r="AN489">
        <f t="shared" si="300"/>
        <v>9.7487018611557801</v>
      </c>
      <c r="AO489" s="39">
        <f t="shared" si="301"/>
        <v>41271</v>
      </c>
      <c r="AP489" s="40">
        <f t="shared" si="302"/>
        <v>224.18959000000001</v>
      </c>
      <c r="AQ489">
        <f t="shared" si="293"/>
        <v>275.96239153846153</v>
      </c>
      <c r="AR489">
        <f t="shared" si="293"/>
        <v>229.96865961538458</v>
      </c>
      <c r="AS489">
        <f t="shared" si="293"/>
        <v>183.97492769230769</v>
      </c>
      <c r="AT489">
        <f t="shared" si="293"/>
        <v>137.98119576923077</v>
      </c>
      <c r="AU489">
        <f t="shared" si="293"/>
        <v>91.987463846153844</v>
      </c>
      <c r="AW489">
        <f t="shared" si="310"/>
        <v>22839.01269230769</v>
      </c>
      <c r="AX489">
        <f t="shared" si="303"/>
        <v>69.929806346650693</v>
      </c>
      <c r="BD489">
        <f t="shared" si="311"/>
        <v>29693.607692307694</v>
      </c>
      <c r="BE489">
        <f t="shared" si="304"/>
        <v>29.120236392077615</v>
      </c>
      <c r="BG489">
        <f t="shared" si="305"/>
        <v>7.5500960450177175</v>
      </c>
      <c r="BH489" s="39">
        <f t="shared" si="306"/>
        <v>41271</v>
      </c>
      <c r="BI489" s="41">
        <f t="shared" si="307"/>
        <v>224.18959000000001</v>
      </c>
      <c r="BJ489" s="41">
        <f t="shared" si="294"/>
        <v>386.01690000000002</v>
      </c>
      <c r="BK489" s="41">
        <f t="shared" si="294"/>
        <v>326.62968461538463</v>
      </c>
      <c r="BL489" s="41">
        <f t="shared" si="294"/>
        <v>267.24246923076925</v>
      </c>
      <c r="BM489" s="41">
        <f t="shared" si="294"/>
        <v>207.85525384615386</v>
      </c>
      <c r="BN489" s="41">
        <f t="shared" si="294"/>
        <v>148.46803846153847</v>
      </c>
      <c r="BP489">
        <f t="shared" si="312"/>
        <v>32417.530192307688</v>
      </c>
      <c r="BQ489">
        <f t="shared" si="308"/>
        <v>41.939280077663319</v>
      </c>
    </row>
    <row r="490" spans="1:69" x14ac:dyDescent="0.3">
      <c r="A490" s="38">
        <v>41278</v>
      </c>
      <c r="B490" s="48">
        <v>224631.49</v>
      </c>
      <c r="C490" s="48">
        <v>253155.16</v>
      </c>
      <c r="D490" s="49">
        <v>1525000</v>
      </c>
      <c r="E490" s="48">
        <v>3141.53</v>
      </c>
      <c r="AD490" s="35">
        <f t="shared" si="295"/>
        <v>2014</v>
      </c>
      <c r="AE490" s="5">
        <f t="shared" si="296"/>
        <v>2013</v>
      </c>
      <c r="AF490" s="5">
        <f t="shared" si="297"/>
        <v>2012</v>
      </c>
      <c r="AG490" s="8">
        <f t="shared" si="298"/>
        <v>41278</v>
      </c>
      <c r="AH490" s="6">
        <v>52</v>
      </c>
      <c r="AI490" s="6">
        <v>0</v>
      </c>
      <c r="AK490">
        <f t="shared" si="309"/>
        <v>23185.38</v>
      </c>
      <c r="AL490">
        <f t="shared" si="299"/>
        <v>73.249543251897052</v>
      </c>
      <c r="AN490">
        <f t="shared" si="300"/>
        <v>9.688497234032825</v>
      </c>
      <c r="AO490" s="39">
        <f t="shared" si="301"/>
        <v>41278</v>
      </c>
      <c r="AP490" s="40">
        <f t="shared" si="302"/>
        <v>224.63148999999999</v>
      </c>
      <c r="AQ490">
        <f t="shared" si="293"/>
        <v>278.22456</v>
      </c>
      <c r="AR490">
        <f t="shared" si="293"/>
        <v>231.85380000000001</v>
      </c>
      <c r="AS490">
        <f t="shared" si="293"/>
        <v>185.48304000000002</v>
      </c>
      <c r="AT490">
        <f t="shared" si="293"/>
        <v>139.11228</v>
      </c>
      <c r="AU490">
        <f t="shared" si="293"/>
        <v>92.741520000000008</v>
      </c>
      <c r="AW490">
        <f t="shared" si="310"/>
        <v>23025.38</v>
      </c>
      <c r="AX490">
        <f t="shared" si="303"/>
        <v>72.678089855620257</v>
      </c>
      <c r="BD490">
        <f t="shared" si="311"/>
        <v>29821.22</v>
      </c>
      <c r="BE490">
        <f t="shared" si="304"/>
        <v>28.620794655942671</v>
      </c>
      <c r="BG490">
        <f t="shared" si="305"/>
        <v>7.5326056412178977</v>
      </c>
      <c r="BH490" s="39">
        <f t="shared" si="306"/>
        <v>41278</v>
      </c>
      <c r="BI490" s="41">
        <f t="shared" si="307"/>
        <v>224.63148999999999</v>
      </c>
      <c r="BJ490" s="41">
        <f t="shared" si="294"/>
        <v>387.67586</v>
      </c>
      <c r="BK490" s="41">
        <f t="shared" si="294"/>
        <v>328.03342000000004</v>
      </c>
      <c r="BL490" s="41">
        <f t="shared" si="294"/>
        <v>268.39097999999996</v>
      </c>
      <c r="BM490" s="41">
        <f t="shared" si="294"/>
        <v>208.74854000000002</v>
      </c>
      <c r="BN490" s="41">
        <f t="shared" si="294"/>
        <v>149.1061</v>
      </c>
      <c r="BP490">
        <f t="shared" si="312"/>
        <v>32601.69</v>
      </c>
      <c r="BQ490">
        <f t="shared" si="308"/>
        <v>41.590236512926147</v>
      </c>
    </row>
    <row r="491" spans="1:69" x14ac:dyDescent="0.3">
      <c r="A491" s="38">
        <v>41285</v>
      </c>
      <c r="B491" s="48">
        <v>225809.88</v>
      </c>
      <c r="C491" s="48">
        <v>255265.91</v>
      </c>
      <c r="D491" s="49">
        <v>1533000</v>
      </c>
      <c r="E491" s="48">
        <v>3167.4</v>
      </c>
      <c r="AD491" s="35">
        <f t="shared" si="295"/>
        <v>2014</v>
      </c>
      <c r="AE491" s="5">
        <f t="shared" si="296"/>
        <v>2013</v>
      </c>
      <c r="AF491" s="5">
        <f t="shared" si="297"/>
        <v>2012</v>
      </c>
      <c r="AG491" s="8">
        <f t="shared" si="298"/>
        <v>41285</v>
      </c>
      <c r="AH491" s="6">
        <f t="shared" ref="AH491:AH541" si="313">AH490-1</f>
        <v>51</v>
      </c>
      <c r="AI491" s="6">
        <f t="shared" ref="AI491:AI541" si="314">AI490+1</f>
        <v>1</v>
      </c>
      <c r="AK491">
        <f t="shared" si="309"/>
        <v>23312.992307692308</v>
      </c>
      <c r="AL491">
        <f t="shared" si="299"/>
        <v>71.783291703068457</v>
      </c>
      <c r="AN491">
        <f t="shared" si="300"/>
        <v>9.6860101448878453</v>
      </c>
      <c r="AO491" s="39">
        <f t="shared" si="301"/>
        <v>41285</v>
      </c>
      <c r="AP491" s="40">
        <f t="shared" si="302"/>
        <v>225.80987999999999</v>
      </c>
      <c r="AQ491">
        <f t="shared" si="293"/>
        <v>279.75590769230774</v>
      </c>
      <c r="AR491">
        <f t="shared" si="293"/>
        <v>233.12992307692306</v>
      </c>
      <c r="AS491">
        <f t="shared" si="293"/>
        <v>186.50393846153847</v>
      </c>
      <c r="AT491">
        <f t="shared" si="293"/>
        <v>139.87795384615387</v>
      </c>
      <c r="AU491">
        <f t="shared" si="293"/>
        <v>93.251969230769234</v>
      </c>
      <c r="AW491">
        <f t="shared" si="310"/>
        <v>23209.539807692305</v>
      </c>
      <c r="AX491">
        <f t="shared" si="303"/>
        <v>71.659975143998395</v>
      </c>
      <c r="BD491">
        <f t="shared" si="311"/>
        <v>29691.629230769231</v>
      </c>
      <c r="BE491">
        <f t="shared" si="304"/>
        <v>27.360867446313364</v>
      </c>
      <c r="BG491">
        <f t="shared" si="305"/>
        <v>7.6051697347074096</v>
      </c>
      <c r="BH491" s="39">
        <f t="shared" si="306"/>
        <v>41285</v>
      </c>
      <c r="BI491" s="41">
        <f t="shared" si="307"/>
        <v>225.80987999999999</v>
      </c>
      <c r="BJ491" s="41">
        <f t="shared" si="294"/>
        <v>385.99117999999999</v>
      </c>
      <c r="BK491" s="41">
        <f t="shared" si="294"/>
        <v>326.60792153846154</v>
      </c>
      <c r="BL491" s="41">
        <f t="shared" si="294"/>
        <v>267.22466307692304</v>
      </c>
      <c r="BM491" s="41">
        <f t="shared" si="294"/>
        <v>207.84140461538462</v>
      </c>
      <c r="BN491" s="41">
        <f t="shared" si="294"/>
        <v>148.45814615384614</v>
      </c>
      <c r="BP491">
        <f t="shared" si="312"/>
        <v>32503.256346153841</v>
      </c>
      <c r="BQ491">
        <f t="shared" si="308"/>
        <v>40.042657525597882</v>
      </c>
    </row>
    <row r="492" spans="1:69" x14ac:dyDescent="0.3">
      <c r="A492" s="38">
        <v>41292</v>
      </c>
      <c r="B492" s="48">
        <v>218003.02</v>
      </c>
      <c r="C492" s="48">
        <v>246229.43</v>
      </c>
      <c r="D492" s="49">
        <v>1480000</v>
      </c>
      <c r="E492" s="48">
        <v>3054.99</v>
      </c>
      <c r="AD492" s="35">
        <f t="shared" si="295"/>
        <v>2014</v>
      </c>
      <c r="AE492" s="5">
        <f t="shared" si="296"/>
        <v>2013</v>
      </c>
      <c r="AF492" s="5">
        <f t="shared" si="297"/>
        <v>2012</v>
      </c>
      <c r="AG492" s="8">
        <f t="shared" si="298"/>
        <v>41292</v>
      </c>
      <c r="AH492" s="6">
        <f t="shared" si="313"/>
        <v>50</v>
      </c>
      <c r="AI492" s="6">
        <f t="shared" si="314"/>
        <v>2</v>
      </c>
      <c r="AK492">
        <f t="shared" si="309"/>
        <v>23440.604615384618</v>
      </c>
      <c r="AL492">
        <f t="shared" si="299"/>
        <v>70.357216821066658</v>
      </c>
      <c r="AN492">
        <f t="shared" si="300"/>
        <v>9.3002302447830001</v>
      </c>
      <c r="AO492" s="39">
        <f t="shared" si="301"/>
        <v>41292</v>
      </c>
      <c r="AP492" s="40">
        <f t="shared" si="302"/>
        <v>218.00301999999999</v>
      </c>
      <c r="AQ492">
        <f t="shared" si="293"/>
        <v>281.28725538461538</v>
      </c>
      <c r="AR492">
        <f t="shared" si="293"/>
        <v>234.40604615384621</v>
      </c>
      <c r="AS492">
        <f t="shared" si="293"/>
        <v>187.52483692307695</v>
      </c>
      <c r="AT492">
        <f t="shared" si="293"/>
        <v>140.64362769230769</v>
      </c>
      <c r="AU492">
        <f t="shared" si="293"/>
        <v>93.762418461538473</v>
      </c>
      <c r="AW492">
        <f t="shared" si="310"/>
        <v>23393.699615384619</v>
      </c>
      <c r="AX492">
        <f t="shared" si="303"/>
        <v>70.669546008419388</v>
      </c>
      <c r="BD492">
        <f t="shared" si="311"/>
        <v>29562.038461538465</v>
      </c>
      <c r="BE492">
        <f t="shared" si="304"/>
        <v>26.114658502179623</v>
      </c>
      <c r="BG492">
        <f t="shared" si="305"/>
        <v>7.3744244762969133</v>
      </c>
      <c r="BH492" s="39">
        <f t="shared" si="306"/>
        <v>41292</v>
      </c>
      <c r="BI492" s="41">
        <f t="shared" si="307"/>
        <v>218.00301999999999</v>
      </c>
      <c r="BJ492" s="41">
        <f t="shared" si="294"/>
        <v>384.30650000000009</v>
      </c>
      <c r="BK492" s="41">
        <f t="shared" si="294"/>
        <v>325.1824230769231</v>
      </c>
      <c r="BL492" s="41">
        <f t="shared" si="294"/>
        <v>266.05834615384617</v>
      </c>
      <c r="BM492" s="41">
        <f t="shared" si="294"/>
        <v>206.93426923076925</v>
      </c>
      <c r="BN492" s="41">
        <f t="shared" si="294"/>
        <v>147.81019230769232</v>
      </c>
      <c r="BP492">
        <f t="shared" si="312"/>
        <v>32404.822692307691</v>
      </c>
      <c r="BQ492">
        <f t="shared" si="308"/>
        <v>38.519444231031329</v>
      </c>
    </row>
    <row r="493" spans="1:69" x14ac:dyDescent="0.3">
      <c r="A493" s="38">
        <v>41299</v>
      </c>
      <c r="B493" s="48">
        <v>208723.16</v>
      </c>
      <c r="C493" s="48">
        <v>235743.04</v>
      </c>
      <c r="D493" s="49">
        <v>1417000</v>
      </c>
      <c r="E493" s="48">
        <v>2924.22</v>
      </c>
      <c r="AD493" s="35">
        <f t="shared" si="295"/>
        <v>2014</v>
      </c>
      <c r="AE493" s="5">
        <f t="shared" si="296"/>
        <v>2013</v>
      </c>
      <c r="AF493" s="5">
        <f t="shared" si="297"/>
        <v>2012</v>
      </c>
      <c r="AG493" s="8">
        <f t="shared" si="298"/>
        <v>41299</v>
      </c>
      <c r="AH493" s="6">
        <f t="shared" si="313"/>
        <v>49</v>
      </c>
      <c r="AI493" s="6">
        <f t="shared" si="314"/>
        <v>3</v>
      </c>
      <c r="AK493">
        <f t="shared" si="309"/>
        <v>23568.216923076925</v>
      </c>
      <c r="AL493">
        <f t="shared" si="299"/>
        <v>68.969689606451496</v>
      </c>
      <c r="AN493">
        <f t="shared" si="300"/>
        <v>8.8561286023987584</v>
      </c>
      <c r="AO493" s="39">
        <f t="shared" si="301"/>
        <v>41299</v>
      </c>
      <c r="AP493" s="40">
        <f t="shared" si="302"/>
        <v>208.72316000000001</v>
      </c>
      <c r="AQ493">
        <f t="shared" si="293"/>
        <v>282.81860307692313</v>
      </c>
      <c r="AR493">
        <f t="shared" si="293"/>
        <v>235.68216923076923</v>
      </c>
      <c r="AS493">
        <f t="shared" si="293"/>
        <v>188.5457353846154</v>
      </c>
      <c r="AT493">
        <f t="shared" si="293"/>
        <v>141.40930153846156</v>
      </c>
      <c r="AU493">
        <f t="shared" si="293"/>
        <v>94.272867692307699</v>
      </c>
      <c r="AW493">
        <f t="shared" si="310"/>
        <v>23577.859423076923</v>
      </c>
      <c r="AX493">
        <f t="shared" si="303"/>
        <v>69.705688317068933</v>
      </c>
      <c r="BD493">
        <f t="shared" si="311"/>
        <v>29432.447692307691</v>
      </c>
      <c r="BE493">
        <f t="shared" si="304"/>
        <v>24.881944987059157</v>
      </c>
      <c r="BG493">
        <f t="shared" si="305"/>
        <v>7.0916004738046574</v>
      </c>
      <c r="BH493" s="39">
        <f t="shared" si="306"/>
        <v>41299</v>
      </c>
      <c r="BI493" s="41">
        <f t="shared" si="307"/>
        <v>208.72316000000001</v>
      </c>
      <c r="BJ493" s="41">
        <f t="shared" si="294"/>
        <v>382.62182000000001</v>
      </c>
      <c r="BK493" s="41">
        <f t="shared" si="294"/>
        <v>323.75692461538461</v>
      </c>
      <c r="BL493" s="41">
        <f t="shared" si="294"/>
        <v>264.8920292307692</v>
      </c>
      <c r="BM493" s="41">
        <f t="shared" si="294"/>
        <v>206.02713384615382</v>
      </c>
      <c r="BN493" s="41">
        <f t="shared" si="294"/>
        <v>147.16223846153846</v>
      </c>
      <c r="BP493">
        <f t="shared" si="312"/>
        <v>32306.389038461537</v>
      </c>
      <c r="BQ493">
        <f t="shared" si="308"/>
        <v>37.020025689191826</v>
      </c>
    </row>
    <row r="494" spans="1:69" x14ac:dyDescent="0.3">
      <c r="A494" s="38">
        <v>41306</v>
      </c>
      <c r="B494" s="48">
        <v>212258.34</v>
      </c>
      <c r="C494" s="48">
        <v>239066.51</v>
      </c>
      <c r="D494" s="49">
        <v>1441000</v>
      </c>
      <c r="E494" s="48">
        <v>2965.63</v>
      </c>
      <c r="AD494" s="35">
        <f t="shared" si="295"/>
        <v>2014</v>
      </c>
      <c r="AE494" s="5">
        <f t="shared" si="296"/>
        <v>2013</v>
      </c>
      <c r="AF494" s="5">
        <f t="shared" si="297"/>
        <v>2012</v>
      </c>
      <c r="AG494" s="8">
        <f t="shared" si="298"/>
        <v>41306</v>
      </c>
      <c r="AH494" s="6">
        <f t="shared" si="313"/>
        <v>48</v>
      </c>
      <c r="AI494" s="6">
        <f t="shared" si="314"/>
        <v>4</v>
      </c>
      <c r="AK494">
        <f t="shared" si="309"/>
        <v>23695.829230769232</v>
      </c>
      <c r="AL494">
        <f t="shared" si="299"/>
        <v>67.619167951102526</v>
      </c>
      <c r="AN494">
        <f t="shared" si="300"/>
        <v>8.9576244803613267</v>
      </c>
      <c r="AO494" s="39">
        <f t="shared" si="301"/>
        <v>41306</v>
      </c>
      <c r="AP494" s="40">
        <f t="shared" si="302"/>
        <v>212.25834</v>
      </c>
      <c r="AQ494">
        <f t="shared" si="293"/>
        <v>284.34995076923076</v>
      </c>
      <c r="AR494">
        <f t="shared" si="293"/>
        <v>236.95829230769232</v>
      </c>
      <c r="AS494">
        <f t="shared" si="293"/>
        <v>189.56663384615385</v>
      </c>
      <c r="AT494">
        <f t="shared" si="293"/>
        <v>142.17497538461538</v>
      </c>
      <c r="AU494">
        <f t="shared" si="293"/>
        <v>94.783316923076924</v>
      </c>
      <c r="AW494">
        <f t="shared" si="310"/>
        <v>23762.019230769234</v>
      </c>
      <c r="AX494">
        <f t="shared" si="303"/>
        <v>68.767346927179759</v>
      </c>
      <c r="BD494">
        <f t="shared" si="311"/>
        <v>29302.856923076924</v>
      </c>
      <c r="BE494">
        <f t="shared" si="304"/>
        <v>23.662508864753807</v>
      </c>
      <c r="BG494">
        <f t="shared" si="305"/>
        <v>7.243605651053084</v>
      </c>
      <c r="BH494" s="39">
        <f t="shared" si="306"/>
        <v>41306</v>
      </c>
      <c r="BI494" s="41">
        <f t="shared" si="307"/>
        <v>212.25834</v>
      </c>
      <c r="BJ494" s="41">
        <f t="shared" si="294"/>
        <v>380.93714</v>
      </c>
      <c r="BK494" s="41">
        <f t="shared" si="294"/>
        <v>322.33142615384617</v>
      </c>
      <c r="BL494" s="41">
        <f t="shared" si="294"/>
        <v>263.72571230769233</v>
      </c>
      <c r="BM494" s="41">
        <f t="shared" si="294"/>
        <v>205.11999846153847</v>
      </c>
      <c r="BN494" s="41">
        <f t="shared" si="294"/>
        <v>146.51428461538461</v>
      </c>
      <c r="BP494">
        <f t="shared" si="312"/>
        <v>32207.955384615387</v>
      </c>
      <c r="BQ494">
        <f t="shared" si="308"/>
        <v>35.543848659585223</v>
      </c>
    </row>
    <row r="495" spans="1:69" x14ac:dyDescent="0.3">
      <c r="A495" s="38">
        <v>41313</v>
      </c>
      <c r="B495" s="48">
        <v>215351.63</v>
      </c>
      <c r="C495" s="48">
        <v>242699.86</v>
      </c>
      <c r="D495" s="49">
        <v>1462000</v>
      </c>
      <c r="E495" s="48">
        <v>3009.8</v>
      </c>
      <c r="AD495" s="35">
        <f t="shared" si="295"/>
        <v>2014</v>
      </c>
      <c r="AE495" s="5">
        <f t="shared" si="296"/>
        <v>2013</v>
      </c>
      <c r="AF495" s="5">
        <f t="shared" si="297"/>
        <v>2012</v>
      </c>
      <c r="AG495" s="8">
        <f t="shared" si="298"/>
        <v>41313</v>
      </c>
      <c r="AH495" s="6">
        <f t="shared" si="313"/>
        <v>47</v>
      </c>
      <c r="AI495" s="6">
        <f t="shared" si="314"/>
        <v>5</v>
      </c>
      <c r="AK495">
        <f t="shared" si="309"/>
        <v>23823.441538461539</v>
      </c>
      <c r="AL495">
        <f t="shared" si="299"/>
        <v>66.304190920947718</v>
      </c>
      <c r="AN495">
        <f t="shared" si="300"/>
        <v>9.0394844780225192</v>
      </c>
      <c r="AO495" s="39">
        <f t="shared" si="301"/>
        <v>41313</v>
      </c>
      <c r="AP495" s="40">
        <f t="shared" si="302"/>
        <v>215.35163</v>
      </c>
      <c r="AQ495">
        <f t="shared" ref="AQ495:AU545" si="315">($AK495*AQ$18)/1000</f>
        <v>285.88129846153845</v>
      </c>
      <c r="AR495">
        <f t="shared" si="315"/>
        <v>238.2344153846154</v>
      </c>
      <c r="AS495">
        <f t="shared" si="315"/>
        <v>190.5875323076923</v>
      </c>
      <c r="AT495">
        <f t="shared" si="315"/>
        <v>142.94064923076922</v>
      </c>
      <c r="AU495">
        <f t="shared" si="315"/>
        <v>95.29376615384615</v>
      </c>
      <c r="AW495">
        <f t="shared" si="310"/>
        <v>23946.179038461541</v>
      </c>
      <c r="AX495">
        <f t="shared" si="303"/>
        <v>67.853521831975044</v>
      </c>
      <c r="BD495">
        <f t="shared" si="311"/>
        <v>29173.266153846154</v>
      </c>
      <c r="BE495">
        <f t="shared" si="304"/>
        <v>22.456136770783687</v>
      </c>
      <c r="BG495">
        <f t="shared" si="305"/>
        <v>7.3818141878367776</v>
      </c>
      <c r="BH495" s="39">
        <f t="shared" si="306"/>
        <v>41313</v>
      </c>
      <c r="BI495" s="41">
        <f t="shared" si="307"/>
        <v>215.35163</v>
      </c>
      <c r="BJ495" s="41">
        <f t="shared" si="294"/>
        <v>379.25246000000004</v>
      </c>
      <c r="BK495" s="41">
        <f t="shared" si="294"/>
        <v>320.90592769230767</v>
      </c>
      <c r="BL495" s="41">
        <f t="shared" si="294"/>
        <v>262.55939538461541</v>
      </c>
      <c r="BM495" s="41">
        <f t="shared" si="294"/>
        <v>204.21286307692307</v>
      </c>
      <c r="BN495" s="41">
        <f t="shared" si="294"/>
        <v>145.86633076923079</v>
      </c>
      <c r="BP495">
        <f t="shared" si="312"/>
        <v>32109.521730769229</v>
      </c>
      <c r="BQ495">
        <f t="shared" si="308"/>
        <v>34.090376920660304</v>
      </c>
    </row>
    <row r="496" spans="1:69" x14ac:dyDescent="0.3">
      <c r="A496" s="38">
        <v>41320</v>
      </c>
      <c r="B496" s="48">
        <v>220654.41</v>
      </c>
      <c r="C496" s="48">
        <v>248857.98</v>
      </c>
      <c r="D496" s="49">
        <v>1498000</v>
      </c>
      <c r="E496" s="48">
        <v>3086.55</v>
      </c>
      <c r="AD496" s="35">
        <f t="shared" si="295"/>
        <v>2014</v>
      </c>
      <c r="AE496" s="5">
        <f t="shared" si="296"/>
        <v>2013</v>
      </c>
      <c r="AF496" s="5">
        <f t="shared" si="297"/>
        <v>2012</v>
      </c>
      <c r="AG496" s="8">
        <f t="shared" si="298"/>
        <v>41320</v>
      </c>
      <c r="AH496" s="6">
        <f t="shared" si="313"/>
        <v>46</v>
      </c>
      <c r="AI496" s="6">
        <f t="shared" si="314"/>
        <v>6</v>
      </c>
      <c r="AK496">
        <f t="shared" si="309"/>
        <v>23951.053846153845</v>
      </c>
      <c r="AL496">
        <f t="shared" si="299"/>
        <v>65.023373484250698</v>
      </c>
      <c r="AN496">
        <f t="shared" si="300"/>
        <v>9.2127223886406799</v>
      </c>
      <c r="AO496" s="39">
        <f t="shared" si="301"/>
        <v>41320</v>
      </c>
      <c r="AP496" s="40">
        <f t="shared" si="302"/>
        <v>220.65441000000001</v>
      </c>
      <c r="AQ496">
        <f t="shared" si="315"/>
        <v>287.4126461538462</v>
      </c>
      <c r="AR496">
        <f t="shared" si="315"/>
        <v>239.51053846153843</v>
      </c>
      <c r="AS496">
        <f t="shared" si="315"/>
        <v>191.60843076923075</v>
      </c>
      <c r="AT496">
        <f t="shared" si="315"/>
        <v>143.7063230769231</v>
      </c>
      <c r="AU496">
        <f t="shared" si="315"/>
        <v>95.804215384615375</v>
      </c>
      <c r="AW496">
        <f t="shared" si="310"/>
        <v>24130.338846153845</v>
      </c>
      <c r="AX496">
        <f t="shared" si="303"/>
        <v>66.963264605727346</v>
      </c>
      <c r="BD496">
        <f t="shared" si="311"/>
        <v>29043.675384615388</v>
      </c>
      <c r="BE496">
        <f t="shared" si="304"/>
        <v>21.26261988793172</v>
      </c>
      <c r="BG496">
        <f t="shared" si="305"/>
        <v>7.5973308156750017</v>
      </c>
      <c r="BH496" s="39">
        <f t="shared" si="306"/>
        <v>41320</v>
      </c>
      <c r="BI496" s="41">
        <f t="shared" si="307"/>
        <v>220.65441000000001</v>
      </c>
      <c r="BJ496" s="41">
        <f t="shared" si="294"/>
        <v>377.56778000000003</v>
      </c>
      <c r="BK496" s="41">
        <f t="shared" si="294"/>
        <v>319.48042923076929</v>
      </c>
      <c r="BL496" s="41">
        <f t="shared" si="294"/>
        <v>261.39307846153849</v>
      </c>
      <c r="BM496" s="41">
        <f t="shared" si="294"/>
        <v>203.30572769230773</v>
      </c>
      <c r="BN496" s="41">
        <f t="shared" si="294"/>
        <v>145.21837692307693</v>
      </c>
      <c r="BP496">
        <f t="shared" si="312"/>
        <v>32011.088076923075</v>
      </c>
      <c r="BQ496">
        <f t="shared" si="308"/>
        <v>32.659090620376219</v>
      </c>
    </row>
    <row r="497" spans="1:69" x14ac:dyDescent="0.3">
      <c r="A497" s="38">
        <v>41327</v>
      </c>
      <c r="B497" s="48">
        <v>225367.99</v>
      </c>
      <c r="C497" s="48">
        <v>254475.09</v>
      </c>
      <c r="D497" s="49">
        <v>1530000</v>
      </c>
      <c r="E497" s="48">
        <v>3156</v>
      </c>
      <c r="AD497" s="35">
        <f t="shared" si="295"/>
        <v>2014</v>
      </c>
      <c r="AE497" s="5">
        <f t="shared" si="296"/>
        <v>2013</v>
      </c>
      <c r="AF497" s="5">
        <f t="shared" si="297"/>
        <v>2012</v>
      </c>
      <c r="AG497" s="8">
        <f t="shared" si="298"/>
        <v>41327</v>
      </c>
      <c r="AH497" s="6">
        <f t="shared" si="313"/>
        <v>45</v>
      </c>
      <c r="AI497" s="6">
        <f t="shared" si="314"/>
        <v>7</v>
      </c>
      <c r="AK497">
        <f t="shared" si="309"/>
        <v>24078.666153846156</v>
      </c>
      <c r="AL497">
        <f t="shared" si="299"/>
        <v>63.775401645465244</v>
      </c>
      <c r="AN497">
        <f t="shared" si="300"/>
        <v>9.3596542499511042</v>
      </c>
      <c r="AO497" s="39">
        <f t="shared" si="301"/>
        <v>41327</v>
      </c>
      <c r="AP497" s="40">
        <f t="shared" si="302"/>
        <v>225.36798999999999</v>
      </c>
      <c r="AQ497">
        <f t="shared" si="315"/>
        <v>288.94399384615383</v>
      </c>
      <c r="AR497">
        <f t="shared" si="315"/>
        <v>240.78666153846157</v>
      </c>
      <c r="AS497">
        <f t="shared" si="315"/>
        <v>192.62932923076926</v>
      </c>
      <c r="AT497">
        <f t="shared" si="315"/>
        <v>144.47199692307692</v>
      </c>
      <c r="AU497">
        <f t="shared" si="315"/>
        <v>96.314664615384629</v>
      </c>
      <c r="AW497">
        <f t="shared" si="310"/>
        <v>24314.498653846153</v>
      </c>
      <c r="AX497">
        <f t="shared" si="303"/>
        <v>66.095675120365271</v>
      </c>
      <c r="BD497">
        <f t="shared" si="311"/>
        <v>28914.084615384614</v>
      </c>
      <c r="BE497">
        <f t="shared" si="304"/>
        <v>20.081753825745373</v>
      </c>
      <c r="BG497">
        <f t="shared" si="305"/>
        <v>7.7944016903127595</v>
      </c>
      <c r="BH497" s="39">
        <f t="shared" si="306"/>
        <v>41327</v>
      </c>
      <c r="BI497" s="41">
        <f t="shared" si="307"/>
        <v>225.36798999999999</v>
      </c>
      <c r="BJ497" s="41">
        <f t="shared" si="294"/>
        <v>375.88309999999996</v>
      </c>
      <c r="BK497" s="41">
        <f t="shared" si="294"/>
        <v>318.05493076923074</v>
      </c>
      <c r="BL497" s="41">
        <f t="shared" si="294"/>
        <v>260.22676153846152</v>
      </c>
      <c r="BM497" s="41">
        <f t="shared" si="294"/>
        <v>202.3985923076923</v>
      </c>
      <c r="BN497" s="41">
        <f t="shared" si="294"/>
        <v>144.57042307692308</v>
      </c>
      <c r="BP497">
        <f t="shared" si="312"/>
        <v>31912.654423076925</v>
      </c>
      <c r="BQ497">
        <f t="shared" si="308"/>
        <v>31.249485656282982</v>
      </c>
    </row>
    <row r="498" spans="1:69" x14ac:dyDescent="0.3">
      <c r="A498" s="38">
        <v>41333</v>
      </c>
      <c r="B498" s="48">
        <v>227430.18</v>
      </c>
      <c r="C498" s="48">
        <v>256551.49</v>
      </c>
      <c r="D498" s="49">
        <v>1544000</v>
      </c>
      <c r="E498" s="48">
        <v>3181.89</v>
      </c>
      <c r="AD498" s="35">
        <f t="shared" si="295"/>
        <v>2014</v>
      </c>
      <c r="AE498" s="5">
        <f t="shared" si="296"/>
        <v>2013</v>
      </c>
      <c r="AF498" s="5">
        <f t="shared" si="297"/>
        <v>2012</v>
      </c>
      <c r="AG498" s="8">
        <f t="shared" si="298"/>
        <v>41333</v>
      </c>
      <c r="AH498" s="6">
        <f t="shared" si="313"/>
        <v>44</v>
      </c>
      <c r="AI498" s="6">
        <f t="shared" si="314"/>
        <v>8</v>
      </c>
      <c r="AK498">
        <f t="shared" si="309"/>
        <v>24206.278461538463</v>
      </c>
      <c r="AL498">
        <f t="shared" si="299"/>
        <v>62.55902794871637</v>
      </c>
      <c r="AN498">
        <f t="shared" si="300"/>
        <v>9.3955037475655541</v>
      </c>
      <c r="AO498" s="39">
        <f t="shared" si="301"/>
        <v>41333</v>
      </c>
      <c r="AP498" s="40">
        <f t="shared" si="302"/>
        <v>227.43018000000001</v>
      </c>
      <c r="AQ498">
        <f t="shared" si="315"/>
        <v>290.47534153846158</v>
      </c>
      <c r="AR498">
        <f t="shared" si="315"/>
        <v>242.06278461538463</v>
      </c>
      <c r="AS498">
        <f t="shared" si="315"/>
        <v>193.65022769230771</v>
      </c>
      <c r="AT498">
        <f t="shared" si="315"/>
        <v>145.23767076923079</v>
      </c>
      <c r="AU498">
        <f t="shared" si="315"/>
        <v>96.825113846153855</v>
      </c>
      <c r="AW498">
        <f t="shared" si="310"/>
        <v>24498.658461538464</v>
      </c>
      <c r="AX498">
        <f t="shared" si="303"/>
        <v>65.249898509732688</v>
      </c>
      <c r="BD498">
        <f t="shared" si="311"/>
        <v>28784.493846153848</v>
      </c>
      <c r="BE498">
        <f t="shared" si="304"/>
        <v>18.91333850385033</v>
      </c>
      <c r="BG498">
        <f t="shared" si="305"/>
        <v>7.9011352853921721</v>
      </c>
      <c r="BH498" s="39">
        <f t="shared" si="306"/>
        <v>41333</v>
      </c>
      <c r="BI498" s="41">
        <f t="shared" si="307"/>
        <v>227.43018000000001</v>
      </c>
      <c r="BJ498" s="41">
        <f t="shared" si="294"/>
        <v>374.19842000000006</v>
      </c>
      <c r="BK498" s="41">
        <f t="shared" si="294"/>
        <v>316.6294323076923</v>
      </c>
      <c r="BL498" s="41">
        <f t="shared" si="294"/>
        <v>259.0604446153846</v>
      </c>
      <c r="BM498" s="41">
        <f t="shared" si="294"/>
        <v>201.49145692307695</v>
      </c>
      <c r="BN498" s="41">
        <f t="shared" si="294"/>
        <v>143.92246923076922</v>
      </c>
      <c r="BP498">
        <f t="shared" si="312"/>
        <v>31814.220769230767</v>
      </c>
      <c r="BQ498">
        <f t="shared" si="308"/>
        <v>29.861073083562228</v>
      </c>
    </row>
    <row r="499" spans="1:69" x14ac:dyDescent="0.3">
      <c r="A499" s="38">
        <v>41341</v>
      </c>
      <c r="B499" s="48">
        <v>220801.71</v>
      </c>
      <c r="C499" s="48">
        <v>251600.21</v>
      </c>
      <c r="D499" s="49">
        <v>1499000</v>
      </c>
      <c r="E499" s="48">
        <v>3120.22</v>
      </c>
      <c r="AD499" s="35">
        <f t="shared" si="295"/>
        <v>2014</v>
      </c>
      <c r="AE499" s="5">
        <f t="shared" si="296"/>
        <v>2013</v>
      </c>
      <c r="AF499" s="5">
        <f t="shared" si="297"/>
        <v>2012</v>
      </c>
      <c r="AG499" s="8">
        <f t="shared" si="298"/>
        <v>41341</v>
      </c>
      <c r="AH499" s="6">
        <f t="shared" si="313"/>
        <v>43</v>
      </c>
      <c r="AI499" s="6">
        <f t="shared" si="314"/>
        <v>9</v>
      </c>
      <c r="AK499">
        <f t="shared" si="309"/>
        <v>24333.890769230769</v>
      </c>
      <c r="AL499">
        <f t="shared" si="299"/>
        <v>61.373067318561539</v>
      </c>
      <c r="AN499">
        <f t="shared" si="300"/>
        <v>9.0738350103549781</v>
      </c>
      <c r="AO499" s="39">
        <f t="shared" si="301"/>
        <v>41341</v>
      </c>
      <c r="AP499" s="40">
        <f t="shared" si="302"/>
        <v>220.80170999999999</v>
      </c>
      <c r="AQ499">
        <f t="shared" si="315"/>
        <v>292.00668923076921</v>
      </c>
      <c r="AR499">
        <f t="shared" si="315"/>
        <v>243.33890769230769</v>
      </c>
      <c r="AS499">
        <f t="shared" si="315"/>
        <v>194.67112615384616</v>
      </c>
      <c r="AT499">
        <f t="shared" si="315"/>
        <v>146.00334461538461</v>
      </c>
      <c r="AU499">
        <f t="shared" si="315"/>
        <v>97.33556307692308</v>
      </c>
      <c r="AW499">
        <f t="shared" si="310"/>
        <v>24682.818269230767</v>
      </c>
      <c r="AX499">
        <f t="shared" si="303"/>
        <v>64.425122359978189</v>
      </c>
      <c r="BD499">
        <f t="shared" si="311"/>
        <v>28654.903076923078</v>
      </c>
      <c r="BE499">
        <f t="shared" si="304"/>
        <v>17.75717803893513</v>
      </c>
      <c r="BG499">
        <f t="shared" si="305"/>
        <v>7.7055472638405229</v>
      </c>
      <c r="BH499" s="39">
        <f t="shared" si="306"/>
        <v>41341</v>
      </c>
      <c r="BI499" s="41">
        <f t="shared" si="307"/>
        <v>220.80170999999999</v>
      </c>
      <c r="BJ499" s="41">
        <f t="shared" ref="BJ499:BN549" si="316">$BD499*BJ$18/1000</f>
        <v>372.51373999999998</v>
      </c>
      <c r="BK499" s="41">
        <f t="shared" si="316"/>
        <v>315.20393384615386</v>
      </c>
      <c r="BL499" s="41">
        <f t="shared" si="316"/>
        <v>257.89412769230768</v>
      </c>
      <c r="BM499" s="41">
        <f t="shared" si="316"/>
        <v>200.58432153846155</v>
      </c>
      <c r="BN499" s="41">
        <f t="shared" si="316"/>
        <v>143.2745153846154</v>
      </c>
      <c r="BP499">
        <f t="shared" si="312"/>
        <v>31715.787115384614</v>
      </c>
      <c r="BQ499">
        <f t="shared" si="308"/>
        <v>28.493378549567971</v>
      </c>
    </row>
    <row r="500" spans="1:69" x14ac:dyDescent="0.3">
      <c r="A500" s="38">
        <v>41348</v>
      </c>
      <c r="B500" s="48">
        <v>218003.02</v>
      </c>
      <c r="C500" s="48">
        <v>249475.26</v>
      </c>
      <c r="D500" s="49">
        <v>1480000</v>
      </c>
      <c r="E500" s="48">
        <v>3093.41</v>
      </c>
      <c r="AD500" s="35">
        <f t="shared" si="295"/>
        <v>2014</v>
      </c>
      <c r="AE500" s="5">
        <f t="shared" si="296"/>
        <v>2013</v>
      </c>
      <c r="AF500" s="5">
        <f t="shared" si="297"/>
        <v>2012</v>
      </c>
      <c r="AG500" s="8">
        <f t="shared" si="298"/>
        <v>41348</v>
      </c>
      <c r="AH500" s="6">
        <f t="shared" si="313"/>
        <v>42</v>
      </c>
      <c r="AI500" s="6">
        <f t="shared" si="314"/>
        <v>10</v>
      </c>
      <c r="AK500">
        <f t="shared" si="309"/>
        <v>24461.50307692308</v>
      </c>
      <c r="AL500">
        <f t="shared" si="299"/>
        <v>60.216393208880817</v>
      </c>
      <c r="AN500">
        <f t="shared" si="300"/>
        <v>8.9120860363508694</v>
      </c>
      <c r="AO500" s="39">
        <f t="shared" si="301"/>
        <v>41348</v>
      </c>
      <c r="AP500" s="40">
        <f t="shared" si="302"/>
        <v>218.00301999999999</v>
      </c>
      <c r="AQ500">
        <f t="shared" si="315"/>
        <v>293.53803692307696</v>
      </c>
      <c r="AR500">
        <f t="shared" si="315"/>
        <v>244.6150307692308</v>
      </c>
      <c r="AS500">
        <f t="shared" si="315"/>
        <v>195.69202461538464</v>
      </c>
      <c r="AT500">
        <f t="shared" si="315"/>
        <v>146.76901846153848</v>
      </c>
      <c r="AU500">
        <f t="shared" si="315"/>
        <v>97.84601230769232</v>
      </c>
      <c r="AW500">
        <f t="shared" si="310"/>
        <v>24866.978076923078</v>
      </c>
      <c r="AX500">
        <f t="shared" si="303"/>
        <v>63.620574106664861</v>
      </c>
      <c r="BD500">
        <f t="shared" si="311"/>
        <v>28525.312307692311</v>
      </c>
      <c r="BE500">
        <f t="shared" si="304"/>
        <v>16.613080635273867</v>
      </c>
      <c r="BG500">
        <f t="shared" si="305"/>
        <v>7.6424411290744025</v>
      </c>
      <c r="BH500" s="39">
        <f t="shared" si="306"/>
        <v>41348</v>
      </c>
      <c r="BI500" s="41">
        <f t="shared" si="307"/>
        <v>218.00301999999999</v>
      </c>
      <c r="BJ500" s="41">
        <f t="shared" si="316"/>
        <v>370.82906000000008</v>
      </c>
      <c r="BK500" s="41">
        <f t="shared" si="316"/>
        <v>313.77843538461542</v>
      </c>
      <c r="BL500" s="41">
        <f t="shared" si="316"/>
        <v>256.72781076923081</v>
      </c>
      <c r="BM500" s="41">
        <f t="shared" si="316"/>
        <v>199.67718615384618</v>
      </c>
      <c r="BN500" s="41">
        <f t="shared" si="316"/>
        <v>142.62656153846157</v>
      </c>
      <c r="BP500">
        <f t="shared" si="312"/>
        <v>31617.35346153846</v>
      </c>
      <c r="BQ500">
        <f t="shared" si="308"/>
        <v>27.145941753492874</v>
      </c>
    </row>
    <row r="501" spans="1:69" x14ac:dyDescent="0.3">
      <c r="A501" s="38">
        <v>41355</v>
      </c>
      <c r="B501" s="48">
        <v>214320.54</v>
      </c>
      <c r="C501" s="48">
        <v>245297.87</v>
      </c>
      <c r="D501" s="49">
        <v>1455000</v>
      </c>
      <c r="E501" s="48">
        <v>3041.22</v>
      </c>
      <c r="AD501" s="35">
        <f t="shared" si="295"/>
        <v>2014</v>
      </c>
      <c r="AE501" s="5">
        <f t="shared" si="296"/>
        <v>2013</v>
      </c>
      <c r="AF501" s="5">
        <f t="shared" si="297"/>
        <v>2012</v>
      </c>
      <c r="AG501" s="8">
        <f t="shared" si="298"/>
        <v>41355</v>
      </c>
      <c r="AH501" s="6">
        <f t="shared" si="313"/>
        <v>41</v>
      </c>
      <c r="AI501" s="6">
        <f t="shared" si="314"/>
        <v>11</v>
      </c>
      <c r="AK501">
        <f t="shared" si="309"/>
        <v>24589.115384615383</v>
      </c>
      <c r="AL501">
        <f t="shared" si="299"/>
        <v>59.087934033589448</v>
      </c>
      <c r="AN501">
        <f t="shared" si="300"/>
        <v>8.7160736223188184</v>
      </c>
      <c r="AO501" s="39">
        <f t="shared" si="301"/>
        <v>41355</v>
      </c>
      <c r="AP501" s="40">
        <f t="shared" si="302"/>
        <v>214.32053999999999</v>
      </c>
      <c r="AQ501">
        <f t="shared" si="315"/>
        <v>295.06938461538465</v>
      </c>
      <c r="AR501">
        <f t="shared" si="315"/>
        <v>245.89115384615383</v>
      </c>
      <c r="AS501">
        <f t="shared" si="315"/>
        <v>196.71292307692306</v>
      </c>
      <c r="AT501">
        <f t="shared" si="315"/>
        <v>147.53469230769232</v>
      </c>
      <c r="AU501">
        <f t="shared" si="315"/>
        <v>98.356461538461531</v>
      </c>
      <c r="AW501">
        <f t="shared" si="310"/>
        <v>25051.137884615386</v>
      </c>
      <c r="AX501">
        <f t="shared" si="303"/>
        <v>62.835518621069575</v>
      </c>
      <c r="BD501">
        <f t="shared" si="311"/>
        <v>28395.721538461537</v>
      </c>
      <c r="BE501">
        <f t="shared" si="304"/>
        <v>15.4808584786577</v>
      </c>
      <c r="BG501">
        <f t="shared" si="305"/>
        <v>7.5476349389363593</v>
      </c>
      <c r="BH501" s="39">
        <f t="shared" si="306"/>
        <v>41355</v>
      </c>
      <c r="BI501" s="41">
        <f t="shared" si="307"/>
        <v>214.32053999999999</v>
      </c>
      <c r="BJ501" s="41">
        <f t="shared" si="316"/>
        <v>369.14438000000001</v>
      </c>
      <c r="BK501" s="41">
        <f t="shared" si="316"/>
        <v>312.35293692307692</v>
      </c>
      <c r="BL501" s="41">
        <f t="shared" si="316"/>
        <v>255.56149384615384</v>
      </c>
      <c r="BM501" s="41">
        <f t="shared" si="316"/>
        <v>198.77005076923075</v>
      </c>
      <c r="BN501" s="41">
        <f t="shared" si="316"/>
        <v>141.97860769230766</v>
      </c>
      <c r="BP501">
        <f t="shared" si="312"/>
        <v>31518.919807692306</v>
      </c>
      <c r="BQ501">
        <f t="shared" si="308"/>
        <v>25.818315929868273</v>
      </c>
    </row>
    <row r="502" spans="1:69" x14ac:dyDescent="0.3">
      <c r="A502" s="38">
        <v>41362</v>
      </c>
      <c r="B502" s="48">
        <v>224926.09</v>
      </c>
      <c r="C502" s="48">
        <v>256350.82</v>
      </c>
      <c r="D502" s="49">
        <v>1527000</v>
      </c>
      <c r="E502" s="48">
        <v>3178.76</v>
      </c>
      <c r="AD502" s="35">
        <f t="shared" si="295"/>
        <v>2014</v>
      </c>
      <c r="AE502" s="5">
        <f t="shared" si="296"/>
        <v>2013</v>
      </c>
      <c r="AF502" s="5">
        <f t="shared" si="297"/>
        <v>2012</v>
      </c>
      <c r="AG502" s="8">
        <f t="shared" si="298"/>
        <v>41362</v>
      </c>
      <c r="AH502" s="6">
        <f t="shared" si="313"/>
        <v>40</v>
      </c>
      <c r="AI502" s="6">
        <f t="shared" si="314"/>
        <v>12</v>
      </c>
      <c r="AK502">
        <f t="shared" si="309"/>
        <v>24716.727692307693</v>
      </c>
      <c r="AL502">
        <f t="shared" si="299"/>
        <v>57.986669855401615</v>
      </c>
      <c r="AN502">
        <f t="shared" si="300"/>
        <v>9.1001564932076828</v>
      </c>
      <c r="AO502" s="39">
        <f t="shared" si="301"/>
        <v>41362</v>
      </c>
      <c r="AP502" s="40">
        <f t="shared" si="302"/>
        <v>224.92608999999999</v>
      </c>
      <c r="AQ502">
        <f t="shared" si="315"/>
        <v>296.60073230769228</v>
      </c>
      <c r="AR502">
        <f t="shared" si="315"/>
        <v>247.16727692307694</v>
      </c>
      <c r="AS502">
        <f t="shared" si="315"/>
        <v>197.73382153846154</v>
      </c>
      <c r="AT502">
        <f t="shared" si="315"/>
        <v>148.30036615384614</v>
      </c>
      <c r="AU502">
        <f t="shared" si="315"/>
        <v>98.86691076923077</v>
      </c>
      <c r="AW502">
        <f t="shared" si="310"/>
        <v>25235.297692307693</v>
      </c>
      <c r="AX502">
        <f t="shared" si="303"/>
        <v>62.069255969821782</v>
      </c>
      <c r="BD502">
        <f t="shared" si="311"/>
        <v>28266.130769230771</v>
      </c>
      <c r="BE502">
        <f t="shared" si="304"/>
        <v>14.360327633611947</v>
      </c>
      <c r="BG502">
        <f t="shared" si="305"/>
        <v>7.9574417820512009</v>
      </c>
      <c r="BH502" s="39">
        <f t="shared" si="306"/>
        <v>41362</v>
      </c>
      <c r="BI502" s="41">
        <f t="shared" si="307"/>
        <v>224.92608999999999</v>
      </c>
      <c r="BJ502" s="41">
        <f t="shared" si="316"/>
        <v>367.4597</v>
      </c>
      <c r="BK502" s="41">
        <f t="shared" si="316"/>
        <v>310.92743846153849</v>
      </c>
      <c r="BL502" s="41">
        <f t="shared" si="316"/>
        <v>254.39517692307695</v>
      </c>
      <c r="BM502" s="41">
        <f t="shared" si="316"/>
        <v>197.86291538461541</v>
      </c>
      <c r="BN502" s="41">
        <f t="shared" si="316"/>
        <v>141.33065384615384</v>
      </c>
      <c r="BP502">
        <f t="shared" si="312"/>
        <v>31420.486153846156</v>
      </c>
      <c r="BQ502">
        <f t="shared" si="308"/>
        <v>24.510067354679354</v>
      </c>
    </row>
    <row r="503" spans="1:69" x14ac:dyDescent="0.3">
      <c r="A503" s="38">
        <v>41369</v>
      </c>
      <c r="B503" s="48">
        <v>221685.5</v>
      </c>
      <c r="C503" s="48">
        <v>252766.27</v>
      </c>
      <c r="D503" s="49">
        <v>1505000</v>
      </c>
      <c r="E503" s="48">
        <v>3134.63</v>
      </c>
      <c r="AD503" s="35">
        <f t="shared" si="295"/>
        <v>2014</v>
      </c>
      <c r="AE503" s="5">
        <f t="shared" si="296"/>
        <v>2013</v>
      </c>
      <c r="AF503" s="5">
        <f t="shared" si="297"/>
        <v>2012</v>
      </c>
      <c r="AG503" s="8">
        <f t="shared" si="298"/>
        <v>41369</v>
      </c>
      <c r="AH503" s="6">
        <f t="shared" si="313"/>
        <v>39</v>
      </c>
      <c r="AI503" s="6">
        <f t="shared" si="314"/>
        <v>13</v>
      </c>
      <c r="AK503">
        <f t="shared" si="309"/>
        <v>24844.34</v>
      </c>
      <c r="AL503">
        <f t="shared" si="299"/>
        <v>56.911629311138377</v>
      </c>
      <c r="AN503">
        <f t="shared" si="300"/>
        <v>8.9229780304085349</v>
      </c>
      <c r="AO503" s="39">
        <f t="shared" si="301"/>
        <v>41369</v>
      </c>
      <c r="AP503" s="40">
        <f t="shared" si="302"/>
        <v>221.68549999999999</v>
      </c>
      <c r="AQ503">
        <f t="shared" si="315"/>
        <v>298.13208000000003</v>
      </c>
      <c r="AR503">
        <f t="shared" si="315"/>
        <v>248.4434</v>
      </c>
      <c r="AS503">
        <f t="shared" si="315"/>
        <v>198.75471999999999</v>
      </c>
      <c r="AT503">
        <f t="shared" si="315"/>
        <v>149.06604000000002</v>
      </c>
      <c r="AU503">
        <f t="shared" si="315"/>
        <v>99.377359999999996</v>
      </c>
      <c r="AW503">
        <f t="shared" si="310"/>
        <v>25419.4575</v>
      </c>
      <c r="AX503">
        <f t="shared" si="303"/>
        <v>61.321119333530284</v>
      </c>
      <c r="BD503">
        <f t="shared" si="311"/>
        <v>28136.54</v>
      </c>
      <c r="BE503">
        <f t="shared" si="304"/>
        <v>13.251307943781153</v>
      </c>
      <c r="BG503">
        <f t="shared" si="305"/>
        <v>7.8789183033876942</v>
      </c>
      <c r="BH503" s="39">
        <f t="shared" si="306"/>
        <v>41369</v>
      </c>
      <c r="BI503" s="41">
        <f t="shared" si="307"/>
        <v>221.68549999999999</v>
      </c>
      <c r="BJ503" s="41">
        <f t="shared" si="316"/>
        <v>365.77502000000004</v>
      </c>
      <c r="BK503" s="41">
        <f t="shared" si="316"/>
        <v>309.50193999999999</v>
      </c>
      <c r="BL503" s="41">
        <f t="shared" si="316"/>
        <v>253.22886000000003</v>
      </c>
      <c r="BM503" s="41">
        <f t="shared" si="316"/>
        <v>196.95578</v>
      </c>
      <c r="BN503" s="41">
        <f t="shared" si="316"/>
        <v>140.68270000000001</v>
      </c>
      <c r="BP503">
        <f t="shared" si="312"/>
        <v>31322.052499999998</v>
      </c>
      <c r="BQ503">
        <f t="shared" si="308"/>
        <v>23.220774872949178</v>
      </c>
    </row>
    <row r="504" spans="1:69" x14ac:dyDescent="0.3">
      <c r="A504" s="38">
        <v>41376</v>
      </c>
      <c r="B504" s="48">
        <v>223453.09</v>
      </c>
      <c r="C504" s="48">
        <v>254713.28</v>
      </c>
      <c r="D504" s="49">
        <v>1517000</v>
      </c>
      <c r="E504" s="48">
        <v>3159.03</v>
      </c>
      <c r="AD504" s="35">
        <f t="shared" si="295"/>
        <v>2014</v>
      </c>
      <c r="AE504" s="5">
        <f t="shared" si="296"/>
        <v>2013</v>
      </c>
      <c r="AF504" s="5">
        <f t="shared" si="297"/>
        <v>2012</v>
      </c>
      <c r="AG504" s="8">
        <f t="shared" si="298"/>
        <v>41376</v>
      </c>
      <c r="AH504" s="6">
        <f t="shared" si="313"/>
        <v>38</v>
      </c>
      <c r="AI504" s="6">
        <f t="shared" si="314"/>
        <v>14</v>
      </c>
      <c r="AK504">
        <f t="shared" si="309"/>
        <v>24971.952307692307</v>
      </c>
      <c r="AL504">
        <f t="shared" si="299"/>
        <v>55.861886754098087</v>
      </c>
      <c r="AN504">
        <f t="shared" si="300"/>
        <v>8.9481626124669464</v>
      </c>
      <c r="AO504" s="39">
        <f t="shared" si="301"/>
        <v>41376</v>
      </c>
      <c r="AP504" s="40">
        <f t="shared" si="302"/>
        <v>223.45309</v>
      </c>
      <c r="AQ504">
        <f t="shared" si="315"/>
        <v>299.66342769230766</v>
      </c>
      <c r="AR504">
        <f t="shared" si="315"/>
        <v>249.71952307692308</v>
      </c>
      <c r="AS504">
        <f t="shared" si="315"/>
        <v>199.77561846153844</v>
      </c>
      <c r="AT504">
        <f t="shared" si="315"/>
        <v>149.83171384615383</v>
      </c>
      <c r="AU504">
        <f t="shared" si="315"/>
        <v>99.887809230769221</v>
      </c>
      <c r="AW504">
        <f t="shared" si="310"/>
        <v>25603.617307692308</v>
      </c>
      <c r="AX504">
        <f t="shared" si="303"/>
        <v>60.590473071388161</v>
      </c>
      <c r="BD504">
        <f t="shared" si="311"/>
        <v>28006.949230769231</v>
      </c>
      <c r="BE504">
        <f t="shared" si="304"/>
        <v>12.153622935368302</v>
      </c>
      <c r="BG504">
        <f t="shared" si="305"/>
        <v>7.9784873446518798</v>
      </c>
      <c r="BH504" s="39">
        <f t="shared" si="306"/>
        <v>41376</v>
      </c>
      <c r="BI504" s="41">
        <f t="shared" si="307"/>
        <v>223.45309</v>
      </c>
      <c r="BJ504" s="41">
        <f t="shared" si="316"/>
        <v>364.09034000000003</v>
      </c>
      <c r="BK504" s="41">
        <f t="shared" si="316"/>
        <v>308.07644153846155</v>
      </c>
      <c r="BL504" s="41">
        <f t="shared" si="316"/>
        <v>252.06254307692308</v>
      </c>
      <c r="BM504" s="41">
        <f t="shared" si="316"/>
        <v>196.0486446153846</v>
      </c>
      <c r="BN504" s="41">
        <f t="shared" si="316"/>
        <v>140.03474615384616</v>
      </c>
      <c r="BP504">
        <f t="shared" si="312"/>
        <v>31223.618846153844</v>
      </c>
      <c r="BQ504">
        <f t="shared" si="308"/>
        <v>21.950029446710538</v>
      </c>
    </row>
    <row r="505" spans="1:69" x14ac:dyDescent="0.3">
      <c r="A505" s="38">
        <v>41383</v>
      </c>
      <c r="B505" s="48">
        <v>217266.52</v>
      </c>
      <c r="C505" s="48">
        <v>248712.32000000001</v>
      </c>
      <c r="D505" s="49">
        <v>1475000</v>
      </c>
      <c r="E505" s="48">
        <v>3083.88</v>
      </c>
      <c r="AD505" s="35">
        <f t="shared" si="295"/>
        <v>2014</v>
      </c>
      <c r="AE505" s="5">
        <f t="shared" si="296"/>
        <v>2013</v>
      </c>
      <c r="AF505" s="5">
        <f t="shared" si="297"/>
        <v>2012</v>
      </c>
      <c r="AG505" s="8">
        <f t="shared" si="298"/>
        <v>41383</v>
      </c>
      <c r="AH505" s="6">
        <f t="shared" si="313"/>
        <v>37</v>
      </c>
      <c r="AI505" s="6">
        <f t="shared" si="314"/>
        <v>15</v>
      </c>
      <c r="AK505">
        <f t="shared" si="309"/>
        <v>25099.564615384617</v>
      </c>
      <c r="AL505">
        <f t="shared" si="299"/>
        <v>54.836559595818791</v>
      </c>
      <c r="AN505">
        <f t="shared" si="300"/>
        <v>8.6561868036080547</v>
      </c>
      <c r="AO505" s="39">
        <f t="shared" si="301"/>
        <v>41383</v>
      </c>
      <c r="AP505" s="40">
        <f t="shared" si="302"/>
        <v>217.26651999999999</v>
      </c>
      <c r="AQ505">
        <f t="shared" si="315"/>
        <v>301.19477538461541</v>
      </c>
      <c r="AR505">
        <f t="shared" si="315"/>
        <v>250.99564615384617</v>
      </c>
      <c r="AS505">
        <f t="shared" si="315"/>
        <v>200.79651692307695</v>
      </c>
      <c r="AT505">
        <f t="shared" si="315"/>
        <v>150.59738769230771</v>
      </c>
      <c r="AU505">
        <f t="shared" si="315"/>
        <v>100.39825846153848</v>
      </c>
      <c r="AW505">
        <f t="shared" si="310"/>
        <v>25787.777115384619</v>
      </c>
      <c r="AX505">
        <f t="shared" si="303"/>
        <v>59.876710919950263</v>
      </c>
      <c r="BD505">
        <f t="shared" si="311"/>
        <v>27877.358461538464</v>
      </c>
      <c r="BE505">
        <f t="shared" si="304"/>
        <v>11.067099723519579</v>
      </c>
      <c r="BG505">
        <f t="shared" si="305"/>
        <v>7.7936552094688576</v>
      </c>
      <c r="BH505" s="39">
        <f t="shared" si="306"/>
        <v>41383</v>
      </c>
      <c r="BI505" s="41">
        <f t="shared" si="307"/>
        <v>217.26651999999999</v>
      </c>
      <c r="BJ505" s="41">
        <f t="shared" si="316"/>
        <v>362.40566000000001</v>
      </c>
      <c r="BK505" s="41">
        <f t="shared" si="316"/>
        <v>306.65094307692306</v>
      </c>
      <c r="BL505" s="41">
        <f t="shared" si="316"/>
        <v>250.89622615384619</v>
      </c>
      <c r="BM505" s="41">
        <f t="shared" si="316"/>
        <v>195.14150923076923</v>
      </c>
      <c r="BN505" s="41">
        <f t="shared" si="316"/>
        <v>139.38679230769233</v>
      </c>
      <c r="BP505">
        <f t="shared" si="312"/>
        <v>31125.18519230769</v>
      </c>
      <c r="BQ505">
        <f t="shared" si="308"/>
        <v>20.697433722346116</v>
      </c>
    </row>
    <row r="506" spans="1:69" x14ac:dyDescent="0.3">
      <c r="A506" s="38">
        <v>41390</v>
      </c>
      <c r="B506" s="48">
        <v>218886.81</v>
      </c>
      <c r="C506" s="48">
        <v>251202.38</v>
      </c>
      <c r="D506" s="49">
        <v>1486000</v>
      </c>
      <c r="E506" s="48">
        <v>3113.65</v>
      </c>
      <c r="AD506" s="35">
        <f t="shared" si="295"/>
        <v>2014</v>
      </c>
      <c r="AE506" s="5">
        <f t="shared" si="296"/>
        <v>2013</v>
      </c>
      <c r="AF506" s="5">
        <f t="shared" si="297"/>
        <v>2012</v>
      </c>
      <c r="AG506" s="8">
        <f t="shared" si="298"/>
        <v>41390</v>
      </c>
      <c r="AH506" s="6">
        <f t="shared" si="313"/>
        <v>36</v>
      </c>
      <c r="AI506" s="6">
        <f t="shared" si="314"/>
        <v>16</v>
      </c>
      <c r="AK506">
        <f t="shared" si="309"/>
        <v>25227.176923076924</v>
      </c>
      <c r="AL506">
        <f t="shared" si="299"/>
        <v>53.834805831188135</v>
      </c>
      <c r="AN506">
        <f t="shared" si="300"/>
        <v>8.6766272210098201</v>
      </c>
      <c r="AO506" s="39">
        <f t="shared" si="301"/>
        <v>41390</v>
      </c>
      <c r="AP506" s="40">
        <f t="shared" si="302"/>
        <v>218.88681</v>
      </c>
      <c r="AQ506">
        <f t="shared" si="315"/>
        <v>302.7261230769231</v>
      </c>
      <c r="AR506">
        <f t="shared" si="315"/>
        <v>252.27176923076925</v>
      </c>
      <c r="AS506">
        <f t="shared" si="315"/>
        <v>201.8174153846154</v>
      </c>
      <c r="AT506">
        <f t="shared" si="315"/>
        <v>151.36306153846155</v>
      </c>
      <c r="AU506">
        <f t="shared" si="315"/>
        <v>100.9087076923077</v>
      </c>
      <c r="AW506">
        <f t="shared" si="310"/>
        <v>25971.936923076923</v>
      </c>
      <c r="AX506">
        <f t="shared" si="303"/>
        <v>59.179254315354427</v>
      </c>
      <c r="BD506">
        <f t="shared" si="311"/>
        <v>27747.767692307691</v>
      </c>
      <c r="BE506">
        <f t="shared" si="304"/>
        <v>9.9915689215507086</v>
      </c>
      <c r="BG506">
        <f t="shared" si="305"/>
        <v>7.8884475474645255</v>
      </c>
      <c r="BH506" s="39">
        <f t="shared" si="306"/>
        <v>41390</v>
      </c>
      <c r="BI506" s="41">
        <f t="shared" si="307"/>
        <v>218.88681</v>
      </c>
      <c r="BJ506" s="41">
        <f t="shared" si="316"/>
        <v>360.72098</v>
      </c>
      <c r="BK506" s="41">
        <f t="shared" si="316"/>
        <v>305.22544461538462</v>
      </c>
      <c r="BL506" s="41">
        <f t="shared" si="316"/>
        <v>249.72990923076921</v>
      </c>
      <c r="BM506" s="41">
        <f t="shared" si="316"/>
        <v>194.23437384615386</v>
      </c>
      <c r="BN506" s="41">
        <f t="shared" si="316"/>
        <v>138.73883846153845</v>
      </c>
      <c r="BP506">
        <f t="shared" si="312"/>
        <v>31026.75153846154</v>
      </c>
      <c r="BQ506">
        <f t="shared" si="308"/>
        <v>19.462601616336308</v>
      </c>
    </row>
    <row r="507" spans="1:69" x14ac:dyDescent="0.3">
      <c r="A507" s="38">
        <v>41397</v>
      </c>
      <c r="B507" s="48">
        <v>226104.48</v>
      </c>
      <c r="C507" s="48">
        <v>258337.8</v>
      </c>
      <c r="D507" s="49">
        <v>1535000</v>
      </c>
      <c r="E507" s="48">
        <v>3202.36</v>
      </c>
      <c r="AD507" s="35">
        <f t="shared" si="295"/>
        <v>2014</v>
      </c>
      <c r="AE507" s="5">
        <f t="shared" si="296"/>
        <v>2013</v>
      </c>
      <c r="AF507" s="5">
        <f t="shared" si="297"/>
        <v>2012</v>
      </c>
      <c r="AG507" s="8">
        <f t="shared" si="298"/>
        <v>41397</v>
      </c>
      <c r="AH507" s="6">
        <f t="shared" si="313"/>
        <v>35</v>
      </c>
      <c r="AI507" s="6">
        <f t="shared" si="314"/>
        <v>17</v>
      </c>
      <c r="AK507">
        <f t="shared" si="309"/>
        <v>25354.789230769231</v>
      </c>
      <c r="AL507">
        <f t="shared" si="299"/>
        <v>52.855821732314446</v>
      </c>
      <c r="AN507">
        <f t="shared" si="300"/>
        <v>8.9176241199280639</v>
      </c>
      <c r="AO507" s="39">
        <f t="shared" si="301"/>
        <v>41397</v>
      </c>
      <c r="AP507" s="40">
        <f t="shared" si="302"/>
        <v>226.10448000000002</v>
      </c>
      <c r="AQ507">
        <f t="shared" si="315"/>
        <v>304.25747076923074</v>
      </c>
      <c r="AR507">
        <f t="shared" si="315"/>
        <v>253.54789230769234</v>
      </c>
      <c r="AS507">
        <f t="shared" si="315"/>
        <v>202.83831384615385</v>
      </c>
      <c r="AT507">
        <f t="shared" si="315"/>
        <v>152.12873538461537</v>
      </c>
      <c r="AU507">
        <f t="shared" si="315"/>
        <v>101.41915692307693</v>
      </c>
      <c r="AW507">
        <f t="shared" si="310"/>
        <v>26156.096730769234</v>
      </c>
      <c r="AX507">
        <f t="shared" si="303"/>
        <v>58.497550829228629</v>
      </c>
      <c r="BD507">
        <f t="shared" si="311"/>
        <v>27618.176923076924</v>
      </c>
      <c r="BE507">
        <f t="shared" si="304"/>
        <v>8.9268645529143811</v>
      </c>
      <c r="BG507">
        <f t="shared" si="305"/>
        <v>8.1867996077276874</v>
      </c>
      <c r="BH507" s="39">
        <f t="shared" si="306"/>
        <v>41397</v>
      </c>
      <c r="BI507" s="41">
        <f t="shared" si="307"/>
        <v>226.10448000000002</v>
      </c>
      <c r="BJ507" s="41">
        <f t="shared" si="316"/>
        <v>359.03629999999998</v>
      </c>
      <c r="BK507" s="41">
        <f t="shared" si="316"/>
        <v>303.79994615384618</v>
      </c>
      <c r="BL507" s="41">
        <f t="shared" si="316"/>
        <v>248.56359230769232</v>
      </c>
      <c r="BM507" s="41">
        <f t="shared" si="316"/>
        <v>193.32723846153849</v>
      </c>
      <c r="BN507" s="41">
        <f t="shared" si="316"/>
        <v>138.09088461538462</v>
      </c>
      <c r="BP507">
        <f t="shared" si="312"/>
        <v>30928.317884615382</v>
      </c>
      <c r="BQ507">
        <f t="shared" si="308"/>
        <v>18.24515791850645</v>
      </c>
    </row>
    <row r="508" spans="1:69" x14ac:dyDescent="0.3">
      <c r="A508" s="38">
        <v>41404</v>
      </c>
      <c r="B508" s="48">
        <v>217413.82</v>
      </c>
      <c r="C508" s="48">
        <v>249426.27</v>
      </c>
      <c r="D508" s="49">
        <v>1476000</v>
      </c>
      <c r="E508" s="48">
        <v>3091.14</v>
      </c>
      <c r="AD508" s="35">
        <f t="shared" si="295"/>
        <v>2014</v>
      </c>
      <c r="AE508" s="5">
        <f t="shared" si="296"/>
        <v>2013</v>
      </c>
      <c r="AF508" s="5">
        <f t="shared" si="297"/>
        <v>2012</v>
      </c>
      <c r="AG508" s="8">
        <f t="shared" si="298"/>
        <v>41404</v>
      </c>
      <c r="AH508" s="6">
        <f t="shared" si="313"/>
        <v>34</v>
      </c>
      <c r="AI508" s="6">
        <f t="shared" si="314"/>
        <v>18</v>
      </c>
      <c r="AK508">
        <f t="shared" si="309"/>
        <v>25482.401538461541</v>
      </c>
      <c r="AL508">
        <f t="shared" si="299"/>
        <v>51.898839697884448</v>
      </c>
      <c r="AN508">
        <f t="shared" si="300"/>
        <v>8.5319203400766295</v>
      </c>
      <c r="AO508" s="39">
        <f t="shared" si="301"/>
        <v>41404</v>
      </c>
      <c r="AP508" s="40">
        <f t="shared" si="302"/>
        <v>217.41382000000002</v>
      </c>
      <c r="AQ508">
        <f t="shared" si="315"/>
        <v>305.78881846153854</v>
      </c>
      <c r="AR508">
        <f t="shared" si="315"/>
        <v>254.82401538461539</v>
      </c>
      <c r="AS508">
        <f t="shared" si="315"/>
        <v>203.85921230769233</v>
      </c>
      <c r="AT508">
        <f t="shared" si="315"/>
        <v>152.89440923076927</v>
      </c>
      <c r="AU508">
        <f t="shared" si="315"/>
        <v>101.92960615384617</v>
      </c>
      <c r="AW508">
        <f t="shared" si="310"/>
        <v>26340.256538461537</v>
      </c>
      <c r="AX508">
        <f t="shared" si="303"/>
        <v>57.831072709396402</v>
      </c>
      <c r="BD508">
        <f t="shared" si="311"/>
        <v>27488.586153846154</v>
      </c>
      <c r="BE508">
        <f t="shared" si="304"/>
        <v>7.8728239658126586</v>
      </c>
      <c r="BG508">
        <f t="shared" si="305"/>
        <v>7.9092398125969039</v>
      </c>
      <c r="BH508" s="39">
        <f t="shared" si="306"/>
        <v>41404</v>
      </c>
      <c r="BI508" s="41">
        <f t="shared" si="307"/>
        <v>217.41382000000002</v>
      </c>
      <c r="BJ508" s="41">
        <f t="shared" si="316"/>
        <v>357.35161999999997</v>
      </c>
      <c r="BK508" s="41">
        <f t="shared" si="316"/>
        <v>302.37444769230768</v>
      </c>
      <c r="BL508" s="41">
        <f t="shared" si="316"/>
        <v>247.39727538461537</v>
      </c>
      <c r="BM508" s="41">
        <f t="shared" si="316"/>
        <v>192.42010307692308</v>
      </c>
      <c r="BN508" s="41">
        <f t="shared" si="316"/>
        <v>137.44293076923077</v>
      </c>
      <c r="BP508">
        <f t="shared" si="312"/>
        <v>30829.884230769228</v>
      </c>
      <c r="BQ508">
        <f t="shared" si="308"/>
        <v>17.044737911918297</v>
      </c>
    </row>
    <row r="509" spans="1:69" x14ac:dyDescent="0.3">
      <c r="A509" s="38">
        <v>41410</v>
      </c>
      <c r="B509" s="48">
        <v>222127.4</v>
      </c>
      <c r="C509" s="48">
        <v>254732.98</v>
      </c>
      <c r="D509" s="49">
        <v>1508000</v>
      </c>
      <c r="E509" s="48">
        <v>3158.05</v>
      </c>
      <c r="AD509" s="35">
        <f t="shared" si="295"/>
        <v>2014</v>
      </c>
      <c r="AE509" s="5">
        <f t="shared" si="296"/>
        <v>2013</v>
      </c>
      <c r="AF509" s="5">
        <f t="shared" si="297"/>
        <v>2012</v>
      </c>
      <c r="AG509" s="8">
        <f t="shared" si="298"/>
        <v>41410</v>
      </c>
      <c r="AH509" s="6">
        <f t="shared" si="313"/>
        <v>33</v>
      </c>
      <c r="AI509" s="6">
        <f t="shared" si="314"/>
        <v>19</v>
      </c>
      <c r="AK509">
        <f t="shared" si="309"/>
        <v>25610.013846153844</v>
      </c>
      <c r="AL509">
        <f t="shared" si="299"/>
        <v>50.963126245912434</v>
      </c>
      <c r="AN509">
        <f t="shared" si="300"/>
        <v>8.67345880148204</v>
      </c>
      <c r="AO509" s="39">
        <f t="shared" si="301"/>
        <v>41410</v>
      </c>
      <c r="AP509" s="40">
        <f t="shared" si="302"/>
        <v>222.12739999999999</v>
      </c>
      <c r="AQ509">
        <f t="shared" si="315"/>
        <v>307.32016615384612</v>
      </c>
      <c r="AR509">
        <f t="shared" si="315"/>
        <v>256.10013846153845</v>
      </c>
      <c r="AS509">
        <f t="shared" si="315"/>
        <v>204.88011076923075</v>
      </c>
      <c r="AT509">
        <f t="shared" si="315"/>
        <v>153.66008307692306</v>
      </c>
      <c r="AU509">
        <f t="shared" si="315"/>
        <v>102.44005538461538</v>
      </c>
      <c r="AW509">
        <f t="shared" si="310"/>
        <v>26524.416346153848</v>
      </c>
      <c r="AX509">
        <f t="shared" si="303"/>
        <v>57.179315517279925</v>
      </c>
      <c r="BD509">
        <f t="shared" si="311"/>
        <v>27358.995384615388</v>
      </c>
      <c r="BE509">
        <f t="shared" si="304"/>
        <v>6.8292877503625782</v>
      </c>
      <c r="BG509">
        <f t="shared" si="305"/>
        <v>8.1189896367652263</v>
      </c>
      <c r="BH509" s="39">
        <f t="shared" si="306"/>
        <v>41410</v>
      </c>
      <c r="BI509" s="41">
        <f t="shared" si="307"/>
        <v>222.12739999999999</v>
      </c>
      <c r="BJ509" s="41">
        <f t="shared" si="316"/>
        <v>355.66694000000007</v>
      </c>
      <c r="BK509" s="41">
        <f t="shared" si="316"/>
        <v>300.94894923076924</v>
      </c>
      <c r="BL509" s="41">
        <f t="shared" si="316"/>
        <v>246.23095846153848</v>
      </c>
      <c r="BM509" s="41">
        <f t="shared" si="316"/>
        <v>191.51296769230771</v>
      </c>
      <c r="BN509" s="41">
        <f t="shared" si="316"/>
        <v>136.79497692307694</v>
      </c>
      <c r="BP509">
        <f t="shared" si="312"/>
        <v>30731.450576923075</v>
      </c>
      <c r="BQ509">
        <f t="shared" si="308"/>
        <v>15.860987008595441</v>
      </c>
    </row>
    <row r="510" spans="1:69" x14ac:dyDescent="0.3">
      <c r="A510" s="38">
        <v>41418</v>
      </c>
      <c r="B510" s="48">
        <v>218886.81</v>
      </c>
      <c r="C510" s="48">
        <v>253047.73</v>
      </c>
      <c r="D510" s="49">
        <v>1486000</v>
      </c>
      <c r="E510" s="48">
        <v>3136.47</v>
      </c>
      <c r="AD510" s="35">
        <f t="shared" si="295"/>
        <v>2014</v>
      </c>
      <c r="AE510" s="5">
        <f t="shared" si="296"/>
        <v>2013</v>
      </c>
      <c r="AF510" s="5">
        <f t="shared" si="297"/>
        <v>2012</v>
      </c>
      <c r="AG510" s="8">
        <f t="shared" si="298"/>
        <v>41418</v>
      </c>
      <c r="AH510" s="6">
        <f t="shared" si="313"/>
        <v>32</v>
      </c>
      <c r="AI510" s="6">
        <f t="shared" si="314"/>
        <v>20</v>
      </c>
      <c r="AK510">
        <f t="shared" si="309"/>
        <v>25737.626153846155</v>
      </c>
      <c r="AL510">
        <f t="shared" si="299"/>
        <v>50.047980138850455</v>
      </c>
      <c r="AN510">
        <f t="shared" si="300"/>
        <v>8.5045453955857617</v>
      </c>
      <c r="AO510" s="39">
        <f t="shared" si="301"/>
        <v>41418</v>
      </c>
      <c r="AP510" s="40">
        <f t="shared" si="302"/>
        <v>218.88681</v>
      </c>
      <c r="AQ510">
        <f t="shared" si="315"/>
        <v>308.85151384615386</v>
      </c>
      <c r="AR510">
        <f t="shared" si="315"/>
        <v>257.37626153846156</v>
      </c>
      <c r="AS510">
        <f t="shared" si="315"/>
        <v>205.90100923076923</v>
      </c>
      <c r="AT510">
        <f t="shared" si="315"/>
        <v>154.42575692307693</v>
      </c>
      <c r="AU510">
        <f t="shared" si="315"/>
        <v>102.95050461538462</v>
      </c>
      <c r="AW510">
        <f t="shared" si="310"/>
        <v>26708.576153846156</v>
      </c>
      <c r="AX510">
        <f t="shared" si="303"/>
        <v>56.541796854605899</v>
      </c>
      <c r="BD510">
        <f t="shared" si="311"/>
        <v>27229.404615384614</v>
      </c>
      <c r="BE510">
        <f t="shared" si="304"/>
        <v>5.7960996582256064</v>
      </c>
      <c r="BG510">
        <f t="shared" si="305"/>
        <v>8.0386190257104975</v>
      </c>
      <c r="BH510" s="39">
        <f t="shared" si="306"/>
        <v>41418</v>
      </c>
      <c r="BI510" s="41">
        <f t="shared" si="307"/>
        <v>218.88681</v>
      </c>
      <c r="BJ510" s="41">
        <f t="shared" si="316"/>
        <v>353.98226</v>
      </c>
      <c r="BK510" s="41">
        <f t="shared" si="316"/>
        <v>299.52345076923075</v>
      </c>
      <c r="BL510" s="41">
        <f t="shared" si="316"/>
        <v>245.06464153846153</v>
      </c>
      <c r="BM510" s="41">
        <f t="shared" si="316"/>
        <v>190.60583230769231</v>
      </c>
      <c r="BN510" s="41">
        <f t="shared" si="316"/>
        <v>136.14702307692306</v>
      </c>
      <c r="BP510">
        <f t="shared" si="312"/>
        <v>30633.016923076924</v>
      </c>
      <c r="BQ510">
        <f t="shared" si="308"/>
        <v>14.693560400319704</v>
      </c>
    </row>
    <row r="511" spans="1:69" x14ac:dyDescent="0.3">
      <c r="A511" s="38">
        <v>41425</v>
      </c>
      <c r="B511" s="48">
        <v>226546.38</v>
      </c>
      <c r="C511" s="48">
        <v>261169.25</v>
      </c>
      <c r="D511" s="49">
        <v>1538000</v>
      </c>
      <c r="E511" s="48">
        <v>3237.88</v>
      </c>
      <c r="AD511" s="35">
        <f t="shared" si="295"/>
        <v>2014</v>
      </c>
      <c r="AE511" s="5">
        <f t="shared" si="296"/>
        <v>2013</v>
      </c>
      <c r="AF511" s="5">
        <f t="shared" si="297"/>
        <v>2012</v>
      </c>
      <c r="AG511" s="8">
        <f t="shared" si="298"/>
        <v>41425</v>
      </c>
      <c r="AH511" s="6">
        <f t="shared" si="313"/>
        <v>31</v>
      </c>
      <c r="AI511" s="6">
        <f t="shared" si="314"/>
        <v>21</v>
      </c>
      <c r="AK511">
        <f t="shared" si="309"/>
        <v>25865.238461538465</v>
      </c>
      <c r="AL511">
        <f t="shared" si="299"/>
        <v>49.152730630986284</v>
      </c>
      <c r="AN511">
        <f t="shared" si="300"/>
        <v>8.7587199451833317</v>
      </c>
      <c r="AO511" s="39">
        <f t="shared" si="301"/>
        <v>41425</v>
      </c>
      <c r="AP511" s="40">
        <f t="shared" si="302"/>
        <v>226.54638</v>
      </c>
      <c r="AQ511">
        <f t="shared" si="315"/>
        <v>310.38286153846161</v>
      </c>
      <c r="AR511">
        <f t="shared" si="315"/>
        <v>258.65238461538468</v>
      </c>
      <c r="AS511">
        <f t="shared" si="315"/>
        <v>206.92190769230771</v>
      </c>
      <c r="AT511">
        <f t="shared" si="315"/>
        <v>155.19143076923081</v>
      </c>
      <c r="AU511">
        <f t="shared" si="315"/>
        <v>103.46095384615386</v>
      </c>
      <c r="AW511">
        <f t="shared" si="310"/>
        <v>26892.735961538463</v>
      </c>
      <c r="AX511">
        <f t="shared" si="303"/>
        <v>55.918055172660772</v>
      </c>
      <c r="BD511">
        <f t="shared" si="311"/>
        <v>27099.813846153847</v>
      </c>
      <c r="BE511">
        <f t="shared" si="304"/>
        <v>4.773106524616777</v>
      </c>
      <c r="BG511">
        <f t="shared" si="305"/>
        <v>8.359702442463556</v>
      </c>
      <c r="BH511" s="39">
        <f t="shared" si="306"/>
        <v>41425</v>
      </c>
      <c r="BI511" s="41">
        <f t="shared" si="307"/>
        <v>226.54638</v>
      </c>
      <c r="BJ511" s="41">
        <f t="shared" si="316"/>
        <v>352.29758000000004</v>
      </c>
      <c r="BK511" s="41">
        <f t="shared" si="316"/>
        <v>298.09795230769231</v>
      </c>
      <c r="BL511" s="41">
        <f t="shared" si="316"/>
        <v>243.89832461538464</v>
      </c>
      <c r="BM511" s="41">
        <f t="shared" si="316"/>
        <v>189.69869692307694</v>
      </c>
      <c r="BN511" s="41">
        <f t="shared" si="316"/>
        <v>135.49906923076924</v>
      </c>
      <c r="BP511">
        <f t="shared" si="312"/>
        <v>30534.583269230767</v>
      </c>
      <c r="BQ511">
        <f t="shared" si="308"/>
        <v>13.542122723774973</v>
      </c>
    </row>
    <row r="512" spans="1:69" x14ac:dyDescent="0.3">
      <c r="A512" s="38">
        <v>41432</v>
      </c>
      <c r="B512" s="48">
        <v>210196.15</v>
      </c>
      <c r="C512" s="48">
        <v>242924.02</v>
      </c>
      <c r="D512" s="49">
        <v>1427000</v>
      </c>
      <c r="E512" s="48">
        <v>3011.4</v>
      </c>
      <c r="AD512" s="35">
        <f t="shared" si="295"/>
        <v>2014</v>
      </c>
      <c r="AE512" s="5">
        <f t="shared" si="296"/>
        <v>2013</v>
      </c>
      <c r="AF512" s="5">
        <f t="shared" si="297"/>
        <v>2012</v>
      </c>
      <c r="AG512" s="8">
        <f t="shared" si="298"/>
        <v>41432</v>
      </c>
      <c r="AH512" s="6">
        <f t="shared" si="313"/>
        <v>30</v>
      </c>
      <c r="AI512" s="6">
        <f t="shared" si="314"/>
        <v>22</v>
      </c>
      <c r="AK512">
        <f t="shared" si="309"/>
        <v>25992.850769230768</v>
      </c>
      <c r="AL512">
        <f t="shared" si="299"/>
        <v>48.276735828924799</v>
      </c>
      <c r="AN512">
        <f t="shared" si="300"/>
        <v>8.086690908440918</v>
      </c>
      <c r="AO512" s="39">
        <f t="shared" si="301"/>
        <v>41432</v>
      </c>
      <c r="AP512" s="40">
        <f t="shared" si="302"/>
        <v>210.19614999999999</v>
      </c>
      <c r="AQ512">
        <f t="shared" si="315"/>
        <v>311.91420923076919</v>
      </c>
      <c r="AR512">
        <f t="shared" si="315"/>
        <v>259.92850769230768</v>
      </c>
      <c r="AS512">
        <f t="shared" si="315"/>
        <v>207.94280615384613</v>
      </c>
      <c r="AT512">
        <f t="shared" si="315"/>
        <v>155.95710461538459</v>
      </c>
      <c r="AU512">
        <f t="shared" si="315"/>
        <v>103.97140307692307</v>
      </c>
      <c r="AW512">
        <f t="shared" si="310"/>
        <v>27076.895769230767</v>
      </c>
      <c r="AX512">
        <f t="shared" si="303"/>
        <v>55.307648657917731</v>
      </c>
      <c r="BD512">
        <f t="shared" si="311"/>
        <v>26970.223076923074</v>
      </c>
      <c r="BE512">
        <f t="shared" si="304"/>
        <v>3.7601581926107075</v>
      </c>
      <c r="BG512">
        <f t="shared" si="305"/>
        <v>7.7936377982669782</v>
      </c>
      <c r="BH512" s="39">
        <f t="shared" si="306"/>
        <v>41432</v>
      </c>
      <c r="BI512" s="41">
        <f t="shared" si="307"/>
        <v>210.19614999999999</v>
      </c>
      <c r="BJ512" s="41">
        <f t="shared" si="316"/>
        <v>350.61289999999997</v>
      </c>
      <c r="BK512" s="41">
        <f t="shared" si="316"/>
        <v>296.67245384615381</v>
      </c>
      <c r="BL512" s="41">
        <f t="shared" si="316"/>
        <v>242.73200769230766</v>
      </c>
      <c r="BM512" s="41">
        <f t="shared" si="316"/>
        <v>188.79156153846151</v>
      </c>
      <c r="BN512" s="41">
        <f t="shared" si="316"/>
        <v>134.85111538461538</v>
      </c>
      <c r="BP512">
        <f t="shared" si="312"/>
        <v>30436.149615384616</v>
      </c>
      <c r="BQ512">
        <f t="shared" si="308"/>
        <v>12.406347739356406</v>
      </c>
    </row>
    <row r="513" spans="1:69" x14ac:dyDescent="0.3">
      <c r="A513" s="38">
        <v>41439</v>
      </c>
      <c r="B513" s="48">
        <v>201652.79</v>
      </c>
      <c r="C513" s="48">
        <v>234287.63</v>
      </c>
      <c r="D513" s="49">
        <v>1369000</v>
      </c>
      <c r="E513" s="48">
        <v>2905.99</v>
      </c>
      <c r="AD513" s="35">
        <f t="shared" si="295"/>
        <v>2014</v>
      </c>
      <c r="AE513" s="5">
        <f t="shared" si="296"/>
        <v>2013</v>
      </c>
      <c r="AF513" s="5">
        <f t="shared" si="297"/>
        <v>2012</v>
      </c>
      <c r="AG513" s="8">
        <f t="shared" si="298"/>
        <v>41439</v>
      </c>
      <c r="AH513" s="6">
        <f t="shared" si="313"/>
        <v>29</v>
      </c>
      <c r="AI513" s="6">
        <f t="shared" si="314"/>
        <v>23</v>
      </c>
      <c r="AK513">
        <f t="shared" si="309"/>
        <v>26120.463076923079</v>
      </c>
      <c r="AL513">
        <f t="shared" si="299"/>
        <v>47.41938115673041</v>
      </c>
      <c r="AN513">
        <f t="shared" si="300"/>
        <v>7.720107771678685</v>
      </c>
      <c r="AO513" s="39">
        <f t="shared" si="301"/>
        <v>41439</v>
      </c>
      <c r="AP513" s="40">
        <f t="shared" si="302"/>
        <v>201.65279000000001</v>
      </c>
      <c r="AQ513">
        <f t="shared" si="315"/>
        <v>313.44555692307699</v>
      </c>
      <c r="AR513">
        <f t="shared" si="315"/>
        <v>261.20463076923079</v>
      </c>
      <c r="AS513">
        <f t="shared" si="315"/>
        <v>208.96370461538464</v>
      </c>
      <c r="AT513">
        <f t="shared" si="315"/>
        <v>156.7227784615385</v>
      </c>
      <c r="AU513">
        <f t="shared" si="315"/>
        <v>104.48185230769232</v>
      </c>
      <c r="AW513">
        <f t="shared" si="310"/>
        <v>27261.055576923078</v>
      </c>
      <c r="AX513">
        <f t="shared" si="303"/>
        <v>54.710154188381232</v>
      </c>
      <c r="BD513">
        <f t="shared" si="311"/>
        <v>26840.632307692307</v>
      </c>
      <c r="BE513">
        <f t="shared" si="304"/>
        <v>2.7571074396666617</v>
      </c>
      <c r="BG513">
        <f t="shared" si="305"/>
        <v>7.5129671942269391</v>
      </c>
      <c r="BH513" s="39">
        <f t="shared" si="306"/>
        <v>41439</v>
      </c>
      <c r="BI513" s="41">
        <f t="shared" si="307"/>
        <v>201.65279000000001</v>
      </c>
      <c r="BJ513" s="41">
        <f t="shared" si="316"/>
        <v>348.92821999999995</v>
      </c>
      <c r="BK513" s="41">
        <f t="shared" si="316"/>
        <v>295.24695538461538</v>
      </c>
      <c r="BL513" s="41">
        <f t="shared" si="316"/>
        <v>241.56569076923077</v>
      </c>
      <c r="BM513" s="41">
        <f t="shared" si="316"/>
        <v>187.88442615384614</v>
      </c>
      <c r="BN513" s="41">
        <f t="shared" si="316"/>
        <v>134.20316153846153</v>
      </c>
      <c r="BP513">
        <f t="shared" si="312"/>
        <v>30337.715961538459</v>
      </c>
      <c r="BQ513">
        <f t="shared" si="308"/>
        <v>11.285918022997699</v>
      </c>
    </row>
    <row r="514" spans="1:69" x14ac:dyDescent="0.3">
      <c r="A514" s="38">
        <v>41446</v>
      </c>
      <c r="B514" s="48">
        <v>195171.62</v>
      </c>
      <c r="C514" s="48">
        <v>227112.82</v>
      </c>
      <c r="D514" s="49">
        <v>1325000</v>
      </c>
      <c r="E514" s="48">
        <v>2816.18</v>
      </c>
      <c r="AD514" s="35">
        <f t="shared" si="295"/>
        <v>2014</v>
      </c>
      <c r="AE514" s="5">
        <f t="shared" si="296"/>
        <v>2013</v>
      </c>
      <c r="AF514" s="5">
        <f t="shared" si="297"/>
        <v>2012</v>
      </c>
      <c r="AG514" s="8">
        <f t="shared" si="298"/>
        <v>41446</v>
      </c>
      <c r="AH514" s="6">
        <f t="shared" si="313"/>
        <v>28</v>
      </c>
      <c r="AI514" s="6">
        <f t="shared" si="314"/>
        <v>24</v>
      </c>
      <c r="AK514">
        <f t="shared" si="309"/>
        <v>26248.075384615386</v>
      </c>
      <c r="AL514">
        <f t="shared" si="299"/>
        <v>46.580077918017636</v>
      </c>
      <c r="AN514">
        <f t="shared" si="300"/>
        <v>7.4356545057164336</v>
      </c>
      <c r="AO514" s="39">
        <f t="shared" si="301"/>
        <v>41446</v>
      </c>
      <c r="AP514" s="40">
        <f t="shared" si="302"/>
        <v>195.17161999999999</v>
      </c>
      <c r="AQ514">
        <f t="shared" si="315"/>
        <v>314.97690461538463</v>
      </c>
      <c r="AR514">
        <f t="shared" si="315"/>
        <v>262.48075384615385</v>
      </c>
      <c r="AS514">
        <f t="shared" si="315"/>
        <v>209.98460307692309</v>
      </c>
      <c r="AT514">
        <f t="shared" si="315"/>
        <v>157.48845230769231</v>
      </c>
      <c r="AU514">
        <f t="shared" si="315"/>
        <v>104.99230153846155</v>
      </c>
      <c r="AW514">
        <f t="shared" si="310"/>
        <v>27445.215384615385</v>
      </c>
      <c r="AX514">
        <f t="shared" si="303"/>
        <v>54.125166355468309</v>
      </c>
      <c r="BD514">
        <f t="shared" si="311"/>
        <v>26711.041538461541</v>
      </c>
      <c r="BE514">
        <f t="shared" si="304"/>
        <v>1.7638099062970092</v>
      </c>
      <c r="BG514">
        <f t="shared" si="305"/>
        <v>7.3067768517738294</v>
      </c>
      <c r="BH514" s="39">
        <f t="shared" si="306"/>
        <v>41446</v>
      </c>
      <c r="BI514" s="41">
        <f t="shared" si="307"/>
        <v>195.17161999999999</v>
      </c>
      <c r="BJ514" s="41">
        <f t="shared" si="316"/>
        <v>347.24354000000005</v>
      </c>
      <c r="BK514" s="41">
        <f t="shared" si="316"/>
        <v>293.82145692307694</v>
      </c>
      <c r="BL514" s="41">
        <f t="shared" si="316"/>
        <v>240.39937384615388</v>
      </c>
      <c r="BM514" s="41">
        <f t="shared" si="316"/>
        <v>186.97729076923079</v>
      </c>
      <c r="BN514" s="41">
        <f t="shared" si="316"/>
        <v>133.5552076923077</v>
      </c>
      <c r="BP514">
        <f t="shared" si="312"/>
        <v>30239.282307692309</v>
      </c>
      <c r="BQ514">
        <f t="shared" si="308"/>
        <v>10.180524670406331</v>
      </c>
    </row>
    <row r="515" spans="1:69" x14ac:dyDescent="0.3">
      <c r="A515" s="38">
        <v>41453</v>
      </c>
      <c r="B515" s="48">
        <v>197675.71</v>
      </c>
      <c r="C515" s="48">
        <v>229761.59</v>
      </c>
      <c r="D515" s="49">
        <v>1342000</v>
      </c>
      <c r="E515" s="48">
        <v>2850.12</v>
      </c>
      <c r="AD515" s="35">
        <f t="shared" si="295"/>
        <v>2014</v>
      </c>
      <c r="AE515" s="5">
        <f t="shared" si="296"/>
        <v>2013</v>
      </c>
      <c r="AF515" s="5">
        <f t="shared" si="297"/>
        <v>2012</v>
      </c>
      <c r="AG515" s="8">
        <f t="shared" si="298"/>
        <v>41453</v>
      </c>
      <c r="AH515" s="6">
        <f t="shared" si="313"/>
        <v>27</v>
      </c>
      <c r="AI515" s="6">
        <f t="shared" si="314"/>
        <v>25</v>
      </c>
      <c r="AK515">
        <f t="shared" si="309"/>
        <v>26375.687692307696</v>
      </c>
      <c r="AL515">
        <f t="shared" si="299"/>
        <v>45.758261947920452</v>
      </c>
      <c r="AN515">
        <f t="shared" si="300"/>
        <v>7.4946182372962689</v>
      </c>
      <c r="AO515" s="39">
        <f t="shared" si="301"/>
        <v>41453</v>
      </c>
      <c r="AP515" s="40">
        <f t="shared" si="302"/>
        <v>197.67570999999998</v>
      </c>
      <c r="AQ515">
        <f t="shared" si="315"/>
        <v>316.50825230769237</v>
      </c>
      <c r="AR515">
        <f t="shared" si="315"/>
        <v>263.75687692307696</v>
      </c>
      <c r="AS515">
        <f t="shared" si="315"/>
        <v>211.00550153846157</v>
      </c>
      <c r="AT515">
        <f t="shared" si="315"/>
        <v>158.25412615384619</v>
      </c>
      <c r="AU515">
        <f t="shared" si="315"/>
        <v>105.50275076923079</v>
      </c>
      <c r="AW515">
        <f t="shared" si="310"/>
        <v>27629.375192307692</v>
      </c>
      <c r="AX515">
        <f t="shared" si="303"/>
        <v>53.552296546675279</v>
      </c>
      <c r="BD515">
        <f t="shared" si="311"/>
        <v>26581.450769230771</v>
      </c>
      <c r="BE515">
        <f t="shared" si="304"/>
        <v>0.78012402680627257</v>
      </c>
      <c r="BG515">
        <f t="shared" si="305"/>
        <v>7.4366035065632516</v>
      </c>
      <c r="BH515" s="39">
        <f t="shared" si="306"/>
        <v>41453</v>
      </c>
      <c r="BI515" s="41">
        <f t="shared" si="307"/>
        <v>197.67570999999998</v>
      </c>
      <c r="BJ515" s="41">
        <f t="shared" si="316"/>
        <v>345.55886000000004</v>
      </c>
      <c r="BK515" s="41">
        <f t="shared" si="316"/>
        <v>292.3959584615385</v>
      </c>
      <c r="BL515" s="41">
        <f t="shared" si="316"/>
        <v>239.23305692307696</v>
      </c>
      <c r="BM515" s="41">
        <f t="shared" si="316"/>
        <v>186.07015538461539</v>
      </c>
      <c r="BN515" s="41">
        <f t="shared" si="316"/>
        <v>132.90725384615385</v>
      </c>
      <c r="BP515">
        <f t="shared" si="312"/>
        <v>30140.848653846151</v>
      </c>
      <c r="BQ515">
        <f t="shared" si="308"/>
        <v>9.0898670131262413</v>
      </c>
    </row>
    <row r="516" spans="1:69" x14ac:dyDescent="0.3">
      <c r="A516" s="38">
        <v>41460</v>
      </c>
      <c r="B516" s="48">
        <v>186628.26</v>
      </c>
      <c r="C516" s="48">
        <v>216655.15</v>
      </c>
      <c r="D516" s="49">
        <v>1267000</v>
      </c>
      <c r="E516" s="48">
        <v>2686.18</v>
      </c>
      <c r="AD516" s="35">
        <f t="shared" si="295"/>
        <v>2014</v>
      </c>
      <c r="AE516" s="5">
        <f t="shared" si="296"/>
        <v>2013</v>
      </c>
      <c r="AF516" s="5">
        <f t="shared" si="297"/>
        <v>2012</v>
      </c>
      <c r="AG516" s="8">
        <f t="shared" si="298"/>
        <v>41460</v>
      </c>
      <c r="AH516" s="6">
        <f t="shared" si="313"/>
        <v>26</v>
      </c>
      <c r="AI516" s="6">
        <f t="shared" si="314"/>
        <v>26</v>
      </c>
      <c r="AK516">
        <f t="shared" si="309"/>
        <v>26503.300000000003</v>
      </c>
      <c r="AL516">
        <f t="shared" si="299"/>
        <v>44.953392348453036</v>
      </c>
      <c r="AN516">
        <f t="shared" si="300"/>
        <v>7.041698958242935</v>
      </c>
      <c r="AO516" s="39">
        <f t="shared" si="301"/>
        <v>41460</v>
      </c>
      <c r="AP516" s="40">
        <f t="shared" si="302"/>
        <v>186.62826000000001</v>
      </c>
      <c r="AQ516">
        <f t="shared" si="315"/>
        <v>318.03960000000001</v>
      </c>
      <c r="AR516">
        <f t="shared" si="315"/>
        <v>265.03300000000002</v>
      </c>
      <c r="AS516">
        <f t="shared" si="315"/>
        <v>212.02640000000002</v>
      </c>
      <c r="AT516">
        <f t="shared" si="315"/>
        <v>159.0198</v>
      </c>
      <c r="AU516">
        <f t="shared" si="315"/>
        <v>106.01320000000001</v>
      </c>
      <c r="AW516">
        <f t="shared" si="310"/>
        <v>27813.535</v>
      </c>
      <c r="AX516">
        <f t="shared" si="303"/>
        <v>52.99117208466744</v>
      </c>
      <c r="BD516">
        <f t="shared" si="311"/>
        <v>26451.86</v>
      </c>
      <c r="BE516">
        <f t="shared" si="304"/>
        <v>-0.19408903796886978</v>
      </c>
      <c r="BG516">
        <f t="shared" si="305"/>
        <v>7.0553927020632958</v>
      </c>
      <c r="BH516" s="39">
        <f t="shared" si="306"/>
        <v>41460</v>
      </c>
      <c r="BI516" s="41">
        <f t="shared" si="307"/>
        <v>186.62826000000001</v>
      </c>
      <c r="BJ516" s="41">
        <f t="shared" si="316"/>
        <v>343.87417999999997</v>
      </c>
      <c r="BK516" s="41">
        <f t="shared" si="316"/>
        <v>290.97046</v>
      </c>
      <c r="BL516" s="41">
        <f t="shared" si="316"/>
        <v>238.06673999999998</v>
      </c>
      <c r="BM516" s="41">
        <f t="shared" si="316"/>
        <v>185.16302000000002</v>
      </c>
      <c r="BN516" s="41">
        <f t="shared" si="316"/>
        <v>132.2593</v>
      </c>
      <c r="BP516">
        <f t="shared" si="312"/>
        <v>30042.415000000001</v>
      </c>
      <c r="BQ516">
        <f t="shared" si="308"/>
        <v>8.0136523458812512</v>
      </c>
    </row>
    <row r="517" spans="1:69" x14ac:dyDescent="0.3">
      <c r="A517" s="38">
        <v>41467</v>
      </c>
      <c r="B517" s="48">
        <v>193256.73</v>
      </c>
      <c r="C517" s="48">
        <v>223640.46</v>
      </c>
      <c r="D517" s="49">
        <v>1312000</v>
      </c>
      <c r="E517" s="48">
        <v>2770.57</v>
      </c>
      <c r="AD517" s="35">
        <f t="shared" si="295"/>
        <v>2014</v>
      </c>
      <c r="AE517" s="5">
        <f t="shared" si="296"/>
        <v>2013</v>
      </c>
      <c r="AF517" s="5">
        <f t="shared" si="297"/>
        <v>2012</v>
      </c>
      <c r="AG517" s="8">
        <f t="shared" si="298"/>
        <v>41467</v>
      </c>
      <c r="AH517" s="6">
        <f t="shared" si="313"/>
        <v>25</v>
      </c>
      <c r="AI517" s="6">
        <f t="shared" si="314"/>
        <v>27</v>
      </c>
      <c r="AK517">
        <f t="shared" si="309"/>
        <v>26630.91230769231</v>
      </c>
      <c r="AL517">
        <f t="shared" si="299"/>
        <v>44.164950301305517</v>
      </c>
      <c r="AN517">
        <f t="shared" si="300"/>
        <v>7.2568572855154505</v>
      </c>
      <c r="AO517" s="39">
        <f t="shared" si="301"/>
        <v>41467</v>
      </c>
      <c r="AP517" s="40">
        <f t="shared" si="302"/>
        <v>193.25673</v>
      </c>
      <c r="AQ517">
        <f t="shared" si="315"/>
        <v>319.5709476923077</v>
      </c>
      <c r="AR517">
        <f t="shared" si="315"/>
        <v>266.30912307692307</v>
      </c>
      <c r="AS517">
        <f t="shared" si="315"/>
        <v>213.04729846153847</v>
      </c>
      <c r="AT517">
        <f t="shared" si="315"/>
        <v>159.78547384615385</v>
      </c>
      <c r="AU517">
        <f t="shared" si="315"/>
        <v>106.52364923076924</v>
      </c>
      <c r="AW517">
        <f t="shared" si="310"/>
        <v>27997.694807692307</v>
      </c>
      <c r="AX517">
        <f t="shared" si="303"/>
        <v>52.441435418784479</v>
      </c>
      <c r="BD517">
        <f t="shared" si="311"/>
        <v>26322.269230769234</v>
      </c>
      <c r="BE517">
        <f t="shared" si="304"/>
        <v>-1.1589654659856508</v>
      </c>
      <c r="BG517">
        <f t="shared" si="305"/>
        <v>7.3419479265144014</v>
      </c>
      <c r="BH517" s="39">
        <f t="shared" si="306"/>
        <v>41467</v>
      </c>
      <c r="BI517" s="41">
        <f t="shared" si="307"/>
        <v>193.25673</v>
      </c>
      <c r="BJ517" s="41">
        <f t="shared" si="316"/>
        <v>342.18950000000007</v>
      </c>
      <c r="BK517" s="41">
        <f t="shared" si="316"/>
        <v>289.54496153846156</v>
      </c>
      <c r="BL517" s="41">
        <f t="shared" si="316"/>
        <v>236.90042307692312</v>
      </c>
      <c r="BM517" s="41">
        <f t="shared" si="316"/>
        <v>184.25588461538462</v>
      </c>
      <c r="BN517" s="41">
        <f t="shared" si="316"/>
        <v>131.6113461538462</v>
      </c>
      <c r="BP517">
        <f t="shared" si="312"/>
        <v>29943.981346153843</v>
      </c>
      <c r="BQ517">
        <f t="shared" si="308"/>
        <v>6.951595664678778</v>
      </c>
    </row>
    <row r="518" spans="1:69" x14ac:dyDescent="0.3">
      <c r="A518" s="38">
        <v>41474</v>
      </c>
      <c r="B518" s="48">
        <v>187512.06</v>
      </c>
      <c r="C518" s="48">
        <v>218013.75</v>
      </c>
      <c r="D518" s="49">
        <v>1273000</v>
      </c>
      <c r="E518" s="48">
        <v>2700.21</v>
      </c>
      <c r="AD518" s="35">
        <f t="shared" si="295"/>
        <v>2014</v>
      </c>
      <c r="AE518" s="5">
        <f t="shared" si="296"/>
        <v>2013</v>
      </c>
      <c r="AF518" s="5">
        <f t="shared" si="297"/>
        <v>2012</v>
      </c>
      <c r="AG518" s="8">
        <f t="shared" si="298"/>
        <v>41474</v>
      </c>
      <c r="AH518" s="6">
        <f t="shared" si="313"/>
        <v>24</v>
      </c>
      <c r="AI518" s="6">
        <f t="shared" si="314"/>
        <v>28</v>
      </c>
      <c r="AK518">
        <f t="shared" si="309"/>
        <v>26758.524615384616</v>
      </c>
      <c r="AL518">
        <f t="shared" si="299"/>
        <v>43.39243795259857</v>
      </c>
      <c r="AN518">
        <f t="shared" si="300"/>
        <v>7.0075634847293236</v>
      </c>
      <c r="AO518" s="39">
        <f t="shared" si="301"/>
        <v>41474</v>
      </c>
      <c r="AP518" s="40">
        <f t="shared" si="302"/>
        <v>187.51205999999999</v>
      </c>
      <c r="AQ518">
        <f t="shared" si="315"/>
        <v>321.10229538461545</v>
      </c>
      <c r="AR518">
        <f t="shared" si="315"/>
        <v>267.58524615384613</v>
      </c>
      <c r="AS518">
        <f t="shared" si="315"/>
        <v>214.06819692307693</v>
      </c>
      <c r="AT518">
        <f t="shared" si="315"/>
        <v>160.55114769230772</v>
      </c>
      <c r="AU518">
        <f t="shared" si="315"/>
        <v>107.03409846153846</v>
      </c>
      <c r="AW518">
        <f t="shared" si="310"/>
        <v>28181.854615384615</v>
      </c>
      <c r="AX518">
        <f t="shared" si="303"/>
        <v>51.902743365275541</v>
      </c>
      <c r="BD518">
        <f t="shared" si="311"/>
        <v>26192.67846153846</v>
      </c>
      <c r="BE518">
        <f t="shared" si="304"/>
        <v>-2.1146388374522984</v>
      </c>
      <c r="BG518">
        <f t="shared" si="305"/>
        <v>7.1589494092917692</v>
      </c>
      <c r="BH518" s="39">
        <f t="shared" si="306"/>
        <v>41474</v>
      </c>
      <c r="BI518" s="41">
        <f t="shared" si="307"/>
        <v>187.51205999999999</v>
      </c>
      <c r="BJ518" s="41">
        <f t="shared" si="316"/>
        <v>340.50482</v>
      </c>
      <c r="BK518" s="41">
        <f t="shared" si="316"/>
        <v>288.11946307692307</v>
      </c>
      <c r="BL518" s="41">
        <f t="shared" si="316"/>
        <v>235.73410615384614</v>
      </c>
      <c r="BM518" s="41">
        <f t="shared" si="316"/>
        <v>183.34874923076924</v>
      </c>
      <c r="BN518" s="41">
        <f t="shared" si="316"/>
        <v>130.96339230769229</v>
      </c>
      <c r="BP518">
        <f t="shared" si="312"/>
        <v>29845.547692307693</v>
      </c>
      <c r="BQ518">
        <f t="shared" si="308"/>
        <v>5.9034194151823538</v>
      </c>
    </row>
    <row r="519" spans="1:69" x14ac:dyDescent="0.3">
      <c r="A519" s="38">
        <v>41481</v>
      </c>
      <c r="B519" s="48">
        <v>191931.04</v>
      </c>
      <c r="C519" s="48">
        <v>222303.49</v>
      </c>
      <c r="D519" s="49">
        <v>1303000</v>
      </c>
      <c r="E519" s="48">
        <v>2753.37</v>
      </c>
      <c r="AD519" s="35">
        <f t="shared" si="295"/>
        <v>2014</v>
      </c>
      <c r="AE519" s="5">
        <f t="shared" si="296"/>
        <v>2013</v>
      </c>
      <c r="AF519" s="5">
        <f t="shared" si="297"/>
        <v>2012</v>
      </c>
      <c r="AG519" s="8">
        <f t="shared" si="298"/>
        <v>41481</v>
      </c>
      <c r="AH519" s="6">
        <f t="shared" si="313"/>
        <v>23</v>
      </c>
      <c r="AI519" s="6">
        <f t="shared" si="314"/>
        <v>29</v>
      </c>
      <c r="AK519">
        <f t="shared" si="309"/>
        <v>26886.136923076927</v>
      </c>
      <c r="AL519">
        <f t="shared" si="299"/>
        <v>42.635377364558977</v>
      </c>
      <c r="AN519">
        <f t="shared" si="300"/>
        <v>7.1386618519844562</v>
      </c>
      <c r="AO519" s="39">
        <f t="shared" si="301"/>
        <v>41481</v>
      </c>
      <c r="AP519" s="40">
        <f t="shared" si="302"/>
        <v>191.93104</v>
      </c>
      <c r="AQ519">
        <f t="shared" si="315"/>
        <v>322.63364307692308</v>
      </c>
      <c r="AR519">
        <f t="shared" si="315"/>
        <v>268.8613692307693</v>
      </c>
      <c r="AS519">
        <f t="shared" si="315"/>
        <v>215.0890953846154</v>
      </c>
      <c r="AT519">
        <f t="shared" si="315"/>
        <v>161.31682153846154</v>
      </c>
      <c r="AU519">
        <f t="shared" si="315"/>
        <v>107.5445476923077</v>
      </c>
      <c r="AW519">
        <f t="shared" si="310"/>
        <v>28366.014423076922</v>
      </c>
      <c r="AX519">
        <f t="shared" si="303"/>
        <v>51.374766392871528</v>
      </c>
      <c r="BD519">
        <f t="shared" si="311"/>
        <v>26063.087692307694</v>
      </c>
      <c r="BE519">
        <f t="shared" si="304"/>
        <v>-3.0612401964775882</v>
      </c>
      <c r="BG519">
        <f t="shared" si="305"/>
        <v>7.3640944720700485</v>
      </c>
      <c r="BH519" s="39">
        <f t="shared" si="306"/>
        <v>41481</v>
      </c>
      <c r="BI519" s="41">
        <f t="shared" si="307"/>
        <v>191.93104</v>
      </c>
      <c r="BJ519" s="41">
        <f t="shared" si="316"/>
        <v>338.82014000000004</v>
      </c>
      <c r="BK519" s="41">
        <f t="shared" si="316"/>
        <v>286.69396461538463</v>
      </c>
      <c r="BL519" s="41">
        <f t="shared" si="316"/>
        <v>234.56778923076925</v>
      </c>
      <c r="BM519" s="41">
        <f t="shared" si="316"/>
        <v>182.44161384615387</v>
      </c>
      <c r="BN519" s="41">
        <f t="shared" si="316"/>
        <v>130.31543846153846</v>
      </c>
      <c r="BP519">
        <f t="shared" si="312"/>
        <v>29747.114038461539</v>
      </c>
      <c r="BQ519">
        <f t="shared" si="308"/>
        <v>4.8688532508854632</v>
      </c>
    </row>
    <row r="520" spans="1:69" x14ac:dyDescent="0.3">
      <c r="A520" s="38">
        <v>41488</v>
      </c>
      <c r="B520" s="49">
        <v>189426.95</v>
      </c>
      <c r="C520" s="48">
        <v>219543.73</v>
      </c>
      <c r="D520" s="49">
        <v>1286000</v>
      </c>
      <c r="E520" s="48">
        <v>2718.63</v>
      </c>
      <c r="AD520" s="35">
        <f t="shared" ref="AD520:AD583" si="317">AE520+1</f>
        <v>2014</v>
      </c>
      <c r="AE520" s="5">
        <f t="shared" ref="AE520:AE583" si="318">YEAR(AG520)</f>
        <v>2013</v>
      </c>
      <c r="AF520" s="5">
        <f t="shared" ref="AF520:AF583" si="319">AE520-1</f>
        <v>2012</v>
      </c>
      <c r="AG520" s="8">
        <f t="shared" ref="AG520:AG583" si="320">A520</f>
        <v>41488</v>
      </c>
      <c r="AH520" s="6">
        <f t="shared" si="313"/>
        <v>22</v>
      </c>
      <c r="AI520" s="6">
        <f t="shared" si="314"/>
        <v>30</v>
      </c>
      <c r="AK520">
        <f t="shared" si="309"/>
        <v>27013.74923076923</v>
      </c>
      <c r="AL520">
        <f t="shared" ref="AL520:AL583" si="321">(AK520/AK468-1)*100</f>
        <v>41.893309529478231</v>
      </c>
      <c r="AN520">
        <f t="shared" ref="AN520:AN583" si="322">B520/AK520</f>
        <v>7.0122421135174644</v>
      </c>
      <c r="AO520" s="39">
        <f t="shared" ref="AO520:AO583" si="323">AG520</f>
        <v>41488</v>
      </c>
      <c r="AP520" s="40">
        <f t="shared" ref="AP520:AP583" si="324">(B520)/1000</f>
        <v>189.42695000000001</v>
      </c>
      <c r="AQ520">
        <f t="shared" si="315"/>
        <v>324.16499076923077</v>
      </c>
      <c r="AR520">
        <f t="shared" si="315"/>
        <v>270.1374923076923</v>
      </c>
      <c r="AS520">
        <f t="shared" si="315"/>
        <v>216.10999384615383</v>
      </c>
      <c r="AT520">
        <f t="shared" si="315"/>
        <v>162.08249538461538</v>
      </c>
      <c r="AU520">
        <f t="shared" si="315"/>
        <v>108.05499692307691</v>
      </c>
      <c r="AW520">
        <f t="shared" si="310"/>
        <v>28550.174230769233</v>
      </c>
      <c r="AX520">
        <f t="shared" ref="AX520:AX583" si="325">(AW520/AW468-1)*100</f>
        <v>50.857187950569546</v>
      </c>
      <c r="BD520">
        <f t="shared" si="311"/>
        <v>25933.49692307692</v>
      </c>
      <c r="BE520">
        <f t="shared" ref="BE520:BE583" si="326">(BD520/BD468-1)*100</f>
        <v>-3.998898110973359</v>
      </c>
      <c r="BG520">
        <f t="shared" ref="BG520:BG583" si="327">B520/BD520</f>
        <v>7.3043350290117814</v>
      </c>
      <c r="BH520" s="39">
        <f t="shared" ref="BH520:BH583" si="328">AO520</f>
        <v>41488</v>
      </c>
      <c r="BI520" s="41">
        <f t="shared" ref="BI520:BI583" si="329">B520/1000</f>
        <v>189.42695000000001</v>
      </c>
      <c r="BJ520" s="41">
        <f t="shared" si="316"/>
        <v>337.13545999999997</v>
      </c>
      <c r="BK520" s="41">
        <f t="shared" si="316"/>
        <v>285.26846615384613</v>
      </c>
      <c r="BL520" s="41">
        <f t="shared" si="316"/>
        <v>233.40147230769227</v>
      </c>
      <c r="BM520" s="41">
        <f t="shared" si="316"/>
        <v>181.53447846153844</v>
      </c>
      <c r="BN520" s="41">
        <f t="shared" si="316"/>
        <v>129.66748461538461</v>
      </c>
      <c r="BP520">
        <f t="shared" si="312"/>
        <v>29648.680384615382</v>
      </c>
      <c r="BQ520">
        <f t="shared" ref="BQ520:BQ583" si="330">(BP520/BP468-1)*100</f>
        <v>3.8476338006451227</v>
      </c>
    </row>
    <row r="521" spans="1:69" x14ac:dyDescent="0.3">
      <c r="A521" s="38">
        <v>41495</v>
      </c>
      <c r="B521" s="48">
        <v>181178.18</v>
      </c>
      <c r="C521" s="48">
        <v>210608.5</v>
      </c>
      <c r="D521" s="49">
        <v>1230000</v>
      </c>
      <c r="E521" s="48">
        <v>2607.4</v>
      </c>
      <c r="AD521" s="35">
        <f t="shared" si="317"/>
        <v>2014</v>
      </c>
      <c r="AE521" s="5">
        <f t="shared" si="318"/>
        <v>2013</v>
      </c>
      <c r="AF521" s="5">
        <f t="shared" si="319"/>
        <v>2012</v>
      </c>
      <c r="AG521" s="8">
        <f t="shared" si="320"/>
        <v>41495</v>
      </c>
      <c r="AH521" s="6">
        <f t="shared" si="313"/>
        <v>21</v>
      </c>
      <c r="AI521" s="6">
        <f t="shared" si="314"/>
        <v>31</v>
      </c>
      <c r="AK521">
        <f t="shared" si="309"/>
        <v>27141.36153846154</v>
      </c>
      <c r="AL521">
        <f t="shared" si="321"/>
        <v>41.165793441679121</v>
      </c>
      <c r="AN521">
        <f t="shared" si="322"/>
        <v>6.6753533990273706</v>
      </c>
      <c r="AO521" s="39">
        <f t="shared" si="323"/>
        <v>41495</v>
      </c>
      <c r="AP521" s="40">
        <f t="shared" si="324"/>
        <v>181.17818</v>
      </c>
      <c r="AQ521">
        <f t="shared" si="315"/>
        <v>325.69633846153846</v>
      </c>
      <c r="AR521">
        <f t="shared" si="315"/>
        <v>271.41361538461535</v>
      </c>
      <c r="AS521">
        <f t="shared" si="315"/>
        <v>217.13089230769233</v>
      </c>
      <c r="AT521">
        <f t="shared" si="315"/>
        <v>162.84816923076923</v>
      </c>
      <c r="AU521">
        <f t="shared" si="315"/>
        <v>108.56544615384617</v>
      </c>
      <c r="AW521">
        <f t="shared" si="310"/>
        <v>28734.334038461537</v>
      </c>
      <c r="AX521">
        <f t="shared" si="325"/>
        <v>50.349703834747864</v>
      </c>
      <c r="BD521">
        <f t="shared" si="311"/>
        <v>25803.906153846154</v>
      </c>
      <c r="BE521">
        <f t="shared" si="326"/>
        <v>-4.9277387308669152</v>
      </c>
      <c r="BG521">
        <f t="shared" si="327"/>
        <v>7.0213470363670041</v>
      </c>
      <c r="BH521" s="39">
        <f t="shared" si="328"/>
        <v>41495</v>
      </c>
      <c r="BI521" s="41">
        <f t="shared" si="329"/>
        <v>181.17818</v>
      </c>
      <c r="BJ521" s="41">
        <f t="shared" si="316"/>
        <v>335.45078000000001</v>
      </c>
      <c r="BK521" s="41">
        <f t="shared" si="316"/>
        <v>283.84296769230764</v>
      </c>
      <c r="BL521" s="41">
        <f t="shared" si="316"/>
        <v>232.23515538461538</v>
      </c>
      <c r="BM521" s="41">
        <f t="shared" si="316"/>
        <v>180.62734307692307</v>
      </c>
      <c r="BN521" s="41">
        <f t="shared" si="316"/>
        <v>129.01953076923076</v>
      </c>
      <c r="BP521">
        <f t="shared" si="312"/>
        <v>29550.246730769228</v>
      </c>
      <c r="BQ521">
        <f t="shared" si="330"/>
        <v>2.839504445154617</v>
      </c>
    </row>
    <row r="522" spans="1:69" x14ac:dyDescent="0.3">
      <c r="A522" s="38">
        <v>41502</v>
      </c>
      <c r="B522" s="48">
        <v>190752.64000000001</v>
      </c>
      <c r="C522" s="48">
        <v>222153.41</v>
      </c>
      <c r="D522" s="49">
        <v>1295000</v>
      </c>
      <c r="E522" s="48">
        <v>2746.11</v>
      </c>
      <c r="AD522" s="35">
        <f t="shared" si="317"/>
        <v>2014</v>
      </c>
      <c r="AE522" s="5">
        <f t="shared" si="318"/>
        <v>2013</v>
      </c>
      <c r="AF522" s="5">
        <f t="shared" si="319"/>
        <v>2012</v>
      </c>
      <c r="AG522" s="8">
        <f t="shared" si="320"/>
        <v>41502</v>
      </c>
      <c r="AH522" s="6">
        <f t="shared" si="313"/>
        <v>20</v>
      </c>
      <c r="AI522" s="6">
        <f t="shared" si="314"/>
        <v>32</v>
      </c>
      <c r="AK522">
        <f t="shared" si="309"/>
        <v>27268.973846153847</v>
      </c>
      <c r="AL522">
        <f t="shared" si="321"/>
        <v>40.452405223547451</v>
      </c>
      <c r="AN522">
        <f t="shared" si="322"/>
        <v>6.9952261891550691</v>
      </c>
      <c r="AO522" s="39">
        <f t="shared" si="323"/>
        <v>41502</v>
      </c>
      <c r="AP522" s="40">
        <f t="shared" si="324"/>
        <v>190.75264000000001</v>
      </c>
      <c r="AQ522">
        <f t="shared" si="315"/>
        <v>327.22768615384615</v>
      </c>
      <c r="AR522">
        <f t="shared" si="315"/>
        <v>272.68973846153847</v>
      </c>
      <c r="AS522">
        <f t="shared" si="315"/>
        <v>218.15179076923079</v>
      </c>
      <c r="AT522">
        <f t="shared" si="315"/>
        <v>163.61384307692308</v>
      </c>
      <c r="AU522">
        <f t="shared" si="315"/>
        <v>109.07589538461539</v>
      </c>
      <c r="AW522">
        <f t="shared" si="310"/>
        <v>28918.493846153848</v>
      </c>
      <c r="AX522">
        <f t="shared" si="325"/>
        <v>49.852021592953008</v>
      </c>
      <c r="BD522">
        <f t="shared" si="311"/>
        <v>25674.315384615387</v>
      </c>
      <c r="BE522">
        <f t="shared" si="326"/>
        <v>-5.8478858446790349</v>
      </c>
      <c r="BG522">
        <f t="shared" si="327"/>
        <v>7.4297069714389803</v>
      </c>
      <c r="BH522" s="39">
        <f t="shared" si="328"/>
        <v>41502</v>
      </c>
      <c r="BI522" s="41">
        <f t="shared" si="329"/>
        <v>190.75264000000001</v>
      </c>
      <c r="BJ522" s="41">
        <f t="shared" si="316"/>
        <v>333.76610000000005</v>
      </c>
      <c r="BK522" s="41">
        <f t="shared" si="316"/>
        <v>282.41746923076926</v>
      </c>
      <c r="BL522" s="41">
        <f t="shared" si="316"/>
        <v>231.06883846153849</v>
      </c>
      <c r="BM522" s="41">
        <f t="shared" si="316"/>
        <v>179.72020769230772</v>
      </c>
      <c r="BN522" s="41">
        <f t="shared" si="316"/>
        <v>128.37157692307693</v>
      </c>
      <c r="BP522">
        <f t="shared" si="312"/>
        <v>29451.813076923077</v>
      </c>
      <c r="BQ522">
        <f t="shared" si="330"/>
        <v>1.8442151019568476</v>
      </c>
    </row>
    <row r="523" spans="1:69" x14ac:dyDescent="0.3">
      <c r="A523" s="38">
        <v>41509</v>
      </c>
      <c r="B523" s="48">
        <v>190752.64000000001</v>
      </c>
      <c r="C523" s="48">
        <v>221473.84</v>
      </c>
      <c r="D523" s="49">
        <v>1295000</v>
      </c>
      <c r="E523" s="48">
        <v>2738.57</v>
      </c>
      <c r="AD523" s="35">
        <f t="shared" si="317"/>
        <v>2014</v>
      </c>
      <c r="AE523" s="5">
        <f t="shared" si="318"/>
        <v>2013</v>
      </c>
      <c r="AF523" s="5">
        <f t="shared" si="319"/>
        <v>2012</v>
      </c>
      <c r="AG523" s="8">
        <f t="shared" si="320"/>
        <v>41509</v>
      </c>
      <c r="AH523" s="6">
        <f t="shared" si="313"/>
        <v>19</v>
      </c>
      <c r="AI523" s="6">
        <f t="shared" si="314"/>
        <v>33</v>
      </c>
      <c r="AK523">
        <f t="shared" si="309"/>
        <v>27396.586153846154</v>
      </c>
      <c r="AL523">
        <f t="shared" si="321"/>
        <v>39.752737301990116</v>
      </c>
      <c r="AN523">
        <f t="shared" si="322"/>
        <v>6.9626426785010445</v>
      </c>
      <c r="AO523" s="39">
        <f t="shared" si="323"/>
        <v>41509</v>
      </c>
      <c r="AP523" s="40">
        <f t="shared" si="324"/>
        <v>190.75264000000001</v>
      </c>
      <c r="AQ523">
        <f t="shared" si="315"/>
        <v>328.7590338461539</v>
      </c>
      <c r="AR523">
        <f t="shared" si="315"/>
        <v>273.96586153846152</v>
      </c>
      <c r="AS523">
        <f t="shared" si="315"/>
        <v>219.17268923076924</v>
      </c>
      <c r="AT523">
        <f t="shared" si="315"/>
        <v>164.37951692307695</v>
      </c>
      <c r="AU523">
        <f t="shared" si="315"/>
        <v>109.58634461538462</v>
      </c>
      <c r="AW523">
        <f t="shared" si="310"/>
        <v>29102.653653846151</v>
      </c>
      <c r="AX523">
        <f t="shared" si="325"/>
        <v>49.363859961902826</v>
      </c>
      <c r="BD523">
        <f t="shared" si="311"/>
        <v>25544.724615384614</v>
      </c>
      <c r="BE523">
        <f t="shared" si="326"/>
        <v>-6.7594609345207113</v>
      </c>
      <c r="BG523">
        <f t="shared" si="327"/>
        <v>7.4673985674958878</v>
      </c>
      <c r="BH523" s="39">
        <f t="shared" si="328"/>
        <v>41509</v>
      </c>
      <c r="BI523" s="41">
        <f t="shared" si="329"/>
        <v>190.75264000000001</v>
      </c>
      <c r="BJ523" s="41">
        <f t="shared" si="316"/>
        <v>332.08141999999998</v>
      </c>
      <c r="BK523" s="41">
        <f t="shared" si="316"/>
        <v>280.99197076923076</v>
      </c>
      <c r="BL523" s="41">
        <f t="shared" si="316"/>
        <v>229.90252153846154</v>
      </c>
      <c r="BM523" s="41">
        <f t="shared" si="316"/>
        <v>178.81307230769229</v>
      </c>
      <c r="BN523" s="41">
        <f t="shared" si="316"/>
        <v>127.72362307692308</v>
      </c>
      <c r="BP523">
        <f t="shared" si="312"/>
        <v>29353.37942307692</v>
      </c>
      <c r="BQ523">
        <f t="shared" si="330"/>
        <v>0.8615220186205752</v>
      </c>
    </row>
    <row r="524" spans="1:69" x14ac:dyDescent="0.3">
      <c r="A524" s="38">
        <v>41516</v>
      </c>
      <c r="B524" s="48">
        <v>201505.49</v>
      </c>
      <c r="C524" s="48">
        <v>231978.83</v>
      </c>
      <c r="D524" s="49">
        <v>1368000</v>
      </c>
      <c r="E524" s="48">
        <v>2868.65</v>
      </c>
      <c r="AD524" s="35">
        <f t="shared" si="317"/>
        <v>2014</v>
      </c>
      <c r="AE524" s="5">
        <f t="shared" si="318"/>
        <v>2013</v>
      </c>
      <c r="AF524" s="5">
        <f t="shared" si="319"/>
        <v>2012</v>
      </c>
      <c r="AG524" s="8">
        <f t="shared" si="320"/>
        <v>41516</v>
      </c>
      <c r="AH524" s="6">
        <f t="shared" si="313"/>
        <v>18</v>
      </c>
      <c r="AI524" s="6">
        <f t="shared" si="314"/>
        <v>34</v>
      </c>
      <c r="AK524">
        <f t="shared" si="309"/>
        <v>27524.198461538464</v>
      </c>
      <c r="AL524">
        <f t="shared" si="321"/>
        <v>39.066397631956647</v>
      </c>
      <c r="AN524">
        <f t="shared" si="322"/>
        <v>7.3210302665699079</v>
      </c>
      <c r="AO524" s="39">
        <f t="shared" si="323"/>
        <v>41516</v>
      </c>
      <c r="AP524" s="40">
        <f t="shared" si="324"/>
        <v>201.50548999999998</v>
      </c>
      <c r="AQ524">
        <f t="shared" si="315"/>
        <v>330.29038153846153</v>
      </c>
      <c r="AR524">
        <f t="shared" si="315"/>
        <v>275.24198461538464</v>
      </c>
      <c r="AS524">
        <f t="shared" si="315"/>
        <v>220.19358769230772</v>
      </c>
      <c r="AT524">
        <f t="shared" si="315"/>
        <v>165.14519076923077</v>
      </c>
      <c r="AU524">
        <f t="shared" si="315"/>
        <v>110.09679384615386</v>
      </c>
      <c r="AW524">
        <f t="shared" si="310"/>
        <v>29286.813461538459</v>
      </c>
      <c r="AX524">
        <f t="shared" si="325"/>
        <v>48.884948337437329</v>
      </c>
      <c r="BD524">
        <f t="shared" si="311"/>
        <v>25415.133846153847</v>
      </c>
      <c r="BE524">
        <f t="shared" si="326"/>
        <v>-7.6625832295598499</v>
      </c>
      <c r="BG524">
        <f t="shared" si="327"/>
        <v>7.9285630057972112</v>
      </c>
      <c r="BH524" s="39">
        <f t="shared" si="328"/>
        <v>41516</v>
      </c>
      <c r="BI524" s="41">
        <f t="shared" si="329"/>
        <v>201.50548999999998</v>
      </c>
      <c r="BJ524" s="41">
        <f t="shared" si="316"/>
        <v>330.39673999999997</v>
      </c>
      <c r="BK524" s="41">
        <f t="shared" si="316"/>
        <v>279.56647230769232</v>
      </c>
      <c r="BL524" s="41">
        <f t="shared" si="316"/>
        <v>228.73620461538462</v>
      </c>
      <c r="BM524" s="41">
        <f t="shared" si="316"/>
        <v>177.90593692307692</v>
      </c>
      <c r="BN524" s="41">
        <f t="shared" si="316"/>
        <v>127.07566923076924</v>
      </c>
      <c r="BP524">
        <f t="shared" si="312"/>
        <v>29254.94576923077</v>
      </c>
      <c r="BQ524">
        <f t="shared" si="330"/>
        <v>-0.10881242628031362</v>
      </c>
    </row>
    <row r="525" spans="1:69" x14ac:dyDescent="0.3">
      <c r="A525" s="38">
        <v>41523</v>
      </c>
      <c r="B525" s="48">
        <v>201652.79</v>
      </c>
      <c r="C525" s="48">
        <v>231393.03</v>
      </c>
      <c r="D525" s="49">
        <v>1369000</v>
      </c>
      <c r="E525" s="48">
        <v>2860.41</v>
      </c>
      <c r="AD525" s="35">
        <f t="shared" si="317"/>
        <v>2014</v>
      </c>
      <c r="AE525" s="5">
        <f t="shared" si="318"/>
        <v>2013</v>
      </c>
      <c r="AF525" s="5">
        <f t="shared" si="319"/>
        <v>2012</v>
      </c>
      <c r="AG525" s="8">
        <f t="shared" si="320"/>
        <v>41523</v>
      </c>
      <c r="AH525" s="6">
        <f t="shared" si="313"/>
        <v>17</v>
      </c>
      <c r="AI525" s="6">
        <f t="shared" si="314"/>
        <v>35</v>
      </c>
      <c r="AK525">
        <f t="shared" si="309"/>
        <v>27651.810769230771</v>
      </c>
      <c r="AL525">
        <f t="shared" si="321"/>
        <v>38.393008963916863</v>
      </c>
      <c r="AN525">
        <f t="shared" si="322"/>
        <v>7.2925708801821685</v>
      </c>
      <c r="AO525" s="39">
        <f t="shared" si="323"/>
        <v>41523</v>
      </c>
      <c r="AP525" s="40">
        <f t="shared" si="324"/>
        <v>201.65279000000001</v>
      </c>
      <c r="AQ525">
        <f t="shared" si="315"/>
        <v>331.82172923076928</v>
      </c>
      <c r="AR525">
        <f t="shared" si="315"/>
        <v>276.51810769230775</v>
      </c>
      <c r="AS525">
        <f t="shared" si="315"/>
        <v>221.21448615384617</v>
      </c>
      <c r="AT525">
        <f t="shared" si="315"/>
        <v>165.91086461538464</v>
      </c>
      <c r="AU525">
        <f t="shared" si="315"/>
        <v>110.60724307692308</v>
      </c>
      <c r="AW525">
        <f t="shared" si="310"/>
        <v>29470.97326923077</v>
      </c>
      <c r="AX525">
        <f t="shared" si="325"/>
        <v>48.415026274317597</v>
      </c>
      <c r="BD525">
        <f t="shared" si="311"/>
        <v>25285.543076923081</v>
      </c>
      <c r="BE525">
        <f t="shared" si="326"/>
        <v>-8.5573697580077717</v>
      </c>
      <c r="BG525">
        <f t="shared" si="327"/>
        <v>7.9750230946804921</v>
      </c>
      <c r="BH525" s="39">
        <f t="shared" si="328"/>
        <v>41523</v>
      </c>
      <c r="BI525" s="41">
        <f t="shared" si="329"/>
        <v>201.65279000000001</v>
      </c>
      <c r="BJ525" s="41">
        <f t="shared" si="316"/>
        <v>328.71206000000006</v>
      </c>
      <c r="BK525" s="41">
        <f t="shared" si="316"/>
        <v>278.14097384615388</v>
      </c>
      <c r="BL525" s="41">
        <f t="shared" si="316"/>
        <v>227.56988769230773</v>
      </c>
      <c r="BM525" s="41">
        <f t="shared" si="316"/>
        <v>176.99880153846155</v>
      </c>
      <c r="BN525" s="41">
        <f t="shared" si="316"/>
        <v>126.42771538461541</v>
      </c>
      <c r="BP525">
        <f t="shared" si="312"/>
        <v>29156.512115384616</v>
      </c>
      <c r="BQ525">
        <f t="shared" si="330"/>
        <v>-1.0670199147256088</v>
      </c>
    </row>
    <row r="526" spans="1:69" x14ac:dyDescent="0.3">
      <c r="A526" s="38">
        <v>41530</v>
      </c>
      <c r="B526" s="48">
        <v>207102.87</v>
      </c>
      <c r="C526" s="48">
        <v>238216.21</v>
      </c>
      <c r="D526" s="49">
        <v>1406000</v>
      </c>
      <c r="E526" s="48">
        <v>2946.22</v>
      </c>
      <c r="AD526" s="35">
        <f t="shared" si="317"/>
        <v>2014</v>
      </c>
      <c r="AE526" s="5">
        <f t="shared" si="318"/>
        <v>2013</v>
      </c>
      <c r="AF526" s="5">
        <f t="shared" si="319"/>
        <v>2012</v>
      </c>
      <c r="AG526" s="8">
        <f t="shared" si="320"/>
        <v>41530</v>
      </c>
      <c r="AH526" s="6">
        <f t="shared" si="313"/>
        <v>16</v>
      </c>
      <c r="AI526" s="6">
        <f t="shared" si="314"/>
        <v>36</v>
      </c>
      <c r="AK526">
        <f t="shared" si="309"/>
        <v>27779.423076923078</v>
      </c>
      <c r="AL526">
        <f t="shared" si="321"/>
        <v>37.732208152417982</v>
      </c>
      <c r="AN526">
        <f t="shared" si="322"/>
        <v>7.455261739112375</v>
      </c>
      <c r="AO526" s="39">
        <f t="shared" si="323"/>
        <v>41530</v>
      </c>
      <c r="AP526" s="40">
        <f t="shared" si="324"/>
        <v>207.10287</v>
      </c>
      <c r="AQ526">
        <f t="shared" si="315"/>
        <v>333.35307692307691</v>
      </c>
      <c r="AR526">
        <f t="shared" si="315"/>
        <v>277.79423076923075</v>
      </c>
      <c r="AS526">
        <f t="shared" si="315"/>
        <v>222.23538461538462</v>
      </c>
      <c r="AT526">
        <f t="shared" si="315"/>
        <v>166.67653846153846</v>
      </c>
      <c r="AU526">
        <f t="shared" si="315"/>
        <v>111.11769230769231</v>
      </c>
      <c r="AW526">
        <f t="shared" si="310"/>
        <v>29655.133076923077</v>
      </c>
      <c r="AX526">
        <f t="shared" si="325"/>
        <v>47.953843013930374</v>
      </c>
      <c r="BD526">
        <f t="shared" si="311"/>
        <v>25155.952307692307</v>
      </c>
      <c r="BE526">
        <f t="shared" si="326"/>
        <v>-9.4439353976726093</v>
      </c>
      <c r="BG526">
        <f t="shared" si="327"/>
        <v>8.2327580950561394</v>
      </c>
      <c r="BH526" s="39">
        <f t="shared" si="328"/>
        <v>41530</v>
      </c>
      <c r="BI526" s="41">
        <f t="shared" si="329"/>
        <v>207.10287</v>
      </c>
      <c r="BJ526" s="41">
        <f t="shared" si="316"/>
        <v>327.02737999999999</v>
      </c>
      <c r="BK526" s="41">
        <f t="shared" si="316"/>
        <v>276.71547538461539</v>
      </c>
      <c r="BL526" s="41">
        <f t="shared" si="316"/>
        <v>226.40357076923078</v>
      </c>
      <c r="BM526" s="41">
        <f t="shared" si="316"/>
        <v>176.09166615384612</v>
      </c>
      <c r="BN526" s="41">
        <f t="shared" si="316"/>
        <v>125.77976153846153</v>
      </c>
      <c r="BP526">
        <f t="shared" si="312"/>
        <v>29058.078461538462</v>
      </c>
      <c r="BQ526">
        <f t="shared" si="330"/>
        <v>-2.0133263736699547</v>
      </c>
    </row>
    <row r="527" spans="1:69" x14ac:dyDescent="0.3">
      <c r="A527" s="38">
        <v>41534</v>
      </c>
      <c r="B527" s="48">
        <v>204156.88</v>
      </c>
      <c r="C527" s="48">
        <v>236222.34</v>
      </c>
      <c r="D527" s="49">
        <v>1386000</v>
      </c>
      <c r="E527" s="48">
        <v>2922.41</v>
      </c>
      <c r="AD527" s="35">
        <f t="shared" si="317"/>
        <v>2014</v>
      </c>
      <c r="AE527" s="5">
        <f t="shared" si="318"/>
        <v>2013</v>
      </c>
      <c r="AF527" s="5">
        <f t="shared" si="319"/>
        <v>2012</v>
      </c>
      <c r="AG527" s="8">
        <f t="shared" si="320"/>
        <v>41534</v>
      </c>
      <c r="AH527" s="6">
        <f t="shared" si="313"/>
        <v>15</v>
      </c>
      <c r="AI527" s="6">
        <f t="shared" si="314"/>
        <v>37</v>
      </c>
      <c r="AK527">
        <f t="shared" si="309"/>
        <v>27907.035384615388</v>
      </c>
      <c r="AL527">
        <f t="shared" si="321"/>
        <v>37.083645503058918</v>
      </c>
      <c r="AN527">
        <f t="shared" si="322"/>
        <v>7.315606161181412</v>
      </c>
      <c r="AO527" s="39">
        <f t="shared" si="323"/>
        <v>41534</v>
      </c>
      <c r="AP527" s="40">
        <f t="shared" si="324"/>
        <v>204.15688</v>
      </c>
      <c r="AQ527">
        <f t="shared" si="315"/>
        <v>334.88442461538466</v>
      </c>
      <c r="AR527">
        <f t="shared" si="315"/>
        <v>279.07035384615386</v>
      </c>
      <c r="AS527">
        <f t="shared" si="315"/>
        <v>223.2562830769231</v>
      </c>
      <c r="AT527">
        <f t="shared" si="315"/>
        <v>167.44221230769233</v>
      </c>
      <c r="AU527">
        <f t="shared" si="315"/>
        <v>111.62814153846155</v>
      </c>
      <c r="AW527">
        <f t="shared" si="310"/>
        <v>29839.292884615385</v>
      </c>
      <c r="AX527">
        <f t="shared" si="325"/>
        <v>47.50115703809881</v>
      </c>
      <c r="BD527">
        <f t="shared" si="311"/>
        <v>25026.36153846154</v>
      </c>
      <c r="BE527">
        <f t="shared" si="326"/>
        <v>-10.322392925125644</v>
      </c>
      <c r="BG527">
        <f t="shared" si="327"/>
        <v>8.1576732473173674</v>
      </c>
      <c r="BH527" s="39">
        <f t="shared" si="328"/>
        <v>41534</v>
      </c>
      <c r="BI527" s="41">
        <f t="shared" si="329"/>
        <v>204.15688</v>
      </c>
      <c r="BJ527" s="41">
        <f t="shared" si="316"/>
        <v>325.34270000000004</v>
      </c>
      <c r="BK527" s="41">
        <f t="shared" si="316"/>
        <v>275.28997692307695</v>
      </c>
      <c r="BL527" s="41">
        <f t="shared" si="316"/>
        <v>225.23725384615386</v>
      </c>
      <c r="BM527" s="41">
        <f t="shared" si="316"/>
        <v>175.1845307692308</v>
      </c>
      <c r="BN527" s="41">
        <f t="shared" si="316"/>
        <v>125.1318076923077</v>
      </c>
      <c r="BP527">
        <f t="shared" si="312"/>
        <v>28959.644807692304</v>
      </c>
      <c r="BQ527">
        <f t="shared" si="330"/>
        <v>-2.9479521526349917</v>
      </c>
    </row>
    <row r="528" spans="1:69" x14ac:dyDescent="0.3">
      <c r="A528" s="38">
        <v>41544</v>
      </c>
      <c r="B528" s="48">
        <v>201210.89</v>
      </c>
      <c r="C528" s="48">
        <v>233491.84</v>
      </c>
      <c r="D528" s="49">
        <v>1366000</v>
      </c>
      <c r="E528" s="48">
        <v>2888.42</v>
      </c>
      <c r="AD528" s="35">
        <f t="shared" si="317"/>
        <v>2014</v>
      </c>
      <c r="AE528" s="5">
        <f t="shared" si="318"/>
        <v>2013</v>
      </c>
      <c r="AF528" s="5">
        <f t="shared" si="319"/>
        <v>2012</v>
      </c>
      <c r="AG528" s="8">
        <f t="shared" si="320"/>
        <v>41544</v>
      </c>
      <c r="AH528" s="6">
        <f t="shared" si="313"/>
        <v>14</v>
      </c>
      <c r="AI528" s="6">
        <f t="shared" si="314"/>
        <v>38</v>
      </c>
      <c r="AK528">
        <f t="shared" si="309"/>
        <v>28034.647692307692</v>
      </c>
      <c r="AL528">
        <f t="shared" si="321"/>
        <v>36.4469841554141</v>
      </c>
      <c r="AN528">
        <f t="shared" si="322"/>
        <v>7.1772219935979225</v>
      </c>
      <c r="AO528" s="39">
        <f t="shared" si="323"/>
        <v>41544</v>
      </c>
      <c r="AP528" s="40">
        <f t="shared" si="324"/>
        <v>201.21089000000001</v>
      </c>
      <c r="AQ528">
        <f t="shared" si="315"/>
        <v>336.41577230769235</v>
      </c>
      <c r="AR528">
        <f t="shared" si="315"/>
        <v>280.34647692307692</v>
      </c>
      <c r="AS528">
        <f t="shared" si="315"/>
        <v>224.27718153846152</v>
      </c>
      <c r="AT528">
        <f t="shared" si="315"/>
        <v>168.20788615384618</v>
      </c>
      <c r="AU528">
        <f t="shared" si="315"/>
        <v>112.13859076923076</v>
      </c>
      <c r="AW528">
        <f t="shared" si="310"/>
        <v>30023.452692307692</v>
      </c>
      <c r="AX528">
        <f t="shared" si="325"/>
        <v>47.056735647331081</v>
      </c>
      <c r="BD528">
        <f t="shared" si="311"/>
        <v>24896.77076923077</v>
      </c>
      <c r="BE528">
        <f t="shared" si="326"/>
        <v>-11.192853063525066</v>
      </c>
      <c r="BG528">
        <f t="shared" si="327"/>
        <v>8.0818067477518394</v>
      </c>
      <c r="BH528" s="39">
        <f t="shared" si="328"/>
        <v>41544</v>
      </c>
      <c r="BI528" s="41">
        <f t="shared" si="329"/>
        <v>201.21089000000001</v>
      </c>
      <c r="BJ528" s="41">
        <f t="shared" si="316"/>
        <v>323.65802000000002</v>
      </c>
      <c r="BK528" s="41">
        <f t="shared" si="316"/>
        <v>273.86447846153851</v>
      </c>
      <c r="BL528" s="41">
        <f t="shared" si="316"/>
        <v>224.07093692307691</v>
      </c>
      <c r="BM528" s="41">
        <f t="shared" si="316"/>
        <v>174.2773953846154</v>
      </c>
      <c r="BN528" s="41">
        <f t="shared" si="316"/>
        <v>124.48385384615385</v>
      </c>
      <c r="BP528">
        <f t="shared" si="312"/>
        <v>28861.21115384615</v>
      </c>
      <c r="BQ528">
        <f t="shared" si="330"/>
        <v>-3.8711121947653915</v>
      </c>
    </row>
    <row r="529" spans="1:69" x14ac:dyDescent="0.3">
      <c r="A529" s="38">
        <v>41551</v>
      </c>
      <c r="B529" s="48">
        <v>208870.46</v>
      </c>
      <c r="C529" s="48">
        <v>242673.12</v>
      </c>
      <c r="D529" s="49">
        <v>1418000</v>
      </c>
      <c r="E529" s="48">
        <v>3002.89</v>
      </c>
      <c r="AD529" s="35">
        <f t="shared" si="317"/>
        <v>2014</v>
      </c>
      <c r="AE529" s="5">
        <f t="shared" si="318"/>
        <v>2013</v>
      </c>
      <c r="AF529" s="5">
        <f t="shared" si="319"/>
        <v>2012</v>
      </c>
      <c r="AG529" s="8">
        <f t="shared" si="320"/>
        <v>41551</v>
      </c>
      <c r="AH529" s="6">
        <f t="shared" si="313"/>
        <v>13</v>
      </c>
      <c r="AI529" s="6">
        <f t="shared" si="314"/>
        <v>39</v>
      </c>
      <c r="AK529">
        <f t="shared" si="309"/>
        <v>28162.260000000002</v>
      </c>
      <c r="AL529">
        <f t="shared" si="321"/>
        <v>35.821899499618958</v>
      </c>
      <c r="AN529">
        <f t="shared" si="322"/>
        <v>7.416679627274231</v>
      </c>
      <c r="AO529" s="39">
        <f t="shared" si="323"/>
        <v>41551</v>
      </c>
      <c r="AP529" s="40">
        <f t="shared" si="324"/>
        <v>208.87045999999998</v>
      </c>
      <c r="AQ529">
        <f t="shared" si="315"/>
        <v>337.94711999999998</v>
      </c>
      <c r="AR529">
        <f t="shared" si="315"/>
        <v>281.62260000000003</v>
      </c>
      <c r="AS529">
        <f t="shared" si="315"/>
        <v>225.29808000000003</v>
      </c>
      <c r="AT529">
        <f t="shared" si="315"/>
        <v>168.97355999999999</v>
      </c>
      <c r="AU529">
        <f t="shared" si="315"/>
        <v>112.64904000000001</v>
      </c>
      <c r="AW529">
        <f t="shared" si="310"/>
        <v>30207.612499999999</v>
      </c>
      <c r="AX529">
        <f t="shared" si="325"/>
        <v>46.620354561959523</v>
      </c>
      <c r="BD529">
        <f t="shared" si="311"/>
        <v>24767.18</v>
      </c>
      <c r="BE529">
        <f t="shared" si="326"/>
        <v>-12.055424529139358</v>
      </c>
      <c r="BG529">
        <f t="shared" si="327"/>
        <v>8.4333565629999043</v>
      </c>
      <c r="BH529" s="39">
        <f t="shared" si="328"/>
        <v>41551</v>
      </c>
      <c r="BI529" s="41">
        <f t="shared" si="329"/>
        <v>208.87045999999998</v>
      </c>
      <c r="BJ529" s="41">
        <f t="shared" si="316"/>
        <v>321.97334000000001</v>
      </c>
      <c r="BK529" s="41">
        <f t="shared" si="316"/>
        <v>272.43897999999996</v>
      </c>
      <c r="BL529" s="41">
        <f t="shared" si="316"/>
        <v>222.90461999999999</v>
      </c>
      <c r="BM529" s="41">
        <f t="shared" si="316"/>
        <v>173.37026</v>
      </c>
      <c r="BN529" s="41">
        <f t="shared" si="316"/>
        <v>123.8359</v>
      </c>
      <c r="BP529">
        <f t="shared" si="312"/>
        <v>28762.7775</v>
      </c>
      <c r="BQ529">
        <f t="shared" si="330"/>
        <v>-4.7830162016279765</v>
      </c>
    </row>
    <row r="530" spans="1:69" x14ac:dyDescent="0.3">
      <c r="A530" s="38">
        <v>41558</v>
      </c>
      <c r="B530" s="48">
        <v>212552.94</v>
      </c>
      <c r="C530" s="48">
        <v>247146.87</v>
      </c>
      <c r="D530" s="49">
        <v>1443000</v>
      </c>
      <c r="E530" s="48">
        <v>3058.35</v>
      </c>
      <c r="AD530" s="35">
        <f t="shared" si="317"/>
        <v>2014</v>
      </c>
      <c r="AE530" s="5">
        <f t="shared" si="318"/>
        <v>2013</v>
      </c>
      <c r="AF530" s="5">
        <f t="shared" si="319"/>
        <v>2012</v>
      </c>
      <c r="AG530" s="8">
        <f t="shared" si="320"/>
        <v>41558</v>
      </c>
      <c r="AH530" s="6">
        <f t="shared" si="313"/>
        <v>12</v>
      </c>
      <c r="AI530" s="6">
        <f t="shared" si="314"/>
        <v>40</v>
      </c>
      <c r="AK530">
        <f t="shared" si="309"/>
        <v>28289.872307692309</v>
      </c>
      <c r="AL530">
        <f t="shared" si="321"/>
        <v>35.208078624494156</v>
      </c>
      <c r="AN530">
        <f t="shared" si="322"/>
        <v>7.5133934041195607</v>
      </c>
      <c r="AO530" s="39">
        <f t="shared" si="323"/>
        <v>41558</v>
      </c>
      <c r="AP530" s="40">
        <f t="shared" si="324"/>
        <v>212.55294000000001</v>
      </c>
      <c r="AQ530">
        <f t="shared" si="315"/>
        <v>339.47846769230773</v>
      </c>
      <c r="AR530">
        <f t="shared" si="315"/>
        <v>282.89872307692309</v>
      </c>
      <c r="AS530">
        <f t="shared" si="315"/>
        <v>226.31897846153848</v>
      </c>
      <c r="AT530">
        <f t="shared" si="315"/>
        <v>169.73923384615387</v>
      </c>
      <c r="AU530">
        <f t="shared" si="315"/>
        <v>113.15948923076924</v>
      </c>
      <c r="AW530">
        <f t="shared" si="310"/>
        <v>30391.772307692307</v>
      </c>
      <c r="AX530">
        <f t="shared" si="325"/>
        <v>46.191797544733745</v>
      </c>
      <c r="BD530">
        <f t="shared" si="311"/>
        <v>24637.58923076923</v>
      </c>
      <c r="BE530">
        <f t="shared" si="326"/>
        <v>-12.910214076611382</v>
      </c>
      <c r="BG530">
        <f t="shared" si="327"/>
        <v>8.6271809311013392</v>
      </c>
      <c r="BH530" s="39">
        <f t="shared" si="328"/>
        <v>41558</v>
      </c>
      <c r="BI530" s="41">
        <f t="shared" si="329"/>
        <v>212.55294000000001</v>
      </c>
      <c r="BJ530" s="41">
        <f t="shared" si="316"/>
        <v>320.28865999999999</v>
      </c>
      <c r="BK530" s="41">
        <f t="shared" si="316"/>
        <v>271.01348153846152</v>
      </c>
      <c r="BL530" s="41">
        <f t="shared" si="316"/>
        <v>221.73830307692307</v>
      </c>
      <c r="BM530" s="41">
        <f t="shared" si="316"/>
        <v>172.46312461538463</v>
      </c>
      <c r="BN530" s="41">
        <f t="shared" si="316"/>
        <v>123.18794615384614</v>
      </c>
      <c r="BP530">
        <f t="shared" si="312"/>
        <v>28664.343846153846</v>
      </c>
      <c r="BQ530">
        <f t="shared" si="330"/>
        <v>-5.6838687920192088</v>
      </c>
    </row>
    <row r="531" spans="1:69" x14ac:dyDescent="0.3">
      <c r="A531" s="38">
        <v>41565</v>
      </c>
      <c r="B531" s="48">
        <v>216824.62</v>
      </c>
      <c r="C531" s="48">
        <v>252213.69</v>
      </c>
      <c r="D531" s="49">
        <v>1472000</v>
      </c>
      <c r="E531" s="48">
        <v>3122.04</v>
      </c>
      <c r="AD531" s="35">
        <f t="shared" si="317"/>
        <v>2014</v>
      </c>
      <c r="AE531" s="5">
        <f t="shared" si="318"/>
        <v>2013</v>
      </c>
      <c r="AF531" s="5">
        <f t="shared" si="319"/>
        <v>2012</v>
      </c>
      <c r="AG531" s="8">
        <f t="shared" si="320"/>
        <v>41565</v>
      </c>
      <c r="AH531" s="6">
        <f t="shared" si="313"/>
        <v>11</v>
      </c>
      <c r="AI531" s="6">
        <f t="shared" si="314"/>
        <v>41</v>
      </c>
      <c r="AK531">
        <f t="shared" si="309"/>
        <v>28417.484615384616</v>
      </c>
      <c r="AL531">
        <f t="shared" si="321"/>
        <v>34.605219795237204</v>
      </c>
      <c r="AN531">
        <f t="shared" si="322"/>
        <v>7.6299722841273505</v>
      </c>
      <c r="AO531" s="39">
        <f t="shared" si="323"/>
        <v>41565</v>
      </c>
      <c r="AP531" s="40">
        <f t="shared" si="324"/>
        <v>216.82461999999998</v>
      </c>
      <c r="AQ531">
        <f t="shared" si="315"/>
        <v>341.00981538461537</v>
      </c>
      <c r="AR531">
        <f t="shared" si="315"/>
        <v>284.17484615384615</v>
      </c>
      <c r="AS531">
        <f t="shared" si="315"/>
        <v>227.33987692307693</v>
      </c>
      <c r="AT531">
        <f t="shared" si="315"/>
        <v>170.50490769230768</v>
      </c>
      <c r="AU531">
        <f t="shared" si="315"/>
        <v>113.66993846153846</v>
      </c>
      <c r="AW531">
        <f t="shared" si="310"/>
        <v>30575.932115384614</v>
      </c>
      <c r="AX531">
        <f t="shared" si="325"/>
        <v>45.770856043533726</v>
      </c>
      <c r="BD531">
        <f t="shared" si="311"/>
        <v>24507.99846153846</v>
      </c>
      <c r="BE531">
        <f t="shared" si="326"/>
        <v>-13.75732654300319</v>
      </c>
      <c r="BG531">
        <f t="shared" si="327"/>
        <v>8.8470961976055662</v>
      </c>
      <c r="BH531" s="39">
        <f t="shared" si="328"/>
        <v>41565</v>
      </c>
      <c r="BI531" s="41">
        <f t="shared" si="329"/>
        <v>216.82461999999998</v>
      </c>
      <c r="BJ531" s="41">
        <f t="shared" si="316"/>
        <v>318.60397999999998</v>
      </c>
      <c r="BK531" s="41">
        <f t="shared" si="316"/>
        <v>269.58798307692308</v>
      </c>
      <c r="BL531" s="41">
        <f t="shared" si="316"/>
        <v>220.57198615384615</v>
      </c>
      <c r="BM531" s="41">
        <f t="shared" si="316"/>
        <v>171.55598923076923</v>
      </c>
      <c r="BN531" s="41">
        <f t="shared" si="316"/>
        <v>122.5399923076923</v>
      </c>
      <c r="BP531">
        <f t="shared" si="312"/>
        <v>28565.910192307692</v>
      </c>
      <c r="BQ531">
        <f t="shared" si="330"/>
        <v>-6.5738696550335369</v>
      </c>
    </row>
    <row r="532" spans="1:69" x14ac:dyDescent="0.3">
      <c r="A532" s="38">
        <v>41572</v>
      </c>
      <c r="B532" s="48">
        <v>213436.74</v>
      </c>
      <c r="C532" s="48">
        <v>247569.62</v>
      </c>
      <c r="D532" s="49">
        <v>1449000</v>
      </c>
      <c r="E532" s="48">
        <v>3062.32</v>
      </c>
      <c r="AD532" s="35">
        <f t="shared" si="317"/>
        <v>2014</v>
      </c>
      <c r="AE532" s="5">
        <f t="shared" si="318"/>
        <v>2013</v>
      </c>
      <c r="AF532" s="5">
        <f t="shared" si="319"/>
        <v>2012</v>
      </c>
      <c r="AG532" s="8">
        <f t="shared" si="320"/>
        <v>41572</v>
      </c>
      <c r="AH532" s="6">
        <f t="shared" si="313"/>
        <v>10</v>
      </c>
      <c r="AI532" s="6">
        <f t="shared" si="314"/>
        <v>42</v>
      </c>
      <c r="AK532">
        <f t="shared" ref="AK532:AK595" si="331">VLOOKUP($AF532,$AG$3:$AI$17,AH$1,FALSE)*($AH532/$AH$18)+VLOOKUP($AE532,$AG$3:$AI$17,AH$1,FALSE)*($AI532/$AI$18)</f>
        <v>28545.096923076926</v>
      </c>
      <c r="AL532">
        <f t="shared" si="321"/>
        <v>34.013031958849595</v>
      </c>
      <c r="AN532">
        <f t="shared" si="322"/>
        <v>7.477176923769691</v>
      </c>
      <c r="AO532" s="39">
        <f t="shared" si="323"/>
        <v>41572</v>
      </c>
      <c r="AP532" s="40">
        <f t="shared" si="324"/>
        <v>213.43673999999999</v>
      </c>
      <c r="AQ532">
        <f t="shared" si="315"/>
        <v>342.54116307692311</v>
      </c>
      <c r="AR532">
        <f t="shared" si="315"/>
        <v>285.45096923076926</v>
      </c>
      <c r="AS532">
        <f t="shared" si="315"/>
        <v>228.36077538461541</v>
      </c>
      <c r="AT532">
        <f t="shared" si="315"/>
        <v>171.27058153846156</v>
      </c>
      <c r="AU532">
        <f t="shared" si="315"/>
        <v>114.1803876923077</v>
      </c>
      <c r="AW532">
        <f t="shared" ref="AW532:AW595" si="332">VLOOKUP($AF532,$AG$3:$AI$17,AI$1,FALSE)*($AH532/$AH$18)+VLOOKUP($AE532,$AG$3:$AI$17,AI$1,FALSE)*($AI532/$AI$18)</f>
        <v>30760.091923076921</v>
      </c>
      <c r="AX532">
        <f t="shared" si="325"/>
        <v>45.357328852961864</v>
      </c>
      <c r="BD532">
        <f t="shared" si="311"/>
        <v>24378.407692307694</v>
      </c>
      <c r="BE532">
        <f t="shared" si="326"/>
        <v>-14.596864890659123</v>
      </c>
      <c r="BG532">
        <f t="shared" si="327"/>
        <v>8.7551550820666328</v>
      </c>
      <c r="BH532" s="39">
        <f t="shared" si="328"/>
        <v>41572</v>
      </c>
      <c r="BI532" s="41">
        <f t="shared" si="329"/>
        <v>213.43673999999999</v>
      </c>
      <c r="BJ532" s="41">
        <f t="shared" si="316"/>
        <v>316.91930000000002</v>
      </c>
      <c r="BK532" s="41">
        <f t="shared" si="316"/>
        <v>268.16248461538459</v>
      </c>
      <c r="BL532" s="41">
        <f t="shared" si="316"/>
        <v>219.40566923076923</v>
      </c>
      <c r="BM532" s="41">
        <f t="shared" si="316"/>
        <v>170.64885384615386</v>
      </c>
      <c r="BN532" s="41">
        <f t="shared" si="316"/>
        <v>121.89203846153846</v>
      </c>
      <c r="BP532">
        <f t="shared" si="312"/>
        <v>28467.476538461538</v>
      </c>
      <c r="BQ532">
        <f t="shared" si="330"/>
        <v>-7.4532136976333652</v>
      </c>
    </row>
    <row r="533" spans="1:69" x14ac:dyDescent="0.3">
      <c r="A533" s="38">
        <v>41579</v>
      </c>
      <c r="B533" s="48">
        <v>220949.01</v>
      </c>
      <c r="C533" s="48">
        <v>255611.54</v>
      </c>
      <c r="D533" s="49">
        <v>1500000</v>
      </c>
      <c r="E533" s="48">
        <v>3161.57</v>
      </c>
      <c r="AD533" s="35">
        <f t="shared" si="317"/>
        <v>2014</v>
      </c>
      <c r="AE533" s="5">
        <f t="shared" si="318"/>
        <v>2013</v>
      </c>
      <c r="AF533" s="5">
        <f t="shared" si="319"/>
        <v>2012</v>
      </c>
      <c r="AG533" s="8">
        <f t="shared" si="320"/>
        <v>41579</v>
      </c>
      <c r="AH533" s="6">
        <f t="shared" si="313"/>
        <v>9</v>
      </c>
      <c r="AI533" s="6">
        <f t="shared" si="314"/>
        <v>43</v>
      </c>
      <c r="AK533">
        <f t="shared" si="331"/>
        <v>28672.709230769229</v>
      </c>
      <c r="AL533">
        <f t="shared" si="321"/>
        <v>33.431234275596331</v>
      </c>
      <c r="AN533">
        <f t="shared" si="322"/>
        <v>7.7058993003317395</v>
      </c>
      <c r="AO533" s="39">
        <f t="shared" si="323"/>
        <v>41579</v>
      </c>
      <c r="AP533" s="40">
        <f t="shared" si="324"/>
        <v>220.94901000000002</v>
      </c>
      <c r="AQ533">
        <f t="shared" si="315"/>
        <v>344.0725107692308</v>
      </c>
      <c r="AR533">
        <f t="shared" si="315"/>
        <v>286.72709230769226</v>
      </c>
      <c r="AS533">
        <f t="shared" si="315"/>
        <v>229.38167384615383</v>
      </c>
      <c r="AT533">
        <f t="shared" si="315"/>
        <v>172.0362553846154</v>
      </c>
      <c r="AU533">
        <f t="shared" si="315"/>
        <v>114.69083692307692</v>
      </c>
      <c r="AW533">
        <f t="shared" si="332"/>
        <v>30944.251730769229</v>
      </c>
      <c r="AX533">
        <f t="shared" si="325"/>
        <v>44.951021793660971</v>
      </c>
      <c r="BD533">
        <f t="shared" ref="BD533:BD596" si="333">VLOOKUP($AE533,$AG$3:$AI$17,AH$1,FALSE)*($AH533/$AH$18)+VLOOKUP($AD533,$AG$3:$AI$17,AH$1,FALSE)*($AI533/$AI$18)</f>
        <v>24248.81692307692</v>
      </c>
      <c r="BE533">
        <f t="shared" si="326"/>
        <v>-15.428930248924456</v>
      </c>
      <c r="BG533">
        <f t="shared" si="327"/>
        <v>9.1117439131526883</v>
      </c>
      <c r="BH533" s="39">
        <f t="shared" si="328"/>
        <v>41579</v>
      </c>
      <c r="BI533" s="41">
        <f t="shared" si="329"/>
        <v>220.94901000000002</v>
      </c>
      <c r="BJ533" s="41">
        <f t="shared" si="316"/>
        <v>315.23461999999995</v>
      </c>
      <c r="BK533" s="41">
        <f t="shared" si="316"/>
        <v>266.73698615384615</v>
      </c>
      <c r="BL533" s="41">
        <f t="shared" si="316"/>
        <v>218.23935230769229</v>
      </c>
      <c r="BM533" s="41">
        <f t="shared" si="316"/>
        <v>169.74171846153843</v>
      </c>
      <c r="BN533" s="41">
        <f t="shared" si="316"/>
        <v>121.24408461538461</v>
      </c>
      <c r="BP533">
        <f t="shared" ref="BP533:BP596" si="334">VLOOKUP($AE533,$AG$3:$AI$17,AI$1,FALSE)*($AH533/$AH$18)+VLOOKUP($AD533,$AG$3:$AI$17,AI$1,FALSE)*($AI533/$AI$18)</f>
        <v>28369.042884615381</v>
      </c>
      <c r="BQ533">
        <f t="shared" si="330"/>
        <v>-8.3220911869496099</v>
      </c>
    </row>
    <row r="534" spans="1:69" x14ac:dyDescent="0.3">
      <c r="A534" s="38">
        <v>41586</v>
      </c>
      <c r="B534" s="48">
        <v>207692.07</v>
      </c>
      <c r="C534" s="48">
        <v>241020.41</v>
      </c>
      <c r="D534" s="49">
        <v>1410000</v>
      </c>
      <c r="E534" s="48">
        <v>2981.5</v>
      </c>
      <c r="AD534" s="35">
        <f t="shared" si="317"/>
        <v>2014</v>
      </c>
      <c r="AE534" s="5">
        <f t="shared" si="318"/>
        <v>2013</v>
      </c>
      <c r="AF534" s="5">
        <f t="shared" si="319"/>
        <v>2012</v>
      </c>
      <c r="AG534" s="8">
        <f t="shared" si="320"/>
        <v>41586</v>
      </c>
      <c r="AH534" s="6">
        <f t="shared" si="313"/>
        <v>8</v>
      </c>
      <c r="AI534" s="6">
        <f t="shared" si="314"/>
        <v>44</v>
      </c>
      <c r="AK534">
        <f t="shared" si="331"/>
        <v>28800.32153846154</v>
      </c>
      <c r="AL534">
        <f t="shared" si="321"/>
        <v>32.859555674913324</v>
      </c>
      <c r="AN534">
        <f t="shared" si="322"/>
        <v>7.2114496958874765</v>
      </c>
      <c r="AO534" s="39">
        <f t="shared" si="323"/>
        <v>41586</v>
      </c>
      <c r="AP534" s="40">
        <f t="shared" si="324"/>
        <v>207.69207</v>
      </c>
      <c r="AQ534">
        <f t="shared" si="315"/>
        <v>345.60385846153844</v>
      </c>
      <c r="AR534">
        <f t="shared" si="315"/>
        <v>288.00321538461543</v>
      </c>
      <c r="AS534">
        <f t="shared" si="315"/>
        <v>230.40257230769231</v>
      </c>
      <c r="AT534">
        <f t="shared" si="315"/>
        <v>172.80192923076922</v>
      </c>
      <c r="AU534">
        <f t="shared" si="315"/>
        <v>115.20128615384616</v>
      </c>
      <c r="AW534">
        <f t="shared" si="332"/>
        <v>31128.411538461536</v>
      </c>
      <c r="AX534">
        <f t="shared" si="325"/>
        <v>44.551747408284093</v>
      </c>
      <c r="BD534">
        <f t="shared" si="333"/>
        <v>24119.226153846153</v>
      </c>
      <c r="BE534">
        <f t="shared" si="326"/>
        <v>-16.253621954754895</v>
      </c>
      <c r="BG534">
        <f t="shared" si="327"/>
        <v>8.6110586083990324</v>
      </c>
      <c r="BH534" s="39">
        <f t="shared" si="328"/>
        <v>41586</v>
      </c>
      <c r="BI534" s="41">
        <f t="shared" si="329"/>
        <v>207.69207</v>
      </c>
      <c r="BJ534" s="41">
        <f t="shared" si="316"/>
        <v>313.54993999999999</v>
      </c>
      <c r="BK534" s="41">
        <f t="shared" si="316"/>
        <v>265.31148769230771</v>
      </c>
      <c r="BL534" s="41">
        <f t="shared" si="316"/>
        <v>217.07303538461539</v>
      </c>
      <c r="BM534" s="41">
        <f t="shared" si="316"/>
        <v>168.83458307692305</v>
      </c>
      <c r="BN534" s="41">
        <f t="shared" si="316"/>
        <v>120.59613076923077</v>
      </c>
      <c r="BP534">
        <f t="shared" si="334"/>
        <v>28270.609230769231</v>
      </c>
      <c r="BQ534">
        <f t="shared" si="330"/>
        <v>-9.1806878875308922</v>
      </c>
    </row>
    <row r="535" spans="1:69" x14ac:dyDescent="0.3">
      <c r="A535" s="38">
        <v>41593</v>
      </c>
      <c r="B535" s="48">
        <v>215351.63</v>
      </c>
      <c r="C535" s="48">
        <v>249764.03</v>
      </c>
      <c r="D535" s="49">
        <v>1462000</v>
      </c>
      <c r="E535" s="48">
        <v>3090.23</v>
      </c>
      <c r="AD535" s="35">
        <f t="shared" si="317"/>
        <v>2014</v>
      </c>
      <c r="AE535" s="5">
        <f t="shared" si="318"/>
        <v>2013</v>
      </c>
      <c r="AF535" s="5">
        <f t="shared" si="319"/>
        <v>2012</v>
      </c>
      <c r="AG535" s="8">
        <f t="shared" si="320"/>
        <v>41593</v>
      </c>
      <c r="AH535" s="6">
        <f t="shared" si="313"/>
        <v>7</v>
      </c>
      <c r="AI535" s="6">
        <f t="shared" si="314"/>
        <v>45</v>
      </c>
      <c r="AK535">
        <f t="shared" si="331"/>
        <v>28927.933846153846</v>
      </c>
      <c r="AL535">
        <f t="shared" si="321"/>
        <v>32.297734434286653</v>
      </c>
      <c r="AN535">
        <f t="shared" si="322"/>
        <v>7.4444179506664758</v>
      </c>
      <c r="AO535" s="39">
        <f t="shared" si="323"/>
        <v>41593</v>
      </c>
      <c r="AP535" s="40">
        <f t="shared" si="324"/>
        <v>215.35163</v>
      </c>
      <c r="AQ535">
        <f t="shared" si="315"/>
        <v>347.13520615384618</v>
      </c>
      <c r="AR535">
        <f t="shared" si="315"/>
        <v>289.27933846153849</v>
      </c>
      <c r="AS535">
        <f t="shared" si="315"/>
        <v>231.42347076923076</v>
      </c>
      <c r="AT535">
        <f t="shared" si="315"/>
        <v>173.56760307692309</v>
      </c>
      <c r="AU535">
        <f t="shared" si="315"/>
        <v>115.71173538461538</v>
      </c>
      <c r="AW535">
        <f t="shared" si="332"/>
        <v>31312.571346153847</v>
      </c>
      <c r="AX535">
        <f t="shared" si="325"/>
        <v>44.159324673116096</v>
      </c>
      <c r="BD535">
        <f t="shared" si="333"/>
        <v>23989.635384615387</v>
      </c>
      <c r="BE535">
        <f t="shared" si="326"/>
        <v>-17.071037592251127</v>
      </c>
      <c r="BG535">
        <f t="shared" si="327"/>
        <v>8.97686132145658</v>
      </c>
      <c r="BH535" s="39">
        <f t="shared" si="328"/>
        <v>41593</v>
      </c>
      <c r="BI535" s="41">
        <f t="shared" si="329"/>
        <v>215.35163</v>
      </c>
      <c r="BJ535" s="41">
        <f t="shared" si="316"/>
        <v>311.86526000000003</v>
      </c>
      <c r="BK535" s="41">
        <f t="shared" si="316"/>
        <v>263.88598923076927</v>
      </c>
      <c r="BL535" s="41">
        <f t="shared" si="316"/>
        <v>215.9067184615385</v>
      </c>
      <c r="BM535" s="41">
        <f t="shared" si="316"/>
        <v>167.92744769230771</v>
      </c>
      <c r="BN535" s="41">
        <f t="shared" si="316"/>
        <v>119.94817692307694</v>
      </c>
      <c r="BP535">
        <f t="shared" si="334"/>
        <v>28172.17557692308</v>
      </c>
      <c r="BQ535">
        <f t="shared" si="330"/>
        <v>-10.029185193749679</v>
      </c>
    </row>
    <row r="536" spans="1:69" x14ac:dyDescent="0.3">
      <c r="A536" s="38">
        <v>41600</v>
      </c>
      <c r="B536" s="48">
        <v>213584.04</v>
      </c>
      <c r="C536" s="48">
        <v>246815.29</v>
      </c>
      <c r="D536" s="49">
        <v>1450000</v>
      </c>
      <c r="E536" s="48">
        <v>3052.51</v>
      </c>
      <c r="AD536" s="35">
        <f t="shared" si="317"/>
        <v>2014</v>
      </c>
      <c r="AE536" s="5">
        <f t="shared" si="318"/>
        <v>2013</v>
      </c>
      <c r="AF536" s="5">
        <f t="shared" si="319"/>
        <v>2012</v>
      </c>
      <c r="AG536" s="8">
        <f t="shared" si="320"/>
        <v>41600</v>
      </c>
      <c r="AH536" s="6">
        <f t="shared" si="313"/>
        <v>6</v>
      </c>
      <c r="AI536" s="6">
        <f t="shared" si="314"/>
        <v>46</v>
      </c>
      <c r="AK536">
        <f t="shared" si="331"/>
        <v>29055.546153846157</v>
      </c>
      <c r="AL536">
        <f t="shared" si="321"/>
        <v>31.74551777972998</v>
      </c>
      <c r="AN536">
        <f t="shared" si="322"/>
        <v>7.3508871204517812</v>
      </c>
      <c r="AO536" s="39">
        <f t="shared" si="323"/>
        <v>41600</v>
      </c>
      <c r="AP536" s="40">
        <f t="shared" si="324"/>
        <v>213.58404000000002</v>
      </c>
      <c r="AQ536">
        <f t="shared" si="315"/>
        <v>348.66655384615387</v>
      </c>
      <c r="AR536">
        <f t="shared" si="315"/>
        <v>290.55546153846154</v>
      </c>
      <c r="AS536">
        <f t="shared" si="315"/>
        <v>232.44436923076927</v>
      </c>
      <c r="AT536">
        <f t="shared" si="315"/>
        <v>174.33327692307694</v>
      </c>
      <c r="AU536">
        <f t="shared" si="315"/>
        <v>116.22218461538463</v>
      </c>
      <c r="AW536">
        <f t="shared" si="332"/>
        <v>31496.731153846154</v>
      </c>
      <c r="AX536">
        <f t="shared" si="325"/>
        <v>43.773578724414477</v>
      </c>
      <c r="BD536">
        <f t="shared" si="333"/>
        <v>23860.044615384613</v>
      </c>
      <c r="BE536">
        <f t="shared" si="326"/>
        <v>-17.881273031151757</v>
      </c>
      <c r="BG536">
        <f t="shared" si="327"/>
        <v>8.9515356506200359</v>
      </c>
      <c r="BH536" s="39">
        <f t="shared" si="328"/>
        <v>41600</v>
      </c>
      <c r="BI536" s="41">
        <f t="shared" si="329"/>
        <v>213.58404000000002</v>
      </c>
      <c r="BJ536" s="41">
        <f t="shared" si="316"/>
        <v>310.18057999999996</v>
      </c>
      <c r="BK536" s="41">
        <f t="shared" si="316"/>
        <v>262.46049076923077</v>
      </c>
      <c r="BL536" s="41">
        <f t="shared" si="316"/>
        <v>214.7404015384615</v>
      </c>
      <c r="BM536" s="41">
        <f t="shared" si="316"/>
        <v>167.02031230769231</v>
      </c>
      <c r="BN536" s="41">
        <f t="shared" si="316"/>
        <v>119.30022307692306</v>
      </c>
      <c r="BP536">
        <f t="shared" si="334"/>
        <v>28073.741923076919</v>
      </c>
      <c r="BQ536">
        <f t="shared" si="330"/>
        <v>-10.867760257563253</v>
      </c>
    </row>
    <row r="537" spans="1:69" x14ac:dyDescent="0.3">
      <c r="A537" s="38">
        <v>41607</v>
      </c>
      <c r="B537" s="48">
        <v>220065.21</v>
      </c>
      <c r="C537" s="48">
        <v>255711.17</v>
      </c>
      <c r="D537" s="49">
        <v>1494000</v>
      </c>
      <c r="E537" s="48">
        <v>3163.6</v>
      </c>
      <c r="AD537" s="35">
        <f t="shared" si="317"/>
        <v>2014</v>
      </c>
      <c r="AE537" s="5">
        <f t="shared" si="318"/>
        <v>2013</v>
      </c>
      <c r="AF537" s="5">
        <f t="shared" si="319"/>
        <v>2012</v>
      </c>
      <c r="AG537" s="8">
        <f t="shared" si="320"/>
        <v>41607</v>
      </c>
      <c r="AH537" s="6">
        <f t="shared" si="313"/>
        <v>5</v>
      </c>
      <c r="AI537" s="6">
        <f t="shared" si="314"/>
        <v>47</v>
      </c>
      <c r="AK537">
        <f t="shared" si="331"/>
        <v>29183.158461538464</v>
      </c>
      <c r="AL537">
        <f t="shared" si="321"/>
        <v>31.202661506577954</v>
      </c>
      <c r="AN537">
        <f t="shared" si="322"/>
        <v>7.5408290809245981</v>
      </c>
      <c r="AO537" s="39">
        <f t="shared" si="323"/>
        <v>41607</v>
      </c>
      <c r="AP537" s="40">
        <f t="shared" si="324"/>
        <v>220.06520999999998</v>
      </c>
      <c r="AQ537">
        <f t="shared" si="315"/>
        <v>350.19790153846156</v>
      </c>
      <c r="AR537">
        <f t="shared" si="315"/>
        <v>291.83158461538466</v>
      </c>
      <c r="AS537">
        <f t="shared" si="315"/>
        <v>233.46526769230772</v>
      </c>
      <c r="AT537">
        <f t="shared" si="315"/>
        <v>175.09895076923078</v>
      </c>
      <c r="AU537">
        <f t="shared" si="315"/>
        <v>116.73263384615386</v>
      </c>
      <c r="AW537">
        <f t="shared" si="332"/>
        <v>31680.890961538462</v>
      </c>
      <c r="AX537">
        <f t="shared" si="325"/>
        <v>43.394340598601232</v>
      </c>
      <c r="BD537">
        <f t="shared" si="333"/>
        <v>23730.453846153847</v>
      </c>
      <c r="BE537">
        <f t="shared" si="326"/>
        <v>-18.684422464315965</v>
      </c>
      <c r="BG537">
        <f t="shared" si="327"/>
        <v>9.2735356612519002</v>
      </c>
      <c r="BH537" s="39">
        <f t="shared" si="328"/>
        <v>41607</v>
      </c>
      <c r="BI537" s="41">
        <f t="shared" si="329"/>
        <v>220.06520999999998</v>
      </c>
      <c r="BJ537" s="41">
        <f t="shared" si="316"/>
        <v>308.49590000000001</v>
      </c>
      <c r="BK537" s="41">
        <f t="shared" si="316"/>
        <v>261.03499230769228</v>
      </c>
      <c r="BL537" s="41">
        <f t="shared" si="316"/>
        <v>213.57408461538463</v>
      </c>
      <c r="BM537" s="41">
        <f t="shared" si="316"/>
        <v>166.11317692307691</v>
      </c>
      <c r="BN537" s="41">
        <f t="shared" si="316"/>
        <v>118.65226923076924</v>
      </c>
      <c r="BP537">
        <f t="shared" si="334"/>
        <v>27975.308269230769</v>
      </c>
      <c r="BQ537">
        <f t="shared" si="330"/>
        <v>-11.696586111818574</v>
      </c>
    </row>
    <row r="538" spans="1:69" x14ac:dyDescent="0.3">
      <c r="A538" s="38">
        <v>41614</v>
      </c>
      <c r="B538" s="48">
        <v>210343.45</v>
      </c>
      <c r="C538" s="48">
        <v>245753.65</v>
      </c>
      <c r="D538" s="49">
        <v>1428000</v>
      </c>
      <c r="E538" s="48">
        <v>3040.71</v>
      </c>
      <c r="AD538" s="35">
        <f t="shared" si="317"/>
        <v>2014</v>
      </c>
      <c r="AE538" s="5">
        <f t="shared" si="318"/>
        <v>2013</v>
      </c>
      <c r="AF538" s="5">
        <f t="shared" si="319"/>
        <v>2012</v>
      </c>
      <c r="AG538" s="8">
        <f t="shared" si="320"/>
        <v>41614</v>
      </c>
      <c r="AH538" s="6">
        <f t="shared" si="313"/>
        <v>4</v>
      </c>
      <c r="AI538" s="6">
        <f t="shared" si="314"/>
        <v>48</v>
      </c>
      <c r="AK538">
        <f t="shared" si="331"/>
        <v>29310.77076923077</v>
      </c>
      <c r="AL538">
        <f t="shared" si="321"/>
        <v>30.668929619401375</v>
      </c>
      <c r="AN538">
        <f t="shared" si="322"/>
        <v>7.1763193010539945</v>
      </c>
      <c r="AO538" s="39">
        <f t="shared" si="323"/>
        <v>41614</v>
      </c>
      <c r="AP538" s="40">
        <f t="shared" si="324"/>
        <v>210.34345000000002</v>
      </c>
      <c r="AQ538">
        <f t="shared" si="315"/>
        <v>351.72924923076926</v>
      </c>
      <c r="AR538">
        <f t="shared" si="315"/>
        <v>293.10770769230771</v>
      </c>
      <c r="AS538">
        <f t="shared" si="315"/>
        <v>234.48616615384617</v>
      </c>
      <c r="AT538">
        <f t="shared" si="315"/>
        <v>175.86462461538463</v>
      </c>
      <c r="AU538">
        <f t="shared" si="315"/>
        <v>117.24308307692309</v>
      </c>
      <c r="AW538">
        <f t="shared" si="332"/>
        <v>31865.050769230769</v>
      </c>
      <c r="AX538">
        <f t="shared" si="325"/>
        <v>43.021446985494059</v>
      </c>
      <c r="BD538">
        <f t="shared" si="333"/>
        <v>23600.863076923077</v>
      </c>
      <c r="BE538">
        <f t="shared" si="326"/>
        <v>-19.480578444227458</v>
      </c>
      <c r="BG538">
        <f t="shared" si="327"/>
        <v>8.9125321101359987</v>
      </c>
      <c r="BH538" s="39">
        <f t="shared" si="328"/>
        <v>41614</v>
      </c>
      <c r="BI538" s="41">
        <f t="shared" si="329"/>
        <v>210.34345000000002</v>
      </c>
      <c r="BJ538" s="41">
        <f t="shared" si="316"/>
        <v>306.81121999999999</v>
      </c>
      <c r="BK538" s="41">
        <f t="shared" si="316"/>
        <v>259.60949384615384</v>
      </c>
      <c r="BL538" s="41">
        <f t="shared" si="316"/>
        <v>212.40776769230769</v>
      </c>
      <c r="BM538" s="41">
        <f t="shared" si="316"/>
        <v>165.20604153846153</v>
      </c>
      <c r="BN538" s="41">
        <f t="shared" si="316"/>
        <v>118.00431538461538</v>
      </c>
      <c r="BP538">
        <f t="shared" si="334"/>
        <v>27876.874615384615</v>
      </c>
      <c r="BQ538">
        <f t="shared" si="330"/>
        <v>-12.515831789281751</v>
      </c>
    </row>
    <row r="539" spans="1:69" x14ac:dyDescent="0.3">
      <c r="A539" s="38">
        <v>41621</v>
      </c>
      <c r="B539" s="49">
        <v>204746.08</v>
      </c>
      <c r="C539" s="48">
        <v>240408.08</v>
      </c>
      <c r="D539" s="49">
        <v>1390000</v>
      </c>
      <c r="E539" s="48">
        <v>2980.78</v>
      </c>
      <c r="AD539" s="35">
        <f t="shared" si="317"/>
        <v>2014</v>
      </c>
      <c r="AE539" s="5">
        <f t="shared" si="318"/>
        <v>2013</v>
      </c>
      <c r="AF539" s="5">
        <f t="shared" si="319"/>
        <v>2012</v>
      </c>
      <c r="AG539" s="8">
        <f t="shared" si="320"/>
        <v>41621</v>
      </c>
      <c r="AH539" s="6">
        <f t="shared" si="313"/>
        <v>3</v>
      </c>
      <c r="AI539" s="6">
        <f t="shared" si="314"/>
        <v>49</v>
      </c>
      <c r="AK539">
        <f t="shared" si="331"/>
        <v>29438.383076923077</v>
      </c>
      <c r="AL539">
        <f t="shared" si="321"/>
        <v>30.144093989927502</v>
      </c>
      <c r="AN539">
        <f t="shared" si="322"/>
        <v>6.9550722084495753</v>
      </c>
      <c r="AO539" s="39">
        <f t="shared" si="323"/>
        <v>41621</v>
      </c>
      <c r="AP539" s="40">
        <f t="shared" si="324"/>
        <v>204.74607999999998</v>
      </c>
      <c r="AQ539">
        <f t="shared" si="315"/>
        <v>353.26059692307689</v>
      </c>
      <c r="AR539">
        <f t="shared" si="315"/>
        <v>294.38383076923077</v>
      </c>
      <c r="AS539">
        <f t="shared" si="315"/>
        <v>235.50706461538462</v>
      </c>
      <c r="AT539">
        <f t="shared" si="315"/>
        <v>176.63029846153844</v>
      </c>
      <c r="AU539">
        <f t="shared" si="315"/>
        <v>117.75353230769231</v>
      </c>
      <c r="AW539">
        <f t="shared" si="332"/>
        <v>32049.210576923077</v>
      </c>
      <c r="AX539">
        <f t="shared" si="325"/>
        <v>42.654739993819454</v>
      </c>
      <c r="BD539">
        <f t="shared" si="333"/>
        <v>23471.27230769231</v>
      </c>
      <c r="BE539">
        <f t="shared" si="326"/>
        <v>-20.269831918548608</v>
      </c>
      <c r="BG539">
        <f t="shared" si="327"/>
        <v>8.7232629452685426</v>
      </c>
      <c r="BH539" s="39">
        <f t="shared" si="328"/>
        <v>41621</v>
      </c>
      <c r="BI539" s="41">
        <f t="shared" si="329"/>
        <v>204.74607999999998</v>
      </c>
      <c r="BJ539" s="41">
        <f t="shared" si="316"/>
        <v>305.12654000000003</v>
      </c>
      <c r="BK539" s="41">
        <f t="shared" si="316"/>
        <v>258.1839953846154</v>
      </c>
      <c r="BL539" s="41">
        <f t="shared" si="316"/>
        <v>211.2414507692308</v>
      </c>
      <c r="BM539" s="41">
        <f t="shared" si="316"/>
        <v>164.29890615384619</v>
      </c>
      <c r="BN539" s="41">
        <f t="shared" si="316"/>
        <v>117.35636153846156</v>
      </c>
      <c r="BP539">
        <f t="shared" si="334"/>
        <v>27778.440961538461</v>
      </c>
      <c r="BQ539">
        <f t="shared" si="330"/>
        <v>-13.325662437563334</v>
      </c>
    </row>
    <row r="540" spans="1:69" x14ac:dyDescent="0.3">
      <c r="A540" s="38">
        <v>41628</v>
      </c>
      <c r="B540" s="48">
        <v>210196.15</v>
      </c>
      <c r="C540" s="48">
        <v>244734.54</v>
      </c>
      <c r="D540" s="49">
        <v>1427000</v>
      </c>
      <c r="E540" s="48">
        <v>3034.03</v>
      </c>
      <c r="AD540" s="35">
        <f t="shared" si="317"/>
        <v>2014</v>
      </c>
      <c r="AE540" s="5">
        <f t="shared" si="318"/>
        <v>2013</v>
      </c>
      <c r="AF540" s="5">
        <f t="shared" si="319"/>
        <v>2012</v>
      </c>
      <c r="AG540" s="8">
        <f t="shared" si="320"/>
        <v>41628</v>
      </c>
      <c r="AH540" s="6">
        <f t="shared" si="313"/>
        <v>2</v>
      </c>
      <c r="AI540" s="6">
        <f t="shared" si="314"/>
        <v>50</v>
      </c>
      <c r="AK540">
        <f t="shared" si="331"/>
        <v>29565.995384615388</v>
      </c>
      <c r="AL540">
        <f t="shared" si="321"/>
        <v>29.627934031924717</v>
      </c>
      <c r="AN540">
        <f t="shared" si="322"/>
        <v>7.1093885819036275</v>
      </c>
      <c r="AO540" s="39">
        <f t="shared" si="323"/>
        <v>41628</v>
      </c>
      <c r="AP540" s="40">
        <f t="shared" si="324"/>
        <v>210.19614999999999</v>
      </c>
      <c r="AQ540">
        <f t="shared" si="315"/>
        <v>354.79194461538469</v>
      </c>
      <c r="AR540">
        <f t="shared" si="315"/>
        <v>295.65995384615388</v>
      </c>
      <c r="AS540">
        <f t="shared" si="315"/>
        <v>236.5279630769231</v>
      </c>
      <c r="AT540">
        <f t="shared" si="315"/>
        <v>177.39597230769235</v>
      </c>
      <c r="AU540">
        <f t="shared" si="315"/>
        <v>118.26398153846155</v>
      </c>
      <c r="AW540">
        <f t="shared" si="332"/>
        <v>32233.370384615384</v>
      </c>
      <c r="AX540">
        <f t="shared" si="325"/>
        <v>42.294066928301334</v>
      </c>
      <c r="BD540">
        <f t="shared" si="333"/>
        <v>23341.68153846154</v>
      </c>
      <c r="BE540">
        <f t="shared" si="326"/>
        <v>-21.052272264754045</v>
      </c>
      <c r="BG540">
        <f t="shared" si="327"/>
        <v>9.0051845516633726</v>
      </c>
      <c r="BH540" s="39">
        <f t="shared" si="328"/>
        <v>41628</v>
      </c>
      <c r="BI540" s="41">
        <f t="shared" si="329"/>
        <v>210.19614999999999</v>
      </c>
      <c r="BJ540" s="41">
        <f t="shared" si="316"/>
        <v>303.44186000000002</v>
      </c>
      <c r="BK540" s="41">
        <f t="shared" si="316"/>
        <v>256.75849692307696</v>
      </c>
      <c r="BL540" s="41">
        <f t="shared" si="316"/>
        <v>210.07513384615385</v>
      </c>
      <c r="BM540" s="41">
        <f t="shared" si="316"/>
        <v>163.39177076923079</v>
      </c>
      <c r="BN540" s="41">
        <f t="shared" si="316"/>
        <v>116.70840769230769</v>
      </c>
      <c r="BP540">
        <f t="shared" si="334"/>
        <v>27680.007307692307</v>
      </c>
      <c r="BQ540">
        <f t="shared" si="330"/>
        <v>-14.126239430104226</v>
      </c>
    </row>
    <row r="541" spans="1:69" x14ac:dyDescent="0.3">
      <c r="A541" s="38">
        <v>41635</v>
      </c>
      <c r="B541" s="48">
        <v>205629.87</v>
      </c>
      <c r="C541" s="48">
        <v>241346.18</v>
      </c>
      <c r="D541" s="49">
        <v>1396000</v>
      </c>
      <c r="E541" s="48">
        <v>2992.3</v>
      </c>
      <c r="AD541" s="35">
        <f t="shared" si="317"/>
        <v>2014</v>
      </c>
      <c r="AE541" s="5">
        <f t="shared" si="318"/>
        <v>2013</v>
      </c>
      <c r="AF541" s="5">
        <f t="shared" si="319"/>
        <v>2012</v>
      </c>
      <c r="AG541" s="8">
        <f t="shared" si="320"/>
        <v>41635</v>
      </c>
      <c r="AH541" s="6">
        <f t="shared" si="313"/>
        <v>1</v>
      </c>
      <c r="AI541" s="6">
        <f t="shared" si="314"/>
        <v>51</v>
      </c>
      <c r="AK541">
        <f t="shared" si="331"/>
        <v>29693.607692307694</v>
      </c>
      <c r="AL541">
        <f t="shared" si="321"/>
        <v>29.120236392077615</v>
      </c>
      <c r="AN541">
        <f t="shared" si="322"/>
        <v>6.9250551206436812</v>
      </c>
      <c r="AO541" s="39">
        <f t="shared" si="323"/>
        <v>41635</v>
      </c>
      <c r="AP541" s="40">
        <f t="shared" si="324"/>
        <v>205.62986999999998</v>
      </c>
      <c r="AQ541">
        <f t="shared" si="315"/>
        <v>356.32329230769233</v>
      </c>
      <c r="AR541">
        <f t="shared" si="315"/>
        <v>296.93607692307694</v>
      </c>
      <c r="AS541">
        <f t="shared" si="315"/>
        <v>237.54886153846155</v>
      </c>
      <c r="AT541">
        <f t="shared" si="315"/>
        <v>178.16164615384616</v>
      </c>
      <c r="AU541">
        <f t="shared" si="315"/>
        <v>118.77443076923078</v>
      </c>
      <c r="AW541">
        <f t="shared" si="332"/>
        <v>32417.530192307688</v>
      </c>
      <c r="AX541">
        <f t="shared" si="325"/>
        <v>41.939280077663319</v>
      </c>
      <c r="BD541">
        <f t="shared" si="333"/>
        <v>23212.09076923077</v>
      </c>
      <c r="BE541">
        <f t="shared" si="326"/>
        <v>-21.827987323871056</v>
      </c>
      <c r="BG541">
        <f t="shared" si="327"/>
        <v>8.8587396992509007</v>
      </c>
      <c r="BH541" s="39">
        <f t="shared" si="328"/>
        <v>41635</v>
      </c>
      <c r="BI541" s="41">
        <f t="shared" si="329"/>
        <v>205.62986999999998</v>
      </c>
      <c r="BJ541" s="41">
        <f t="shared" si="316"/>
        <v>301.75718000000001</v>
      </c>
      <c r="BK541" s="41">
        <f t="shared" si="316"/>
        <v>255.33299846153847</v>
      </c>
      <c r="BL541" s="41">
        <f t="shared" si="316"/>
        <v>208.90881692307693</v>
      </c>
      <c r="BM541" s="41">
        <f t="shared" si="316"/>
        <v>162.48463538461539</v>
      </c>
      <c r="BN541" s="41">
        <f t="shared" si="316"/>
        <v>116.06045384615385</v>
      </c>
      <c r="BP541">
        <f t="shared" si="334"/>
        <v>27581.57365384615</v>
      </c>
      <c r="BQ541">
        <f t="shared" si="330"/>
        <v>-14.917720473378493</v>
      </c>
    </row>
    <row r="542" spans="1:69" x14ac:dyDescent="0.3">
      <c r="A542" s="38">
        <v>41642</v>
      </c>
      <c r="B542" s="48">
        <v>190899.94</v>
      </c>
      <c r="C542" s="48">
        <v>226317.38</v>
      </c>
      <c r="D542" s="49">
        <v>1296000</v>
      </c>
      <c r="E542" s="48">
        <v>2806.03</v>
      </c>
      <c r="AD542" s="35">
        <f t="shared" si="317"/>
        <v>2015</v>
      </c>
      <c r="AE542" s="5">
        <f t="shared" si="318"/>
        <v>2014</v>
      </c>
      <c r="AF542" s="5">
        <f t="shared" si="319"/>
        <v>2013</v>
      </c>
      <c r="AG542" s="8">
        <f t="shared" si="320"/>
        <v>41642</v>
      </c>
      <c r="AH542" s="6">
        <v>52</v>
      </c>
      <c r="AI542" s="6">
        <v>0</v>
      </c>
      <c r="AK542">
        <f t="shared" si="331"/>
        <v>29821.22</v>
      </c>
      <c r="AL542">
        <f t="shared" si="321"/>
        <v>28.620794655942671</v>
      </c>
      <c r="AN542">
        <f t="shared" si="322"/>
        <v>6.401479885799441</v>
      </c>
      <c r="AO542" s="39">
        <f t="shared" si="323"/>
        <v>41642</v>
      </c>
      <c r="AP542" s="40">
        <f t="shared" si="324"/>
        <v>190.89994000000002</v>
      </c>
      <c r="AQ542">
        <f t="shared" si="315"/>
        <v>357.85464000000002</v>
      </c>
      <c r="AR542">
        <f t="shared" si="315"/>
        <v>298.2122</v>
      </c>
      <c r="AS542">
        <f t="shared" si="315"/>
        <v>238.56976</v>
      </c>
      <c r="AT542">
        <f t="shared" si="315"/>
        <v>178.92732000000001</v>
      </c>
      <c r="AU542">
        <f t="shared" si="315"/>
        <v>119.28488</v>
      </c>
      <c r="AW542">
        <f t="shared" si="332"/>
        <v>32601.69</v>
      </c>
      <c r="AX542">
        <f t="shared" si="325"/>
        <v>41.590236512926147</v>
      </c>
      <c r="BD542">
        <f t="shared" si="333"/>
        <v>23082.5</v>
      </c>
      <c r="BE542">
        <f t="shared" si="326"/>
        <v>-22.597063433353838</v>
      </c>
      <c r="BG542">
        <f t="shared" si="327"/>
        <v>8.2703320697498111</v>
      </c>
      <c r="BH542" s="39">
        <f t="shared" si="328"/>
        <v>41642</v>
      </c>
      <c r="BI542" s="41">
        <f t="shared" si="329"/>
        <v>190.89994000000002</v>
      </c>
      <c r="BJ542" s="41">
        <f t="shared" si="316"/>
        <v>300.07249999999999</v>
      </c>
      <c r="BK542" s="41">
        <f t="shared" si="316"/>
        <v>253.9075</v>
      </c>
      <c r="BL542" s="41">
        <f t="shared" si="316"/>
        <v>207.74250000000001</v>
      </c>
      <c r="BM542" s="41">
        <f t="shared" si="316"/>
        <v>161.57749999999999</v>
      </c>
      <c r="BN542" s="41">
        <f t="shared" si="316"/>
        <v>115.41249999999999</v>
      </c>
      <c r="BP542">
        <f t="shared" si="334"/>
        <v>27483.14</v>
      </c>
      <c r="BQ542">
        <f t="shared" si="330"/>
        <v>-15.700259710462861</v>
      </c>
    </row>
    <row r="543" spans="1:69" x14ac:dyDescent="0.3">
      <c r="A543" s="38">
        <v>41649</v>
      </c>
      <c r="B543" s="48">
        <v>187364.76</v>
      </c>
      <c r="C543" s="48">
        <v>224710.89</v>
      </c>
      <c r="D543" s="49">
        <v>1272000</v>
      </c>
      <c r="E543" s="48">
        <v>2787.18</v>
      </c>
      <c r="AD543" s="35">
        <f t="shared" si="317"/>
        <v>2015</v>
      </c>
      <c r="AE543" s="5">
        <f t="shared" si="318"/>
        <v>2014</v>
      </c>
      <c r="AF543" s="5">
        <f t="shared" si="319"/>
        <v>2013</v>
      </c>
      <c r="AG543" s="8">
        <f t="shared" si="320"/>
        <v>41649</v>
      </c>
      <c r="AH543" s="6">
        <f t="shared" ref="AH543:AH593" si="335">AH542-1</f>
        <v>51</v>
      </c>
      <c r="AI543" s="6">
        <f t="shared" ref="AI543:AI593" si="336">AI542+1</f>
        <v>1</v>
      </c>
      <c r="AK543">
        <f t="shared" si="331"/>
        <v>29691.629230769231</v>
      </c>
      <c r="AL543">
        <f t="shared" si="321"/>
        <v>27.360867446313364</v>
      </c>
      <c r="AN543">
        <f t="shared" si="322"/>
        <v>6.310356314359308</v>
      </c>
      <c r="AO543" s="39">
        <f t="shared" si="323"/>
        <v>41649</v>
      </c>
      <c r="AP543" s="40">
        <f t="shared" si="324"/>
        <v>187.36476000000002</v>
      </c>
      <c r="AQ543">
        <f t="shared" si="315"/>
        <v>356.29955076923073</v>
      </c>
      <c r="AR543">
        <f t="shared" si="315"/>
        <v>296.91629230769229</v>
      </c>
      <c r="AS543">
        <f t="shared" si="315"/>
        <v>237.53303384615384</v>
      </c>
      <c r="AT543">
        <f t="shared" si="315"/>
        <v>178.14977538461537</v>
      </c>
      <c r="AU543">
        <f t="shared" si="315"/>
        <v>118.76651692307692</v>
      </c>
      <c r="AW543">
        <f t="shared" si="332"/>
        <v>32503.256346153841</v>
      </c>
      <c r="AX543">
        <f t="shared" si="325"/>
        <v>40.042657525597882</v>
      </c>
      <c r="BD543">
        <f t="shared" si="333"/>
        <v>23041.630192307694</v>
      </c>
      <c r="BE543">
        <f t="shared" si="326"/>
        <v>-22.396881581594684</v>
      </c>
      <c r="BG543">
        <f t="shared" si="327"/>
        <v>8.1315756930492959</v>
      </c>
      <c r="BH543" s="39">
        <f t="shared" si="328"/>
        <v>41649</v>
      </c>
      <c r="BI543" s="41">
        <f t="shared" si="329"/>
        <v>187.36476000000002</v>
      </c>
      <c r="BJ543" s="41">
        <f t="shared" si="316"/>
        <v>299.54119250000002</v>
      </c>
      <c r="BK543" s="41">
        <f t="shared" si="316"/>
        <v>253.45793211538464</v>
      </c>
      <c r="BL543" s="41">
        <f t="shared" si="316"/>
        <v>207.37467173076925</v>
      </c>
      <c r="BM543" s="41">
        <f t="shared" si="316"/>
        <v>161.29141134615386</v>
      </c>
      <c r="BN543" s="41">
        <f t="shared" si="316"/>
        <v>115.20815096153846</v>
      </c>
      <c r="BP543">
        <f t="shared" si="334"/>
        <v>27453.06615384615</v>
      </c>
      <c r="BQ543">
        <f t="shared" si="330"/>
        <v>-15.537489962618123</v>
      </c>
    </row>
    <row r="544" spans="1:69" x14ac:dyDescent="0.3">
      <c r="A544" s="38">
        <v>41656</v>
      </c>
      <c r="B544" s="48">
        <v>190310.74</v>
      </c>
      <c r="C544" s="48">
        <v>225998.37</v>
      </c>
      <c r="D544" s="49">
        <v>1292000</v>
      </c>
      <c r="E544" s="48">
        <v>2801.72</v>
      </c>
      <c r="AD544" s="35">
        <f t="shared" si="317"/>
        <v>2015</v>
      </c>
      <c r="AE544" s="5">
        <f t="shared" si="318"/>
        <v>2014</v>
      </c>
      <c r="AF544" s="5">
        <f t="shared" si="319"/>
        <v>2013</v>
      </c>
      <c r="AG544" s="8">
        <f t="shared" si="320"/>
        <v>41656</v>
      </c>
      <c r="AH544" s="6">
        <f t="shared" si="335"/>
        <v>50</v>
      </c>
      <c r="AI544" s="6">
        <f t="shared" si="336"/>
        <v>2</v>
      </c>
      <c r="AK544">
        <f t="shared" si="331"/>
        <v>29562.038461538465</v>
      </c>
      <c r="AL544">
        <f t="shared" si="321"/>
        <v>26.114658502179623</v>
      </c>
      <c r="AN544">
        <f t="shared" si="322"/>
        <v>6.4376731072724498</v>
      </c>
      <c r="AO544" s="39">
        <f t="shared" si="323"/>
        <v>41656</v>
      </c>
      <c r="AP544" s="40">
        <f t="shared" si="324"/>
        <v>190.31073999999998</v>
      </c>
      <c r="AQ544">
        <f t="shared" si="315"/>
        <v>354.74446153846156</v>
      </c>
      <c r="AR544">
        <f t="shared" si="315"/>
        <v>295.62038461538464</v>
      </c>
      <c r="AS544">
        <f t="shared" si="315"/>
        <v>236.49630769230771</v>
      </c>
      <c r="AT544">
        <f t="shared" si="315"/>
        <v>177.37223076923078</v>
      </c>
      <c r="AU544">
        <f t="shared" si="315"/>
        <v>118.24815384615385</v>
      </c>
      <c r="AW544">
        <f t="shared" si="332"/>
        <v>32404.822692307691</v>
      </c>
      <c r="AX544">
        <f t="shared" si="325"/>
        <v>38.519444231031329</v>
      </c>
      <c r="BD544">
        <f t="shared" si="333"/>
        <v>23000.760384615387</v>
      </c>
      <c r="BE544">
        <f t="shared" si="326"/>
        <v>-22.194944660056493</v>
      </c>
      <c r="BG544">
        <f t="shared" si="327"/>
        <v>8.2741064563801956</v>
      </c>
      <c r="BH544" s="39">
        <f t="shared" si="328"/>
        <v>41656</v>
      </c>
      <c r="BI544" s="41">
        <f t="shared" si="329"/>
        <v>190.31073999999998</v>
      </c>
      <c r="BJ544" s="41">
        <f t="shared" si="316"/>
        <v>299.009885</v>
      </c>
      <c r="BK544" s="41">
        <f t="shared" si="316"/>
        <v>253.00836423076925</v>
      </c>
      <c r="BL544" s="41">
        <f t="shared" si="316"/>
        <v>207.00684346153849</v>
      </c>
      <c r="BM544" s="41">
        <f t="shared" si="316"/>
        <v>161.00532269230771</v>
      </c>
      <c r="BN544" s="41">
        <f t="shared" si="316"/>
        <v>115.00380192307695</v>
      </c>
      <c r="BP544">
        <f t="shared" si="334"/>
        <v>27422.992307692308</v>
      </c>
      <c r="BQ544">
        <f t="shared" si="330"/>
        <v>-15.373731348321741</v>
      </c>
    </row>
    <row r="545" spans="1:69" x14ac:dyDescent="0.3">
      <c r="A545" s="38">
        <v>41663</v>
      </c>
      <c r="B545" s="48">
        <v>192520.23</v>
      </c>
      <c r="C545" s="48">
        <v>228308.42</v>
      </c>
      <c r="D545" s="49">
        <v>1307000</v>
      </c>
      <c r="E545" s="48">
        <v>2828.8</v>
      </c>
      <c r="AD545" s="35">
        <f t="shared" si="317"/>
        <v>2015</v>
      </c>
      <c r="AE545" s="5">
        <f t="shared" si="318"/>
        <v>2014</v>
      </c>
      <c r="AF545" s="5">
        <f t="shared" si="319"/>
        <v>2013</v>
      </c>
      <c r="AG545" s="8">
        <f t="shared" si="320"/>
        <v>41663</v>
      </c>
      <c r="AH545" s="6">
        <f t="shared" si="335"/>
        <v>49</v>
      </c>
      <c r="AI545" s="6">
        <f t="shared" si="336"/>
        <v>3</v>
      </c>
      <c r="AK545">
        <f t="shared" si="331"/>
        <v>29432.447692307691</v>
      </c>
      <c r="AL545">
        <f t="shared" si="321"/>
        <v>24.881944987059157</v>
      </c>
      <c r="AN545">
        <f t="shared" si="322"/>
        <v>6.5410879860432427</v>
      </c>
      <c r="AO545" s="39">
        <f t="shared" si="323"/>
        <v>41663</v>
      </c>
      <c r="AP545" s="40">
        <f t="shared" si="324"/>
        <v>192.52023</v>
      </c>
      <c r="AQ545">
        <f t="shared" si="315"/>
        <v>353.18937230769228</v>
      </c>
      <c r="AR545">
        <f t="shared" si="315"/>
        <v>294.32447692307693</v>
      </c>
      <c r="AS545">
        <f t="shared" si="315"/>
        <v>235.45958153846152</v>
      </c>
      <c r="AT545">
        <f t="shared" si="315"/>
        <v>176.59468615384614</v>
      </c>
      <c r="AU545">
        <f t="shared" si="315"/>
        <v>117.72979076923076</v>
      </c>
      <c r="AW545">
        <f t="shared" si="332"/>
        <v>32306.389038461537</v>
      </c>
      <c r="AX545">
        <f t="shared" si="325"/>
        <v>37.020025689191826</v>
      </c>
      <c r="BD545">
        <f t="shared" si="333"/>
        <v>22959.890576923077</v>
      </c>
      <c r="BE545">
        <f t="shared" si="326"/>
        <v>-21.991229486075824</v>
      </c>
      <c r="BG545">
        <f t="shared" si="327"/>
        <v>8.3850674006914279</v>
      </c>
      <c r="BH545" s="39">
        <f t="shared" si="328"/>
        <v>41663</v>
      </c>
      <c r="BI545" s="41">
        <f t="shared" si="329"/>
        <v>192.52023</v>
      </c>
      <c r="BJ545" s="41">
        <f t="shared" si="316"/>
        <v>298.47857750000003</v>
      </c>
      <c r="BK545" s="41">
        <f t="shared" si="316"/>
        <v>252.55879634615383</v>
      </c>
      <c r="BL545" s="41">
        <f t="shared" si="316"/>
        <v>206.63901519230771</v>
      </c>
      <c r="BM545" s="41">
        <f t="shared" si="316"/>
        <v>160.71923403846154</v>
      </c>
      <c r="BN545" s="41">
        <f t="shared" si="316"/>
        <v>114.79945288461539</v>
      </c>
      <c r="BP545">
        <f t="shared" si="334"/>
        <v>27392.918461538462</v>
      </c>
      <c r="BQ545">
        <f t="shared" si="330"/>
        <v>-15.208974828704836</v>
      </c>
    </row>
    <row r="546" spans="1:69" x14ac:dyDescent="0.3">
      <c r="A546" s="38">
        <v>41668</v>
      </c>
      <c r="B546" s="48">
        <v>188543.15</v>
      </c>
      <c r="C546" s="48">
        <v>225635.57</v>
      </c>
      <c r="D546" s="49">
        <v>1280000</v>
      </c>
      <c r="E546" s="48">
        <v>2796.96</v>
      </c>
      <c r="AD546" s="35">
        <f t="shared" si="317"/>
        <v>2015</v>
      </c>
      <c r="AE546" s="5">
        <f t="shared" si="318"/>
        <v>2014</v>
      </c>
      <c r="AF546" s="5">
        <f t="shared" si="319"/>
        <v>2013</v>
      </c>
      <c r="AG546" s="8">
        <f t="shared" si="320"/>
        <v>41668</v>
      </c>
      <c r="AH546" s="6">
        <f t="shared" si="335"/>
        <v>48</v>
      </c>
      <c r="AI546" s="6">
        <f t="shared" si="336"/>
        <v>4</v>
      </c>
      <c r="AK546">
        <f t="shared" si="331"/>
        <v>29302.856923076924</v>
      </c>
      <c r="AL546">
        <f t="shared" si="321"/>
        <v>23.662508864753807</v>
      </c>
      <c r="AN546">
        <f t="shared" si="322"/>
        <v>6.4342924137037407</v>
      </c>
      <c r="AO546" s="39">
        <f t="shared" si="323"/>
        <v>41668</v>
      </c>
      <c r="AP546" s="40">
        <f t="shared" si="324"/>
        <v>188.54315</v>
      </c>
      <c r="AQ546">
        <f t="shared" ref="AQ546:AU596" si="337">($AK546*AQ$18)/1000</f>
        <v>351.63428307692311</v>
      </c>
      <c r="AR546">
        <f t="shared" si="337"/>
        <v>293.02856923076922</v>
      </c>
      <c r="AS546">
        <f t="shared" si="337"/>
        <v>234.42285538461539</v>
      </c>
      <c r="AT546">
        <f t="shared" si="337"/>
        <v>175.81714153846156</v>
      </c>
      <c r="AU546">
        <f t="shared" si="337"/>
        <v>117.21142769230769</v>
      </c>
      <c r="AW546">
        <f t="shared" si="332"/>
        <v>32207.955384615387</v>
      </c>
      <c r="AX546">
        <f t="shared" si="325"/>
        <v>35.543848659585223</v>
      </c>
      <c r="BD546">
        <f t="shared" si="333"/>
        <v>22919.02076923077</v>
      </c>
      <c r="BE546">
        <f t="shared" si="326"/>
        <v>-21.785712466891518</v>
      </c>
      <c r="BG546">
        <f t="shared" si="327"/>
        <v>8.2264923924290354</v>
      </c>
      <c r="BH546" s="39">
        <f t="shared" si="328"/>
        <v>41668</v>
      </c>
      <c r="BI546" s="41">
        <f t="shared" si="329"/>
        <v>188.54315</v>
      </c>
      <c r="BJ546" s="41">
        <f t="shared" si="316"/>
        <v>297.94727</v>
      </c>
      <c r="BK546" s="41">
        <f t="shared" si="316"/>
        <v>252.10922846153846</v>
      </c>
      <c r="BL546" s="41">
        <f t="shared" si="316"/>
        <v>206.27118692307693</v>
      </c>
      <c r="BM546" s="41">
        <f t="shared" si="316"/>
        <v>160.43314538461541</v>
      </c>
      <c r="BN546" s="41">
        <f t="shared" si="316"/>
        <v>114.59510384615386</v>
      </c>
      <c r="BP546">
        <f t="shared" si="334"/>
        <v>27362.844615384616</v>
      </c>
      <c r="BQ546">
        <f t="shared" si="330"/>
        <v>-15.043211254400557</v>
      </c>
    </row>
    <row r="547" spans="1:69" x14ac:dyDescent="0.3">
      <c r="A547" s="38">
        <v>41677</v>
      </c>
      <c r="B547" s="48">
        <v>187806.65</v>
      </c>
      <c r="C547" s="48">
        <v>225948.98</v>
      </c>
      <c r="D547" s="49">
        <v>1275000</v>
      </c>
      <c r="E547" s="48">
        <v>2801.33</v>
      </c>
      <c r="AD547" s="35">
        <f t="shared" si="317"/>
        <v>2015</v>
      </c>
      <c r="AE547" s="5">
        <f t="shared" si="318"/>
        <v>2014</v>
      </c>
      <c r="AF547" s="5">
        <f t="shared" si="319"/>
        <v>2013</v>
      </c>
      <c r="AG547" s="8">
        <f t="shared" si="320"/>
        <v>41677</v>
      </c>
      <c r="AH547" s="6">
        <f t="shared" si="335"/>
        <v>47</v>
      </c>
      <c r="AI547" s="6">
        <f t="shared" si="336"/>
        <v>5</v>
      </c>
      <c r="AK547">
        <f t="shared" si="331"/>
        <v>29173.266153846154</v>
      </c>
      <c r="AL547">
        <f t="shared" si="321"/>
        <v>22.456136770783687</v>
      </c>
      <c r="AN547">
        <f t="shared" si="322"/>
        <v>6.4376285126799173</v>
      </c>
      <c r="AO547" s="39">
        <f t="shared" si="323"/>
        <v>41677</v>
      </c>
      <c r="AP547" s="40">
        <f t="shared" si="324"/>
        <v>187.80664999999999</v>
      </c>
      <c r="AQ547">
        <f t="shared" si="337"/>
        <v>350.07919384615383</v>
      </c>
      <c r="AR547">
        <f t="shared" si="337"/>
        <v>291.73266153846157</v>
      </c>
      <c r="AS547">
        <f t="shared" si="337"/>
        <v>233.38612923076923</v>
      </c>
      <c r="AT547">
        <f t="shared" si="337"/>
        <v>175.03959692307691</v>
      </c>
      <c r="AU547">
        <f t="shared" si="337"/>
        <v>116.69306461538461</v>
      </c>
      <c r="AW547">
        <f t="shared" si="332"/>
        <v>32109.521730769229</v>
      </c>
      <c r="AX547">
        <f t="shared" si="325"/>
        <v>34.090376920660304</v>
      </c>
      <c r="BD547">
        <f t="shared" si="333"/>
        <v>22878.150961538464</v>
      </c>
      <c r="BE547">
        <f t="shared" si="326"/>
        <v>-21.578369590536074</v>
      </c>
      <c r="BG547">
        <f t="shared" si="327"/>
        <v>8.2089960117725678</v>
      </c>
      <c r="BH547" s="39">
        <f t="shared" si="328"/>
        <v>41677</v>
      </c>
      <c r="BI547" s="41">
        <f t="shared" si="329"/>
        <v>187.80664999999999</v>
      </c>
      <c r="BJ547" s="41">
        <f t="shared" si="316"/>
        <v>297.41596250000003</v>
      </c>
      <c r="BK547" s="41">
        <f t="shared" si="316"/>
        <v>251.6596605769231</v>
      </c>
      <c r="BL547" s="41">
        <f t="shared" si="316"/>
        <v>205.90335865384617</v>
      </c>
      <c r="BM547" s="41">
        <f t="shared" si="316"/>
        <v>160.14705673076926</v>
      </c>
      <c r="BN547" s="41">
        <f t="shared" si="316"/>
        <v>114.39075480769232</v>
      </c>
      <c r="BP547">
        <f t="shared" si="334"/>
        <v>27332.770769230767</v>
      </c>
      <c r="BQ547">
        <f t="shared" si="330"/>
        <v>-14.876431363850241</v>
      </c>
    </row>
    <row r="548" spans="1:69" x14ac:dyDescent="0.3">
      <c r="A548" s="38">
        <v>41684</v>
      </c>
      <c r="B548" s="48">
        <v>191636.44</v>
      </c>
      <c r="C548" s="48">
        <v>229811.18</v>
      </c>
      <c r="D548" s="49">
        <v>1301000</v>
      </c>
      <c r="E548" s="48">
        <v>2848.6</v>
      </c>
      <c r="AD548" s="35">
        <f t="shared" si="317"/>
        <v>2015</v>
      </c>
      <c r="AE548" s="5">
        <f t="shared" si="318"/>
        <v>2014</v>
      </c>
      <c r="AF548" s="5">
        <f t="shared" si="319"/>
        <v>2013</v>
      </c>
      <c r="AG548" s="8">
        <f t="shared" si="320"/>
        <v>41684</v>
      </c>
      <c r="AH548" s="6">
        <f t="shared" si="335"/>
        <v>46</v>
      </c>
      <c r="AI548" s="6">
        <f t="shared" si="336"/>
        <v>6</v>
      </c>
      <c r="AK548">
        <f t="shared" si="331"/>
        <v>29043.675384615388</v>
      </c>
      <c r="AL548">
        <f t="shared" si="321"/>
        <v>21.26261988793172</v>
      </c>
      <c r="AN548">
        <f t="shared" si="322"/>
        <v>6.5982158753058844</v>
      </c>
      <c r="AO548" s="39">
        <f t="shared" si="323"/>
        <v>41684</v>
      </c>
      <c r="AP548" s="40">
        <f t="shared" si="324"/>
        <v>191.63643999999999</v>
      </c>
      <c r="AQ548">
        <f t="shared" si="337"/>
        <v>348.52410461538466</v>
      </c>
      <c r="AR548">
        <f t="shared" si="337"/>
        <v>290.43675384615386</v>
      </c>
      <c r="AS548">
        <f t="shared" si="337"/>
        <v>232.3494030769231</v>
      </c>
      <c r="AT548">
        <f t="shared" si="337"/>
        <v>174.26205230769233</v>
      </c>
      <c r="AU548">
        <f t="shared" si="337"/>
        <v>116.17470153846155</v>
      </c>
      <c r="AW548">
        <f t="shared" si="332"/>
        <v>32011.088076923075</v>
      </c>
      <c r="AX548">
        <f t="shared" si="325"/>
        <v>32.659090620376219</v>
      </c>
      <c r="BD548">
        <f t="shared" si="333"/>
        <v>22837.281153846154</v>
      </c>
      <c r="BE548">
        <f t="shared" si="326"/>
        <v>-21.369176416483427</v>
      </c>
      <c r="BG548">
        <f t="shared" si="327"/>
        <v>8.3913859407789193</v>
      </c>
      <c r="BH548" s="39">
        <f t="shared" si="328"/>
        <v>41684</v>
      </c>
      <c r="BI548" s="41">
        <f t="shared" si="329"/>
        <v>191.63643999999999</v>
      </c>
      <c r="BJ548" s="41">
        <f t="shared" si="316"/>
        <v>296.88465500000001</v>
      </c>
      <c r="BK548" s="41">
        <f t="shared" si="316"/>
        <v>251.21009269230768</v>
      </c>
      <c r="BL548" s="41">
        <f t="shared" si="316"/>
        <v>205.53553038461538</v>
      </c>
      <c r="BM548" s="41">
        <f t="shared" si="316"/>
        <v>159.86096807692309</v>
      </c>
      <c r="BN548" s="41">
        <f t="shared" si="316"/>
        <v>114.18640576923077</v>
      </c>
      <c r="BP548">
        <f t="shared" si="334"/>
        <v>27302.696923076921</v>
      </c>
      <c r="BQ548">
        <f t="shared" si="330"/>
        <v>-14.708625781578643</v>
      </c>
    </row>
    <row r="549" spans="1:69" x14ac:dyDescent="0.3">
      <c r="A549" s="38">
        <v>41691</v>
      </c>
      <c r="B549" s="48">
        <v>195908.12</v>
      </c>
      <c r="C549" s="48">
        <v>234128.66</v>
      </c>
      <c r="D549" s="49">
        <v>1330000</v>
      </c>
      <c r="E549" s="48">
        <v>2902.37</v>
      </c>
      <c r="AD549" s="35">
        <f t="shared" si="317"/>
        <v>2015</v>
      </c>
      <c r="AE549" s="5">
        <f t="shared" si="318"/>
        <v>2014</v>
      </c>
      <c r="AF549" s="5">
        <f t="shared" si="319"/>
        <v>2013</v>
      </c>
      <c r="AG549" s="8">
        <f t="shared" si="320"/>
        <v>41691</v>
      </c>
      <c r="AH549" s="6">
        <f t="shared" si="335"/>
        <v>45</v>
      </c>
      <c r="AI549" s="6">
        <f t="shared" si="336"/>
        <v>7</v>
      </c>
      <c r="AK549">
        <f t="shared" si="331"/>
        <v>28914.084615384614</v>
      </c>
      <c r="AL549">
        <f t="shared" si="321"/>
        <v>20.081753825745373</v>
      </c>
      <c r="AN549">
        <f t="shared" si="322"/>
        <v>6.7755255822887488</v>
      </c>
      <c r="AO549" s="39">
        <f t="shared" si="323"/>
        <v>41691</v>
      </c>
      <c r="AP549" s="40">
        <f t="shared" si="324"/>
        <v>195.90812</v>
      </c>
      <c r="AQ549">
        <f t="shared" si="337"/>
        <v>346.96901538461537</v>
      </c>
      <c r="AR549">
        <f t="shared" si="337"/>
        <v>289.14084615384616</v>
      </c>
      <c r="AS549">
        <f t="shared" si="337"/>
        <v>231.31267692307691</v>
      </c>
      <c r="AT549">
        <f t="shared" si="337"/>
        <v>173.48450769230769</v>
      </c>
      <c r="AU549">
        <f t="shared" si="337"/>
        <v>115.65633846153845</v>
      </c>
      <c r="AW549">
        <f t="shared" si="332"/>
        <v>31912.654423076925</v>
      </c>
      <c r="AX549">
        <f t="shared" si="325"/>
        <v>31.249485656282982</v>
      </c>
      <c r="BD549">
        <f t="shared" si="333"/>
        <v>22796.411346153847</v>
      </c>
      <c r="BE549">
        <f t="shared" si="326"/>
        <v>-21.158108066044989</v>
      </c>
      <c r="BG549">
        <f t="shared" si="327"/>
        <v>8.5938140449046205</v>
      </c>
      <c r="BH549" s="39">
        <f t="shared" si="328"/>
        <v>41691</v>
      </c>
      <c r="BI549" s="41">
        <f t="shared" si="329"/>
        <v>195.90812</v>
      </c>
      <c r="BJ549" s="41">
        <f t="shared" si="316"/>
        <v>296.35334750000004</v>
      </c>
      <c r="BK549" s="41">
        <f t="shared" si="316"/>
        <v>250.76052480769232</v>
      </c>
      <c r="BL549" s="41">
        <f t="shared" si="316"/>
        <v>205.16770211538463</v>
      </c>
      <c r="BM549" s="41">
        <f t="shared" si="316"/>
        <v>159.57487942307694</v>
      </c>
      <c r="BN549" s="41">
        <f t="shared" si="316"/>
        <v>113.98205673076924</v>
      </c>
      <c r="BP549">
        <f t="shared" si="334"/>
        <v>27272.623076923079</v>
      </c>
      <c r="BQ549">
        <f t="shared" si="330"/>
        <v>-14.539785016436957</v>
      </c>
    </row>
    <row r="550" spans="1:69" x14ac:dyDescent="0.3">
      <c r="A550" s="38">
        <v>41698</v>
      </c>
      <c r="B550" s="48">
        <v>198706.81</v>
      </c>
      <c r="C550" s="48">
        <v>236436.75</v>
      </c>
      <c r="D550" s="49">
        <v>1349000</v>
      </c>
      <c r="E550" s="48">
        <v>2930.78</v>
      </c>
      <c r="AD550" s="35">
        <f t="shared" si="317"/>
        <v>2015</v>
      </c>
      <c r="AE550" s="5">
        <f t="shared" si="318"/>
        <v>2014</v>
      </c>
      <c r="AF550" s="5">
        <f t="shared" si="319"/>
        <v>2013</v>
      </c>
      <c r="AG550" s="8">
        <f t="shared" si="320"/>
        <v>41698</v>
      </c>
      <c r="AH550" s="6">
        <f t="shared" si="335"/>
        <v>44</v>
      </c>
      <c r="AI550" s="6">
        <f t="shared" si="336"/>
        <v>8</v>
      </c>
      <c r="AK550">
        <f t="shared" si="331"/>
        <v>28784.493846153848</v>
      </c>
      <c r="AL550">
        <f t="shared" si="321"/>
        <v>18.91333850385033</v>
      </c>
      <c r="AN550">
        <f t="shared" si="322"/>
        <v>6.9032587844705482</v>
      </c>
      <c r="AO550" s="39">
        <f t="shared" si="323"/>
        <v>41698</v>
      </c>
      <c r="AP550" s="40">
        <f t="shared" si="324"/>
        <v>198.70680999999999</v>
      </c>
      <c r="AQ550">
        <f t="shared" si="337"/>
        <v>345.41392615384621</v>
      </c>
      <c r="AR550">
        <f t="shared" si="337"/>
        <v>287.84493846153845</v>
      </c>
      <c r="AS550">
        <f t="shared" si="337"/>
        <v>230.27595076923077</v>
      </c>
      <c r="AT550">
        <f t="shared" si="337"/>
        <v>172.7069630769231</v>
      </c>
      <c r="AU550">
        <f t="shared" si="337"/>
        <v>115.13797538461539</v>
      </c>
      <c r="AW550">
        <f t="shared" si="332"/>
        <v>31814.220769230767</v>
      </c>
      <c r="AX550">
        <f t="shared" si="325"/>
        <v>29.861073083562228</v>
      </c>
      <c r="BD550">
        <f t="shared" si="333"/>
        <v>22755.541538461537</v>
      </c>
      <c r="BE550">
        <f t="shared" si="326"/>
        <v>-20.945139212506568</v>
      </c>
      <c r="BG550">
        <f t="shared" si="327"/>
        <v>8.7322382402609353</v>
      </c>
      <c r="BH550" s="39">
        <f t="shared" si="328"/>
        <v>41698</v>
      </c>
      <c r="BI550" s="41">
        <f t="shared" si="329"/>
        <v>198.70680999999999</v>
      </c>
      <c r="BJ550" s="41">
        <f t="shared" ref="BJ550:BN600" si="338">$BD550*BJ$18/1000</f>
        <v>295.82203999999996</v>
      </c>
      <c r="BK550" s="41">
        <f t="shared" si="338"/>
        <v>250.3109569230769</v>
      </c>
      <c r="BL550" s="41">
        <f t="shared" si="338"/>
        <v>204.79987384615384</v>
      </c>
      <c r="BM550" s="41">
        <f t="shared" si="338"/>
        <v>159.28879076923076</v>
      </c>
      <c r="BN550" s="41">
        <f t="shared" si="338"/>
        <v>113.77770769230769</v>
      </c>
      <c r="BP550">
        <f t="shared" si="334"/>
        <v>27242.549230769229</v>
      </c>
      <c r="BQ550">
        <f t="shared" si="330"/>
        <v>-14.369899459813407</v>
      </c>
    </row>
    <row r="551" spans="1:69" x14ac:dyDescent="0.3">
      <c r="A551" s="38">
        <v>41705</v>
      </c>
      <c r="B551" s="48">
        <v>197233.81</v>
      </c>
      <c r="C551" s="48">
        <v>234995.98</v>
      </c>
      <c r="D551" s="49">
        <v>1339000</v>
      </c>
      <c r="E551" s="48">
        <v>2912.74</v>
      </c>
      <c r="AD551" s="35">
        <f t="shared" si="317"/>
        <v>2015</v>
      </c>
      <c r="AE551" s="5">
        <f t="shared" si="318"/>
        <v>2014</v>
      </c>
      <c r="AF551" s="5">
        <f t="shared" si="319"/>
        <v>2013</v>
      </c>
      <c r="AG551" s="8">
        <f t="shared" si="320"/>
        <v>41705</v>
      </c>
      <c r="AH551" s="6">
        <f t="shared" si="335"/>
        <v>43</v>
      </c>
      <c r="AI551" s="6">
        <f t="shared" si="336"/>
        <v>9</v>
      </c>
      <c r="AK551">
        <f t="shared" si="331"/>
        <v>28654.903076923078</v>
      </c>
      <c r="AL551">
        <f t="shared" si="321"/>
        <v>17.75717803893513</v>
      </c>
      <c r="AN551">
        <f t="shared" si="322"/>
        <v>6.8830737089053411</v>
      </c>
      <c r="AO551" s="39">
        <f t="shared" si="323"/>
        <v>41705</v>
      </c>
      <c r="AP551" s="40">
        <f t="shared" si="324"/>
        <v>197.23381000000001</v>
      </c>
      <c r="AQ551">
        <f t="shared" si="337"/>
        <v>343.85883692307692</v>
      </c>
      <c r="AR551">
        <f t="shared" si="337"/>
        <v>286.5490307692308</v>
      </c>
      <c r="AS551">
        <f t="shared" si="337"/>
        <v>229.23922461538461</v>
      </c>
      <c r="AT551">
        <f t="shared" si="337"/>
        <v>171.92941846153846</v>
      </c>
      <c r="AU551">
        <f t="shared" si="337"/>
        <v>114.61961230769231</v>
      </c>
      <c r="AW551">
        <f t="shared" si="332"/>
        <v>31715.787115384614</v>
      </c>
      <c r="AX551">
        <f t="shared" si="325"/>
        <v>28.493378549567971</v>
      </c>
      <c r="BD551">
        <f t="shared" si="333"/>
        <v>22714.671730769231</v>
      </c>
      <c r="BE551">
        <f t="shared" si="326"/>
        <v>-20.730244070997227</v>
      </c>
      <c r="BG551">
        <f t="shared" si="327"/>
        <v>8.6831019324319634</v>
      </c>
      <c r="BH551" s="39">
        <f t="shared" si="328"/>
        <v>41705</v>
      </c>
      <c r="BI551" s="41">
        <f t="shared" si="329"/>
        <v>197.23381000000001</v>
      </c>
      <c r="BJ551" s="41">
        <f t="shared" si="338"/>
        <v>295.29073249999999</v>
      </c>
      <c r="BK551" s="41">
        <f t="shared" si="338"/>
        <v>249.86138903846154</v>
      </c>
      <c r="BL551" s="41">
        <f t="shared" si="338"/>
        <v>204.43204557692306</v>
      </c>
      <c r="BM551" s="41">
        <f t="shared" si="338"/>
        <v>159.00270211538464</v>
      </c>
      <c r="BN551" s="41">
        <f t="shared" si="338"/>
        <v>113.57335865384616</v>
      </c>
      <c r="BP551">
        <f t="shared" si="334"/>
        <v>27212.475384615384</v>
      </c>
      <c r="BQ551">
        <f t="shared" si="330"/>
        <v>-14.198959383810394</v>
      </c>
    </row>
    <row r="552" spans="1:69" x14ac:dyDescent="0.3">
      <c r="A552" s="38">
        <v>41712</v>
      </c>
      <c r="B552" s="48">
        <v>187806.65</v>
      </c>
      <c r="C552" s="48">
        <v>225104</v>
      </c>
      <c r="D552" s="49">
        <v>1275000</v>
      </c>
      <c r="E552" s="48">
        <v>2790.31</v>
      </c>
      <c r="AD552" s="35">
        <f t="shared" si="317"/>
        <v>2015</v>
      </c>
      <c r="AE552" s="5">
        <f t="shared" si="318"/>
        <v>2014</v>
      </c>
      <c r="AF552" s="5">
        <f t="shared" si="319"/>
        <v>2013</v>
      </c>
      <c r="AG552" s="8">
        <f t="shared" si="320"/>
        <v>41712</v>
      </c>
      <c r="AH552" s="6">
        <f t="shared" si="335"/>
        <v>42</v>
      </c>
      <c r="AI552" s="6">
        <f t="shared" si="336"/>
        <v>10</v>
      </c>
      <c r="AK552">
        <f t="shared" si="331"/>
        <v>28525.312307692311</v>
      </c>
      <c r="AL552">
        <f t="shared" si="321"/>
        <v>16.613080635273867</v>
      </c>
      <c r="AN552">
        <f t="shared" si="322"/>
        <v>6.5838595551276367</v>
      </c>
      <c r="AO552" s="39">
        <f t="shared" si="323"/>
        <v>41712</v>
      </c>
      <c r="AP552" s="40">
        <f t="shared" si="324"/>
        <v>187.80664999999999</v>
      </c>
      <c r="AQ552">
        <f t="shared" si="337"/>
        <v>342.30374769230775</v>
      </c>
      <c r="AR552">
        <f t="shared" si="337"/>
        <v>285.25312307692315</v>
      </c>
      <c r="AS552">
        <f t="shared" si="337"/>
        <v>228.20249846153848</v>
      </c>
      <c r="AT552">
        <f t="shared" si="337"/>
        <v>171.15187384615388</v>
      </c>
      <c r="AU552">
        <f t="shared" si="337"/>
        <v>114.10124923076924</v>
      </c>
      <c r="AW552">
        <f t="shared" si="332"/>
        <v>31617.35346153846</v>
      </c>
      <c r="AX552">
        <f t="shared" si="325"/>
        <v>27.145941753492874</v>
      </c>
      <c r="BD552">
        <f t="shared" si="333"/>
        <v>22673.801923076921</v>
      </c>
      <c r="BE552">
        <f t="shared" si="326"/>
        <v>-20.513396388082437</v>
      </c>
      <c r="BG552">
        <f t="shared" si="327"/>
        <v>8.282980094699262</v>
      </c>
      <c r="BH552" s="39">
        <f t="shared" si="328"/>
        <v>41712</v>
      </c>
      <c r="BI552" s="41">
        <f t="shared" si="329"/>
        <v>187.80664999999999</v>
      </c>
      <c r="BJ552" s="41">
        <f t="shared" si="338"/>
        <v>294.75942499999996</v>
      </c>
      <c r="BK552" s="41">
        <f t="shared" si="338"/>
        <v>249.41182115384612</v>
      </c>
      <c r="BL552" s="41">
        <f t="shared" si="338"/>
        <v>204.06421730769227</v>
      </c>
      <c r="BM552" s="41">
        <f t="shared" si="338"/>
        <v>158.71661346153846</v>
      </c>
      <c r="BN552" s="41">
        <f t="shared" si="338"/>
        <v>113.3690096153846</v>
      </c>
      <c r="BP552">
        <f t="shared" si="334"/>
        <v>27182.401538461538</v>
      </c>
      <c r="BQ552">
        <f t="shared" si="330"/>
        <v>-14.026954939387648</v>
      </c>
    </row>
    <row r="553" spans="1:69" x14ac:dyDescent="0.3">
      <c r="A553" s="38">
        <v>41719</v>
      </c>
      <c r="B553" s="48">
        <v>187512.06</v>
      </c>
      <c r="C553" s="48">
        <v>225440.04</v>
      </c>
      <c r="D553" s="49">
        <v>1273000</v>
      </c>
      <c r="E553" s="48">
        <v>2794.83</v>
      </c>
      <c r="AD553" s="35">
        <f t="shared" si="317"/>
        <v>2015</v>
      </c>
      <c r="AE553" s="5">
        <f t="shared" si="318"/>
        <v>2014</v>
      </c>
      <c r="AF553" s="5">
        <f t="shared" si="319"/>
        <v>2013</v>
      </c>
      <c r="AG553" s="8">
        <f t="shared" si="320"/>
        <v>41719</v>
      </c>
      <c r="AH553" s="6">
        <f t="shared" si="335"/>
        <v>41</v>
      </c>
      <c r="AI553" s="6">
        <f t="shared" si="336"/>
        <v>11</v>
      </c>
      <c r="AK553">
        <f t="shared" si="331"/>
        <v>28395.721538461537</v>
      </c>
      <c r="AL553">
        <f t="shared" si="321"/>
        <v>15.4808584786577</v>
      </c>
      <c r="AN553">
        <f t="shared" si="322"/>
        <v>6.6035321464192416</v>
      </c>
      <c r="AO553" s="39">
        <f t="shared" si="323"/>
        <v>41719</v>
      </c>
      <c r="AP553" s="40">
        <f t="shared" si="324"/>
        <v>187.51205999999999</v>
      </c>
      <c r="AQ553">
        <f t="shared" si="337"/>
        <v>340.74865846153841</v>
      </c>
      <c r="AR553">
        <f t="shared" si="337"/>
        <v>283.95721538461532</v>
      </c>
      <c r="AS553">
        <f t="shared" si="337"/>
        <v>227.16577230769229</v>
      </c>
      <c r="AT553">
        <f t="shared" si="337"/>
        <v>170.37432923076921</v>
      </c>
      <c r="AU553">
        <f t="shared" si="337"/>
        <v>113.58288615384615</v>
      </c>
      <c r="AW553">
        <f t="shared" si="332"/>
        <v>31518.919807692306</v>
      </c>
      <c r="AX553">
        <f t="shared" si="325"/>
        <v>25.818315929868273</v>
      </c>
      <c r="BD553">
        <f t="shared" si="333"/>
        <v>22632.932115384614</v>
      </c>
      <c r="BE553">
        <f t="shared" si="326"/>
        <v>-20.294569431071928</v>
      </c>
      <c r="BG553">
        <f t="shared" si="327"/>
        <v>8.2849212397248202</v>
      </c>
      <c r="BH553" s="39">
        <f t="shared" si="328"/>
        <v>41719</v>
      </c>
      <c r="BI553" s="41">
        <f t="shared" si="329"/>
        <v>187.51205999999999</v>
      </c>
      <c r="BJ553" s="41">
        <f t="shared" si="338"/>
        <v>294.2281175</v>
      </c>
      <c r="BK553" s="41">
        <f t="shared" si="338"/>
        <v>248.96225326923076</v>
      </c>
      <c r="BL553" s="41">
        <f t="shared" si="338"/>
        <v>203.69638903846152</v>
      </c>
      <c r="BM553" s="41">
        <f t="shared" si="338"/>
        <v>158.43052480769231</v>
      </c>
      <c r="BN553" s="41">
        <f t="shared" si="338"/>
        <v>113.16466057692307</v>
      </c>
      <c r="BP553">
        <f t="shared" si="334"/>
        <v>27152.327692307692</v>
      </c>
      <c r="BQ553">
        <f t="shared" si="330"/>
        <v>-13.853876154470656</v>
      </c>
    </row>
    <row r="554" spans="1:69" x14ac:dyDescent="0.3">
      <c r="A554" s="38">
        <v>41726</v>
      </c>
      <c r="B554" s="48">
        <v>196644.61</v>
      </c>
      <c r="C554" s="48">
        <v>233616.47</v>
      </c>
      <c r="D554" s="49">
        <v>1335000</v>
      </c>
      <c r="E554" s="48">
        <v>2893.72</v>
      </c>
      <c r="AD554" s="35">
        <f t="shared" si="317"/>
        <v>2015</v>
      </c>
      <c r="AE554" s="5">
        <f t="shared" si="318"/>
        <v>2014</v>
      </c>
      <c r="AF554" s="5">
        <f t="shared" si="319"/>
        <v>2013</v>
      </c>
      <c r="AG554" s="8">
        <f t="shared" si="320"/>
        <v>41726</v>
      </c>
      <c r="AH554" s="6">
        <f t="shared" si="335"/>
        <v>40</v>
      </c>
      <c r="AI554" s="6">
        <f t="shared" si="336"/>
        <v>12</v>
      </c>
      <c r="AK554">
        <f t="shared" si="331"/>
        <v>28266.130769230771</v>
      </c>
      <c r="AL554">
        <f t="shared" si="321"/>
        <v>14.360327633611947</v>
      </c>
      <c r="AN554">
        <f t="shared" si="322"/>
        <v>6.9568987565166998</v>
      </c>
      <c r="AO554" s="39">
        <f t="shared" si="323"/>
        <v>41726</v>
      </c>
      <c r="AP554" s="40">
        <f t="shared" si="324"/>
        <v>196.64461</v>
      </c>
      <c r="AQ554">
        <f t="shared" si="337"/>
        <v>339.19356923076924</v>
      </c>
      <c r="AR554">
        <f t="shared" si="337"/>
        <v>282.66130769230767</v>
      </c>
      <c r="AS554">
        <f t="shared" si="337"/>
        <v>226.12904615384616</v>
      </c>
      <c r="AT554">
        <f t="shared" si="337"/>
        <v>169.59678461538462</v>
      </c>
      <c r="AU554">
        <f t="shared" si="337"/>
        <v>113.06452307692308</v>
      </c>
      <c r="AW554">
        <f t="shared" si="332"/>
        <v>31420.486153846156</v>
      </c>
      <c r="AX554">
        <f t="shared" si="325"/>
        <v>24.510067354679354</v>
      </c>
      <c r="BD554">
        <f t="shared" si="333"/>
        <v>22592.062307692308</v>
      </c>
      <c r="BE554">
        <f t="shared" si="326"/>
        <v>-20.073735977033678</v>
      </c>
      <c r="BG554">
        <f t="shared" si="327"/>
        <v>8.7041460545655909</v>
      </c>
      <c r="BH554" s="39">
        <f t="shared" si="328"/>
        <v>41726</v>
      </c>
      <c r="BI554" s="41">
        <f t="shared" si="329"/>
        <v>196.64461</v>
      </c>
      <c r="BJ554" s="41">
        <f t="shared" si="338"/>
        <v>293.69680999999997</v>
      </c>
      <c r="BK554" s="41">
        <f t="shared" si="338"/>
        <v>248.51268538461539</v>
      </c>
      <c r="BL554" s="41">
        <f t="shared" si="338"/>
        <v>203.32856076923076</v>
      </c>
      <c r="BM554" s="41">
        <f t="shared" si="338"/>
        <v>158.14443615384616</v>
      </c>
      <c r="BN554" s="41">
        <f t="shared" si="338"/>
        <v>112.96031153846154</v>
      </c>
      <c r="BP554">
        <f t="shared" si="334"/>
        <v>27122.25384615385</v>
      </c>
      <c r="BQ554">
        <f t="shared" si="330"/>
        <v>-13.679712932023369</v>
      </c>
    </row>
    <row r="555" spans="1:69" x14ac:dyDescent="0.3">
      <c r="A555" s="38">
        <v>41733</v>
      </c>
      <c r="B555" s="48">
        <v>203273.09</v>
      </c>
      <c r="C555" s="48">
        <v>240684.57</v>
      </c>
      <c r="D555" s="49">
        <v>1380000</v>
      </c>
      <c r="E555" s="48">
        <v>2980.81</v>
      </c>
      <c r="AD555" s="35">
        <f t="shared" si="317"/>
        <v>2015</v>
      </c>
      <c r="AE555" s="5">
        <f t="shared" si="318"/>
        <v>2014</v>
      </c>
      <c r="AF555" s="5">
        <f t="shared" si="319"/>
        <v>2013</v>
      </c>
      <c r="AG555" s="8">
        <f t="shared" si="320"/>
        <v>41733</v>
      </c>
      <c r="AH555" s="6">
        <f t="shared" si="335"/>
        <v>39</v>
      </c>
      <c r="AI555" s="6">
        <f t="shared" si="336"/>
        <v>13</v>
      </c>
      <c r="AK555">
        <f t="shared" si="331"/>
        <v>28136.54</v>
      </c>
      <c r="AL555">
        <f t="shared" si="321"/>
        <v>13.251307943781153</v>
      </c>
      <c r="AN555">
        <f t="shared" si="322"/>
        <v>7.2245233422446393</v>
      </c>
      <c r="AO555" s="39">
        <f t="shared" si="323"/>
        <v>41733</v>
      </c>
      <c r="AP555" s="40">
        <f t="shared" si="324"/>
        <v>203.27309</v>
      </c>
      <c r="AQ555">
        <f t="shared" si="337"/>
        <v>337.63847999999996</v>
      </c>
      <c r="AR555">
        <f t="shared" si="337"/>
        <v>281.36540000000002</v>
      </c>
      <c r="AS555">
        <f t="shared" si="337"/>
        <v>225.09232</v>
      </c>
      <c r="AT555">
        <f t="shared" si="337"/>
        <v>168.81923999999998</v>
      </c>
      <c r="AU555">
        <f t="shared" si="337"/>
        <v>112.54616</v>
      </c>
      <c r="AW555">
        <f t="shared" si="332"/>
        <v>31322.052499999998</v>
      </c>
      <c r="AX555">
        <f t="shared" si="325"/>
        <v>23.220774872949178</v>
      </c>
      <c r="BD555">
        <f t="shared" si="333"/>
        <v>22551.192500000001</v>
      </c>
      <c r="BE555">
        <f t="shared" si="326"/>
        <v>-19.850868301504022</v>
      </c>
      <c r="BG555">
        <f t="shared" si="327"/>
        <v>9.0138510413584552</v>
      </c>
      <c r="BH555" s="39">
        <f t="shared" si="328"/>
        <v>41733</v>
      </c>
      <c r="BI555" s="41">
        <f t="shared" si="329"/>
        <v>203.27309</v>
      </c>
      <c r="BJ555" s="41">
        <f t="shared" si="338"/>
        <v>293.1655025</v>
      </c>
      <c r="BK555" s="41">
        <f t="shared" si="338"/>
        <v>248.06311750000003</v>
      </c>
      <c r="BL555" s="41">
        <f t="shared" si="338"/>
        <v>202.96073250000001</v>
      </c>
      <c r="BM555" s="41">
        <f t="shared" si="338"/>
        <v>157.85834750000001</v>
      </c>
      <c r="BN555" s="41">
        <f t="shared" si="338"/>
        <v>112.75596250000001</v>
      </c>
      <c r="BP555">
        <f t="shared" si="334"/>
        <v>27092.18</v>
      </c>
      <c r="BQ555">
        <f t="shared" si="330"/>
        <v>-13.504455048084729</v>
      </c>
    </row>
    <row r="556" spans="1:69" x14ac:dyDescent="0.3">
      <c r="A556" s="38">
        <v>41740</v>
      </c>
      <c r="B556" s="48">
        <v>201063.6</v>
      </c>
      <c r="C556" s="48">
        <v>238535.87</v>
      </c>
      <c r="D556" s="49">
        <v>1365000</v>
      </c>
      <c r="E556" s="48">
        <v>2953.52</v>
      </c>
      <c r="AD556" s="35">
        <f t="shared" si="317"/>
        <v>2015</v>
      </c>
      <c r="AE556" s="5">
        <f t="shared" si="318"/>
        <v>2014</v>
      </c>
      <c r="AF556" s="5">
        <f t="shared" si="319"/>
        <v>2013</v>
      </c>
      <c r="AG556" s="8">
        <f t="shared" si="320"/>
        <v>41740</v>
      </c>
      <c r="AH556" s="6">
        <f t="shared" si="335"/>
        <v>38</v>
      </c>
      <c r="AI556" s="6">
        <f t="shared" si="336"/>
        <v>14</v>
      </c>
      <c r="AK556">
        <f t="shared" si="331"/>
        <v>28006.949230769231</v>
      </c>
      <c r="AL556">
        <f t="shared" si="321"/>
        <v>12.153622935368302</v>
      </c>
      <c r="AN556">
        <f t="shared" si="322"/>
        <v>7.1790611088445795</v>
      </c>
      <c r="AO556" s="39">
        <f t="shared" si="323"/>
        <v>41740</v>
      </c>
      <c r="AP556" s="40">
        <f t="shared" si="324"/>
        <v>201.06360000000001</v>
      </c>
      <c r="AQ556">
        <f t="shared" si="337"/>
        <v>336.08339076923079</v>
      </c>
      <c r="AR556">
        <f t="shared" si="337"/>
        <v>280.06949230769231</v>
      </c>
      <c r="AS556">
        <f t="shared" si="337"/>
        <v>224.05559384615384</v>
      </c>
      <c r="AT556">
        <f t="shared" si="337"/>
        <v>168.04169538461539</v>
      </c>
      <c r="AU556">
        <f t="shared" si="337"/>
        <v>112.02779692307692</v>
      </c>
      <c r="AW556">
        <f t="shared" si="332"/>
        <v>31223.618846153844</v>
      </c>
      <c r="AX556">
        <f t="shared" si="325"/>
        <v>21.950029446710538</v>
      </c>
      <c r="BD556">
        <f t="shared" si="333"/>
        <v>22510.322692307695</v>
      </c>
      <c r="BE556">
        <f t="shared" si="326"/>
        <v>-19.625938166884616</v>
      </c>
      <c r="BG556">
        <f t="shared" si="327"/>
        <v>8.9320620920600202</v>
      </c>
      <c r="BH556" s="39">
        <f t="shared" si="328"/>
        <v>41740</v>
      </c>
      <c r="BI556" s="41">
        <f t="shared" si="329"/>
        <v>201.06360000000001</v>
      </c>
      <c r="BJ556" s="41">
        <f t="shared" si="338"/>
        <v>292.63419500000003</v>
      </c>
      <c r="BK556" s="41">
        <f t="shared" si="338"/>
        <v>247.61354961538464</v>
      </c>
      <c r="BL556" s="41">
        <f t="shared" si="338"/>
        <v>202.59290423076925</v>
      </c>
      <c r="BM556" s="41">
        <f t="shared" si="338"/>
        <v>157.57225884615386</v>
      </c>
      <c r="BN556" s="41">
        <f t="shared" si="338"/>
        <v>112.55161346153848</v>
      </c>
      <c r="BP556">
        <f t="shared" si="334"/>
        <v>27062.106153846151</v>
      </c>
      <c r="BQ556">
        <f t="shared" si="330"/>
        <v>-13.328092149767933</v>
      </c>
    </row>
    <row r="557" spans="1:69" x14ac:dyDescent="0.3">
      <c r="A557" s="38">
        <v>41747</v>
      </c>
      <c r="B557" s="48">
        <v>202978.49</v>
      </c>
      <c r="C557" s="48">
        <v>242322.87</v>
      </c>
      <c r="D557" s="49">
        <v>1378000</v>
      </c>
      <c r="E557" s="49">
        <v>3001.49</v>
      </c>
      <c r="AD557" s="35">
        <f t="shared" si="317"/>
        <v>2015</v>
      </c>
      <c r="AE557" s="5">
        <f t="shared" si="318"/>
        <v>2014</v>
      </c>
      <c r="AF557" s="5">
        <f t="shared" si="319"/>
        <v>2013</v>
      </c>
      <c r="AG557" s="8">
        <f t="shared" si="320"/>
        <v>41747</v>
      </c>
      <c r="AH557" s="6">
        <f t="shared" si="335"/>
        <v>37</v>
      </c>
      <c r="AI557" s="6">
        <f t="shared" si="336"/>
        <v>15</v>
      </c>
      <c r="AK557">
        <f t="shared" si="331"/>
        <v>27877.358461538464</v>
      </c>
      <c r="AL557">
        <f t="shared" si="321"/>
        <v>11.067099723519579</v>
      </c>
      <c r="AN557">
        <f t="shared" si="322"/>
        <v>7.2811235067355176</v>
      </c>
      <c r="AO557" s="39">
        <f t="shared" si="323"/>
        <v>41747</v>
      </c>
      <c r="AP557" s="40">
        <f t="shared" si="324"/>
        <v>202.97848999999999</v>
      </c>
      <c r="AQ557">
        <f t="shared" si="337"/>
        <v>334.52830153846156</v>
      </c>
      <c r="AR557">
        <f t="shared" si="337"/>
        <v>278.77358461538466</v>
      </c>
      <c r="AS557">
        <f t="shared" si="337"/>
        <v>223.01886769230771</v>
      </c>
      <c r="AT557">
        <f t="shared" si="337"/>
        <v>167.26415076923078</v>
      </c>
      <c r="AU557">
        <f t="shared" si="337"/>
        <v>111.50943384615385</v>
      </c>
      <c r="AW557">
        <f t="shared" si="332"/>
        <v>31125.18519230769</v>
      </c>
      <c r="AX557">
        <f t="shared" si="325"/>
        <v>20.697433722346116</v>
      </c>
      <c r="BD557">
        <f t="shared" si="333"/>
        <v>22469.452884615384</v>
      </c>
      <c r="BE557">
        <f t="shared" si="326"/>
        <v>-19.398916810515608</v>
      </c>
      <c r="BG557">
        <f t="shared" si="327"/>
        <v>9.0335305911688391</v>
      </c>
      <c r="BH557" s="39">
        <f t="shared" si="328"/>
        <v>41747</v>
      </c>
      <c r="BI557" s="41">
        <f t="shared" si="329"/>
        <v>202.97848999999999</v>
      </c>
      <c r="BJ557" s="41">
        <f t="shared" si="338"/>
        <v>292.10288750000001</v>
      </c>
      <c r="BK557" s="41">
        <f t="shared" si="338"/>
        <v>247.16398173076922</v>
      </c>
      <c r="BL557" s="41">
        <f t="shared" si="338"/>
        <v>202.22507596153847</v>
      </c>
      <c r="BM557" s="41">
        <f t="shared" si="338"/>
        <v>157.28617019230768</v>
      </c>
      <c r="BN557" s="41">
        <f t="shared" si="338"/>
        <v>112.34726442307692</v>
      </c>
      <c r="BP557">
        <f t="shared" si="334"/>
        <v>27032.032307692305</v>
      </c>
      <c r="BQ557">
        <f t="shared" si="330"/>
        <v>-13.150613753221851</v>
      </c>
    </row>
    <row r="558" spans="1:69" x14ac:dyDescent="0.3">
      <c r="A558" s="38">
        <v>41754</v>
      </c>
      <c r="B558" s="48">
        <v>206071.77</v>
      </c>
      <c r="C558" s="48">
        <v>246340.86</v>
      </c>
      <c r="D558" s="49">
        <v>1399000</v>
      </c>
      <c r="E558" s="48">
        <v>3052.33</v>
      </c>
      <c r="AD558" s="35">
        <f t="shared" si="317"/>
        <v>2015</v>
      </c>
      <c r="AE558" s="5">
        <f t="shared" si="318"/>
        <v>2014</v>
      </c>
      <c r="AF558" s="5">
        <f t="shared" si="319"/>
        <v>2013</v>
      </c>
      <c r="AG558" s="8">
        <f t="shared" si="320"/>
        <v>41754</v>
      </c>
      <c r="AH558" s="6">
        <f t="shared" si="335"/>
        <v>36</v>
      </c>
      <c r="AI558" s="6">
        <f t="shared" si="336"/>
        <v>16</v>
      </c>
      <c r="AK558">
        <f t="shared" si="331"/>
        <v>27747.767692307691</v>
      </c>
      <c r="AL558">
        <f t="shared" si="321"/>
        <v>9.9915689215507086</v>
      </c>
      <c r="AN558">
        <f t="shared" si="322"/>
        <v>7.4266071521540002</v>
      </c>
      <c r="AO558" s="39">
        <f t="shared" si="323"/>
        <v>41754</v>
      </c>
      <c r="AP558" s="40">
        <f t="shared" si="324"/>
        <v>206.07176999999999</v>
      </c>
      <c r="AQ558">
        <f t="shared" si="337"/>
        <v>332.97321230769228</v>
      </c>
      <c r="AR558">
        <f t="shared" si="337"/>
        <v>277.4776769230769</v>
      </c>
      <c r="AS558">
        <f t="shared" si="337"/>
        <v>221.98214153846152</v>
      </c>
      <c r="AT558">
        <f t="shared" si="337"/>
        <v>166.48660615384614</v>
      </c>
      <c r="AU558">
        <f t="shared" si="337"/>
        <v>110.99107076923076</v>
      </c>
      <c r="AW558">
        <f t="shared" si="332"/>
        <v>31026.75153846154</v>
      </c>
      <c r="AX558">
        <f t="shared" si="325"/>
        <v>19.462601616336308</v>
      </c>
      <c r="BD558">
        <f t="shared" si="333"/>
        <v>22428.583076923074</v>
      </c>
      <c r="BE558">
        <f t="shared" si="326"/>
        <v>-19.16977493241453</v>
      </c>
      <c r="BG558">
        <f t="shared" si="327"/>
        <v>9.1879085403316747</v>
      </c>
      <c r="BH558" s="39">
        <f t="shared" si="328"/>
        <v>41754</v>
      </c>
      <c r="BI558" s="41">
        <f t="shared" si="329"/>
        <v>206.07176999999999</v>
      </c>
      <c r="BJ558" s="41">
        <f t="shared" si="338"/>
        <v>291.57157999999998</v>
      </c>
      <c r="BK558" s="41">
        <f t="shared" si="338"/>
        <v>246.71441384615383</v>
      </c>
      <c r="BL558" s="41">
        <f t="shared" si="338"/>
        <v>201.85724769230765</v>
      </c>
      <c r="BM558" s="41">
        <f t="shared" si="338"/>
        <v>157.00008153846153</v>
      </c>
      <c r="BN558" s="41">
        <f t="shared" si="338"/>
        <v>112.14291538461536</v>
      </c>
      <c r="BP558">
        <f t="shared" si="334"/>
        <v>27001.958461538463</v>
      </c>
      <c r="BQ558">
        <f t="shared" si="330"/>
        <v>-12.972009241553506</v>
      </c>
    </row>
    <row r="559" spans="1:69" x14ac:dyDescent="0.3">
      <c r="A559" s="38">
        <v>41761</v>
      </c>
      <c r="B559" s="48">
        <v>198264.91</v>
      </c>
      <c r="C559" s="48">
        <v>238669.17</v>
      </c>
      <c r="D559" s="49">
        <v>1346000</v>
      </c>
      <c r="E559" s="48">
        <v>2957.04</v>
      </c>
      <c r="AD559" s="35">
        <f t="shared" si="317"/>
        <v>2015</v>
      </c>
      <c r="AE559" s="5">
        <f t="shared" si="318"/>
        <v>2014</v>
      </c>
      <c r="AF559" s="5">
        <f t="shared" si="319"/>
        <v>2013</v>
      </c>
      <c r="AG559" s="8">
        <f t="shared" si="320"/>
        <v>41761</v>
      </c>
      <c r="AH559" s="6">
        <f t="shared" si="335"/>
        <v>35</v>
      </c>
      <c r="AI559" s="6">
        <f t="shared" si="336"/>
        <v>17</v>
      </c>
      <c r="AK559">
        <f t="shared" si="331"/>
        <v>27618.176923076924</v>
      </c>
      <c r="AL559">
        <f t="shared" si="321"/>
        <v>8.9268645529143811</v>
      </c>
      <c r="AN559">
        <f t="shared" si="322"/>
        <v>7.1787833987816834</v>
      </c>
      <c r="AO559" s="39">
        <f t="shared" si="323"/>
        <v>41761</v>
      </c>
      <c r="AP559" s="40">
        <f t="shared" si="324"/>
        <v>198.26491000000001</v>
      </c>
      <c r="AQ559">
        <f t="shared" si="337"/>
        <v>331.41812307692305</v>
      </c>
      <c r="AR559">
        <f t="shared" si="337"/>
        <v>276.18176923076925</v>
      </c>
      <c r="AS559">
        <f t="shared" si="337"/>
        <v>220.94541538461539</v>
      </c>
      <c r="AT559">
        <f t="shared" si="337"/>
        <v>165.70906153846153</v>
      </c>
      <c r="AU559">
        <f t="shared" si="337"/>
        <v>110.47270769230769</v>
      </c>
      <c r="AW559">
        <f t="shared" si="332"/>
        <v>30928.317884615382</v>
      </c>
      <c r="AX559">
        <f t="shared" si="325"/>
        <v>18.24515791850645</v>
      </c>
      <c r="BD559">
        <f t="shared" si="333"/>
        <v>22387.713269230771</v>
      </c>
      <c r="BE559">
        <f t="shared" si="326"/>
        <v>-18.938482682670244</v>
      </c>
      <c r="BG559">
        <f t="shared" si="327"/>
        <v>8.8559696837144752</v>
      </c>
      <c r="BH559" s="39">
        <f t="shared" si="328"/>
        <v>41761</v>
      </c>
      <c r="BI559" s="41">
        <f t="shared" si="329"/>
        <v>198.26491000000001</v>
      </c>
      <c r="BJ559" s="41">
        <f t="shared" si="338"/>
        <v>291.04027250000001</v>
      </c>
      <c r="BK559" s="41">
        <f t="shared" si="338"/>
        <v>246.2648459615385</v>
      </c>
      <c r="BL559" s="41">
        <f t="shared" si="338"/>
        <v>201.48941942307692</v>
      </c>
      <c r="BM559" s="41">
        <f t="shared" si="338"/>
        <v>156.71399288461541</v>
      </c>
      <c r="BN559" s="41">
        <f t="shared" si="338"/>
        <v>111.93856634615385</v>
      </c>
      <c r="BP559">
        <f t="shared" si="334"/>
        <v>26971.884615384617</v>
      </c>
      <c r="BQ559">
        <f t="shared" si="330"/>
        <v>-12.792267862711038</v>
      </c>
    </row>
    <row r="560" spans="1:69" x14ac:dyDescent="0.3">
      <c r="A560" s="38">
        <v>41768</v>
      </c>
      <c r="B560" s="49">
        <v>196644.61</v>
      </c>
      <c r="C560" s="48">
        <v>237263.45</v>
      </c>
      <c r="D560" s="49">
        <v>1335000</v>
      </c>
      <c r="E560" s="48">
        <v>2940.32</v>
      </c>
      <c r="AD560" s="35">
        <f t="shared" si="317"/>
        <v>2015</v>
      </c>
      <c r="AE560" s="5">
        <f t="shared" si="318"/>
        <v>2014</v>
      </c>
      <c r="AF560" s="5">
        <f t="shared" si="319"/>
        <v>2013</v>
      </c>
      <c r="AG560" s="8">
        <f t="shared" si="320"/>
        <v>41768</v>
      </c>
      <c r="AH560" s="6">
        <f t="shared" si="335"/>
        <v>34</v>
      </c>
      <c r="AI560" s="6">
        <f t="shared" si="336"/>
        <v>18</v>
      </c>
      <c r="AK560">
        <f t="shared" si="331"/>
        <v>27488.586153846154</v>
      </c>
      <c r="AL560">
        <f t="shared" si="321"/>
        <v>7.8728239658126586</v>
      </c>
      <c r="AN560">
        <f t="shared" si="322"/>
        <v>7.1536822192103111</v>
      </c>
      <c r="AO560" s="39">
        <f t="shared" si="323"/>
        <v>41768</v>
      </c>
      <c r="AP560" s="40">
        <f t="shared" si="324"/>
        <v>196.64461</v>
      </c>
      <c r="AQ560">
        <f t="shared" si="337"/>
        <v>329.86303384615388</v>
      </c>
      <c r="AR560">
        <f t="shared" si="337"/>
        <v>274.88586153846154</v>
      </c>
      <c r="AS560">
        <f t="shared" si="337"/>
        <v>219.90868923076923</v>
      </c>
      <c r="AT560">
        <f t="shared" si="337"/>
        <v>164.93151692307694</v>
      </c>
      <c r="AU560">
        <f t="shared" si="337"/>
        <v>109.95434461538461</v>
      </c>
      <c r="AW560">
        <f t="shared" si="332"/>
        <v>30829.884230769228</v>
      </c>
      <c r="AX560">
        <f t="shared" si="325"/>
        <v>17.044737911918297</v>
      </c>
      <c r="BD560">
        <f t="shared" si="333"/>
        <v>22346.843461538461</v>
      </c>
      <c r="BE560">
        <f t="shared" si="326"/>
        <v>-18.705009648480122</v>
      </c>
      <c r="BG560">
        <f t="shared" si="327"/>
        <v>8.7996593495832389</v>
      </c>
      <c r="BH560" s="39">
        <f t="shared" si="328"/>
        <v>41768</v>
      </c>
      <c r="BI560" s="41">
        <f t="shared" si="329"/>
        <v>196.64461</v>
      </c>
      <c r="BJ560" s="41">
        <f t="shared" si="338"/>
        <v>290.50896499999999</v>
      </c>
      <c r="BK560" s="41">
        <f t="shared" si="338"/>
        <v>245.81527807692308</v>
      </c>
      <c r="BL560" s="41">
        <f t="shared" si="338"/>
        <v>201.12159115384614</v>
      </c>
      <c r="BM560" s="41">
        <f t="shared" si="338"/>
        <v>156.42790423076923</v>
      </c>
      <c r="BN560" s="41">
        <f t="shared" si="338"/>
        <v>111.7342173076923</v>
      </c>
      <c r="BP560">
        <f t="shared" si="334"/>
        <v>26941.810769230768</v>
      </c>
      <c r="BQ560">
        <f t="shared" si="330"/>
        <v>-12.611378727325995</v>
      </c>
    </row>
    <row r="561" spans="1:69" x14ac:dyDescent="0.3">
      <c r="A561" s="38">
        <v>41775</v>
      </c>
      <c r="B561" s="48">
        <v>210343.45</v>
      </c>
      <c r="C561" s="48">
        <v>251782.46</v>
      </c>
      <c r="D561" s="49">
        <v>1428000</v>
      </c>
      <c r="E561" s="48">
        <v>3121.69</v>
      </c>
      <c r="AD561" s="35">
        <f t="shared" si="317"/>
        <v>2015</v>
      </c>
      <c r="AE561" s="5">
        <f t="shared" si="318"/>
        <v>2014</v>
      </c>
      <c r="AF561" s="5">
        <f t="shared" si="319"/>
        <v>2013</v>
      </c>
      <c r="AG561" s="8">
        <f t="shared" si="320"/>
        <v>41775</v>
      </c>
      <c r="AH561" s="6">
        <f t="shared" si="335"/>
        <v>33</v>
      </c>
      <c r="AI561" s="6">
        <f t="shared" si="336"/>
        <v>19</v>
      </c>
      <c r="AK561">
        <f t="shared" si="331"/>
        <v>27358.995384615388</v>
      </c>
      <c r="AL561">
        <f t="shared" si="321"/>
        <v>6.8292877503625782</v>
      </c>
      <c r="AN561">
        <f t="shared" si="322"/>
        <v>7.6882738946723581</v>
      </c>
      <c r="AO561" s="39">
        <f t="shared" si="323"/>
        <v>41775</v>
      </c>
      <c r="AP561" s="40">
        <f t="shared" si="324"/>
        <v>210.34345000000002</v>
      </c>
      <c r="AQ561">
        <f t="shared" si="337"/>
        <v>328.30794461538466</v>
      </c>
      <c r="AR561">
        <f t="shared" si="337"/>
        <v>273.58995384615389</v>
      </c>
      <c r="AS561">
        <f t="shared" si="337"/>
        <v>218.87196307692309</v>
      </c>
      <c r="AT561">
        <f t="shared" si="337"/>
        <v>164.15397230769233</v>
      </c>
      <c r="AU561">
        <f t="shared" si="337"/>
        <v>109.43598153846155</v>
      </c>
      <c r="AW561">
        <f t="shared" si="332"/>
        <v>30731.450576923075</v>
      </c>
      <c r="AX561">
        <f t="shared" si="325"/>
        <v>15.860987008595441</v>
      </c>
      <c r="BD561">
        <f t="shared" si="333"/>
        <v>22305.973653846155</v>
      </c>
      <c r="BE561">
        <f t="shared" si="326"/>
        <v>-18.469324840818778</v>
      </c>
      <c r="BG561">
        <f t="shared" si="327"/>
        <v>9.4299156478978041</v>
      </c>
      <c r="BH561" s="39">
        <f t="shared" si="328"/>
        <v>41775</v>
      </c>
      <c r="BI561" s="41">
        <f t="shared" si="329"/>
        <v>210.34345000000002</v>
      </c>
      <c r="BJ561" s="41">
        <f t="shared" si="338"/>
        <v>289.97765750000002</v>
      </c>
      <c r="BK561" s="41">
        <f t="shared" si="338"/>
        <v>245.36571019230772</v>
      </c>
      <c r="BL561" s="41">
        <f t="shared" si="338"/>
        <v>200.75376288461538</v>
      </c>
      <c r="BM561" s="41">
        <f t="shared" si="338"/>
        <v>156.14181557692308</v>
      </c>
      <c r="BN561" s="41">
        <f t="shared" si="338"/>
        <v>111.52986826923078</v>
      </c>
      <c r="BP561">
        <f t="shared" si="334"/>
        <v>26911.736923076918</v>
      </c>
      <c r="BQ561">
        <f t="shared" si="330"/>
        <v>-12.429330806514105</v>
      </c>
    </row>
    <row r="562" spans="1:69" x14ac:dyDescent="0.3">
      <c r="A562" s="38">
        <v>41782</v>
      </c>
      <c r="B562" s="48">
        <v>210343.45</v>
      </c>
      <c r="C562" s="48">
        <v>251790.59</v>
      </c>
      <c r="D562" s="49">
        <v>1428000</v>
      </c>
      <c r="E562" s="48">
        <v>3121.61</v>
      </c>
      <c r="AD562" s="35">
        <f t="shared" si="317"/>
        <v>2015</v>
      </c>
      <c r="AE562" s="5">
        <f t="shared" si="318"/>
        <v>2014</v>
      </c>
      <c r="AF562" s="5">
        <f t="shared" si="319"/>
        <v>2013</v>
      </c>
      <c r="AG562" s="8">
        <f t="shared" si="320"/>
        <v>41782</v>
      </c>
      <c r="AH562" s="6">
        <f t="shared" si="335"/>
        <v>32</v>
      </c>
      <c r="AI562" s="6">
        <f t="shared" si="336"/>
        <v>20</v>
      </c>
      <c r="AK562">
        <f t="shared" si="331"/>
        <v>27229.404615384614</v>
      </c>
      <c r="AL562">
        <f t="shared" si="321"/>
        <v>5.7960996582256064</v>
      </c>
      <c r="AN562">
        <f t="shared" si="322"/>
        <v>7.7248640934718038</v>
      </c>
      <c r="AO562" s="39">
        <f t="shared" si="323"/>
        <v>41782</v>
      </c>
      <c r="AP562" s="40">
        <f t="shared" si="324"/>
        <v>210.34345000000002</v>
      </c>
      <c r="AQ562">
        <f t="shared" si="337"/>
        <v>326.75285538461537</v>
      </c>
      <c r="AR562">
        <f t="shared" si="337"/>
        <v>272.29404615384612</v>
      </c>
      <c r="AS562">
        <f t="shared" si="337"/>
        <v>217.83523692307691</v>
      </c>
      <c r="AT562">
        <f t="shared" si="337"/>
        <v>163.37642769230769</v>
      </c>
      <c r="AU562">
        <f t="shared" si="337"/>
        <v>108.91761846153845</v>
      </c>
      <c r="AW562">
        <f t="shared" si="332"/>
        <v>30633.016923076924</v>
      </c>
      <c r="AX562">
        <f t="shared" si="325"/>
        <v>14.693560400319704</v>
      </c>
      <c r="BD562">
        <f t="shared" si="333"/>
        <v>22265.103846153848</v>
      </c>
      <c r="BE562">
        <f t="shared" si="326"/>
        <v>-18.231396680726309</v>
      </c>
      <c r="BG562">
        <f t="shared" si="327"/>
        <v>9.4472251938917182</v>
      </c>
      <c r="BH562" s="39">
        <f t="shared" si="328"/>
        <v>41782</v>
      </c>
      <c r="BI562" s="41">
        <f t="shared" si="329"/>
        <v>210.34345000000002</v>
      </c>
      <c r="BJ562" s="41">
        <f t="shared" si="338"/>
        <v>289.44635000000005</v>
      </c>
      <c r="BK562" s="41">
        <f t="shared" si="338"/>
        <v>244.91614230769233</v>
      </c>
      <c r="BL562" s="41">
        <f t="shared" si="338"/>
        <v>200.38593461538466</v>
      </c>
      <c r="BM562" s="41">
        <f t="shared" si="338"/>
        <v>155.85572692307693</v>
      </c>
      <c r="BN562" s="41">
        <f t="shared" si="338"/>
        <v>111.32551923076925</v>
      </c>
      <c r="BP562">
        <f t="shared" si="334"/>
        <v>26881.66307692308</v>
      </c>
      <c r="BQ562">
        <f t="shared" si="330"/>
        <v>-12.246112929633835</v>
      </c>
    </row>
    <row r="563" spans="1:69" x14ac:dyDescent="0.3">
      <c r="A563" s="38">
        <v>41789</v>
      </c>
      <c r="B563" s="48">
        <v>212552.94</v>
      </c>
      <c r="C563" s="48">
        <v>255234.16</v>
      </c>
      <c r="D563" s="49">
        <v>1443000</v>
      </c>
      <c r="E563" s="48">
        <v>3164.84</v>
      </c>
      <c r="AD563" s="35">
        <f t="shared" si="317"/>
        <v>2015</v>
      </c>
      <c r="AE563" s="5">
        <f t="shared" si="318"/>
        <v>2014</v>
      </c>
      <c r="AF563" s="5">
        <f t="shared" si="319"/>
        <v>2013</v>
      </c>
      <c r="AG563" s="8">
        <f t="shared" si="320"/>
        <v>41789</v>
      </c>
      <c r="AH563" s="6">
        <f t="shared" si="335"/>
        <v>31</v>
      </c>
      <c r="AI563" s="6">
        <f t="shared" si="336"/>
        <v>21</v>
      </c>
      <c r="AK563">
        <f t="shared" si="331"/>
        <v>27099.813846153847</v>
      </c>
      <c r="AL563">
        <f t="shared" si="321"/>
        <v>4.773106524616777</v>
      </c>
      <c r="AN563">
        <f t="shared" si="322"/>
        <v>7.8433357958348733</v>
      </c>
      <c r="AO563" s="39">
        <f t="shared" si="323"/>
        <v>41789</v>
      </c>
      <c r="AP563" s="40">
        <f t="shared" si="324"/>
        <v>212.55294000000001</v>
      </c>
      <c r="AQ563">
        <f t="shared" si="337"/>
        <v>325.19776615384615</v>
      </c>
      <c r="AR563">
        <f t="shared" si="337"/>
        <v>270.99813846153847</v>
      </c>
      <c r="AS563">
        <f t="shared" si="337"/>
        <v>216.79851076923077</v>
      </c>
      <c r="AT563">
        <f t="shared" si="337"/>
        <v>162.59888307692307</v>
      </c>
      <c r="AU563">
        <f t="shared" si="337"/>
        <v>108.39925538461539</v>
      </c>
      <c r="AW563">
        <f t="shared" si="332"/>
        <v>30534.583269230767</v>
      </c>
      <c r="AX563">
        <f t="shared" si="325"/>
        <v>13.542122723774973</v>
      </c>
      <c r="BD563">
        <f t="shared" si="333"/>
        <v>22224.234038461538</v>
      </c>
      <c r="BE563">
        <f t="shared" si="326"/>
        <v>-17.991192985203032</v>
      </c>
      <c r="BG563">
        <f t="shared" si="327"/>
        <v>9.5640164530374019</v>
      </c>
      <c r="BH563" s="39">
        <f t="shared" si="328"/>
        <v>41789</v>
      </c>
      <c r="BI563" s="41">
        <f t="shared" si="329"/>
        <v>212.55294000000001</v>
      </c>
      <c r="BJ563" s="41">
        <f t="shared" si="338"/>
        <v>288.91504249999997</v>
      </c>
      <c r="BK563" s="41">
        <f t="shared" si="338"/>
        <v>244.46657442307693</v>
      </c>
      <c r="BL563" s="41">
        <f t="shared" si="338"/>
        <v>200.01810634615384</v>
      </c>
      <c r="BM563" s="41">
        <f t="shared" si="338"/>
        <v>155.56963826923078</v>
      </c>
      <c r="BN563" s="41">
        <f t="shared" si="338"/>
        <v>111.12117019230769</v>
      </c>
      <c r="BP563">
        <f t="shared" si="334"/>
        <v>26851.58923076923</v>
      </c>
      <c r="BQ563">
        <f t="shared" si="330"/>
        <v>-12.061713782001515</v>
      </c>
    </row>
    <row r="564" spans="1:69" x14ac:dyDescent="0.3">
      <c r="A564" s="38">
        <v>41795</v>
      </c>
      <c r="B564" s="48">
        <v>214615.13</v>
      </c>
      <c r="C564" s="48">
        <v>258557.75</v>
      </c>
      <c r="D564" s="49">
        <v>1457000</v>
      </c>
      <c r="E564" s="48">
        <v>3207.73</v>
      </c>
      <c r="AD564" s="35">
        <f t="shared" si="317"/>
        <v>2015</v>
      </c>
      <c r="AE564" s="5">
        <f t="shared" si="318"/>
        <v>2014</v>
      </c>
      <c r="AF564" s="5">
        <f t="shared" si="319"/>
        <v>2013</v>
      </c>
      <c r="AG564" s="8">
        <f t="shared" si="320"/>
        <v>41795</v>
      </c>
      <c r="AH564" s="6">
        <f t="shared" si="335"/>
        <v>30</v>
      </c>
      <c r="AI564" s="6">
        <f t="shared" si="336"/>
        <v>22</v>
      </c>
      <c r="AK564">
        <f t="shared" si="331"/>
        <v>26970.223076923074</v>
      </c>
      <c r="AL564">
        <f t="shared" si="321"/>
        <v>3.7601581926107075</v>
      </c>
      <c r="AN564">
        <f t="shared" si="322"/>
        <v>7.9574844222788164</v>
      </c>
      <c r="AO564" s="39">
        <f t="shared" si="323"/>
        <v>41795</v>
      </c>
      <c r="AP564" s="40">
        <f t="shared" si="324"/>
        <v>214.61512999999999</v>
      </c>
      <c r="AQ564">
        <f t="shared" si="337"/>
        <v>323.64267692307686</v>
      </c>
      <c r="AR564">
        <f t="shared" si="337"/>
        <v>269.70223076923077</v>
      </c>
      <c r="AS564">
        <f t="shared" si="337"/>
        <v>215.76178461538458</v>
      </c>
      <c r="AT564">
        <f t="shared" si="337"/>
        <v>161.82133846153843</v>
      </c>
      <c r="AU564">
        <f t="shared" si="337"/>
        <v>107.88089230769229</v>
      </c>
      <c r="AW564">
        <f t="shared" si="332"/>
        <v>30436.149615384616</v>
      </c>
      <c r="AX564">
        <f t="shared" si="325"/>
        <v>12.406347739356406</v>
      </c>
      <c r="BD564">
        <f t="shared" si="333"/>
        <v>22183.364230769228</v>
      </c>
      <c r="BE564">
        <f t="shared" si="326"/>
        <v>-17.748680952697406</v>
      </c>
      <c r="BG564">
        <f t="shared" si="327"/>
        <v>9.6745979449915946</v>
      </c>
      <c r="BH564" s="39">
        <f t="shared" si="328"/>
        <v>41795</v>
      </c>
      <c r="BI564" s="41">
        <f t="shared" si="329"/>
        <v>214.61512999999999</v>
      </c>
      <c r="BJ564" s="41">
        <f t="shared" si="338"/>
        <v>288.383735</v>
      </c>
      <c r="BK564" s="41">
        <f t="shared" si="338"/>
        <v>244.01700653846152</v>
      </c>
      <c r="BL564" s="41">
        <f t="shared" si="338"/>
        <v>199.65027807692306</v>
      </c>
      <c r="BM564" s="41">
        <f t="shared" si="338"/>
        <v>155.2835496153846</v>
      </c>
      <c r="BN564" s="41">
        <f t="shared" si="338"/>
        <v>110.91682115384613</v>
      </c>
      <c r="BP564">
        <f t="shared" si="334"/>
        <v>26821.515384615384</v>
      </c>
      <c r="BQ564">
        <f t="shared" si="330"/>
        <v>-11.876121902561998</v>
      </c>
    </row>
    <row r="565" spans="1:69" x14ac:dyDescent="0.3">
      <c r="A565" s="38">
        <v>41803</v>
      </c>
      <c r="B565" s="48">
        <v>201358.19</v>
      </c>
      <c r="C565" s="48">
        <v>245818.51</v>
      </c>
      <c r="D565" s="49">
        <v>1367000</v>
      </c>
      <c r="E565" s="48">
        <v>3050.58</v>
      </c>
      <c r="AD565" s="35">
        <f t="shared" si="317"/>
        <v>2015</v>
      </c>
      <c r="AE565" s="5">
        <f t="shared" si="318"/>
        <v>2014</v>
      </c>
      <c r="AF565" s="5">
        <f t="shared" si="319"/>
        <v>2013</v>
      </c>
      <c r="AG565" s="8">
        <f t="shared" si="320"/>
        <v>41803</v>
      </c>
      <c r="AH565" s="6">
        <f t="shared" si="335"/>
        <v>29</v>
      </c>
      <c r="AI565" s="6">
        <f t="shared" si="336"/>
        <v>23</v>
      </c>
      <c r="AK565">
        <f t="shared" si="331"/>
        <v>26840.632307692307</v>
      </c>
      <c r="AL565">
        <f t="shared" si="321"/>
        <v>2.7571074396666617</v>
      </c>
      <c r="AN565">
        <f t="shared" si="322"/>
        <v>7.5019912978090453</v>
      </c>
      <c r="AO565" s="39">
        <f t="shared" si="323"/>
        <v>41803</v>
      </c>
      <c r="AP565" s="40">
        <f t="shared" si="324"/>
        <v>201.35819000000001</v>
      </c>
      <c r="AQ565">
        <f t="shared" si="337"/>
        <v>322.08758769230764</v>
      </c>
      <c r="AR565">
        <f t="shared" si="337"/>
        <v>268.40632307692306</v>
      </c>
      <c r="AS565">
        <f t="shared" si="337"/>
        <v>214.72505846153845</v>
      </c>
      <c r="AT565">
        <f t="shared" si="337"/>
        <v>161.04379384615382</v>
      </c>
      <c r="AU565">
        <f t="shared" si="337"/>
        <v>107.36252923076923</v>
      </c>
      <c r="AW565">
        <f t="shared" si="332"/>
        <v>30337.715961538459</v>
      </c>
      <c r="AX565">
        <f t="shared" si="325"/>
        <v>11.285918022997699</v>
      </c>
      <c r="BD565">
        <f t="shared" si="333"/>
        <v>22142.494423076925</v>
      </c>
      <c r="BE565">
        <f t="shared" si="326"/>
        <v>-17.503827148173901</v>
      </c>
      <c r="BG565">
        <f t="shared" si="327"/>
        <v>9.0937446410800185</v>
      </c>
      <c r="BH565" s="39">
        <f t="shared" si="328"/>
        <v>41803</v>
      </c>
      <c r="BI565" s="41">
        <f t="shared" si="329"/>
        <v>201.35819000000001</v>
      </c>
      <c r="BJ565" s="41">
        <f t="shared" si="338"/>
        <v>287.85242750000003</v>
      </c>
      <c r="BK565" s="41">
        <f t="shared" si="338"/>
        <v>243.56743865384618</v>
      </c>
      <c r="BL565" s="41">
        <f t="shared" si="338"/>
        <v>199.28244980769233</v>
      </c>
      <c r="BM565" s="41">
        <f t="shared" si="338"/>
        <v>154.99746096153848</v>
      </c>
      <c r="BN565" s="41">
        <f t="shared" si="338"/>
        <v>110.71247211538461</v>
      </c>
      <c r="BP565">
        <f t="shared" si="334"/>
        <v>26791.441538461539</v>
      </c>
      <c r="BQ565">
        <f t="shared" si="330"/>
        <v>-11.689325681514106</v>
      </c>
    </row>
    <row r="566" spans="1:69" x14ac:dyDescent="0.3">
      <c r="A566" s="38">
        <v>41810</v>
      </c>
      <c r="B566" s="48">
        <v>191636.44</v>
      </c>
      <c r="C566" s="48">
        <v>237712.88</v>
      </c>
      <c r="D566" s="49">
        <v>1301000</v>
      </c>
      <c r="E566" s="48">
        <v>2951.44</v>
      </c>
      <c r="AD566" s="35">
        <f t="shared" si="317"/>
        <v>2015</v>
      </c>
      <c r="AE566" s="5">
        <f t="shared" si="318"/>
        <v>2014</v>
      </c>
      <c r="AF566" s="5">
        <f t="shared" si="319"/>
        <v>2013</v>
      </c>
      <c r="AG566" s="8">
        <f t="shared" si="320"/>
        <v>41810</v>
      </c>
      <c r="AH566" s="6">
        <f t="shared" si="335"/>
        <v>28</v>
      </c>
      <c r="AI566" s="6">
        <f t="shared" si="336"/>
        <v>24</v>
      </c>
      <c r="AK566">
        <f t="shared" si="331"/>
        <v>26711.041538461541</v>
      </c>
      <c r="AL566">
        <f t="shared" si="321"/>
        <v>1.7638099062970092</v>
      </c>
      <c r="AN566">
        <f t="shared" si="322"/>
        <v>7.1744278381679898</v>
      </c>
      <c r="AO566" s="39">
        <f t="shared" si="323"/>
        <v>41810</v>
      </c>
      <c r="AP566" s="40">
        <f t="shared" si="324"/>
        <v>191.63643999999999</v>
      </c>
      <c r="AQ566">
        <f t="shared" si="337"/>
        <v>320.53249846153847</v>
      </c>
      <c r="AR566">
        <f t="shared" si="337"/>
        <v>267.11041538461541</v>
      </c>
      <c r="AS566">
        <f t="shared" si="337"/>
        <v>213.68833230769232</v>
      </c>
      <c r="AT566">
        <f t="shared" si="337"/>
        <v>160.26624923076923</v>
      </c>
      <c r="AU566">
        <f t="shared" si="337"/>
        <v>106.84416615384616</v>
      </c>
      <c r="AW566">
        <f t="shared" si="332"/>
        <v>30239.282307692309</v>
      </c>
      <c r="AX566">
        <f t="shared" si="325"/>
        <v>10.180524670406331</v>
      </c>
      <c r="BD566">
        <f t="shared" si="333"/>
        <v>22101.624615384615</v>
      </c>
      <c r="BE566">
        <f t="shared" si="326"/>
        <v>-17.256597487745928</v>
      </c>
      <c r="BG566">
        <f t="shared" si="327"/>
        <v>8.6706947265136662</v>
      </c>
      <c r="BH566" s="39">
        <f t="shared" si="328"/>
        <v>41810</v>
      </c>
      <c r="BI566" s="41">
        <f t="shared" si="329"/>
        <v>191.63643999999999</v>
      </c>
      <c r="BJ566" s="41">
        <f t="shared" si="338"/>
        <v>287.32112000000001</v>
      </c>
      <c r="BK566" s="41">
        <f t="shared" si="338"/>
        <v>243.11787076923076</v>
      </c>
      <c r="BL566" s="41">
        <f t="shared" si="338"/>
        <v>198.91462153846155</v>
      </c>
      <c r="BM566" s="41">
        <f t="shared" si="338"/>
        <v>154.7113723076923</v>
      </c>
      <c r="BN566" s="41">
        <f t="shared" si="338"/>
        <v>110.50812307692307</v>
      </c>
      <c r="BP566">
        <f t="shared" si="334"/>
        <v>26761.367692307693</v>
      </c>
      <c r="BQ566">
        <f t="shared" si="330"/>
        <v>-11.501313357889774</v>
      </c>
    </row>
    <row r="567" spans="1:69" x14ac:dyDescent="0.3">
      <c r="A567" s="38">
        <v>41817</v>
      </c>
      <c r="B567" s="48">
        <v>193109.43</v>
      </c>
      <c r="C567" s="48">
        <v>237556.17</v>
      </c>
      <c r="D567" s="49">
        <v>1311000</v>
      </c>
      <c r="E567" s="48">
        <v>2948.27</v>
      </c>
      <c r="AD567" s="35">
        <f t="shared" si="317"/>
        <v>2015</v>
      </c>
      <c r="AE567" s="5">
        <f t="shared" si="318"/>
        <v>2014</v>
      </c>
      <c r="AF567" s="5">
        <f t="shared" si="319"/>
        <v>2013</v>
      </c>
      <c r="AG567" s="8">
        <f t="shared" si="320"/>
        <v>41817</v>
      </c>
      <c r="AH567" s="6">
        <f t="shared" si="335"/>
        <v>27</v>
      </c>
      <c r="AI567" s="6">
        <f t="shared" si="336"/>
        <v>25</v>
      </c>
      <c r="AK567">
        <f t="shared" si="331"/>
        <v>26581.450769230771</v>
      </c>
      <c r="AL567">
        <f t="shared" si="321"/>
        <v>0.78012402680627257</v>
      </c>
      <c r="AN567">
        <f t="shared" si="322"/>
        <v>7.264819052823591</v>
      </c>
      <c r="AO567" s="39">
        <f t="shared" si="323"/>
        <v>41817</v>
      </c>
      <c r="AP567" s="40">
        <f t="shared" si="324"/>
        <v>193.10943</v>
      </c>
      <c r="AQ567">
        <f t="shared" si="337"/>
        <v>318.97740923076924</v>
      </c>
      <c r="AR567">
        <f t="shared" si="337"/>
        <v>265.8145076923077</v>
      </c>
      <c r="AS567">
        <f t="shared" si="337"/>
        <v>212.65160615384616</v>
      </c>
      <c r="AT567">
        <f t="shared" si="337"/>
        <v>159.48870461538462</v>
      </c>
      <c r="AU567">
        <f t="shared" si="337"/>
        <v>106.32580307692308</v>
      </c>
      <c r="AW567">
        <f t="shared" si="332"/>
        <v>30140.848653846151</v>
      </c>
      <c r="AX567">
        <f t="shared" si="325"/>
        <v>9.0898670131262413</v>
      </c>
      <c r="BD567">
        <f t="shared" si="333"/>
        <v>22060.754807692312</v>
      </c>
      <c r="BE567">
        <f t="shared" si="326"/>
        <v>-17.00695722285921</v>
      </c>
      <c r="BG567">
        <f t="shared" si="327"/>
        <v>8.7535277774206133</v>
      </c>
      <c r="BH567" s="39">
        <f t="shared" si="328"/>
        <v>41817</v>
      </c>
      <c r="BI567" s="41">
        <f t="shared" si="329"/>
        <v>193.10943</v>
      </c>
      <c r="BJ567" s="41">
        <f t="shared" si="338"/>
        <v>286.78981250000004</v>
      </c>
      <c r="BK567" s="41">
        <f t="shared" si="338"/>
        <v>242.66830288461543</v>
      </c>
      <c r="BL567" s="41">
        <f t="shared" si="338"/>
        <v>198.54679326923082</v>
      </c>
      <c r="BM567" s="41">
        <f t="shared" si="338"/>
        <v>154.42528365384618</v>
      </c>
      <c r="BN567" s="41">
        <f t="shared" si="338"/>
        <v>110.30377403846155</v>
      </c>
      <c r="BP567">
        <f t="shared" si="334"/>
        <v>26731.293846153847</v>
      </c>
      <c r="BQ567">
        <f t="shared" si="330"/>
        <v>-11.312073017085488</v>
      </c>
    </row>
    <row r="568" spans="1:69" x14ac:dyDescent="0.3">
      <c r="A568" s="38">
        <v>41824</v>
      </c>
      <c r="B568" s="48">
        <v>192372.93</v>
      </c>
      <c r="C568" s="48">
        <v>239438.92</v>
      </c>
      <c r="D568" s="49">
        <v>1306000</v>
      </c>
      <c r="E568" s="48">
        <v>2971.15</v>
      </c>
      <c r="AD568" s="35">
        <f t="shared" si="317"/>
        <v>2015</v>
      </c>
      <c r="AE568" s="5">
        <f t="shared" si="318"/>
        <v>2014</v>
      </c>
      <c r="AF568" s="5">
        <f t="shared" si="319"/>
        <v>2013</v>
      </c>
      <c r="AG568" s="8">
        <f t="shared" si="320"/>
        <v>41824</v>
      </c>
      <c r="AH568" s="6">
        <f t="shared" si="335"/>
        <v>26</v>
      </c>
      <c r="AI568" s="6">
        <f t="shared" si="336"/>
        <v>26</v>
      </c>
      <c r="AK568">
        <f t="shared" si="331"/>
        <v>26451.86</v>
      </c>
      <c r="AL568">
        <f t="shared" si="321"/>
        <v>-0.19408903796886978</v>
      </c>
      <c r="AN568">
        <f t="shared" si="322"/>
        <v>7.2725672221159492</v>
      </c>
      <c r="AO568" s="39">
        <f t="shared" si="323"/>
        <v>41824</v>
      </c>
      <c r="AP568" s="40">
        <f t="shared" si="324"/>
        <v>192.37293</v>
      </c>
      <c r="AQ568">
        <f t="shared" si="337"/>
        <v>317.42232000000001</v>
      </c>
      <c r="AR568">
        <f t="shared" si="337"/>
        <v>264.51859999999999</v>
      </c>
      <c r="AS568">
        <f t="shared" si="337"/>
        <v>211.61488</v>
      </c>
      <c r="AT568">
        <f t="shared" si="337"/>
        <v>158.71116000000001</v>
      </c>
      <c r="AU568">
        <f t="shared" si="337"/>
        <v>105.80744</v>
      </c>
      <c r="AW568">
        <f t="shared" si="332"/>
        <v>30042.415000000001</v>
      </c>
      <c r="AX568">
        <f t="shared" si="325"/>
        <v>8.0136523458812512</v>
      </c>
      <c r="BD568">
        <f t="shared" si="333"/>
        <v>22019.885000000002</v>
      </c>
      <c r="BE568">
        <f t="shared" si="326"/>
        <v>-16.754870924010635</v>
      </c>
      <c r="BG568">
        <f t="shared" si="327"/>
        <v>8.7363276420380931</v>
      </c>
      <c r="BH568" s="39">
        <f t="shared" si="328"/>
        <v>41824</v>
      </c>
      <c r="BI568" s="41">
        <f t="shared" si="329"/>
        <v>192.37293</v>
      </c>
      <c r="BJ568" s="41">
        <f t="shared" si="338"/>
        <v>286.25850500000001</v>
      </c>
      <c r="BK568" s="41">
        <f t="shared" si="338"/>
        <v>242.21873500000001</v>
      </c>
      <c r="BL568" s="41">
        <f t="shared" si="338"/>
        <v>198.17896500000003</v>
      </c>
      <c r="BM568" s="41">
        <f t="shared" si="338"/>
        <v>154.139195</v>
      </c>
      <c r="BN568" s="41">
        <f t="shared" si="338"/>
        <v>110.09942500000001</v>
      </c>
      <c r="BP568">
        <f t="shared" si="334"/>
        <v>26701.22</v>
      </c>
      <c r="BQ568">
        <f t="shared" si="330"/>
        <v>-11.121592588345507</v>
      </c>
    </row>
    <row r="569" spans="1:69" x14ac:dyDescent="0.3">
      <c r="A569" s="38">
        <v>41831</v>
      </c>
      <c r="B569" s="48">
        <v>189132.35</v>
      </c>
      <c r="C569" s="48">
        <v>235094.61</v>
      </c>
      <c r="D569" s="49">
        <v>1284000</v>
      </c>
      <c r="E569" s="48">
        <v>2915.29</v>
      </c>
      <c r="AD569" s="35">
        <f t="shared" si="317"/>
        <v>2015</v>
      </c>
      <c r="AE569" s="5">
        <f t="shared" si="318"/>
        <v>2014</v>
      </c>
      <c r="AF569" s="5">
        <f t="shared" si="319"/>
        <v>2013</v>
      </c>
      <c r="AG569" s="8">
        <f t="shared" si="320"/>
        <v>41831</v>
      </c>
      <c r="AH569" s="6">
        <f t="shared" si="335"/>
        <v>25</v>
      </c>
      <c r="AI569" s="6">
        <f t="shared" si="336"/>
        <v>27</v>
      </c>
      <c r="AK569">
        <f t="shared" si="331"/>
        <v>26322.269230769234</v>
      </c>
      <c r="AL569">
        <f t="shared" si="321"/>
        <v>-1.1589654659856508</v>
      </c>
      <c r="AN569">
        <f t="shared" si="322"/>
        <v>7.185260067886361</v>
      </c>
      <c r="AO569" s="39">
        <f t="shared" si="323"/>
        <v>41831</v>
      </c>
      <c r="AP569" s="40">
        <f t="shared" si="324"/>
        <v>189.13235</v>
      </c>
      <c r="AQ569">
        <f t="shared" si="337"/>
        <v>315.86723076923079</v>
      </c>
      <c r="AR569">
        <f t="shared" si="337"/>
        <v>263.2226923076924</v>
      </c>
      <c r="AS569">
        <f t="shared" si="337"/>
        <v>210.57815384615387</v>
      </c>
      <c r="AT569">
        <f t="shared" si="337"/>
        <v>157.93361538461539</v>
      </c>
      <c r="AU569">
        <f t="shared" si="337"/>
        <v>105.28907692307693</v>
      </c>
      <c r="AW569">
        <f t="shared" si="332"/>
        <v>29943.981346153843</v>
      </c>
      <c r="AX569">
        <f t="shared" si="325"/>
        <v>6.951595664678778</v>
      </c>
      <c r="BD569">
        <f t="shared" si="333"/>
        <v>21979.015192307692</v>
      </c>
      <c r="BE569">
        <f t="shared" si="326"/>
        <v>-16.500302463985605</v>
      </c>
      <c r="BG569">
        <f t="shared" si="327"/>
        <v>8.6051330482811323</v>
      </c>
      <c r="BH569" s="39">
        <f t="shared" si="328"/>
        <v>41831</v>
      </c>
      <c r="BI569" s="41">
        <f t="shared" si="329"/>
        <v>189.13235</v>
      </c>
      <c r="BJ569" s="41">
        <f t="shared" si="338"/>
        <v>285.72719749999999</v>
      </c>
      <c r="BK569" s="41">
        <f t="shared" si="338"/>
        <v>241.76916711538459</v>
      </c>
      <c r="BL569" s="41">
        <f t="shared" si="338"/>
        <v>197.81113673076925</v>
      </c>
      <c r="BM569" s="41">
        <f t="shared" si="338"/>
        <v>153.85310634615382</v>
      </c>
      <c r="BN569" s="41">
        <f t="shared" si="338"/>
        <v>109.89507596153845</v>
      </c>
      <c r="BP569">
        <f t="shared" si="334"/>
        <v>26671.146153846152</v>
      </c>
      <c r="BQ569">
        <f t="shared" si="330"/>
        <v>-10.929859842195199</v>
      </c>
    </row>
    <row r="570" spans="1:69" x14ac:dyDescent="0.3">
      <c r="A570" s="38">
        <v>41838</v>
      </c>
      <c r="B570" s="48">
        <v>197823.01</v>
      </c>
      <c r="C570" s="48">
        <v>245245.3</v>
      </c>
      <c r="D570" s="49">
        <v>1343000</v>
      </c>
      <c r="E570" s="48">
        <v>3041.74</v>
      </c>
      <c r="AD570" s="35">
        <f t="shared" si="317"/>
        <v>2015</v>
      </c>
      <c r="AE570" s="5">
        <f t="shared" si="318"/>
        <v>2014</v>
      </c>
      <c r="AF570" s="5">
        <f t="shared" si="319"/>
        <v>2013</v>
      </c>
      <c r="AG570" s="8">
        <f t="shared" si="320"/>
        <v>41838</v>
      </c>
      <c r="AH570" s="6">
        <f t="shared" si="335"/>
        <v>24</v>
      </c>
      <c r="AI570" s="6">
        <f t="shared" si="336"/>
        <v>28</v>
      </c>
      <c r="AK570">
        <f t="shared" si="331"/>
        <v>26192.67846153846</v>
      </c>
      <c r="AL570">
        <f t="shared" si="321"/>
        <v>-2.1146388374522984</v>
      </c>
      <c r="AN570">
        <f t="shared" si="322"/>
        <v>7.552607126090022</v>
      </c>
      <c r="AO570" s="39">
        <f t="shared" si="323"/>
        <v>41838</v>
      </c>
      <c r="AP570" s="40">
        <f t="shared" si="324"/>
        <v>197.82301000000001</v>
      </c>
      <c r="AQ570">
        <f t="shared" si="337"/>
        <v>314.31214153846156</v>
      </c>
      <c r="AR570">
        <f t="shared" si="337"/>
        <v>261.92678461538458</v>
      </c>
      <c r="AS570">
        <f t="shared" si="337"/>
        <v>209.54142769230768</v>
      </c>
      <c r="AT570">
        <f t="shared" si="337"/>
        <v>157.15607076923078</v>
      </c>
      <c r="AU570">
        <f t="shared" si="337"/>
        <v>104.77071384615384</v>
      </c>
      <c r="AW570">
        <f t="shared" si="332"/>
        <v>29845.547692307693</v>
      </c>
      <c r="AX570">
        <f t="shared" si="325"/>
        <v>5.9034194151823538</v>
      </c>
      <c r="BD570">
        <f t="shared" si="333"/>
        <v>21938.145384615385</v>
      </c>
      <c r="BE570">
        <f t="shared" si="326"/>
        <v>-16.243215000598219</v>
      </c>
      <c r="BG570">
        <f t="shared" si="327"/>
        <v>9.0173078230545336</v>
      </c>
      <c r="BH570" s="39">
        <f t="shared" si="328"/>
        <v>41838</v>
      </c>
      <c r="BI570" s="41">
        <f t="shared" si="329"/>
        <v>197.82301000000001</v>
      </c>
      <c r="BJ570" s="41">
        <f t="shared" si="338"/>
        <v>285.19589000000002</v>
      </c>
      <c r="BK570" s="41">
        <f t="shared" si="338"/>
        <v>241.31959923076923</v>
      </c>
      <c r="BL570" s="41">
        <f t="shared" si="338"/>
        <v>197.44330846153846</v>
      </c>
      <c r="BM570" s="41">
        <f t="shared" si="338"/>
        <v>153.5670176923077</v>
      </c>
      <c r="BN570" s="41">
        <f t="shared" si="338"/>
        <v>109.69072692307694</v>
      </c>
      <c r="BP570">
        <f t="shared" si="334"/>
        <v>26641.07230769231</v>
      </c>
      <c r="BQ570">
        <f t="shared" si="330"/>
        <v>-10.736862387823754</v>
      </c>
    </row>
    <row r="571" spans="1:69" x14ac:dyDescent="0.3">
      <c r="A571" s="38">
        <v>41845</v>
      </c>
      <c r="B571" s="48">
        <v>199590.6</v>
      </c>
      <c r="C571" s="48">
        <v>244757.7</v>
      </c>
      <c r="D571" s="49">
        <v>1355000</v>
      </c>
      <c r="E571" s="48">
        <v>3032.7</v>
      </c>
      <c r="AD571" s="35">
        <f t="shared" si="317"/>
        <v>2015</v>
      </c>
      <c r="AE571" s="5">
        <f t="shared" si="318"/>
        <v>2014</v>
      </c>
      <c r="AF571" s="5">
        <f t="shared" si="319"/>
        <v>2013</v>
      </c>
      <c r="AG571" s="8">
        <f t="shared" si="320"/>
        <v>41845</v>
      </c>
      <c r="AH571" s="6">
        <f t="shared" si="335"/>
        <v>23</v>
      </c>
      <c r="AI571" s="6">
        <f t="shared" si="336"/>
        <v>29</v>
      </c>
      <c r="AK571">
        <f t="shared" si="331"/>
        <v>26063.087692307694</v>
      </c>
      <c r="AL571">
        <f t="shared" si="321"/>
        <v>-3.0612401964775882</v>
      </c>
      <c r="AN571">
        <f t="shared" si="322"/>
        <v>7.6579798355552295</v>
      </c>
      <c r="AO571" s="39">
        <f t="shared" si="323"/>
        <v>41845</v>
      </c>
      <c r="AP571" s="40">
        <f t="shared" si="324"/>
        <v>199.59059999999999</v>
      </c>
      <c r="AQ571">
        <f t="shared" si="337"/>
        <v>312.75705230769233</v>
      </c>
      <c r="AR571">
        <f t="shared" si="337"/>
        <v>260.63087692307693</v>
      </c>
      <c r="AS571">
        <f t="shared" si="337"/>
        <v>208.50470153846155</v>
      </c>
      <c r="AT571">
        <f t="shared" si="337"/>
        <v>156.37852615384617</v>
      </c>
      <c r="AU571">
        <f t="shared" si="337"/>
        <v>104.25235076923077</v>
      </c>
      <c r="AW571">
        <f t="shared" si="332"/>
        <v>29747.114038461539</v>
      </c>
      <c r="AX571">
        <f t="shared" si="325"/>
        <v>4.8688532508854632</v>
      </c>
      <c r="BD571">
        <f t="shared" si="333"/>
        <v>21897.275576923079</v>
      </c>
      <c r="BE571">
        <f t="shared" si="326"/>
        <v>-15.983570958916427</v>
      </c>
      <c r="BG571">
        <f t="shared" si="327"/>
        <v>9.1148599422269179</v>
      </c>
      <c r="BH571" s="39">
        <f t="shared" si="328"/>
        <v>41845</v>
      </c>
      <c r="BI571" s="41">
        <f t="shared" si="329"/>
        <v>199.59059999999999</v>
      </c>
      <c r="BJ571" s="41">
        <f t="shared" si="338"/>
        <v>284.66458249999999</v>
      </c>
      <c r="BK571" s="41">
        <f t="shared" si="338"/>
        <v>240.87003134615387</v>
      </c>
      <c r="BL571" s="41">
        <f t="shared" si="338"/>
        <v>197.07548019230771</v>
      </c>
      <c r="BM571" s="41">
        <f t="shared" si="338"/>
        <v>153.28092903846155</v>
      </c>
      <c r="BN571" s="41">
        <f t="shared" si="338"/>
        <v>109.48637788461539</v>
      </c>
      <c r="BP571">
        <f t="shared" si="334"/>
        <v>26610.99846153846</v>
      </c>
      <c r="BQ571">
        <f t="shared" si="330"/>
        <v>-10.542587670414804</v>
      </c>
    </row>
    <row r="572" spans="1:69" x14ac:dyDescent="0.3">
      <c r="A572" s="38">
        <v>41852</v>
      </c>
      <c r="B572" s="48">
        <v>190310.74</v>
      </c>
      <c r="C572" s="48">
        <v>234599.13</v>
      </c>
      <c r="D572" s="49">
        <v>1292000</v>
      </c>
      <c r="E572" s="48">
        <v>2903.95</v>
      </c>
      <c r="AD572" s="35">
        <f t="shared" si="317"/>
        <v>2015</v>
      </c>
      <c r="AE572" s="5">
        <f t="shared" si="318"/>
        <v>2014</v>
      </c>
      <c r="AF572" s="5">
        <f t="shared" si="319"/>
        <v>2013</v>
      </c>
      <c r="AG572" s="8">
        <f t="shared" si="320"/>
        <v>41852</v>
      </c>
      <c r="AH572" s="6">
        <f t="shared" si="335"/>
        <v>22</v>
      </c>
      <c r="AI572" s="6">
        <f t="shared" si="336"/>
        <v>30</v>
      </c>
      <c r="AK572">
        <f t="shared" si="331"/>
        <v>25933.49692307692</v>
      </c>
      <c r="AL572">
        <f t="shared" si="321"/>
        <v>-3.998898110973359</v>
      </c>
      <c r="AN572">
        <f t="shared" si="322"/>
        <v>7.33841411995048</v>
      </c>
      <c r="AO572" s="39">
        <f t="shared" si="323"/>
        <v>41852</v>
      </c>
      <c r="AP572" s="40">
        <f t="shared" si="324"/>
        <v>190.31073999999998</v>
      </c>
      <c r="AQ572">
        <f t="shared" si="337"/>
        <v>311.20196307692305</v>
      </c>
      <c r="AR572">
        <f t="shared" si="337"/>
        <v>259.33496923076922</v>
      </c>
      <c r="AS572">
        <f t="shared" si="337"/>
        <v>207.46797538461536</v>
      </c>
      <c r="AT572">
        <f t="shared" si="337"/>
        <v>155.60098153846153</v>
      </c>
      <c r="AU572">
        <f t="shared" si="337"/>
        <v>103.73398769230768</v>
      </c>
      <c r="AW572">
        <f t="shared" si="332"/>
        <v>29648.680384615382</v>
      </c>
      <c r="AX572">
        <f t="shared" si="325"/>
        <v>3.8476338006451227</v>
      </c>
      <c r="BD572">
        <f t="shared" si="333"/>
        <v>21856.405769230769</v>
      </c>
      <c r="BE572">
        <f t="shared" si="326"/>
        <v>-15.72133201295407</v>
      </c>
      <c r="BG572">
        <f t="shared" si="327"/>
        <v>8.7073209570403183</v>
      </c>
      <c r="BH572" s="39">
        <f t="shared" si="328"/>
        <v>41852</v>
      </c>
      <c r="BI572" s="41">
        <f t="shared" si="329"/>
        <v>190.31073999999998</v>
      </c>
      <c r="BJ572" s="41">
        <f t="shared" si="338"/>
        <v>284.13327500000003</v>
      </c>
      <c r="BK572" s="41">
        <f t="shared" si="338"/>
        <v>240.42046346153845</v>
      </c>
      <c r="BL572" s="41">
        <f t="shared" si="338"/>
        <v>196.70765192307692</v>
      </c>
      <c r="BM572" s="41">
        <f t="shared" si="338"/>
        <v>152.99484038461537</v>
      </c>
      <c r="BN572" s="41">
        <f t="shared" si="338"/>
        <v>109.28202884615385</v>
      </c>
      <c r="BP572">
        <f t="shared" si="334"/>
        <v>26580.924615384614</v>
      </c>
      <c r="BQ572">
        <f t="shared" si="330"/>
        <v>-10.34702296842398</v>
      </c>
    </row>
    <row r="573" spans="1:69" x14ac:dyDescent="0.3">
      <c r="A573" s="38">
        <v>41859</v>
      </c>
      <c r="B573" s="48">
        <v>184124.17</v>
      </c>
      <c r="C573" s="48">
        <v>226944.19</v>
      </c>
      <c r="D573" s="49">
        <v>1250000</v>
      </c>
      <c r="E573" s="48">
        <v>2808</v>
      </c>
      <c r="AD573" s="35">
        <f t="shared" si="317"/>
        <v>2015</v>
      </c>
      <c r="AE573" s="5">
        <f t="shared" si="318"/>
        <v>2014</v>
      </c>
      <c r="AF573" s="5">
        <f t="shared" si="319"/>
        <v>2013</v>
      </c>
      <c r="AG573" s="8">
        <f t="shared" si="320"/>
        <v>41859</v>
      </c>
      <c r="AH573" s="6">
        <f t="shared" si="335"/>
        <v>21</v>
      </c>
      <c r="AI573" s="6">
        <f t="shared" si="336"/>
        <v>31</v>
      </c>
      <c r="AK573">
        <f t="shared" si="331"/>
        <v>25803.906153846154</v>
      </c>
      <c r="AL573">
        <f t="shared" si="321"/>
        <v>-4.9277387308669152</v>
      </c>
      <c r="AN573">
        <f t="shared" si="322"/>
        <v>7.1355154100401856</v>
      </c>
      <c r="AO573" s="39">
        <f t="shared" si="323"/>
        <v>41859</v>
      </c>
      <c r="AP573" s="40">
        <f t="shared" si="324"/>
        <v>184.12417000000002</v>
      </c>
      <c r="AQ573">
        <f t="shared" si="337"/>
        <v>309.64687384615382</v>
      </c>
      <c r="AR573">
        <f t="shared" si="337"/>
        <v>258.03906153846151</v>
      </c>
      <c r="AS573">
        <f t="shared" si="337"/>
        <v>206.43124923076923</v>
      </c>
      <c r="AT573">
        <f t="shared" si="337"/>
        <v>154.82343692307691</v>
      </c>
      <c r="AU573">
        <f t="shared" si="337"/>
        <v>103.21562461538461</v>
      </c>
      <c r="AW573">
        <f t="shared" si="332"/>
        <v>29550.246730769228</v>
      </c>
      <c r="AX573">
        <f t="shared" si="325"/>
        <v>2.839504445154617</v>
      </c>
      <c r="BD573">
        <f t="shared" si="333"/>
        <v>21815.535961538459</v>
      </c>
      <c r="BE573">
        <f t="shared" si="326"/>
        <v>-15.456459066811545</v>
      </c>
      <c r="BG573">
        <f t="shared" si="327"/>
        <v>8.4400479696954172</v>
      </c>
      <c r="BH573" s="39">
        <f t="shared" si="328"/>
        <v>41859</v>
      </c>
      <c r="BI573" s="41">
        <f t="shared" si="329"/>
        <v>184.12417000000002</v>
      </c>
      <c r="BJ573" s="41">
        <f t="shared" si="338"/>
        <v>283.60196749999994</v>
      </c>
      <c r="BK573" s="41">
        <f t="shared" si="338"/>
        <v>239.97089557692303</v>
      </c>
      <c r="BL573" s="41">
        <f t="shared" si="338"/>
        <v>196.33982365384614</v>
      </c>
      <c r="BM573" s="41">
        <f t="shared" si="338"/>
        <v>152.70875173076919</v>
      </c>
      <c r="BN573" s="41">
        <f t="shared" si="338"/>
        <v>109.07767980769231</v>
      </c>
      <c r="BP573">
        <f t="shared" si="334"/>
        <v>26550.850769230768</v>
      </c>
      <c r="BQ573">
        <f t="shared" si="330"/>
        <v>-10.150155390801984</v>
      </c>
    </row>
    <row r="574" spans="1:69" x14ac:dyDescent="0.3">
      <c r="A574" s="38">
        <v>41865</v>
      </c>
      <c r="B574" s="48">
        <v>185744.46</v>
      </c>
      <c r="C574" s="48">
        <v>228470.85</v>
      </c>
      <c r="D574" s="49">
        <v>1261000</v>
      </c>
      <c r="E574" s="48">
        <v>2826.03</v>
      </c>
      <c r="AD574" s="35">
        <f t="shared" si="317"/>
        <v>2015</v>
      </c>
      <c r="AE574" s="5">
        <f t="shared" si="318"/>
        <v>2014</v>
      </c>
      <c r="AF574" s="5">
        <f t="shared" si="319"/>
        <v>2013</v>
      </c>
      <c r="AG574" s="8">
        <f t="shared" si="320"/>
        <v>41865</v>
      </c>
      <c r="AH574" s="6">
        <f t="shared" si="335"/>
        <v>20</v>
      </c>
      <c r="AI574" s="6">
        <f t="shared" si="336"/>
        <v>32</v>
      </c>
      <c r="AK574">
        <f t="shared" si="331"/>
        <v>25674.315384615387</v>
      </c>
      <c r="AL574">
        <f t="shared" si="321"/>
        <v>-5.8478858446790349</v>
      </c>
      <c r="AN574">
        <f t="shared" si="322"/>
        <v>7.2346412053231282</v>
      </c>
      <c r="AO574" s="39">
        <f t="shared" si="323"/>
        <v>41865</v>
      </c>
      <c r="AP574" s="40">
        <f t="shared" si="324"/>
        <v>185.74446</v>
      </c>
      <c r="AQ574">
        <f t="shared" si="337"/>
        <v>308.09178461538465</v>
      </c>
      <c r="AR574">
        <f t="shared" si="337"/>
        <v>256.74315384615386</v>
      </c>
      <c r="AS574">
        <f t="shared" si="337"/>
        <v>205.39452307692309</v>
      </c>
      <c r="AT574">
        <f t="shared" si="337"/>
        <v>154.04589230769233</v>
      </c>
      <c r="AU574">
        <f t="shared" si="337"/>
        <v>102.69726153846155</v>
      </c>
      <c r="AW574">
        <f t="shared" si="332"/>
        <v>29451.813076923077</v>
      </c>
      <c r="AX574">
        <f t="shared" si="325"/>
        <v>1.8442151019568476</v>
      </c>
      <c r="BD574">
        <f t="shared" si="333"/>
        <v>21774.666153846156</v>
      </c>
      <c r="BE574">
        <f t="shared" si="326"/>
        <v>-15.188912235244977</v>
      </c>
      <c r="BG574">
        <f t="shared" si="327"/>
        <v>8.5303011622610398</v>
      </c>
      <c r="BH574" s="39">
        <f t="shared" si="328"/>
        <v>41865</v>
      </c>
      <c r="BI574" s="41">
        <f t="shared" si="329"/>
        <v>185.74446</v>
      </c>
      <c r="BJ574" s="41">
        <f t="shared" si="338"/>
        <v>283.07066000000003</v>
      </c>
      <c r="BK574" s="41">
        <f t="shared" si="338"/>
        <v>239.52132769230769</v>
      </c>
      <c r="BL574" s="41">
        <f t="shared" si="338"/>
        <v>195.97199538461541</v>
      </c>
      <c r="BM574" s="41">
        <f t="shared" si="338"/>
        <v>152.42266307692307</v>
      </c>
      <c r="BN574" s="41">
        <f t="shared" si="338"/>
        <v>108.87333076923079</v>
      </c>
      <c r="BP574">
        <f t="shared" si="334"/>
        <v>26520.776923076926</v>
      </c>
      <c r="BQ574">
        <f t="shared" si="330"/>
        <v>-9.9519718741620018</v>
      </c>
    </row>
    <row r="575" spans="1:69" x14ac:dyDescent="0.3">
      <c r="A575" s="38">
        <v>41873</v>
      </c>
      <c r="B575" s="48">
        <v>183682.27</v>
      </c>
      <c r="C575" s="48">
        <v>228278.65</v>
      </c>
      <c r="D575" s="49">
        <v>1247000</v>
      </c>
      <c r="E575" s="48">
        <v>2825.09</v>
      </c>
      <c r="AD575" s="35">
        <f t="shared" si="317"/>
        <v>2015</v>
      </c>
      <c r="AE575" s="5">
        <f t="shared" si="318"/>
        <v>2014</v>
      </c>
      <c r="AF575" s="5">
        <f t="shared" si="319"/>
        <v>2013</v>
      </c>
      <c r="AG575" s="8">
        <f t="shared" si="320"/>
        <v>41873</v>
      </c>
      <c r="AH575" s="6">
        <f t="shared" si="335"/>
        <v>19</v>
      </c>
      <c r="AI575" s="6">
        <f t="shared" si="336"/>
        <v>33</v>
      </c>
      <c r="AK575">
        <f t="shared" si="331"/>
        <v>25544.724615384614</v>
      </c>
      <c r="AL575">
        <f t="shared" si="321"/>
        <v>-6.7594609345207113</v>
      </c>
      <c r="AN575">
        <f t="shared" si="322"/>
        <v>7.1906146089112726</v>
      </c>
      <c r="AO575" s="39">
        <f t="shared" si="323"/>
        <v>41873</v>
      </c>
      <c r="AP575" s="40">
        <f t="shared" si="324"/>
        <v>183.68226999999999</v>
      </c>
      <c r="AQ575">
        <f t="shared" si="337"/>
        <v>306.53669538461531</v>
      </c>
      <c r="AR575">
        <f t="shared" si="337"/>
        <v>255.44724615384615</v>
      </c>
      <c r="AS575">
        <f t="shared" si="337"/>
        <v>204.3577969230769</v>
      </c>
      <c r="AT575">
        <f t="shared" si="337"/>
        <v>153.26834769230766</v>
      </c>
      <c r="AU575">
        <f t="shared" si="337"/>
        <v>102.17889846153845</v>
      </c>
      <c r="AW575">
        <f t="shared" si="332"/>
        <v>29353.37942307692</v>
      </c>
      <c r="AX575">
        <f t="shared" si="325"/>
        <v>0.8615220186205752</v>
      </c>
      <c r="BD575">
        <f t="shared" si="333"/>
        <v>21733.796346153846</v>
      </c>
      <c r="BE575">
        <f t="shared" si="326"/>
        <v>-14.918650823644386</v>
      </c>
      <c r="BG575">
        <f t="shared" si="327"/>
        <v>8.4514581380305245</v>
      </c>
      <c r="BH575" s="39">
        <f t="shared" si="328"/>
        <v>41873</v>
      </c>
      <c r="BI575" s="41">
        <f t="shared" si="329"/>
        <v>183.68226999999999</v>
      </c>
      <c r="BJ575" s="41">
        <f t="shared" si="338"/>
        <v>282.53935250000001</v>
      </c>
      <c r="BK575" s="41">
        <f t="shared" si="338"/>
        <v>239.07175980769233</v>
      </c>
      <c r="BL575" s="41">
        <f t="shared" si="338"/>
        <v>195.6041671153846</v>
      </c>
      <c r="BM575" s="41">
        <f t="shared" si="338"/>
        <v>152.13657442307692</v>
      </c>
      <c r="BN575" s="41">
        <f t="shared" si="338"/>
        <v>108.66898173076923</v>
      </c>
      <c r="BP575">
        <f t="shared" si="334"/>
        <v>26490.703076923073</v>
      </c>
      <c r="BQ575">
        <f t="shared" si="330"/>
        <v>-9.7524591798901383</v>
      </c>
    </row>
    <row r="576" spans="1:69" x14ac:dyDescent="0.3">
      <c r="A576" s="38">
        <v>41880</v>
      </c>
      <c r="B576" s="48">
        <v>181767.38</v>
      </c>
      <c r="C576" s="48">
        <v>225991.92</v>
      </c>
      <c r="D576" s="49">
        <v>1234000</v>
      </c>
      <c r="E576" s="48">
        <v>2796.4</v>
      </c>
      <c r="AD576" s="35">
        <f t="shared" si="317"/>
        <v>2015</v>
      </c>
      <c r="AE576" s="5">
        <f t="shared" si="318"/>
        <v>2014</v>
      </c>
      <c r="AF576" s="5">
        <f t="shared" si="319"/>
        <v>2013</v>
      </c>
      <c r="AG576" s="8">
        <f t="shared" si="320"/>
        <v>41880</v>
      </c>
      <c r="AH576" s="6">
        <f t="shared" si="335"/>
        <v>18</v>
      </c>
      <c r="AI576" s="6">
        <f t="shared" si="336"/>
        <v>34</v>
      </c>
      <c r="AK576">
        <f t="shared" si="331"/>
        <v>25415.133846153847</v>
      </c>
      <c r="AL576">
        <f t="shared" si="321"/>
        <v>-7.6625832295598499</v>
      </c>
      <c r="AN576">
        <f t="shared" si="322"/>
        <v>7.1519347920926819</v>
      </c>
      <c r="AO576" s="39">
        <f t="shared" si="323"/>
        <v>41880</v>
      </c>
      <c r="AP576" s="40">
        <f t="shared" si="324"/>
        <v>181.76738</v>
      </c>
      <c r="AQ576">
        <f t="shared" si="337"/>
        <v>304.98160615384614</v>
      </c>
      <c r="AR576">
        <f t="shared" si="337"/>
        <v>254.15133846153847</v>
      </c>
      <c r="AS576">
        <f t="shared" si="337"/>
        <v>203.32107076923077</v>
      </c>
      <c r="AT576">
        <f t="shared" si="337"/>
        <v>152.49080307692307</v>
      </c>
      <c r="AU576">
        <f t="shared" si="337"/>
        <v>101.66053538461539</v>
      </c>
      <c r="AW576">
        <f t="shared" si="332"/>
        <v>29254.94576923077</v>
      </c>
      <c r="AX576">
        <f t="shared" si="325"/>
        <v>-0.10881242628031362</v>
      </c>
      <c r="BD576">
        <f t="shared" si="333"/>
        <v>21692.926538461539</v>
      </c>
      <c r="BE576">
        <f t="shared" si="326"/>
        <v>-14.645633307398853</v>
      </c>
      <c r="BG576">
        <f t="shared" si="327"/>
        <v>8.3791082626738547</v>
      </c>
      <c r="BH576" s="39">
        <f t="shared" si="328"/>
        <v>41880</v>
      </c>
      <c r="BI576" s="41">
        <f t="shared" si="329"/>
        <v>181.76738</v>
      </c>
      <c r="BJ576" s="41">
        <f t="shared" si="338"/>
        <v>282.00804499999998</v>
      </c>
      <c r="BK576" s="41">
        <f t="shared" si="338"/>
        <v>238.62219192307694</v>
      </c>
      <c r="BL576" s="41">
        <f t="shared" si="338"/>
        <v>195.23633884615384</v>
      </c>
      <c r="BM576" s="41">
        <f t="shared" si="338"/>
        <v>151.85048576923077</v>
      </c>
      <c r="BN576" s="41">
        <f t="shared" si="338"/>
        <v>108.4646326923077</v>
      </c>
      <c r="BP576">
        <f t="shared" si="334"/>
        <v>26460.629230769231</v>
      </c>
      <c r="BQ576">
        <f t="shared" si="330"/>
        <v>-9.5516038911974128</v>
      </c>
    </row>
    <row r="577" spans="1:69" x14ac:dyDescent="0.3">
      <c r="A577" s="38">
        <v>41887</v>
      </c>
      <c r="B577" s="48">
        <v>176906.5</v>
      </c>
      <c r="C577" s="48">
        <v>219449.60000000001</v>
      </c>
      <c r="D577" s="49">
        <v>1201000</v>
      </c>
      <c r="E577" s="48">
        <v>2714.33</v>
      </c>
      <c r="AD577" s="35">
        <f t="shared" si="317"/>
        <v>2015</v>
      </c>
      <c r="AE577" s="5">
        <f t="shared" si="318"/>
        <v>2014</v>
      </c>
      <c r="AF577" s="5">
        <f t="shared" si="319"/>
        <v>2013</v>
      </c>
      <c r="AG577" s="8">
        <f t="shared" si="320"/>
        <v>41887</v>
      </c>
      <c r="AH577" s="6">
        <f t="shared" si="335"/>
        <v>17</v>
      </c>
      <c r="AI577" s="6">
        <f t="shared" si="336"/>
        <v>35</v>
      </c>
      <c r="AK577">
        <f t="shared" si="331"/>
        <v>25285.543076923081</v>
      </c>
      <c r="AL577">
        <f t="shared" si="321"/>
        <v>-8.5573697580077717</v>
      </c>
      <c r="AN577">
        <f t="shared" si="322"/>
        <v>6.996349631954482</v>
      </c>
      <c r="AO577" s="39">
        <f t="shared" si="323"/>
        <v>41887</v>
      </c>
      <c r="AP577" s="40">
        <f t="shared" si="324"/>
        <v>176.90649999999999</v>
      </c>
      <c r="AQ577">
        <f t="shared" si="337"/>
        <v>303.42651692307692</v>
      </c>
      <c r="AR577">
        <f t="shared" si="337"/>
        <v>252.85543076923082</v>
      </c>
      <c r="AS577">
        <f t="shared" si="337"/>
        <v>202.28434461538464</v>
      </c>
      <c r="AT577">
        <f t="shared" si="337"/>
        <v>151.71325846153846</v>
      </c>
      <c r="AU577">
        <f t="shared" si="337"/>
        <v>101.14217230769232</v>
      </c>
      <c r="AW577">
        <f t="shared" si="332"/>
        <v>29156.512115384616</v>
      </c>
      <c r="AX577">
        <f t="shared" si="325"/>
        <v>-1.0670199147256088</v>
      </c>
      <c r="BD577">
        <f t="shared" si="333"/>
        <v>21652.056730769233</v>
      </c>
      <c r="BE577">
        <f t="shared" si="326"/>
        <v>-14.369817310627431</v>
      </c>
      <c r="BG577">
        <f t="shared" si="327"/>
        <v>8.1704247406946013</v>
      </c>
      <c r="BH577" s="39">
        <f t="shared" si="328"/>
        <v>41887</v>
      </c>
      <c r="BI577" s="41">
        <f t="shared" si="329"/>
        <v>176.90649999999999</v>
      </c>
      <c r="BJ577" s="41">
        <f t="shared" si="338"/>
        <v>281.47673750000007</v>
      </c>
      <c r="BK577" s="41">
        <f t="shared" si="338"/>
        <v>238.17262403846158</v>
      </c>
      <c r="BL577" s="41">
        <f t="shared" si="338"/>
        <v>194.86851057692309</v>
      </c>
      <c r="BM577" s="41">
        <f t="shared" si="338"/>
        <v>151.56439711538462</v>
      </c>
      <c r="BN577" s="41">
        <f t="shared" si="338"/>
        <v>108.26028365384616</v>
      </c>
      <c r="BP577">
        <f t="shared" si="334"/>
        <v>26430.555384615385</v>
      </c>
      <c r="BQ577">
        <f t="shared" si="330"/>
        <v>-9.3493924101122552</v>
      </c>
    </row>
    <row r="578" spans="1:69" x14ac:dyDescent="0.3">
      <c r="A578" s="38">
        <v>41894</v>
      </c>
      <c r="B578" s="48">
        <v>176906.5</v>
      </c>
      <c r="C578" s="48">
        <v>220499.8</v>
      </c>
      <c r="D578" s="49">
        <v>1201000</v>
      </c>
      <c r="E578" s="48">
        <v>2727.86</v>
      </c>
      <c r="AD578" s="35">
        <f t="shared" si="317"/>
        <v>2015</v>
      </c>
      <c r="AE578" s="5">
        <f t="shared" si="318"/>
        <v>2014</v>
      </c>
      <c r="AF578" s="5">
        <f t="shared" si="319"/>
        <v>2013</v>
      </c>
      <c r="AG578" s="8">
        <f t="shared" si="320"/>
        <v>41894</v>
      </c>
      <c r="AH578" s="6">
        <f t="shared" si="335"/>
        <v>16</v>
      </c>
      <c r="AI578" s="6">
        <f t="shared" si="336"/>
        <v>36</v>
      </c>
      <c r="AK578">
        <f t="shared" si="331"/>
        <v>25155.952307692307</v>
      </c>
      <c r="AL578">
        <f t="shared" si="321"/>
        <v>-9.4439353976726093</v>
      </c>
      <c r="AN578">
        <f t="shared" si="322"/>
        <v>7.0323912939644382</v>
      </c>
      <c r="AO578" s="39">
        <f t="shared" si="323"/>
        <v>41894</v>
      </c>
      <c r="AP578" s="40">
        <f t="shared" si="324"/>
        <v>176.90649999999999</v>
      </c>
      <c r="AQ578">
        <f t="shared" si="337"/>
        <v>301.87142769230769</v>
      </c>
      <c r="AR578">
        <f t="shared" si="337"/>
        <v>251.55952307692306</v>
      </c>
      <c r="AS578">
        <f t="shared" si="337"/>
        <v>201.24761846153845</v>
      </c>
      <c r="AT578">
        <f t="shared" si="337"/>
        <v>150.93571384615385</v>
      </c>
      <c r="AU578">
        <f t="shared" si="337"/>
        <v>100.62380923076923</v>
      </c>
      <c r="AW578">
        <f t="shared" si="332"/>
        <v>29058.078461538462</v>
      </c>
      <c r="AX578">
        <f t="shared" si="325"/>
        <v>-2.0133263736699547</v>
      </c>
      <c r="BD578">
        <f t="shared" si="333"/>
        <v>21611.186923076923</v>
      </c>
      <c r="BE578">
        <f t="shared" si="326"/>
        <v>-14.091159584252544</v>
      </c>
      <c r="BG578">
        <f t="shared" si="327"/>
        <v>8.1858761681939445</v>
      </c>
      <c r="BH578" s="39">
        <f t="shared" si="328"/>
        <v>41894</v>
      </c>
      <c r="BI578" s="41">
        <f t="shared" si="329"/>
        <v>176.90649999999999</v>
      </c>
      <c r="BJ578" s="41">
        <f t="shared" si="338"/>
        <v>280.94542999999999</v>
      </c>
      <c r="BK578" s="41">
        <f t="shared" si="338"/>
        <v>237.72305615384616</v>
      </c>
      <c r="BL578" s="41">
        <f t="shared" si="338"/>
        <v>194.5006823076923</v>
      </c>
      <c r="BM578" s="41">
        <f t="shared" si="338"/>
        <v>151.27830846153844</v>
      </c>
      <c r="BN578" s="41">
        <f t="shared" si="338"/>
        <v>108.05593461538461</v>
      </c>
      <c r="BP578">
        <f t="shared" si="334"/>
        <v>26400.481538461536</v>
      </c>
      <c r="BQ578">
        <f t="shared" si="330"/>
        <v>-9.1458109544116812</v>
      </c>
    </row>
    <row r="579" spans="1:69" x14ac:dyDescent="0.3">
      <c r="A579" s="38">
        <v>41901</v>
      </c>
      <c r="B579" s="48">
        <v>178232.2</v>
      </c>
      <c r="C579" s="48">
        <v>221495.58</v>
      </c>
      <c r="D579" s="49">
        <v>1210000</v>
      </c>
      <c r="E579" s="48">
        <v>2739.23</v>
      </c>
      <c r="AD579" s="35">
        <f t="shared" si="317"/>
        <v>2015</v>
      </c>
      <c r="AE579" s="5">
        <f t="shared" si="318"/>
        <v>2014</v>
      </c>
      <c r="AF579" s="5">
        <f t="shared" si="319"/>
        <v>2013</v>
      </c>
      <c r="AG579" s="8">
        <f t="shared" si="320"/>
        <v>41901</v>
      </c>
      <c r="AH579" s="6">
        <f t="shared" si="335"/>
        <v>15</v>
      </c>
      <c r="AI579" s="6">
        <f t="shared" si="336"/>
        <v>37</v>
      </c>
      <c r="AK579">
        <f t="shared" si="331"/>
        <v>25026.36153846154</v>
      </c>
      <c r="AL579">
        <f t="shared" si="321"/>
        <v>-10.322392925125644</v>
      </c>
      <c r="AN579">
        <f t="shared" si="322"/>
        <v>7.1217783586353711</v>
      </c>
      <c r="AO579" s="39">
        <f t="shared" si="323"/>
        <v>41901</v>
      </c>
      <c r="AP579" s="40">
        <f t="shared" si="324"/>
        <v>178.23220000000001</v>
      </c>
      <c r="AQ579">
        <f t="shared" si="337"/>
        <v>300.31633846153846</v>
      </c>
      <c r="AR579">
        <f t="shared" si="337"/>
        <v>250.26361538461541</v>
      </c>
      <c r="AS579">
        <f t="shared" si="337"/>
        <v>200.21089230769232</v>
      </c>
      <c r="AT579">
        <f t="shared" si="337"/>
        <v>150.15816923076923</v>
      </c>
      <c r="AU579">
        <f t="shared" si="337"/>
        <v>100.10544615384616</v>
      </c>
      <c r="AW579">
        <f t="shared" si="332"/>
        <v>28959.644807692304</v>
      </c>
      <c r="AX579">
        <f t="shared" si="325"/>
        <v>-2.9479521526349917</v>
      </c>
      <c r="BD579">
        <f t="shared" si="333"/>
        <v>21570.317115384616</v>
      </c>
      <c r="BE579">
        <f t="shared" si="326"/>
        <v>-13.809615983392288</v>
      </c>
      <c r="BG579">
        <f t="shared" si="327"/>
        <v>8.2628456061445341</v>
      </c>
      <c r="BH579" s="39">
        <f t="shared" si="328"/>
        <v>41901</v>
      </c>
      <c r="BI579" s="41">
        <f t="shared" si="329"/>
        <v>178.23220000000001</v>
      </c>
      <c r="BJ579" s="41">
        <f t="shared" si="338"/>
        <v>280.41412250000002</v>
      </c>
      <c r="BK579" s="41">
        <f t="shared" si="338"/>
        <v>237.2734882692308</v>
      </c>
      <c r="BL579" s="41">
        <f t="shared" si="338"/>
        <v>194.13285403846155</v>
      </c>
      <c r="BM579" s="41">
        <f t="shared" si="338"/>
        <v>150.99221980769232</v>
      </c>
      <c r="BN579" s="41">
        <f t="shared" si="338"/>
        <v>107.85158557692309</v>
      </c>
      <c r="BP579">
        <f t="shared" si="334"/>
        <v>26370.407692307694</v>
      </c>
      <c r="BQ579">
        <f t="shared" si="330"/>
        <v>-8.9408455544898615</v>
      </c>
    </row>
    <row r="580" spans="1:69" x14ac:dyDescent="0.3">
      <c r="A580" s="38">
        <v>41908</v>
      </c>
      <c r="B580" s="48">
        <v>174549.71</v>
      </c>
      <c r="C580" s="48">
        <v>218715.47</v>
      </c>
      <c r="D580" s="49">
        <v>1185000</v>
      </c>
      <c r="E580" s="48">
        <v>2706.28</v>
      </c>
      <c r="AD580" s="35">
        <f t="shared" si="317"/>
        <v>2015</v>
      </c>
      <c r="AE580" s="5">
        <f t="shared" si="318"/>
        <v>2014</v>
      </c>
      <c r="AF580" s="5">
        <f t="shared" si="319"/>
        <v>2013</v>
      </c>
      <c r="AG580" s="8">
        <f t="shared" si="320"/>
        <v>41908</v>
      </c>
      <c r="AH580" s="6">
        <f t="shared" si="335"/>
        <v>14</v>
      </c>
      <c r="AI580" s="6">
        <f t="shared" si="336"/>
        <v>38</v>
      </c>
      <c r="AK580">
        <f t="shared" si="331"/>
        <v>24896.77076923077</v>
      </c>
      <c r="AL580">
        <f t="shared" si="321"/>
        <v>-11.192853063525066</v>
      </c>
      <c r="AN580">
        <f t="shared" si="322"/>
        <v>7.0109377484296536</v>
      </c>
      <c r="AO580" s="39">
        <f t="shared" si="323"/>
        <v>41908</v>
      </c>
      <c r="AP580" s="40">
        <f t="shared" si="324"/>
        <v>174.54971</v>
      </c>
      <c r="AQ580">
        <f t="shared" si="337"/>
        <v>298.76124923076924</v>
      </c>
      <c r="AR580">
        <f t="shared" si="337"/>
        <v>248.9677076923077</v>
      </c>
      <c r="AS580">
        <f t="shared" si="337"/>
        <v>199.17416615384616</v>
      </c>
      <c r="AT580">
        <f t="shared" si="337"/>
        <v>149.38062461538462</v>
      </c>
      <c r="AU580">
        <f t="shared" si="337"/>
        <v>99.587083076923079</v>
      </c>
      <c r="AW580">
        <f t="shared" si="332"/>
        <v>28861.21115384615</v>
      </c>
      <c r="AX580">
        <f t="shared" si="325"/>
        <v>-3.8711121947653915</v>
      </c>
      <c r="BD580">
        <f t="shared" si="333"/>
        <v>21529.44730769231</v>
      </c>
      <c r="BE580">
        <f t="shared" si="326"/>
        <v>-13.525141444046396</v>
      </c>
      <c r="BG580">
        <f t="shared" si="327"/>
        <v>8.1074868065765298</v>
      </c>
      <c r="BH580" s="39">
        <f t="shared" si="328"/>
        <v>41908</v>
      </c>
      <c r="BI580" s="41">
        <f t="shared" si="329"/>
        <v>174.54971</v>
      </c>
      <c r="BJ580" s="41">
        <f t="shared" si="338"/>
        <v>279.88281499999999</v>
      </c>
      <c r="BK580" s="41">
        <f t="shared" si="338"/>
        <v>236.82392038461541</v>
      </c>
      <c r="BL580" s="41">
        <f t="shared" si="338"/>
        <v>193.76502576923079</v>
      </c>
      <c r="BM580" s="41">
        <f t="shared" si="338"/>
        <v>150.70613115384617</v>
      </c>
      <c r="BN580" s="41">
        <f t="shared" si="338"/>
        <v>107.64723653846156</v>
      </c>
      <c r="BP580">
        <f t="shared" si="334"/>
        <v>26340.333846153844</v>
      </c>
      <c r="BQ580">
        <f t="shared" si="330"/>
        <v>-8.7344820501629066</v>
      </c>
    </row>
    <row r="581" spans="1:69" x14ac:dyDescent="0.3">
      <c r="A581" s="38">
        <v>41914</v>
      </c>
      <c r="B581" s="48">
        <v>168068.54</v>
      </c>
      <c r="C581" s="48">
        <v>213127.42</v>
      </c>
      <c r="D581" s="49">
        <v>1141000</v>
      </c>
      <c r="E581" s="48">
        <v>2638.26</v>
      </c>
      <c r="AD581" s="35">
        <f t="shared" si="317"/>
        <v>2015</v>
      </c>
      <c r="AE581" s="5">
        <f t="shared" si="318"/>
        <v>2014</v>
      </c>
      <c r="AF581" s="5">
        <f t="shared" si="319"/>
        <v>2013</v>
      </c>
      <c r="AG581" s="8">
        <f t="shared" si="320"/>
        <v>41914</v>
      </c>
      <c r="AH581" s="6">
        <f t="shared" si="335"/>
        <v>13</v>
      </c>
      <c r="AI581" s="6">
        <f t="shared" si="336"/>
        <v>39</v>
      </c>
      <c r="AK581">
        <f t="shared" si="331"/>
        <v>24767.18</v>
      </c>
      <c r="AL581">
        <f t="shared" si="321"/>
        <v>-12.055424529139358</v>
      </c>
      <c r="AN581">
        <f t="shared" si="322"/>
        <v>6.7859376804303118</v>
      </c>
      <c r="AO581" s="39">
        <f t="shared" si="323"/>
        <v>41914</v>
      </c>
      <c r="AP581" s="40">
        <f t="shared" si="324"/>
        <v>168.06854000000001</v>
      </c>
      <c r="AQ581">
        <f t="shared" si="337"/>
        <v>297.20616000000001</v>
      </c>
      <c r="AR581">
        <f t="shared" si="337"/>
        <v>247.67179999999999</v>
      </c>
      <c r="AS581">
        <f t="shared" si="337"/>
        <v>198.13744</v>
      </c>
      <c r="AT581">
        <f t="shared" si="337"/>
        <v>148.60308000000001</v>
      </c>
      <c r="AU581">
        <f t="shared" si="337"/>
        <v>99.068719999999999</v>
      </c>
      <c r="AW581">
        <f t="shared" si="332"/>
        <v>28762.7775</v>
      </c>
      <c r="AX581">
        <f t="shared" si="325"/>
        <v>-4.7830162016279765</v>
      </c>
      <c r="BD581">
        <f t="shared" si="333"/>
        <v>21488.577499999999</v>
      </c>
      <c r="BE581">
        <f t="shared" si="326"/>
        <v>-13.237689959050646</v>
      </c>
      <c r="BG581">
        <f t="shared" si="327"/>
        <v>7.8212966865768578</v>
      </c>
      <c r="BH581" s="39">
        <f t="shared" si="328"/>
        <v>41914</v>
      </c>
      <c r="BI581" s="41">
        <f t="shared" si="329"/>
        <v>168.06854000000001</v>
      </c>
      <c r="BJ581" s="41">
        <f t="shared" si="338"/>
        <v>279.35150750000003</v>
      </c>
      <c r="BK581" s="41">
        <f t="shared" si="338"/>
        <v>236.37435249999999</v>
      </c>
      <c r="BL581" s="41">
        <f t="shared" si="338"/>
        <v>193.3971975</v>
      </c>
      <c r="BM581" s="41">
        <f t="shared" si="338"/>
        <v>150.42004249999999</v>
      </c>
      <c r="BN581" s="41">
        <f t="shared" si="338"/>
        <v>107.4428875</v>
      </c>
      <c r="BP581">
        <f t="shared" si="334"/>
        <v>26310.26</v>
      </c>
      <c r="BQ581">
        <f t="shared" si="330"/>
        <v>-8.5267060874075984</v>
      </c>
    </row>
    <row r="582" spans="1:69" x14ac:dyDescent="0.3">
      <c r="A582" s="38">
        <v>41922</v>
      </c>
      <c r="B582" s="48">
        <v>162765.76999999999</v>
      </c>
      <c r="C582" s="48">
        <v>204563.63</v>
      </c>
      <c r="D582" s="49">
        <v>1105000</v>
      </c>
      <c r="E582" s="48">
        <v>2529.02</v>
      </c>
      <c r="AD582" s="35">
        <f t="shared" si="317"/>
        <v>2015</v>
      </c>
      <c r="AE582" s="5">
        <f t="shared" si="318"/>
        <v>2014</v>
      </c>
      <c r="AF582" s="5">
        <f t="shared" si="319"/>
        <v>2013</v>
      </c>
      <c r="AG582" s="8">
        <f t="shared" si="320"/>
        <v>41922</v>
      </c>
      <c r="AH582" s="6">
        <f t="shared" si="335"/>
        <v>12</v>
      </c>
      <c r="AI582" s="6">
        <f t="shared" si="336"/>
        <v>40</v>
      </c>
      <c r="AK582">
        <f t="shared" si="331"/>
        <v>24637.58923076923</v>
      </c>
      <c r="AL582">
        <f t="shared" si="321"/>
        <v>-12.910214076611382</v>
      </c>
      <c r="AN582">
        <f t="shared" si="322"/>
        <v>6.6064000205314795</v>
      </c>
      <c r="AO582" s="39">
        <f t="shared" si="323"/>
        <v>41922</v>
      </c>
      <c r="AP582" s="40">
        <f t="shared" si="324"/>
        <v>162.76577</v>
      </c>
      <c r="AQ582">
        <f t="shared" si="337"/>
        <v>295.65107076923078</v>
      </c>
      <c r="AR582">
        <f t="shared" si="337"/>
        <v>246.37589230769228</v>
      </c>
      <c r="AS582">
        <f t="shared" si="337"/>
        <v>197.10071384615384</v>
      </c>
      <c r="AT582">
        <f t="shared" si="337"/>
        <v>147.82553538461539</v>
      </c>
      <c r="AU582">
        <f t="shared" si="337"/>
        <v>98.550356923076919</v>
      </c>
      <c r="AW582">
        <f t="shared" si="332"/>
        <v>28664.343846153846</v>
      </c>
      <c r="AX582">
        <f t="shared" si="325"/>
        <v>-5.6838687920192088</v>
      </c>
      <c r="BD582">
        <f t="shared" si="333"/>
        <v>21447.707692307693</v>
      </c>
      <c r="BE582">
        <f t="shared" si="326"/>
        <v>-12.947214553272035</v>
      </c>
      <c r="BG582">
        <f t="shared" si="327"/>
        <v>7.5889587985375515</v>
      </c>
      <c r="BH582" s="39">
        <f t="shared" si="328"/>
        <v>41922</v>
      </c>
      <c r="BI582" s="41">
        <f t="shared" si="329"/>
        <v>162.76577</v>
      </c>
      <c r="BJ582" s="41">
        <f t="shared" si="338"/>
        <v>278.8202</v>
      </c>
      <c r="BK582" s="41">
        <f t="shared" si="338"/>
        <v>235.92478461538462</v>
      </c>
      <c r="BL582" s="41">
        <f t="shared" si="338"/>
        <v>193.02936923076922</v>
      </c>
      <c r="BM582" s="41">
        <f t="shared" si="338"/>
        <v>150.13395384615387</v>
      </c>
      <c r="BN582" s="41">
        <f t="shared" si="338"/>
        <v>107.23853846153847</v>
      </c>
      <c r="BP582">
        <f t="shared" si="334"/>
        <v>26280.186153846156</v>
      </c>
      <c r="BQ582">
        <f t="shared" si="330"/>
        <v>-8.3175031150332543</v>
      </c>
    </row>
    <row r="583" spans="1:69" x14ac:dyDescent="0.3">
      <c r="A583" s="38">
        <v>41929</v>
      </c>
      <c r="B583" s="48">
        <v>160408.98000000001</v>
      </c>
      <c r="C583" s="48">
        <v>203114.61</v>
      </c>
      <c r="D583" s="49">
        <v>1089000</v>
      </c>
      <c r="E583" s="48">
        <v>2512.8000000000002</v>
      </c>
      <c r="AD583" s="35">
        <f t="shared" si="317"/>
        <v>2015</v>
      </c>
      <c r="AE583" s="5">
        <f t="shared" si="318"/>
        <v>2014</v>
      </c>
      <c r="AF583" s="5">
        <f t="shared" si="319"/>
        <v>2013</v>
      </c>
      <c r="AG583" s="8">
        <f t="shared" si="320"/>
        <v>41929</v>
      </c>
      <c r="AH583" s="6">
        <f t="shared" si="335"/>
        <v>11</v>
      </c>
      <c r="AI583" s="6">
        <f t="shared" si="336"/>
        <v>41</v>
      </c>
      <c r="AK583">
        <f t="shared" si="331"/>
        <v>24507.99846153846</v>
      </c>
      <c r="AL583">
        <f t="shared" si="321"/>
        <v>-13.75732654300319</v>
      </c>
      <c r="AN583">
        <f t="shared" si="322"/>
        <v>6.5451685192382101</v>
      </c>
      <c r="AO583" s="39">
        <f t="shared" si="323"/>
        <v>41929</v>
      </c>
      <c r="AP583" s="40">
        <f t="shared" si="324"/>
        <v>160.40898000000001</v>
      </c>
      <c r="AQ583">
        <f t="shared" si="337"/>
        <v>294.0959815384615</v>
      </c>
      <c r="AR583">
        <f t="shared" si="337"/>
        <v>245.0799846153846</v>
      </c>
      <c r="AS583">
        <f t="shared" si="337"/>
        <v>196.06398769230768</v>
      </c>
      <c r="AT583">
        <f t="shared" si="337"/>
        <v>147.04799076923075</v>
      </c>
      <c r="AU583">
        <f t="shared" si="337"/>
        <v>98.031993846153838</v>
      </c>
      <c r="AW583">
        <f t="shared" si="332"/>
        <v>28565.910192307692</v>
      </c>
      <c r="AX583">
        <f t="shared" si="325"/>
        <v>-6.5738696550335369</v>
      </c>
      <c r="BD583">
        <f t="shared" si="333"/>
        <v>21406.837884615386</v>
      </c>
      <c r="BE583">
        <f t="shared" si="326"/>
        <v>-12.653667258017286</v>
      </c>
      <c r="BG583">
        <f t="shared" si="327"/>
        <v>7.4933523981737791</v>
      </c>
      <c r="BH583" s="39">
        <f t="shared" si="328"/>
        <v>41929</v>
      </c>
      <c r="BI583" s="41">
        <f t="shared" si="329"/>
        <v>160.40898000000001</v>
      </c>
      <c r="BJ583" s="41">
        <f t="shared" si="338"/>
        <v>278.28889250000003</v>
      </c>
      <c r="BK583" s="41">
        <f t="shared" si="338"/>
        <v>235.47521673076926</v>
      </c>
      <c r="BL583" s="41">
        <f t="shared" si="338"/>
        <v>192.66154096153846</v>
      </c>
      <c r="BM583" s="41">
        <f t="shared" si="338"/>
        <v>149.84786519230772</v>
      </c>
      <c r="BN583" s="41">
        <f t="shared" si="338"/>
        <v>107.03418942307692</v>
      </c>
      <c r="BP583">
        <f t="shared" si="334"/>
        <v>26250.112307692307</v>
      </c>
      <c r="BQ583">
        <f t="shared" si="330"/>
        <v>-8.1068583812847983</v>
      </c>
    </row>
    <row r="584" spans="1:69" x14ac:dyDescent="0.3">
      <c r="A584" s="38">
        <v>41936</v>
      </c>
      <c r="B584" s="48">
        <v>163796.85999999999</v>
      </c>
      <c r="C584" s="48">
        <v>208013.31</v>
      </c>
      <c r="D584" s="49">
        <v>1112000</v>
      </c>
      <c r="E584" s="48">
        <v>2571.6999999999998</v>
      </c>
      <c r="AD584" s="35">
        <f t="shared" ref="AD584:AD647" si="339">AE584+1</f>
        <v>2015</v>
      </c>
      <c r="AE584" s="5">
        <f t="shared" ref="AE584:AE647" si="340">YEAR(AG584)</f>
        <v>2014</v>
      </c>
      <c r="AF584" s="5">
        <f t="shared" ref="AF584:AF647" si="341">AE584-1</f>
        <v>2013</v>
      </c>
      <c r="AG584" s="8">
        <f t="shared" ref="AG584:AG647" si="342">A584</f>
        <v>41936</v>
      </c>
      <c r="AH584" s="6">
        <f t="shared" si="335"/>
        <v>10</v>
      </c>
      <c r="AI584" s="6">
        <f t="shared" si="336"/>
        <v>42</v>
      </c>
      <c r="AK584">
        <f t="shared" si="331"/>
        <v>24378.407692307694</v>
      </c>
      <c r="AL584">
        <f t="shared" ref="AL584:AL647" si="343">(AK584/AK532-1)*100</f>
        <v>-14.596864890659123</v>
      </c>
      <c r="AN584">
        <f t="shared" ref="AN584:AN647" si="344">B584/AK584</f>
        <v>6.7189318542606893</v>
      </c>
      <c r="AO584" s="39">
        <f t="shared" ref="AO584:AO647" si="345">AG584</f>
        <v>41936</v>
      </c>
      <c r="AP584" s="40">
        <f t="shared" ref="AP584:AP647" si="346">(B584)/1000</f>
        <v>163.79685999999998</v>
      </c>
      <c r="AQ584">
        <f t="shared" si="337"/>
        <v>292.54089230769233</v>
      </c>
      <c r="AR584">
        <f t="shared" si="337"/>
        <v>243.78407692307692</v>
      </c>
      <c r="AS584">
        <f t="shared" si="337"/>
        <v>195.02726153846154</v>
      </c>
      <c r="AT584">
        <f t="shared" si="337"/>
        <v>146.27044615384617</v>
      </c>
      <c r="AU584">
        <f t="shared" si="337"/>
        <v>97.513630769230772</v>
      </c>
      <c r="AW584">
        <f t="shared" si="332"/>
        <v>28467.476538461538</v>
      </c>
      <c r="AX584">
        <f t="shared" ref="AX584:AX647" si="347">(AW584/AW532-1)*100</f>
        <v>-7.4532136976333652</v>
      </c>
      <c r="BD584">
        <f t="shared" si="333"/>
        <v>21365.96807692308</v>
      </c>
      <c r="BE584">
        <f t="shared" ref="BE584:BE647" si="348">(BD584/BD532-1)*100</f>
        <v>-12.356999084625009</v>
      </c>
      <c r="BG584">
        <f t="shared" ref="BG584:BG647" si="349">B584/BD584</f>
        <v>7.6662503384020981</v>
      </c>
      <c r="BH584" s="39">
        <f t="shared" ref="BH584:BH647" si="350">AO584</f>
        <v>41936</v>
      </c>
      <c r="BI584" s="41">
        <f t="shared" ref="BI584:BI647" si="351">B584/1000</f>
        <v>163.79685999999998</v>
      </c>
      <c r="BJ584" s="41">
        <f t="shared" si="338"/>
        <v>277.75758500000001</v>
      </c>
      <c r="BK584" s="41">
        <f t="shared" si="338"/>
        <v>235.02564884615387</v>
      </c>
      <c r="BL584" s="41">
        <f t="shared" si="338"/>
        <v>192.29371269230771</v>
      </c>
      <c r="BM584" s="41">
        <f t="shared" si="338"/>
        <v>149.56177653846157</v>
      </c>
      <c r="BN584" s="41">
        <f t="shared" si="338"/>
        <v>106.82984038461539</v>
      </c>
      <c r="BP584">
        <f t="shared" si="334"/>
        <v>26220.038461538461</v>
      </c>
      <c r="BQ584">
        <f t="shared" ref="BQ584:BQ647" si="352">(BP584/BP532-1)*100</f>
        <v>-7.8947569303750242</v>
      </c>
    </row>
    <row r="585" spans="1:69" x14ac:dyDescent="0.3">
      <c r="A585" s="38">
        <v>41943</v>
      </c>
      <c r="B585" s="49">
        <v>183240.38</v>
      </c>
      <c r="C585" s="48">
        <v>229431.76</v>
      </c>
      <c r="D585" s="49">
        <v>1244000</v>
      </c>
      <c r="E585" s="48">
        <v>2835.76</v>
      </c>
      <c r="AD585" s="35">
        <f t="shared" si="339"/>
        <v>2015</v>
      </c>
      <c r="AE585" s="5">
        <f t="shared" si="340"/>
        <v>2014</v>
      </c>
      <c r="AF585" s="5">
        <f t="shared" si="341"/>
        <v>2013</v>
      </c>
      <c r="AG585" s="8">
        <f t="shared" si="342"/>
        <v>41943</v>
      </c>
      <c r="AH585" s="6">
        <f t="shared" si="335"/>
        <v>9</v>
      </c>
      <c r="AI585" s="6">
        <f t="shared" si="336"/>
        <v>43</v>
      </c>
      <c r="AK585">
        <f t="shared" si="331"/>
        <v>24248.81692307692</v>
      </c>
      <c r="AL585">
        <f t="shared" si="343"/>
        <v>-15.428930248924456</v>
      </c>
      <c r="AN585">
        <f t="shared" si="344"/>
        <v>7.5566729948633196</v>
      </c>
      <c r="AO585" s="39">
        <f t="shared" si="345"/>
        <v>41943</v>
      </c>
      <c r="AP585" s="40">
        <f t="shared" si="346"/>
        <v>183.24038000000002</v>
      </c>
      <c r="AQ585">
        <f t="shared" si="337"/>
        <v>290.98580307692299</v>
      </c>
      <c r="AR585">
        <f t="shared" si="337"/>
        <v>242.48816923076922</v>
      </c>
      <c r="AS585">
        <f t="shared" si="337"/>
        <v>193.99053538461536</v>
      </c>
      <c r="AT585">
        <f t="shared" si="337"/>
        <v>145.4929015384615</v>
      </c>
      <c r="AU585">
        <f t="shared" si="337"/>
        <v>96.995267692307678</v>
      </c>
      <c r="AW585">
        <f t="shared" si="332"/>
        <v>28369.042884615381</v>
      </c>
      <c r="AX585">
        <f t="shared" si="347"/>
        <v>-8.3220911869496099</v>
      </c>
      <c r="BD585">
        <f t="shared" si="333"/>
        <v>21325.09826923077</v>
      </c>
      <c r="BE585">
        <f t="shared" si="348"/>
        <v>-12.057159997210952</v>
      </c>
      <c r="BG585">
        <f t="shared" si="349"/>
        <v>8.5927097585473291</v>
      </c>
      <c r="BH585" s="39">
        <f t="shared" si="350"/>
        <v>41943</v>
      </c>
      <c r="BI585" s="41">
        <f t="shared" si="351"/>
        <v>183.24038000000002</v>
      </c>
      <c r="BJ585" s="41">
        <f t="shared" si="338"/>
        <v>277.22627750000004</v>
      </c>
      <c r="BK585" s="41">
        <f t="shared" si="338"/>
        <v>234.57608096153848</v>
      </c>
      <c r="BL585" s="41">
        <f t="shared" si="338"/>
        <v>191.92588442307692</v>
      </c>
      <c r="BM585" s="41">
        <f t="shared" si="338"/>
        <v>149.27568788461539</v>
      </c>
      <c r="BN585" s="41">
        <f t="shared" si="338"/>
        <v>106.62549134615385</v>
      </c>
      <c r="BP585">
        <f t="shared" si="334"/>
        <v>26189.964615384612</v>
      </c>
      <c r="BQ585">
        <f t="shared" si="352"/>
        <v>-7.6811835989450632</v>
      </c>
    </row>
    <row r="586" spans="1:69" x14ac:dyDescent="0.3">
      <c r="A586" s="38">
        <v>41950</v>
      </c>
      <c r="B586" s="48">
        <v>177643</v>
      </c>
      <c r="C586" s="48">
        <v>223794.77</v>
      </c>
      <c r="D586" s="49">
        <v>1206000</v>
      </c>
      <c r="E586" s="48">
        <v>2766.22</v>
      </c>
      <c r="AD586" s="35">
        <f t="shared" si="339"/>
        <v>2015</v>
      </c>
      <c r="AE586" s="5">
        <f t="shared" si="340"/>
        <v>2014</v>
      </c>
      <c r="AF586" s="5">
        <f t="shared" si="341"/>
        <v>2013</v>
      </c>
      <c r="AG586" s="8">
        <f t="shared" si="342"/>
        <v>41950</v>
      </c>
      <c r="AH586" s="6">
        <f t="shared" si="335"/>
        <v>8</v>
      </c>
      <c r="AI586" s="6">
        <f t="shared" si="336"/>
        <v>44</v>
      </c>
      <c r="AK586">
        <f t="shared" si="331"/>
        <v>24119.226153846153</v>
      </c>
      <c r="AL586">
        <f t="shared" si="343"/>
        <v>-16.253621954754895</v>
      </c>
      <c r="AN586">
        <f t="shared" si="344"/>
        <v>7.3652031315968358</v>
      </c>
      <c r="AO586" s="39">
        <f t="shared" si="345"/>
        <v>41950</v>
      </c>
      <c r="AP586" s="40">
        <f t="shared" si="346"/>
        <v>177.643</v>
      </c>
      <c r="AQ586">
        <f t="shared" si="337"/>
        <v>289.43071384615382</v>
      </c>
      <c r="AR586">
        <f t="shared" si="337"/>
        <v>241.19226153846154</v>
      </c>
      <c r="AS586">
        <f t="shared" si="337"/>
        <v>192.95380923076922</v>
      </c>
      <c r="AT586">
        <f t="shared" si="337"/>
        <v>144.71535692307691</v>
      </c>
      <c r="AU586">
        <f t="shared" si="337"/>
        <v>96.476904615384612</v>
      </c>
      <c r="AW586">
        <f t="shared" si="332"/>
        <v>28270.609230769231</v>
      </c>
      <c r="AX586">
        <f t="shared" si="347"/>
        <v>-9.1806878875308922</v>
      </c>
      <c r="BD586">
        <f t="shared" si="333"/>
        <v>21284.228461538463</v>
      </c>
      <c r="BE586">
        <f t="shared" si="348"/>
        <v>-11.754098884534937</v>
      </c>
      <c r="BG586">
        <f t="shared" si="349"/>
        <v>8.3462268938246318</v>
      </c>
      <c r="BH586" s="39">
        <f t="shared" si="350"/>
        <v>41950</v>
      </c>
      <c r="BI586" s="41">
        <f t="shared" si="351"/>
        <v>177.643</v>
      </c>
      <c r="BJ586" s="41">
        <f t="shared" si="338"/>
        <v>276.69497000000001</v>
      </c>
      <c r="BK586" s="41">
        <f t="shared" si="338"/>
        <v>234.12651307692309</v>
      </c>
      <c r="BL586" s="41">
        <f t="shared" si="338"/>
        <v>191.55805615384617</v>
      </c>
      <c r="BM586" s="41">
        <f t="shared" si="338"/>
        <v>148.98959923076924</v>
      </c>
      <c r="BN586" s="41">
        <f t="shared" si="338"/>
        <v>106.42114230769232</v>
      </c>
      <c r="BP586">
        <f t="shared" si="334"/>
        <v>26159.890769230769</v>
      </c>
      <c r="BQ586">
        <f t="shared" si="352"/>
        <v>-7.4661230124506535</v>
      </c>
    </row>
    <row r="587" spans="1:69" x14ac:dyDescent="0.3">
      <c r="A587" s="38">
        <v>41957</v>
      </c>
      <c r="B587" s="48">
        <v>175875.41</v>
      </c>
      <c r="C587" s="48">
        <v>223580.7</v>
      </c>
      <c r="D587" s="49">
        <v>1194000</v>
      </c>
      <c r="E587" s="48">
        <v>2764.08</v>
      </c>
      <c r="AD587" s="35">
        <f t="shared" si="339"/>
        <v>2015</v>
      </c>
      <c r="AE587" s="5">
        <f t="shared" si="340"/>
        <v>2014</v>
      </c>
      <c r="AF587" s="5">
        <f t="shared" si="341"/>
        <v>2013</v>
      </c>
      <c r="AG587" s="8">
        <f t="shared" si="342"/>
        <v>41957</v>
      </c>
      <c r="AH587" s="6">
        <f t="shared" si="335"/>
        <v>7</v>
      </c>
      <c r="AI587" s="6">
        <f t="shared" si="336"/>
        <v>45</v>
      </c>
      <c r="AK587">
        <f t="shared" si="331"/>
        <v>23989.635384615387</v>
      </c>
      <c r="AL587">
        <f t="shared" si="343"/>
        <v>-17.071037592251127</v>
      </c>
      <c r="AN587">
        <f t="shared" si="344"/>
        <v>7.3313081745623085</v>
      </c>
      <c r="AO587" s="39">
        <f t="shared" si="345"/>
        <v>41957</v>
      </c>
      <c r="AP587" s="40">
        <f t="shared" si="346"/>
        <v>175.87541000000002</v>
      </c>
      <c r="AQ587">
        <f t="shared" si="337"/>
        <v>287.8756246153846</v>
      </c>
      <c r="AR587">
        <f t="shared" si="337"/>
        <v>239.89635384615389</v>
      </c>
      <c r="AS587">
        <f t="shared" si="337"/>
        <v>191.91708307692309</v>
      </c>
      <c r="AT587">
        <f t="shared" si="337"/>
        <v>143.9378123076923</v>
      </c>
      <c r="AU587">
        <f t="shared" si="337"/>
        <v>95.958541538461546</v>
      </c>
      <c r="AW587">
        <f t="shared" si="332"/>
        <v>28172.17557692308</v>
      </c>
      <c r="AX587">
        <f t="shared" si="347"/>
        <v>-10.029185193749679</v>
      </c>
      <c r="BD587">
        <f t="shared" si="333"/>
        <v>21243.358653846153</v>
      </c>
      <c r="BE587">
        <f t="shared" si="348"/>
        <v>-11.447763530955656</v>
      </c>
      <c r="BG587">
        <f t="shared" si="349"/>
        <v>8.2790773749967919</v>
      </c>
      <c r="BH587" s="39">
        <f t="shared" si="350"/>
        <v>41957</v>
      </c>
      <c r="BI587" s="41">
        <f t="shared" si="351"/>
        <v>175.87541000000002</v>
      </c>
      <c r="BJ587" s="41">
        <f t="shared" si="338"/>
        <v>276.16366249999999</v>
      </c>
      <c r="BK587" s="41">
        <f t="shared" si="338"/>
        <v>233.6769451923077</v>
      </c>
      <c r="BL587" s="41">
        <f t="shared" si="338"/>
        <v>191.19022788461535</v>
      </c>
      <c r="BM587" s="41">
        <f t="shared" si="338"/>
        <v>148.70351057692309</v>
      </c>
      <c r="BN587" s="41">
        <f t="shared" si="338"/>
        <v>106.21679326923076</v>
      </c>
      <c r="BP587">
        <f t="shared" si="334"/>
        <v>26129.816923076924</v>
      </c>
      <c r="BQ587">
        <f t="shared" si="352"/>
        <v>-7.2495595814727647</v>
      </c>
    </row>
    <row r="588" spans="1:69" x14ac:dyDescent="0.3">
      <c r="A588" s="38">
        <v>41964</v>
      </c>
      <c r="B588" s="48">
        <v>180147.09</v>
      </c>
      <c r="C588" s="48">
        <v>225675.91</v>
      </c>
      <c r="D588" s="49">
        <v>1223000</v>
      </c>
      <c r="E588" s="48">
        <v>2787.68</v>
      </c>
      <c r="AD588" s="35">
        <f t="shared" si="339"/>
        <v>2015</v>
      </c>
      <c r="AE588" s="5">
        <f t="shared" si="340"/>
        <v>2014</v>
      </c>
      <c r="AF588" s="5">
        <f t="shared" si="341"/>
        <v>2013</v>
      </c>
      <c r="AG588" s="8">
        <f t="shared" si="342"/>
        <v>41964</v>
      </c>
      <c r="AH588" s="6">
        <f t="shared" si="335"/>
        <v>6</v>
      </c>
      <c r="AI588" s="6">
        <f t="shared" si="336"/>
        <v>46</v>
      </c>
      <c r="AK588">
        <f t="shared" si="331"/>
        <v>23860.044615384613</v>
      </c>
      <c r="AL588">
        <f t="shared" si="343"/>
        <v>-17.881273031151757</v>
      </c>
      <c r="AN588">
        <f t="shared" si="344"/>
        <v>7.5501572986935548</v>
      </c>
      <c r="AO588" s="39">
        <f t="shared" si="345"/>
        <v>41964</v>
      </c>
      <c r="AP588" s="40">
        <f t="shared" si="346"/>
        <v>180.14708999999999</v>
      </c>
      <c r="AQ588">
        <f t="shared" si="337"/>
        <v>286.32053538461537</v>
      </c>
      <c r="AR588">
        <f t="shared" si="337"/>
        <v>238.60044615384612</v>
      </c>
      <c r="AS588">
        <f t="shared" si="337"/>
        <v>190.8803569230769</v>
      </c>
      <c r="AT588">
        <f t="shared" si="337"/>
        <v>143.16026769230768</v>
      </c>
      <c r="AU588">
        <f t="shared" si="337"/>
        <v>95.440178461538451</v>
      </c>
      <c r="AW588">
        <f t="shared" si="332"/>
        <v>28073.741923076919</v>
      </c>
      <c r="AX588">
        <f t="shared" si="347"/>
        <v>-10.867760257563253</v>
      </c>
      <c r="BD588">
        <f t="shared" si="333"/>
        <v>21202.488846153843</v>
      </c>
      <c r="BE588">
        <f t="shared" si="348"/>
        <v>-11.138100586439037</v>
      </c>
      <c r="BG588">
        <f t="shared" si="349"/>
        <v>8.496506768953159</v>
      </c>
      <c r="BH588" s="39">
        <f t="shared" si="350"/>
        <v>41964</v>
      </c>
      <c r="BI588" s="41">
        <f t="shared" si="351"/>
        <v>180.14708999999999</v>
      </c>
      <c r="BJ588" s="41">
        <f t="shared" si="338"/>
        <v>275.63235499999996</v>
      </c>
      <c r="BK588" s="41">
        <f t="shared" si="338"/>
        <v>233.22737730769228</v>
      </c>
      <c r="BL588" s="41">
        <f t="shared" si="338"/>
        <v>190.82239961538457</v>
      </c>
      <c r="BM588" s="41">
        <f t="shared" si="338"/>
        <v>148.41742192307692</v>
      </c>
      <c r="BN588" s="41">
        <f t="shared" si="338"/>
        <v>106.0124442307692</v>
      </c>
      <c r="BP588">
        <f t="shared" si="334"/>
        <v>26099.743076923074</v>
      </c>
      <c r="BQ588">
        <f t="shared" si="352"/>
        <v>-7.0314774979504886</v>
      </c>
    </row>
    <row r="589" spans="1:69" x14ac:dyDescent="0.3">
      <c r="A589" s="38">
        <v>41971</v>
      </c>
      <c r="B589" s="48">
        <v>189574.25</v>
      </c>
      <c r="C589" s="48">
        <v>236400.91</v>
      </c>
      <c r="D589" s="49">
        <v>1287000</v>
      </c>
      <c r="E589" s="48">
        <v>2920.6</v>
      </c>
      <c r="AD589" s="35">
        <f t="shared" si="339"/>
        <v>2015</v>
      </c>
      <c r="AE589" s="5">
        <f t="shared" si="340"/>
        <v>2014</v>
      </c>
      <c r="AF589" s="5">
        <f t="shared" si="341"/>
        <v>2013</v>
      </c>
      <c r="AG589" s="8">
        <f t="shared" si="342"/>
        <v>41971</v>
      </c>
      <c r="AH589" s="6">
        <f t="shared" si="335"/>
        <v>5</v>
      </c>
      <c r="AI589" s="6">
        <f t="shared" si="336"/>
        <v>47</v>
      </c>
      <c r="AK589">
        <f t="shared" si="331"/>
        <v>23730.453846153847</v>
      </c>
      <c r="AL589">
        <f t="shared" si="343"/>
        <v>-18.684422464315965</v>
      </c>
      <c r="AN589">
        <f t="shared" si="344"/>
        <v>7.9886483094264786</v>
      </c>
      <c r="AO589" s="39">
        <f t="shared" si="345"/>
        <v>41971</v>
      </c>
      <c r="AP589" s="40">
        <f t="shared" si="346"/>
        <v>189.57425000000001</v>
      </c>
      <c r="AQ589">
        <f t="shared" si="337"/>
        <v>284.76544615384614</v>
      </c>
      <c r="AR589">
        <f t="shared" si="337"/>
        <v>237.30453846153847</v>
      </c>
      <c r="AS589">
        <f t="shared" si="337"/>
        <v>189.84363076923077</v>
      </c>
      <c r="AT589">
        <f t="shared" si="337"/>
        <v>142.38272307692307</v>
      </c>
      <c r="AU589">
        <f t="shared" si="337"/>
        <v>94.921815384615385</v>
      </c>
      <c r="AW589">
        <f t="shared" si="332"/>
        <v>27975.308269230769</v>
      </c>
      <c r="AX589">
        <f t="shared" si="347"/>
        <v>-11.696586111818574</v>
      </c>
      <c r="BD589">
        <f t="shared" si="333"/>
        <v>21161.619038461537</v>
      </c>
      <c r="BE589">
        <f t="shared" si="348"/>
        <v>-10.825055535584116</v>
      </c>
      <c r="BG589">
        <f t="shared" si="349"/>
        <v>8.95840009478699</v>
      </c>
      <c r="BH589" s="39">
        <f t="shared" si="350"/>
        <v>41971</v>
      </c>
      <c r="BI589" s="41">
        <f t="shared" si="351"/>
        <v>189.57425000000001</v>
      </c>
      <c r="BJ589" s="41">
        <f t="shared" si="338"/>
        <v>275.10104749999999</v>
      </c>
      <c r="BK589" s="41">
        <f t="shared" si="338"/>
        <v>232.77780942307689</v>
      </c>
      <c r="BL589" s="41">
        <f t="shared" si="338"/>
        <v>190.45457134615381</v>
      </c>
      <c r="BM589" s="41">
        <f t="shared" si="338"/>
        <v>148.13133326923077</v>
      </c>
      <c r="BN589" s="41">
        <f t="shared" si="338"/>
        <v>105.80809519230768</v>
      </c>
      <c r="BP589">
        <f t="shared" si="334"/>
        <v>26069.669230769232</v>
      </c>
      <c r="BQ589">
        <f t="shared" si="352"/>
        <v>-6.811860731334618</v>
      </c>
    </row>
    <row r="590" spans="1:69" x14ac:dyDescent="0.3">
      <c r="A590" s="38">
        <v>41978</v>
      </c>
      <c r="B590" s="48">
        <v>191783.74</v>
      </c>
      <c r="C590" s="48">
        <v>238855.49</v>
      </c>
      <c r="D590" s="49">
        <v>1302000</v>
      </c>
      <c r="E590" s="48">
        <v>2950.79</v>
      </c>
      <c r="AD590" s="35">
        <f t="shared" si="339"/>
        <v>2015</v>
      </c>
      <c r="AE590" s="5">
        <f t="shared" si="340"/>
        <v>2014</v>
      </c>
      <c r="AF590" s="5">
        <f t="shared" si="341"/>
        <v>2013</v>
      </c>
      <c r="AG590" s="8">
        <f t="shared" si="342"/>
        <v>41978</v>
      </c>
      <c r="AH590" s="6">
        <f t="shared" si="335"/>
        <v>4</v>
      </c>
      <c r="AI590" s="6">
        <f t="shared" si="336"/>
        <v>48</v>
      </c>
      <c r="AK590">
        <f t="shared" si="331"/>
        <v>23600.863076923077</v>
      </c>
      <c r="AL590">
        <f t="shared" si="343"/>
        <v>-19.480578444227458</v>
      </c>
      <c r="AN590">
        <f t="shared" si="344"/>
        <v>8.1261324797704599</v>
      </c>
      <c r="AO590" s="39">
        <f t="shared" si="345"/>
        <v>41978</v>
      </c>
      <c r="AP590" s="40">
        <f t="shared" si="346"/>
        <v>191.78373999999999</v>
      </c>
      <c r="AQ590">
        <f t="shared" si="337"/>
        <v>283.21035692307692</v>
      </c>
      <c r="AR590">
        <f t="shared" si="337"/>
        <v>236.00863076923076</v>
      </c>
      <c r="AS590">
        <f t="shared" si="337"/>
        <v>188.80690461538461</v>
      </c>
      <c r="AT590">
        <f t="shared" si="337"/>
        <v>141.60517846153846</v>
      </c>
      <c r="AU590">
        <f t="shared" si="337"/>
        <v>94.403452307692305</v>
      </c>
      <c r="AW590">
        <f t="shared" si="332"/>
        <v>27876.874615384615</v>
      </c>
      <c r="AX590">
        <f t="shared" si="347"/>
        <v>-12.515831789281751</v>
      </c>
      <c r="BD590">
        <f t="shared" si="333"/>
        <v>21120.74923076923</v>
      </c>
      <c r="BE590">
        <f t="shared" si="348"/>
        <v>-10.508572665628069</v>
      </c>
      <c r="BG590">
        <f t="shared" si="349"/>
        <v>9.0803473827815111</v>
      </c>
      <c r="BH590" s="39">
        <f t="shared" si="350"/>
        <v>41978</v>
      </c>
      <c r="BI590" s="41">
        <f t="shared" si="351"/>
        <v>191.78373999999999</v>
      </c>
      <c r="BJ590" s="41">
        <f t="shared" si="338"/>
        <v>274.56973999999997</v>
      </c>
      <c r="BK590" s="41">
        <f t="shared" si="338"/>
        <v>232.32824153846153</v>
      </c>
      <c r="BL590" s="41">
        <f t="shared" si="338"/>
        <v>190.08674307692306</v>
      </c>
      <c r="BM590" s="41">
        <f t="shared" si="338"/>
        <v>147.84524461538462</v>
      </c>
      <c r="BN590" s="41">
        <f t="shared" si="338"/>
        <v>105.60374615384615</v>
      </c>
      <c r="BP590">
        <f t="shared" si="334"/>
        <v>26039.595384615386</v>
      </c>
      <c r="BQ590">
        <f t="shared" si="352"/>
        <v>-6.5906930246594992</v>
      </c>
    </row>
    <row r="591" spans="1:69" x14ac:dyDescent="0.3">
      <c r="A591" s="38">
        <v>41985</v>
      </c>
      <c r="B591" s="48">
        <v>189426.95</v>
      </c>
      <c r="C591" s="48">
        <v>235388.01</v>
      </c>
      <c r="D591" s="49">
        <v>1286000</v>
      </c>
      <c r="E591" s="48">
        <v>2909.16</v>
      </c>
      <c r="AD591" s="35">
        <f t="shared" si="339"/>
        <v>2015</v>
      </c>
      <c r="AE591" s="5">
        <f t="shared" si="340"/>
        <v>2014</v>
      </c>
      <c r="AF591" s="5">
        <f t="shared" si="341"/>
        <v>2013</v>
      </c>
      <c r="AG591" s="8">
        <f t="shared" si="342"/>
        <v>41985</v>
      </c>
      <c r="AH591" s="6">
        <f t="shared" si="335"/>
        <v>3</v>
      </c>
      <c r="AI591" s="6">
        <f t="shared" si="336"/>
        <v>49</v>
      </c>
      <c r="AK591">
        <f t="shared" si="331"/>
        <v>23471.27230769231</v>
      </c>
      <c r="AL591">
        <f t="shared" si="343"/>
        <v>-20.269831918548608</v>
      </c>
      <c r="AN591">
        <f t="shared" si="344"/>
        <v>8.0705872062128705</v>
      </c>
      <c r="AO591" s="39">
        <f t="shared" si="345"/>
        <v>41985</v>
      </c>
      <c r="AP591" s="40">
        <f t="shared" si="346"/>
        <v>189.42695000000001</v>
      </c>
      <c r="AQ591">
        <f t="shared" si="337"/>
        <v>281.65526769230769</v>
      </c>
      <c r="AR591">
        <f t="shared" si="337"/>
        <v>234.71272307692311</v>
      </c>
      <c r="AS591">
        <f t="shared" si="337"/>
        <v>187.77017846153848</v>
      </c>
      <c r="AT591">
        <f t="shared" si="337"/>
        <v>140.82763384615384</v>
      </c>
      <c r="AU591">
        <f t="shared" si="337"/>
        <v>93.885089230769239</v>
      </c>
      <c r="AW591">
        <f t="shared" si="332"/>
        <v>27778.440961538461</v>
      </c>
      <c r="AX591">
        <f t="shared" si="347"/>
        <v>-13.325662437563334</v>
      </c>
      <c r="BD591">
        <f t="shared" si="333"/>
        <v>21079.879423076924</v>
      </c>
      <c r="BE591">
        <f t="shared" si="348"/>
        <v>-10.188595033391723</v>
      </c>
      <c r="BG591">
        <f t="shared" si="349"/>
        <v>8.9861495978305896</v>
      </c>
      <c r="BH591" s="39">
        <f t="shared" si="350"/>
        <v>41985</v>
      </c>
      <c r="BI591" s="41">
        <f t="shared" si="351"/>
        <v>189.42695000000001</v>
      </c>
      <c r="BJ591" s="41">
        <f t="shared" si="338"/>
        <v>274.0384325</v>
      </c>
      <c r="BK591" s="41">
        <f t="shared" si="338"/>
        <v>231.87867365384616</v>
      </c>
      <c r="BL591" s="41">
        <f t="shared" si="338"/>
        <v>189.71891480769233</v>
      </c>
      <c r="BM591" s="41">
        <f t="shared" si="338"/>
        <v>147.55915596153847</v>
      </c>
      <c r="BN591" s="41">
        <f t="shared" si="338"/>
        <v>105.39939711538462</v>
      </c>
      <c r="BP591">
        <f t="shared" si="334"/>
        <v>26009.521538461537</v>
      </c>
      <c r="BQ591">
        <f t="shared" si="352"/>
        <v>-6.367957890531506</v>
      </c>
    </row>
    <row r="592" spans="1:69" x14ac:dyDescent="0.3">
      <c r="A592" s="38">
        <v>41992</v>
      </c>
      <c r="B592" s="49">
        <v>195613.52</v>
      </c>
      <c r="C592" s="48">
        <v>242510.72</v>
      </c>
      <c r="D592" s="49">
        <v>1328000</v>
      </c>
      <c r="E592" s="48">
        <v>2996.94</v>
      </c>
      <c r="AD592" s="35">
        <f t="shared" si="339"/>
        <v>2015</v>
      </c>
      <c r="AE592" s="5">
        <f t="shared" si="340"/>
        <v>2014</v>
      </c>
      <c r="AF592" s="5">
        <f t="shared" si="341"/>
        <v>2013</v>
      </c>
      <c r="AG592" s="8">
        <f t="shared" si="342"/>
        <v>41992</v>
      </c>
      <c r="AH592" s="6">
        <f t="shared" si="335"/>
        <v>2</v>
      </c>
      <c r="AI592" s="6">
        <f t="shared" si="336"/>
        <v>50</v>
      </c>
      <c r="AK592">
        <f t="shared" si="331"/>
        <v>23341.68153846154</v>
      </c>
      <c r="AL592">
        <f t="shared" si="343"/>
        <v>-21.052272264754045</v>
      </c>
      <c r="AN592">
        <f t="shared" si="344"/>
        <v>8.380438216401652</v>
      </c>
      <c r="AO592" s="39">
        <f t="shared" si="345"/>
        <v>41992</v>
      </c>
      <c r="AP592" s="40">
        <f t="shared" si="346"/>
        <v>195.61351999999999</v>
      </c>
      <c r="AQ592">
        <f t="shared" si="337"/>
        <v>280.10017846153852</v>
      </c>
      <c r="AR592">
        <f t="shared" si="337"/>
        <v>233.41681538461538</v>
      </c>
      <c r="AS592">
        <f t="shared" si="337"/>
        <v>186.73345230769232</v>
      </c>
      <c r="AT592">
        <f t="shared" si="337"/>
        <v>140.05008923076926</v>
      </c>
      <c r="AU592">
        <f t="shared" si="337"/>
        <v>93.366726153846159</v>
      </c>
      <c r="AW592">
        <f t="shared" si="332"/>
        <v>27680.007307692307</v>
      </c>
      <c r="AX592">
        <f t="shared" si="347"/>
        <v>-14.126239430104226</v>
      </c>
      <c r="BD592">
        <f t="shared" si="333"/>
        <v>21039.009615384617</v>
      </c>
      <c r="BE592">
        <f t="shared" si="348"/>
        <v>-9.8650644311236384</v>
      </c>
      <c r="BG592">
        <f t="shared" si="349"/>
        <v>9.2976581871496027</v>
      </c>
      <c r="BH592" s="39">
        <f t="shared" si="350"/>
        <v>41992</v>
      </c>
      <c r="BI592" s="41">
        <f t="shared" si="351"/>
        <v>195.61351999999999</v>
      </c>
      <c r="BJ592" s="41">
        <f t="shared" si="338"/>
        <v>273.50712499999997</v>
      </c>
      <c r="BK592" s="41">
        <f t="shared" si="338"/>
        <v>231.42910576923077</v>
      </c>
      <c r="BL592" s="41">
        <f t="shared" si="338"/>
        <v>189.35108653846157</v>
      </c>
      <c r="BM592" s="41">
        <f t="shared" si="338"/>
        <v>147.27306730769232</v>
      </c>
      <c r="BN592" s="41">
        <f t="shared" si="338"/>
        <v>105.19504807692309</v>
      </c>
      <c r="BP592">
        <f t="shared" si="334"/>
        <v>25979.447692307695</v>
      </c>
      <c r="BQ592">
        <f t="shared" si="352"/>
        <v>-6.1436386070318205</v>
      </c>
    </row>
    <row r="593" spans="1:69" x14ac:dyDescent="0.3">
      <c r="A593" s="38">
        <v>41999</v>
      </c>
      <c r="B593" s="48">
        <v>199148.7</v>
      </c>
      <c r="C593" s="48">
        <v>245242.12</v>
      </c>
      <c r="D593" s="49">
        <v>1352000</v>
      </c>
      <c r="E593" s="49">
        <v>3026.91</v>
      </c>
      <c r="AD593" s="35">
        <f t="shared" si="339"/>
        <v>2015</v>
      </c>
      <c r="AE593" s="5">
        <f t="shared" si="340"/>
        <v>2014</v>
      </c>
      <c r="AF593" s="5">
        <f t="shared" si="341"/>
        <v>2013</v>
      </c>
      <c r="AG593" s="8">
        <f t="shared" si="342"/>
        <v>41999</v>
      </c>
      <c r="AH593" s="6">
        <f t="shared" si="335"/>
        <v>1</v>
      </c>
      <c r="AI593" s="6">
        <f t="shared" si="336"/>
        <v>51</v>
      </c>
      <c r="AK593">
        <f t="shared" si="331"/>
        <v>23212.09076923077</v>
      </c>
      <c r="AL593">
        <f t="shared" si="343"/>
        <v>-21.827987323871056</v>
      </c>
      <c r="AN593">
        <f t="shared" si="344"/>
        <v>8.579524437496401</v>
      </c>
      <c r="AO593" s="39">
        <f t="shared" si="345"/>
        <v>41999</v>
      </c>
      <c r="AP593" s="40">
        <f t="shared" si="346"/>
        <v>199.14870000000002</v>
      </c>
      <c r="AQ593">
        <f t="shared" si="337"/>
        <v>278.54508923076924</v>
      </c>
      <c r="AR593">
        <f t="shared" si="337"/>
        <v>232.1209076923077</v>
      </c>
      <c r="AS593">
        <f t="shared" si="337"/>
        <v>185.69672615384616</v>
      </c>
      <c r="AT593">
        <f t="shared" si="337"/>
        <v>139.27254461538462</v>
      </c>
      <c r="AU593">
        <f t="shared" si="337"/>
        <v>92.848363076923079</v>
      </c>
      <c r="AW593">
        <f t="shared" si="332"/>
        <v>27581.57365384615</v>
      </c>
      <c r="AX593">
        <f t="shared" si="347"/>
        <v>-14.917720473378493</v>
      </c>
      <c r="BD593">
        <f t="shared" si="333"/>
        <v>20998.139807692307</v>
      </c>
      <c r="BE593">
        <f t="shared" si="348"/>
        <v>-9.5379213512003282</v>
      </c>
      <c r="BG593">
        <f t="shared" si="349"/>
        <v>9.4841115367298059</v>
      </c>
      <c r="BH593" s="39">
        <f t="shared" si="350"/>
        <v>41999</v>
      </c>
      <c r="BI593" s="41">
        <f t="shared" si="351"/>
        <v>199.14870000000002</v>
      </c>
      <c r="BJ593" s="41">
        <f t="shared" si="338"/>
        <v>272.97581750000001</v>
      </c>
      <c r="BK593" s="41">
        <f t="shared" si="338"/>
        <v>230.97953788461535</v>
      </c>
      <c r="BL593" s="41">
        <f t="shared" si="338"/>
        <v>188.98325826923079</v>
      </c>
      <c r="BM593" s="41">
        <f t="shared" si="338"/>
        <v>146.98697865384614</v>
      </c>
      <c r="BN593" s="41">
        <f t="shared" si="338"/>
        <v>104.99069903846153</v>
      </c>
      <c r="BP593">
        <f t="shared" si="334"/>
        <v>25949.373846153841</v>
      </c>
      <c r="BQ593">
        <f t="shared" si="352"/>
        <v>-5.9177182135316748</v>
      </c>
    </row>
    <row r="594" spans="1:69" x14ac:dyDescent="0.3">
      <c r="A594" s="38">
        <v>42006</v>
      </c>
      <c r="B594" s="48">
        <v>195908.12</v>
      </c>
      <c r="C594" s="48">
        <v>242988.54</v>
      </c>
      <c r="D594" s="49">
        <v>1330000</v>
      </c>
      <c r="E594" s="48">
        <v>2999.75</v>
      </c>
      <c r="AD594" s="35">
        <f t="shared" si="339"/>
        <v>2016</v>
      </c>
      <c r="AE594" s="5">
        <f t="shared" si="340"/>
        <v>2015</v>
      </c>
      <c r="AF594" s="5">
        <f t="shared" si="341"/>
        <v>2014</v>
      </c>
      <c r="AG594" s="8">
        <f t="shared" si="342"/>
        <v>42006</v>
      </c>
      <c r="AH594" s="6">
        <v>52</v>
      </c>
      <c r="AI594" s="6">
        <v>0</v>
      </c>
      <c r="AK594">
        <f t="shared" si="331"/>
        <v>23082.5</v>
      </c>
      <c r="AL594">
        <f t="shared" si="343"/>
        <v>-22.597063433353838</v>
      </c>
      <c r="AN594">
        <f t="shared" si="344"/>
        <v>8.4873007689808286</v>
      </c>
      <c r="AO594" s="39">
        <f t="shared" si="345"/>
        <v>42006</v>
      </c>
      <c r="AP594" s="40">
        <f t="shared" si="346"/>
        <v>195.90812</v>
      </c>
      <c r="AQ594">
        <f t="shared" si="337"/>
        <v>276.99</v>
      </c>
      <c r="AR594">
        <f t="shared" si="337"/>
        <v>230.82499999999999</v>
      </c>
      <c r="AS594">
        <f t="shared" si="337"/>
        <v>184.66</v>
      </c>
      <c r="AT594">
        <f t="shared" si="337"/>
        <v>138.495</v>
      </c>
      <c r="AU594">
        <f t="shared" si="337"/>
        <v>92.33</v>
      </c>
      <c r="AW594">
        <f t="shared" si="332"/>
        <v>27483.14</v>
      </c>
      <c r="AX594">
        <f t="shared" si="347"/>
        <v>-15.700259710462861</v>
      </c>
      <c r="BD594">
        <f t="shared" si="333"/>
        <v>20957.27</v>
      </c>
      <c r="BE594">
        <f t="shared" si="348"/>
        <v>-9.2071049496371682</v>
      </c>
      <c r="BG594">
        <f t="shared" si="349"/>
        <v>9.3479790068076607</v>
      </c>
      <c r="BH594" s="39">
        <f t="shared" si="350"/>
        <v>42006</v>
      </c>
      <c r="BI594" s="41">
        <f t="shared" si="351"/>
        <v>195.90812</v>
      </c>
      <c r="BJ594" s="41">
        <f t="shared" si="338"/>
        <v>272.44451000000004</v>
      </c>
      <c r="BK594" s="41">
        <f t="shared" si="338"/>
        <v>230.52996999999999</v>
      </c>
      <c r="BL594" s="41">
        <f t="shared" si="338"/>
        <v>188.61543</v>
      </c>
      <c r="BM594" s="41">
        <f t="shared" si="338"/>
        <v>146.70089000000002</v>
      </c>
      <c r="BN594" s="41">
        <f t="shared" si="338"/>
        <v>104.78635</v>
      </c>
      <c r="BP594">
        <f t="shared" si="334"/>
        <v>25919.3</v>
      </c>
      <c r="BQ594">
        <f t="shared" si="352"/>
        <v>-5.6901795064173921</v>
      </c>
    </row>
    <row r="595" spans="1:69" x14ac:dyDescent="0.3">
      <c r="A595" s="38">
        <v>42013</v>
      </c>
      <c r="B595" s="48">
        <v>193551.33</v>
      </c>
      <c r="C595" s="48">
        <v>242576.86</v>
      </c>
      <c r="D595" s="49">
        <v>1314000</v>
      </c>
      <c r="E595" s="48">
        <v>2995.16</v>
      </c>
      <c r="AD595" s="35">
        <f t="shared" si="339"/>
        <v>2016</v>
      </c>
      <c r="AE595" s="5">
        <f t="shared" si="340"/>
        <v>2015</v>
      </c>
      <c r="AF595" s="5">
        <f t="shared" si="341"/>
        <v>2014</v>
      </c>
      <c r="AG595" s="8">
        <f t="shared" si="342"/>
        <v>42013</v>
      </c>
      <c r="AH595" s="6">
        <f t="shared" ref="AH595:AH646" si="353">AH594-1</f>
        <v>51</v>
      </c>
      <c r="AI595" s="6">
        <f t="shared" ref="AI595:AI646" si="354">AI594+1</f>
        <v>1</v>
      </c>
      <c r="AK595">
        <f t="shared" si="331"/>
        <v>23041.630192307694</v>
      </c>
      <c r="AL595">
        <f t="shared" si="343"/>
        <v>-22.396881581594684</v>
      </c>
      <c r="AN595">
        <f t="shared" si="344"/>
        <v>8.4000710186129073</v>
      </c>
      <c r="AO595" s="39">
        <f t="shared" si="345"/>
        <v>42013</v>
      </c>
      <c r="AP595" s="40">
        <f t="shared" si="346"/>
        <v>193.55132999999998</v>
      </c>
      <c r="AQ595">
        <f t="shared" si="337"/>
        <v>276.49956230769232</v>
      </c>
      <c r="AR595">
        <f t="shared" si="337"/>
        <v>230.41630192307693</v>
      </c>
      <c r="AS595">
        <f t="shared" si="337"/>
        <v>184.33304153846154</v>
      </c>
      <c r="AT595">
        <f t="shared" si="337"/>
        <v>138.24978115384616</v>
      </c>
      <c r="AU595">
        <f t="shared" si="337"/>
        <v>92.166520769230772</v>
      </c>
      <c r="AW595">
        <f t="shared" si="332"/>
        <v>27453.06615384615</v>
      </c>
      <c r="AX595">
        <f t="shared" si="347"/>
        <v>-15.537489962618123</v>
      </c>
      <c r="BD595">
        <f t="shared" si="333"/>
        <v>20966.547884615386</v>
      </c>
      <c r="BE595">
        <f t="shared" si="348"/>
        <v>-9.0057964231413656</v>
      </c>
      <c r="BG595">
        <f t="shared" si="349"/>
        <v>9.2314352875430696</v>
      </c>
      <c r="BH595" s="39">
        <f t="shared" si="350"/>
        <v>42013</v>
      </c>
      <c r="BI595" s="41">
        <f t="shared" si="351"/>
        <v>193.55132999999998</v>
      </c>
      <c r="BJ595" s="41">
        <f t="shared" si="338"/>
        <v>272.56512249999997</v>
      </c>
      <c r="BK595" s="41">
        <f t="shared" si="338"/>
        <v>230.63202673076927</v>
      </c>
      <c r="BL595" s="41">
        <f t="shared" si="338"/>
        <v>188.69893096153845</v>
      </c>
      <c r="BM595" s="41">
        <f t="shared" si="338"/>
        <v>146.76583519230772</v>
      </c>
      <c r="BN595" s="41">
        <f t="shared" si="338"/>
        <v>104.83273942307693</v>
      </c>
      <c r="BP595">
        <f t="shared" si="334"/>
        <v>25891.858076923072</v>
      </c>
      <c r="BQ595">
        <f t="shared" si="352"/>
        <v>-5.6868259019743572</v>
      </c>
    </row>
    <row r="596" spans="1:69" x14ac:dyDescent="0.3">
      <c r="A596" s="38">
        <v>42020</v>
      </c>
      <c r="B596" s="48">
        <v>193845.93</v>
      </c>
      <c r="C596" s="48">
        <v>241032.3</v>
      </c>
      <c r="D596" s="49">
        <v>1316000</v>
      </c>
      <c r="E596" s="48">
        <v>2974.89</v>
      </c>
      <c r="AD596" s="35">
        <f t="shared" si="339"/>
        <v>2016</v>
      </c>
      <c r="AE596" s="5">
        <f t="shared" si="340"/>
        <v>2015</v>
      </c>
      <c r="AF596" s="5">
        <f t="shared" si="341"/>
        <v>2014</v>
      </c>
      <c r="AG596" s="8">
        <f t="shared" si="342"/>
        <v>42020</v>
      </c>
      <c r="AH596" s="6">
        <f t="shared" si="353"/>
        <v>50</v>
      </c>
      <c r="AI596" s="6">
        <f t="shared" si="354"/>
        <v>2</v>
      </c>
      <c r="AK596">
        <f t="shared" ref="AK596:AK653" si="355">VLOOKUP($AF596,$AG$3:$AI$17,AH$1,FALSE)*($AH596/$AH$18)+VLOOKUP($AE596,$AG$3:$AI$17,AH$1,FALSE)*($AI596/$AI$18)</f>
        <v>23000.760384615387</v>
      </c>
      <c r="AL596">
        <f t="shared" si="343"/>
        <v>-22.194944660056493</v>
      </c>
      <c r="AN596">
        <f t="shared" si="344"/>
        <v>8.4278052881094538</v>
      </c>
      <c r="AO596" s="39">
        <f t="shared" si="345"/>
        <v>42020</v>
      </c>
      <c r="AP596" s="40">
        <f t="shared" si="346"/>
        <v>193.84592999999998</v>
      </c>
      <c r="AQ596">
        <f t="shared" si="337"/>
        <v>276.00912461538462</v>
      </c>
      <c r="AR596">
        <f t="shared" si="337"/>
        <v>230.0076038461539</v>
      </c>
      <c r="AS596">
        <f t="shared" si="337"/>
        <v>184.00608307692309</v>
      </c>
      <c r="AT596">
        <f t="shared" si="337"/>
        <v>138.00456230769231</v>
      </c>
      <c r="AU596">
        <f t="shared" si="337"/>
        <v>92.003041538461545</v>
      </c>
      <c r="AW596">
        <f t="shared" ref="AW596:AW653" si="356">VLOOKUP($AF596,$AG$3:$AI$17,AI$1,FALSE)*($AH596/$AH$18)+VLOOKUP($AE596,$AG$3:$AI$17,AI$1,FALSE)*($AI596/$AI$18)</f>
        <v>27422.992307692308</v>
      </c>
      <c r="AX596">
        <f t="shared" si="347"/>
        <v>-15.373731348321741</v>
      </c>
      <c r="BD596">
        <f t="shared" si="333"/>
        <v>20975.825769230771</v>
      </c>
      <c r="BE596">
        <f t="shared" si="348"/>
        <v>-8.8037724906653185</v>
      </c>
      <c r="BG596">
        <f t="shared" si="349"/>
        <v>9.2413968409458587</v>
      </c>
      <c r="BH596" s="39">
        <f t="shared" si="350"/>
        <v>42020</v>
      </c>
      <c r="BI596" s="41">
        <f t="shared" si="351"/>
        <v>193.84592999999998</v>
      </c>
      <c r="BJ596" s="41">
        <f t="shared" si="338"/>
        <v>272.68573500000002</v>
      </c>
      <c r="BK596" s="41">
        <f t="shared" si="338"/>
        <v>230.73408346153849</v>
      </c>
      <c r="BL596" s="41">
        <f t="shared" si="338"/>
        <v>188.78243192307696</v>
      </c>
      <c r="BM596" s="41">
        <f t="shared" si="338"/>
        <v>146.83078038461539</v>
      </c>
      <c r="BN596" s="41">
        <f t="shared" si="338"/>
        <v>104.87912884615385</v>
      </c>
      <c r="BP596">
        <f t="shared" si="334"/>
        <v>25864.416153846156</v>
      </c>
      <c r="BQ596">
        <f t="shared" si="352"/>
        <v>-5.6834649419675536</v>
      </c>
    </row>
    <row r="597" spans="1:69" x14ac:dyDescent="0.3">
      <c r="A597" s="38">
        <v>42027</v>
      </c>
      <c r="B597" s="48">
        <v>204156.88</v>
      </c>
      <c r="C597" s="48">
        <v>251719.28</v>
      </c>
      <c r="D597" s="49">
        <v>1386000</v>
      </c>
      <c r="E597" s="48">
        <v>3105.97</v>
      </c>
      <c r="AD597" s="35">
        <f t="shared" si="339"/>
        <v>2016</v>
      </c>
      <c r="AE597" s="5">
        <f t="shared" si="340"/>
        <v>2015</v>
      </c>
      <c r="AF597" s="5">
        <f t="shared" si="341"/>
        <v>2014</v>
      </c>
      <c r="AG597" s="8">
        <f t="shared" si="342"/>
        <v>42027</v>
      </c>
      <c r="AH597" s="6">
        <f t="shared" si="353"/>
        <v>49</v>
      </c>
      <c r="AI597" s="6">
        <f t="shared" si="354"/>
        <v>3</v>
      </c>
      <c r="AK597">
        <f t="shared" si="355"/>
        <v>22959.890576923077</v>
      </c>
      <c r="AL597">
        <f t="shared" si="343"/>
        <v>-21.991229486075824</v>
      </c>
      <c r="AN597">
        <f t="shared" si="344"/>
        <v>8.8918925513171878</v>
      </c>
      <c r="AO597" s="39">
        <f t="shared" si="345"/>
        <v>42027</v>
      </c>
      <c r="AP597" s="40">
        <f t="shared" si="346"/>
        <v>204.15688</v>
      </c>
      <c r="AQ597">
        <f t="shared" ref="AQ597:AU647" si="357">($AK597*AQ$18)/1000</f>
        <v>275.51868692307693</v>
      </c>
      <c r="AR597">
        <f t="shared" si="357"/>
        <v>229.59890576923078</v>
      </c>
      <c r="AS597">
        <f t="shared" si="357"/>
        <v>183.67912461538461</v>
      </c>
      <c r="AT597">
        <f t="shared" si="357"/>
        <v>137.75934346153846</v>
      </c>
      <c r="AU597">
        <f t="shared" si="357"/>
        <v>91.839562307692304</v>
      </c>
      <c r="AW597">
        <f t="shared" si="356"/>
        <v>27392.918461538462</v>
      </c>
      <c r="AX597">
        <f t="shared" si="347"/>
        <v>-15.208974828704836</v>
      </c>
      <c r="BD597">
        <f t="shared" ref="BD597:BD653" si="358">VLOOKUP($AE597,$AG$3:$AI$17,AH$1,FALSE)*($AH597/$AH$18)+VLOOKUP($AD597,$AG$3:$AI$17,AH$1,FALSE)*($AI597/$AI$18)</f>
        <v>20985.103653846156</v>
      </c>
      <c r="BE597">
        <f t="shared" si="348"/>
        <v>-8.6010293318286699</v>
      </c>
      <c r="BG597">
        <f t="shared" si="349"/>
        <v>9.7286572116874943</v>
      </c>
      <c r="BH597" s="39">
        <f t="shared" si="350"/>
        <v>42027</v>
      </c>
      <c r="BI597" s="41">
        <f t="shared" si="351"/>
        <v>204.15688</v>
      </c>
      <c r="BJ597" s="41">
        <f t="shared" si="338"/>
        <v>272.80634750000002</v>
      </c>
      <c r="BK597" s="41">
        <f t="shared" si="338"/>
        <v>230.83614019230771</v>
      </c>
      <c r="BL597" s="41">
        <f t="shared" si="338"/>
        <v>188.8659328846154</v>
      </c>
      <c r="BM597" s="41">
        <f t="shared" si="338"/>
        <v>146.89572557692307</v>
      </c>
      <c r="BN597" s="41">
        <f t="shared" si="338"/>
        <v>104.92551826923079</v>
      </c>
      <c r="BP597">
        <f t="shared" ref="BP597:BP653" si="359">VLOOKUP($AE597,$AG$3:$AI$17,AI$1,FALSE)*($AH597/$AH$18)+VLOOKUP($AD597,$AG$3:$AI$17,AI$1,FALSE)*($AI597/$AI$18)</f>
        <v>25836.974230769229</v>
      </c>
      <c r="BQ597">
        <f t="shared" si="352"/>
        <v>-5.6800966021706927</v>
      </c>
    </row>
    <row r="598" spans="1:69" x14ac:dyDescent="0.3">
      <c r="A598" s="38">
        <v>42034</v>
      </c>
      <c r="B598" s="48">
        <v>201063.6</v>
      </c>
      <c r="C598" s="48">
        <v>248744.65</v>
      </c>
      <c r="D598" s="49">
        <v>1365000</v>
      </c>
      <c r="E598" s="48">
        <v>3069.19</v>
      </c>
      <c r="AD598" s="35">
        <f t="shared" si="339"/>
        <v>2016</v>
      </c>
      <c r="AE598" s="5">
        <f t="shared" si="340"/>
        <v>2015</v>
      </c>
      <c r="AF598" s="5">
        <f t="shared" si="341"/>
        <v>2014</v>
      </c>
      <c r="AG598" s="8">
        <f t="shared" si="342"/>
        <v>42034</v>
      </c>
      <c r="AH598" s="6">
        <f t="shared" si="353"/>
        <v>48</v>
      </c>
      <c r="AI598" s="6">
        <f t="shared" si="354"/>
        <v>4</v>
      </c>
      <c r="AK598">
        <f t="shared" si="355"/>
        <v>22919.02076923077</v>
      </c>
      <c r="AL598">
        <f t="shared" si="343"/>
        <v>-21.785712466891518</v>
      </c>
      <c r="AN598">
        <f t="shared" si="344"/>
        <v>8.7727831840848882</v>
      </c>
      <c r="AO598" s="39">
        <f t="shared" si="345"/>
        <v>42034</v>
      </c>
      <c r="AP598" s="40">
        <f t="shared" si="346"/>
        <v>201.06360000000001</v>
      </c>
      <c r="AQ598">
        <f t="shared" si="357"/>
        <v>275.02824923076923</v>
      </c>
      <c r="AR598">
        <f t="shared" si="357"/>
        <v>229.19020769230772</v>
      </c>
      <c r="AS598">
        <f t="shared" si="357"/>
        <v>183.35216615384616</v>
      </c>
      <c r="AT598">
        <f t="shared" si="357"/>
        <v>137.51412461538462</v>
      </c>
      <c r="AU598">
        <f t="shared" si="357"/>
        <v>91.676083076923078</v>
      </c>
      <c r="AW598">
        <f t="shared" si="356"/>
        <v>27362.844615384616</v>
      </c>
      <c r="AX598">
        <f t="shared" si="347"/>
        <v>-15.043211254400557</v>
      </c>
      <c r="BD598">
        <f t="shared" si="358"/>
        <v>20994.381538461537</v>
      </c>
      <c r="BE598">
        <f t="shared" si="348"/>
        <v>-8.3975630990007151</v>
      </c>
      <c r="BG598">
        <f t="shared" si="349"/>
        <v>9.5770194340639723</v>
      </c>
      <c r="BH598" s="39">
        <f t="shared" si="350"/>
        <v>42034</v>
      </c>
      <c r="BI598" s="41">
        <f t="shared" si="351"/>
        <v>201.06360000000001</v>
      </c>
      <c r="BJ598" s="41">
        <f t="shared" si="338"/>
        <v>272.92695999999995</v>
      </c>
      <c r="BK598" s="41">
        <f t="shared" si="338"/>
        <v>230.9381969230769</v>
      </c>
      <c r="BL598" s="41">
        <f t="shared" si="338"/>
        <v>188.94943384615385</v>
      </c>
      <c r="BM598" s="41">
        <f t="shared" si="338"/>
        <v>146.96067076923075</v>
      </c>
      <c r="BN598" s="41">
        <f t="shared" si="338"/>
        <v>104.9719076923077</v>
      </c>
      <c r="BP598">
        <f t="shared" si="359"/>
        <v>25809.532307692309</v>
      </c>
      <c r="BQ598">
        <f t="shared" si="352"/>
        <v>-5.6767208582508495</v>
      </c>
    </row>
    <row r="599" spans="1:69" x14ac:dyDescent="0.3">
      <c r="A599" s="38">
        <v>42041</v>
      </c>
      <c r="B599" s="48">
        <v>202094.69</v>
      </c>
      <c r="C599" s="48">
        <v>248313.03</v>
      </c>
      <c r="D599" s="49">
        <v>1372000</v>
      </c>
      <c r="E599" s="48">
        <v>3063.94</v>
      </c>
      <c r="AD599" s="35">
        <f t="shared" si="339"/>
        <v>2016</v>
      </c>
      <c r="AE599" s="5">
        <f t="shared" si="340"/>
        <v>2015</v>
      </c>
      <c r="AF599" s="5">
        <f t="shared" si="341"/>
        <v>2014</v>
      </c>
      <c r="AG599" s="8">
        <f t="shared" si="342"/>
        <v>42041</v>
      </c>
      <c r="AH599" s="6">
        <f t="shared" si="353"/>
        <v>47</v>
      </c>
      <c r="AI599" s="6">
        <f t="shared" si="354"/>
        <v>5</v>
      </c>
      <c r="AK599">
        <f t="shared" si="355"/>
        <v>22878.150961538464</v>
      </c>
      <c r="AL599">
        <f t="shared" si="343"/>
        <v>-21.578369590536074</v>
      </c>
      <c r="AN599">
        <f t="shared" si="344"/>
        <v>8.8335237554709245</v>
      </c>
      <c r="AO599" s="39">
        <f t="shared" si="345"/>
        <v>42041</v>
      </c>
      <c r="AP599" s="40">
        <f t="shared" si="346"/>
        <v>202.09469000000001</v>
      </c>
      <c r="AQ599">
        <f t="shared" si="357"/>
        <v>274.5378115384616</v>
      </c>
      <c r="AR599">
        <f t="shared" si="357"/>
        <v>228.78150961538464</v>
      </c>
      <c r="AS599">
        <f t="shared" si="357"/>
        <v>183.0252076923077</v>
      </c>
      <c r="AT599">
        <f t="shared" si="357"/>
        <v>137.2689057692308</v>
      </c>
      <c r="AU599">
        <f t="shared" si="357"/>
        <v>91.512603846153851</v>
      </c>
      <c r="AW599">
        <f t="shared" si="356"/>
        <v>27332.770769230767</v>
      </c>
      <c r="AX599">
        <f t="shared" si="347"/>
        <v>-14.876431363850241</v>
      </c>
      <c r="BD599">
        <f t="shared" si="358"/>
        <v>21003.659423076922</v>
      </c>
      <c r="BE599">
        <f t="shared" si="348"/>
        <v>-8.1933699170568364</v>
      </c>
      <c r="BG599">
        <f t="shared" si="349"/>
        <v>9.6218799747798531</v>
      </c>
      <c r="BH599" s="39">
        <f t="shared" si="350"/>
        <v>42041</v>
      </c>
      <c r="BI599" s="41">
        <f t="shared" si="351"/>
        <v>202.09469000000001</v>
      </c>
      <c r="BJ599" s="41">
        <f t="shared" si="338"/>
        <v>273.0475725</v>
      </c>
      <c r="BK599" s="41">
        <f t="shared" si="338"/>
        <v>231.04025365384615</v>
      </c>
      <c r="BL599" s="41">
        <f t="shared" si="338"/>
        <v>189.0329348076923</v>
      </c>
      <c r="BM599" s="41">
        <f t="shared" si="338"/>
        <v>147.02561596153845</v>
      </c>
      <c r="BN599" s="41">
        <f t="shared" si="338"/>
        <v>105.01829711538461</v>
      </c>
      <c r="BP599">
        <f t="shared" si="359"/>
        <v>25782.090384615385</v>
      </c>
      <c r="BQ599">
        <f t="shared" si="352"/>
        <v>-5.6733376857681206</v>
      </c>
    </row>
    <row r="600" spans="1:69" x14ac:dyDescent="0.3">
      <c r="A600" s="38">
        <v>42048</v>
      </c>
      <c r="B600" s="48">
        <v>200474.4</v>
      </c>
      <c r="C600" s="48">
        <v>247925.91</v>
      </c>
      <c r="D600" s="49">
        <v>1361000</v>
      </c>
      <c r="E600" s="48">
        <v>3062.59</v>
      </c>
      <c r="AD600" s="35">
        <f t="shared" si="339"/>
        <v>2016</v>
      </c>
      <c r="AE600" s="5">
        <f t="shared" si="340"/>
        <v>2015</v>
      </c>
      <c r="AF600" s="5">
        <f t="shared" si="341"/>
        <v>2014</v>
      </c>
      <c r="AG600" s="8">
        <f t="shared" si="342"/>
        <v>42048</v>
      </c>
      <c r="AH600" s="6">
        <f t="shared" si="353"/>
        <v>46</v>
      </c>
      <c r="AI600" s="6">
        <f t="shared" si="354"/>
        <v>6</v>
      </c>
      <c r="AK600">
        <f t="shared" si="355"/>
        <v>22837.281153846154</v>
      </c>
      <c r="AL600">
        <f t="shared" si="343"/>
        <v>-21.369176416483427</v>
      </c>
      <c r="AN600">
        <f t="shared" si="344"/>
        <v>8.7783829716628503</v>
      </c>
      <c r="AO600" s="39">
        <f t="shared" si="345"/>
        <v>42048</v>
      </c>
      <c r="AP600" s="40">
        <f t="shared" si="346"/>
        <v>200.4744</v>
      </c>
      <c r="AQ600">
        <f t="shared" si="357"/>
        <v>274.04737384615385</v>
      </c>
      <c r="AR600">
        <f t="shared" si="357"/>
        <v>228.37281153846155</v>
      </c>
      <c r="AS600">
        <f t="shared" si="357"/>
        <v>182.69824923076922</v>
      </c>
      <c r="AT600">
        <f t="shared" si="357"/>
        <v>137.02368692307692</v>
      </c>
      <c r="AU600">
        <f t="shared" si="357"/>
        <v>91.349124615384611</v>
      </c>
      <c r="AW600">
        <f t="shared" si="356"/>
        <v>27302.696923076921</v>
      </c>
      <c r="AX600">
        <f t="shared" si="347"/>
        <v>-14.708625781578643</v>
      </c>
      <c r="BD600">
        <f t="shared" si="358"/>
        <v>21012.937307692308</v>
      </c>
      <c r="BE600">
        <f t="shared" si="348"/>
        <v>-7.9884458831326217</v>
      </c>
      <c r="BG600">
        <f t="shared" si="349"/>
        <v>9.5405224440759824</v>
      </c>
      <c r="BH600" s="39">
        <f t="shared" si="350"/>
        <v>42048</v>
      </c>
      <c r="BI600" s="41">
        <f t="shared" si="351"/>
        <v>200.4744</v>
      </c>
      <c r="BJ600" s="41">
        <f t="shared" si="338"/>
        <v>273.16818499999999</v>
      </c>
      <c r="BK600" s="41">
        <f t="shared" si="338"/>
        <v>231.14231038461537</v>
      </c>
      <c r="BL600" s="41">
        <f t="shared" si="338"/>
        <v>189.11643576923078</v>
      </c>
      <c r="BM600" s="41">
        <f t="shared" si="338"/>
        <v>147.09056115384615</v>
      </c>
      <c r="BN600" s="41">
        <f t="shared" si="338"/>
        <v>105.06468653846154</v>
      </c>
      <c r="BP600">
        <f t="shared" si="359"/>
        <v>25754.648461538462</v>
      </c>
      <c r="BQ600">
        <f t="shared" si="352"/>
        <v>-5.6699470601748843</v>
      </c>
    </row>
    <row r="601" spans="1:69" x14ac:dyDescent="0.3">
      <c r="A601" s="38">
        <v>42052</v>
      </c>
      <c r="B601" s="48">
        <v>202831.19</v>
      </c>
      <c r="C601" s="48">
        <v>249649.1</v>
      </c>
      <c r="D601" s="49">
        <v>1377000</v>
      </c>
      <c r="E601" s="48">
        <v>3084.79</v>
      </c>
      <c r="AD601" s="35">
        <f t="shared" si="339"/>
        <v>2016</v>
      </c>
      <c r="AE601" s="5">
        <f t="shared" si="340"/>
        <v>2015</v>
      </c>
      <c r="AF601" s="5">
        <f t="shared" si="341"/>
        <v>2014</v>
      </c>
      <c r="AG601" s="8">
        <f t="shared" si="342"/>
        <v>42052</v>
      </c>
      <c r="AH601" s="6">
        <f t="shared" si="353"/>
        <v>45</v>
      </c>
      <c r="AI601" s="6">
        <f t="shared" si="354"/>
        <v>7</v>
      </c>
      <c r="AK601">
        <f t="shared" si="355"/>
        <v>22796.411346153847</v>
      </c>
      <c r="AL601">
        <f t="shared" si="343"/>
        <v>-21.158108066044989</v>
      </c>
      <c r="AN601">
        <f t="shared" si="344"/>
        <v>8.8975052660743099</v>
      </c>
      <c r="AO601" s="39">
        <f t="shared" si="345"/>
        <v>42052</v>
      </c>
      <c r="AP601" s="40">
        <f t="shared" si="346"/>
        <v>202.83118999999999</v>
      </c>
      <c r="AQ601">
        <f t="shared" si="357"/>
        <v>273.55693615384615</v>
      </c>
      <c r="AR601">
        <f t="shared" si="357"/>
        <v>227.96411346153849</v>
      </c>
      <c r="AS601">
        <f t="shared" si="357"/>
        <v>182.37129076923077</v>
      </c>
      <c r="AT601">
        <f t="shared" si="357"/>
        <v>136.77846807692308</v>
      </c>
      <c r="AU601">
        <f t="shared" si="357"/>
        <v>91.185645384615384</v>
      </c>
      <c r="AW601">
        <f t="shared" si="356"/>
        <v>27272.623076923079</v>
      </c>
      <c r="AX601">
        <f t="shared" si="347"/>
        <v>-14.539785016436957</v>
      </c>
      <c r="BD601">
        <f t="shared" si="358"/>
        <v>21022.215192307693</v>
      </c>
      <c r="BE601">
        <f t="shared" si="348"/>
        <v>-7.782787066375219</v>
      </c>
      <c r="BG601">
        <f t="shared" si="349"/>
        <v>9.6484213554344471</v>
      </c>
      <c r="BH601" s="39">
        <f t="shared" si="350"/>
        <v>42052</v>
      </c>
      <c r="BI601" s="41">
        <f t="shared" si="351"/>
        <v>202.83118999999999</v>
      </c>
      <c r="BJ601" s="41">
        <f t="shared" ref="BJ601:BN651" si="360">$BD601*BJ$18/1000</f>
        <v>273.28879749999999</v>
      </c>
      <c r="BK601" s="41">
        <f t="shared" si="360"/>
        <v>231.24436711538462</v>
      </c>
      <c r="BL601" s="41">
        <f t="shared" si="360"/>
        <v>189.19993673076922</v>
      </c>
      <c r="BM601" s="41">
        <f t="shared" si="360"/>
        <v>147.15550634615386</v>
      </c>
      <c r="BN601" s="41">
        <f t="shared" si="360"/>
        <v>105.11107596153846</v>
      </c>
      <c r="BP601">
        <f t="shared" si="359"/>
        <v>25727.206538461538</v>
      </c>
      <c r="BQ601">
        <f t="shared" si="352"/>
        <v>-5.6665489568152534</v>
      </c>
    </row>
    <row r="602" spans="1:69" x14ac:dyDescent="0.3">
      <c r="A602" s="38">
        <v>42062</v>
      </c>
      <c r="B602" s="48">
        <v>199885.2</v>
      </c>
      <c r="C602" s="48">
        <v>247255.64</v>
      </c>
      <c r="D602" s="49">
        <v>1357000</v>
      </c>
      <c r="E602" s="48">
        <v>3054.51</v>
      </c>
      <c r="AD602" s="35">
        <f t="shared" si="339"/>
        <v>2016</v>
      </c>
      <c r="AE602" s="5">
        <f t="shared" si="340"/>
        <v>2015</v>
      </c>
      <c r="AF602" s="5">
        <f t="shared" si="341"/>
        <v>2014</v>
      </c>
      <c r="AG602" s="8">
        <f t="shared" si="342"/>
        <v>42062</v>
      </c>
      <c r="AH602" s="6">
        <f t="shared" si="353"/>
        <v>44</v>
      </c>
      <c r="AI602" s="6">
        <f t="shared" si="354"/>
        <v>8</v>
      </c>
      <c r="AK602">
        <f t="shared" si="355"/>
        <v>22755.541538461537</v>
      </c>
      <c r="AL602">
        <f t="shared" si="343"/>
        <v>-20.945139212506568</v>
      </c>
      <c r="AN602">
        <f t="shared" si="344"/>
        <v>8.7840229889564689</v>
      </c>
      <c r="AO602" s="39">
        <f t="shared" si="345"/>
        <v>42062</v>
      </c>
      <c r="AP602" s="40">
        <f t="shared" si="346"/>
        <v>199.8852</v>
      </c>
      <c r="AQ602">
        <f t="shared" si="357"/>
        <v>273.06649846153846</v>
      </c>
      <c r="AR602">
        <f t="shared" si="357"/>
        <v>227.55541538461537</v>
      </c>
      <c r="AS602">
        <f t="shared" si="357"/>
        <v>182.04433230769229</v>
      </c>
      <c r="AT602">
        <f t="shared" si="357"/>
        <v>136.53324923076923</v>
      </c>
      <c r="AU602">
        <f t="shared" si="357"/>
        <v>91.022166153846143</v>
      </c>
      <c r="AW602">
        <f t="shared" si="356"/>
        <v>27242.549230769229</v>
      </c>
      <c r="AX602">
        <f t="shared" si="347"/>
        <v>-14.369899459813407</v>
      </c>
      <c r="BD602">
        <f t="shared" si="358"/>
        <v>21031.493076923078</v>
      </c>
      <c r="BE602">
        <f t="shared" si="348"/>
        <v>-7.5763895076918502</v>
      </c>
      <c r="BG602">
        <f t="shared" si="349"/>
        <v>9.5040898555759288</v>
      </c>
      <c r="BH602" s="39">
        <f t="shared" si="350"/>
        <v>42062</v>
      </c>
      <c r="BI602" s="41">
        <f t="shared" si="351"/>
        <v>199.8852</v>
      </c>
      <c r="BJ602" s="41">
        <f t="shared" si="360"/>
        <v>273.40941000000004</v>
      </c>
      <c r="BK602" s="41">
        <f t="shared" si="360"/>
        <v>231.34642384615387</v>
      </c>
      <c r="BL602" s="41">
        <f t="shared" si="360"/>
        <v>189.2834376923077</v>
      </c>
      <c r="BM602" s="41">
        <f t="shared" si="360"/>
        <v>147.22045153846156</v>
      </c>
      <c r="BN602" s="41">
        <f t="shared" si="360"/>
        <v>105.15746538461538</v>
      </c>
      <c r="BP602">
        <f t="shared" si="359"/>
        <v>25699.764615384614</v>
      </c>
      <c r="BQ602">
        <f t="shared" si="352"/>
        <v>-5.663143350924404</v>
      </c>
    </row>
    <row r="603" spans="1:69" x14ac:dyDescent="0.3">
      <c r="A603" s="38">
        <v>42069</v>
      </c>
      <c r="B603" s="48">
        <v>212405.64</v>
      </c>
      <c r="C603" s="48">
        <v>259794.7</v>
      </c>
      <c r="D603" s="49">
        <v>1442000</v>
      </c>
      <c r="E603" s="48">
        <v>3208.15</v>
      </c>
      <c r="AD603" s="35">
        <f t="shared" si="339"/>
        <v>2016</v>
      </c>
      <c r="AE603" s="5">
        <f t="shared" si="340"/>
        <v>2015</v>
      </c>
      <c r="AF603" s="5">
        <f t="shared" si="341"/>
        <v>2014</v>
      </c>
      <c r="AG603" s="8">
        <f t="shared" si="342"/>
        <v>42069</v>
      </c>
      <c r="AH603" s="6">
        <f t="shared" si="353"/>
        <v>43</v>
      </c>
      <c r="AI603" s="6">
        <f t="shared" si="354"/>
        <v>9</v>
      </c>
      <c r="AK603">
        <f t="shared" si="355"/>
        <v>22714.671730769231</v>
      </c>
      <c r="AL603">
        <f t="shared" si="343"/>
        <v>-20.730244070997227</v>
      </c>
      <c r="AN603">
        <f t="shared" si="344"/>
        <v>9.3510327825814858</v>
      </c>
      <c r="AO603" s="39">
        <f t="shared" si="345"/>
        <v>42069</v>
      </c>
      <c r="AP603" s="40">
        <f t="shared" si="346"/>
        <v>212.40564000000001</v>
      </c>
      <c r="AQ603">
        <f t="shared" si="357"/>
        <v>272.57606076923076</v>
      </c>
      <c r="AR603">
        <f t="shared" si="357"/>
        <v>227.14671730769231</v>
      </c>
      <c r="AS603">
        <f t="shared" si="357"/>
        <v>181.71737384615383</v>
      </c>
      <c r="AT603">
        <f t="shared" si="357"/>
        <v>136.28803038461538</v>
      </c>
      <c r="AU603">
        <f t="shared" si="357"/>
        <v>90.858686923076917</v>
      </c>
      <c r="AW603">
        <f t="shared" si="356"/>
        <v>27212.475384615384</v>
      </c>
      <c r="AX603">
        <f t="shared" si="347"/>
        <v>-14.198959383810394</v>
      </c>
      <c r="BD603">
        <f t="shared" si="358"/>
        <v>21040.770961538459</v>
      </c>
      <c r="BE603">
        <f t="shared" si="348"/>
        <v>-7.3692492194959218</v>
      </c>
      <c r="BG603">
        <f t="shared" si="349"/>
        <v>10.094955189059732</v>
      </c>
      <c r="BH603" s="39">
        <f t="shared" si="350"/>
        <v>42069</v>
      </c>
      <c r="BI603" s="41">
        <f t="shared" si="351"/>
        <v>212.40564000000001</v>
      </c>
      <c r="BJ603" s="41">
        <f t="shared" si="360"/>
        <v>273.53002249999997</v>
      </c>
      <c r="BK603" s="41">
        <f t="shared" si="360"/>
        <v>231.44848057692306</v>
      </c>
      <c r="BL603" s="41">
        <f t="shared" si="360"/>
        <v>189.36693865384612</v>
      </c>
      <c r="BM603" s="41">
        <f t="shared" si="360"/>
        <v>147.28539673076924</v>
      </c>
      <c r="BN603" s="41">
        <f t="shared" si="360"/>
        <v>105.2038548076923</v>
      </c>
      <c r="BP603">
        <f t="shared" si="359"/>
        <v>25672.322692307691</v>
      </c>
      <c r="BQ603">
        <f t="shared" si="352"/>
        <v>-5.6597302176281232</v>
      </c>
    </row>
    <row r="604" spans="1:69" x14ac:dyDescent="0.3">
      <c r="A604" s="38">
        <v>42076</v>
      </c>
      <c r="B604" s="48">
        <v>214615.13</v>
      </c>
      <c r="C604" s="48">
        <v>260151.95</v>
      </c>
      <c r="D604" s="49">
        <v>1457000</v>
      </c>
      <c r="E604" s="48">
        <v>3211.49</v>
      </c>
      <c r="AD604" s="35">
        <f t="shared" si="339"/>
        <v>2016</v>
      </c>
      <c r="AE604" s="5">
        <f t="shared" si="340"/>
        <v>2015</v>
      </c>
      <c r="AF604" s="5">
        <f t="shared" si="341"/>
        <v>2014</v>
      </c>
      <c r="AG604" s="8">
        <f t="shared" si="342"/>
        <v>42076</v>
      </c>
      <c r="AH604" s="6">
        <f t="shared" si="353"/>
        <v>42</v>
      </c>
      <c r="AI604" s="6">
        <f t="shared" si="354"/>
        <v>10</v>
      </c>
      <c r="AK604">
        <f t="shared" si="355"/>
        <v>22673.801923076921</v>
      </c>
      <c r="AL604">
        <f t="shared" si="343"/>
        <v>-20.513396388082437</v>
      </c>
      <c r="AN604">
        <f t="shared" si="344"/>
        <v>9.4653349591789997</v>
      </c>
      <c r="AO604" s="39">
        <f t="shared" si="345"/>
        <v>42076</v>
      </c>
      <c r="AP604" s="40">
        <f t="shared" si="346"/>
        <v>214.61512999999999</v>
      </c>
      <c r="AQ604">
        <f t="shared" si="357"/>
        <v>272.08562307692307</v>
      </c>
      <c r="AR604">
        <f t="shared" si="357"/>
        <v>226.7380192307692</v>
      </c>
      <c r="AS604">
        <f t="shared" si="357"/>
        <v>181.39041538461535</v>
      </c>
      <c r="AT604">
        <f t="shared" si="357"/>
        <v>136.04281153846154</v>
      </c>
      <c r="AU604">
        <f t="shared" si="357"/>
        <v>90.695207692307676</v>
      </c>
      <c r="AW604">
        <f t="shared" si="356"/>
        <v>27182.401538461538</v>
      </c>
      <c r="AX604">
        <f t="shared" si="347"/>
        <v>-14.026954939387648</v>
      </c>
      <c r="BD604">
        <f t="shared" si="358"/>
        <v>21050.048846153848</v>
      </c>
      <c r="BE604">
        <f t="shared" si="348"/>
        <v>-7.1613621854500265</v>
      </c>
      <c r="BG604">
        <f t="shared" si="349"/>
        <v>10.195469453231855</v>
      </c>
      <c r="BH604" s="39">
        <f t="shared" si="350"/>
        <v>42076</v>
      </c>
      <c r="BI604" s="41">
        <f t="shared" si="351"/>
        <v>214.61512999999999</v>
      </c>
      <c r="BJ604" s="41">
        <f t="shared" si="360"/>
        <v>273.65063500000002</v>
      </c>
      <c r="BK604" s="41">
        <f t="shared" si="360"/>
        <v>231.55053730769234</v>
      </c>
      <c r="BL604" s="41">
        <f t="shared" si="360"/>
        <v>189.45043961538462</v>
      </c>
      <c r="BM604" s="41">
        <f t="shared" si="360"/>
        <v>147.35034192307694</v>
      </c>
      <c r="BN604" s="41">
        <f t="shared" si="360"/>
        <v>105.25024423076924</v>
      </c>
      <c r="BP604">
        <f t="shared" si="359"/>
        <v>25644.880769230767</v>
      </c>
      <c r="BQ604">
        <f t="shared" si="352"/>
        <v>-5.6563095319420835</v>
      </c>
    </row>
    <row r="605" spans="1:69" x14ac:dyDescent="0.3">
      <c r="A605" s="38">
        <v>42083</v>
      </c>
      <c r="B605" s="48">
        <v>215646.23</v>
      </c>
      <c r="C605" s="48">
        <v>263187.89</v>
      </c>
      <c r="D605" s="49">
        <v>1464000</v>
      </c>
      <c r="E605" s="48">
        <v>3249.83</v>
      </c>
      <c r="AD605" s="35">
        <f t="shared" si="339"/>
        <v>2016</v>
      </c>
      <c r="AE605" s="5">
        <f t="shared" si="340"/>
        <v>2015</v>
      </c>
      <c r="AF605" s="5">
        <f t="shared" si="341"/>
        <v>2014</v>
      </c>
      <c r="AG605" s="8">
        <f t="shared" si="342"/>
        <v>42083</v>
      </c>
      <c r="AH605" s="6">
        <f t="shared" si="353"/>
        <v>41</v>
      </c>
      <c r="AI605" s="6">
        <f t="shared" si="354"/>
        <v>11</v>
      </c>
      <c r="AK605">
        <f t="shared" si="355"/>
        <v>22632.932115384614</v>
      </c>
      <c r="AL605">
        <f t="shared" si="343"/>
        <v>-20.294569431071928</v>
      </c>
      <c r="AN605">
        <f t="shared" si="344"/>
        <v>9.5279846597258011</v>
      </c>
      <c r="AO605" s="39">
        <f t="shared" si="345"/>
        <v>42083</v>
      </c>
      <c r="AP605" s="40">
        <f t="shared" si="346"/>
        <v>215.64623</v>
      </c>
      <c r="AQ605">
        <f t="shared" si="357"/>
        <v>271.59518538461538</v>
      </c>
      <c r="AR605">
        <f t="shared" si="357"/>
        <v>226.32932115384614</v>
      </c>
      <c r="AS605">
        <f t="shared" si="357"/>
        <v>181.0634569230769</v>
      </c>
      <c r="AT605">
        <f t="shared" si="357"/>
        <v>135.79759269230769</v>
      </c>
      <c r="AU605">
        <f t="shared" si="357"/>
        <v>90.531728461538449</v>
      </c>
      <c r="AW605">
        <f t="shared" si="356"/>
        <v>27152.327692307692</v>
      </c>
      <c r="AX605">
        <f t="shared" si="347"/>
        <v>-13.853876154470656</v>
      </c>
      <c r="BD605">
        <f t="shared" si="358"/>
        <v>21059.326730769233</v>
      </c>
      <c r="BE605">
        <f t="shared" si="348"/>
        <v>-6.952724360206652</v>
      </c>
      <c r="BG605">
        <f t="shared" si="349"/>
        <v>10.239939422418711</v>
      </c>
      <c r="BH605" s="39">
        <f t="shared" si="350"/>
        <v>42083</v>
      </c>
      <c r="BI605" s="41">
        <f t="shared" si="351"/>
        <v>215.64623</v>
      </c>
      <c r="BJ605" s="41">
        <f t="shared" si="360"/>
        <v>273.77124750000007</v>
      </c>
      <c r="BK605" s="41">
        <f t="shared" si="360"/>
        <v>231.65259403846156</v>
      </c>
      <c r="BL605" s="41">
        <f t="shared" si="360"/>
        <v>189.5339405769231</v>
      </c>
      <c r="BM605" s="41">
        <f t="shared" si="360"/>
        <v>147.41528711538461</v>
      </c>
      <c r="BN605" s="41">
        <f t="shared" si="360"/>
        <v>105.29663365384616</v>
      </c>
      <c r="BP605">
        <f t="shared" si="359"/>
        <v>25617.438846153847</v>
      </c>
      <c r="BQ605">
        <f t="shared" si="352"/>
        <v>-5.6528812687712264</v>
      </c>
    </row>
    <row r="606" spans="1:69" x14ac:dyDescent="0.3">
      <c r="A606" s="38">
        <v>42090</v>
      </c>
      <c r="B606" s="48">
        <v>209312.36</v>
      </c>
      <c r="C606" s="48">
        <v>256034.93</v>
      </c>
      <c r="D606" s="49">
        <v>1421000</v>
      </c>
      <c r="E606" s="48">
        <v>3161.23</v>
      </c>
      <c r="AD606" s="35">
        <f t="shared" si="339"/>
        <v>2016</v>
      </c>
      <c r="AE606" s="5">
        <f t="shared" si="340"/>
        <v>2015</v>
      </c>
      <c r="AF606" s="5">
        <f t="shared" si="341"/>
        <v>2014</v>
      </c>
      <c r="AG606" s="8">
        <f t="shared" si="342"/>
        <v>42090</v>
      </c>
      <c r="AH606" s="6">
        <f t="shared" si="353"/>
        <v>40</v>
      </c>
      <c r="AI606" s="6">
        <f t="shared" si="354"/>
        <v>12</v>
      </c>
      <c r="AK606">
        <f t="shared" si="355"/>
        <v>22592.062307692308</v>
      </c>
      <c r="AL606">
        <f t="shared" si="343"/>
        <v>-20.073735977033678</v>
      </c>
      <c r="AN606">
        <f t="shared" si="344"/>
        <v>9.2648629040267743</v>
      </c>
      <c r="AO606" s="39">
        <f t="shared" si="345"/>
        <v>42090</v>
      </c>
      <c r="AP606" s="40">
        <f t="shared" si="346"/>
        <v>209.31235999999998</v>
      </c>
      <c r="AQ606">
        <f t="shared" si="357"/>
        <v>271.10474769230768</v>
      </c>
      <c r="AR606">
        <f t="shared" si="357"/>
        <v>225.92062307692308</v>
      </c>
      <c r="AS606">
        <f t="shared" si="357"/>
        <v>180.73649846153847</v>
      </c>
      <c r="AT606">
        <f t="shared" si="357"/>
        <v>135.55237384615384</v>
      </c>
      <c r="AU606">
        <f t="shared" si="357"/>
        <v>90.368249230769237</v>
      </c>
      <c r="AW606">
        <f t="shared" si="356"/>
        <v>27122.25384615385</v>
      </c>
      <c r="AX606">
        <f t="shared" si="347"/>
        <v>-13.679712932023369</v>
      </c>
      <c r="BD606">
        <f t="shared" si="358"/>
        <v>21068.604615384618</v>
      </c>
      <c r="BE606">
        <f t="shared" si="348"/>
        <v>-6.7433316691454586</v>
      </c>
      <c r="BG606">
        <f t="shared" si="349"/>
        <v>9.9347993766590932</v>
      </c>
      <c r="BH606" s="39">
        <f t="shared" si="350"/>
        <v>42090</v>
      </c>
      <c r="BI606" s="41">
        <f t="shared" si="351"/>
        <v>209.31235999999998</v>
      </c>
      <c r="BJ606" s="41">
        <f t="shared" si="360"/>
        <v>273.89186000000007</v>
      </c>
      <c r="BK606" s="41">
        <f t="shared" si="360"/>
        <v>231.75465076923081</v>
      </c>
      <c r="BL606" s="41">
        <f t="shared" si="360"/>
        <v>189.61744153846158</v>
      </c>
      <c r="BM606" s="41">
        <f t="shared" si="360"/>
        <v>147.48023230769232</v>
      </c>
      <c r="BN606" s="41">
        <f t="shared" si="360"/>
        <v>105.3430230769231</v>
      </c>
      <c r="BP606">
        <f t="shared" si="359"/>
        <v>25589.996923076924</v>
      </c>
      <c r="BQ606">
        <f t="shared" si="352"/>
        <v>-5.6494454029092918</v>
      </c>
    </row>
    <row r="607" spans="1:69" x14ac:dyDescent="0.3">
      <c r="A607" s="38">
        <v>42097</v>
      </c>
      <c r="B607" s="48">
        <v>211227.25</v>
      </c>
      <c r="C607" s="48">
        <v>256854.25</v>
      </c>
      <c r="D607" s="49">
        <v>1434000</v>
      </c>
      <c r="E607" s="48">
        <v>3170.02</v>
      </c>
      <c r="AD607" s="35">
        <f t="shared" si="339"/>
        <v>2016</v>
      </c>
      <c r="AE607" s="5">
        <f t="shared" si="340"/>
        <v>2015</v>
      </c>
      <c r="AF607" s="5">
        <f t="shared" si="341"/>
        <v>2014</v>
      </c>
      <c r="AG607" s="8">
        <f t="shared" si="342"/>
        <v>42097</v>
      </c>
      <c r="AH607" s="6">
        <f t="shared" si="353"/>
        <v>39</v>
      </c>
      <c r="AI607" s="6">
        <f t="shared" si="354"/>
        <v>13</v>
      </c>
      <c r="AK607">
        <f t="shared" si="355"/>
        <v>22551.192500000001</v>
      </c>
      <c r="AL607">
        <f t="shared" si="343"/>
        <v>-19.850868301504022</v>
      </c>
      <c r="AN607">
        <f t="shared" si="344"/>
        <v>9.3665667569464457</v>
      </c>
      <c r="AO607" s="39">
        <f t="shared" si="345"/>
        <v>42097</v>
      </c>
      <c r="AP607" s="40">
        <f t="shared" si="346"/>
        <v>211.22725</v>
      </c>
      <c r="AQ607">
        <f t="shared" si="357"/>
        <v>270.61430999999999</v>
      </c>
      <c r="AR607">
        <f t="shared" si="357"/>
        <v>225.51192500000002</v>
      </c>
      <c r="AS607">
        <f t="shared" si="357"/>
        <v>180.40954000000002</v>
      </c>
      <c r="AT607">
        <f t="shared" si="357"/>
        <v>135.30715499999999</v>
      </c>
      <c r="AU607">
        <f t="shared" si="357"/>
        <v>90.204770000000011</v>
      </c>
      <c r="AW607">
        <f t="shared" si="356"/>
        <v>27092.18</v>
      </c>
      <c r="AX607">
        <f t="shared" si="347"/>
        <v>-13.504455048084729</v>
      </c>
      <c r="BD607">
        <f t="shared" si="358"/>
        <v>21077.8825</v>
      </c>
      <c r="BE607">
        <f t="shared" si="348"/>
        <v>-6.5331800081082196</v>
      </c>
      <c r="BG607">
        <f t="shared" si="349"/>
        <v>10.021274670261588</v>
      </c>
      <c r="BH607" s="39">
        <f t="shared" si="350"/>
        <v>42097</v>
      </c>
      <c r="BI607" s="41">
        <f t="shared" si="351"/>
        <v>211.22725</v>
      </c>
      <c r="BJ607" s="41">
        <f t="shared" si="360"/>
        <v>274.0124725</v>
      </c>
      <c r="BK607" s="41">
        <f t="shared" si="360"/>
        <v>231.8567075</v>
      </c>
      <c r="BL607" s="41">
        <f t="shared" si="360"/>
        <v>189.7009425</v>
      </c>
      <c r="BM607" s="41">
        <f t="shared" si="360"/>
        <v>147.54517749999999</v>
      </c>
      <c r="BN607" s="41">
        <f t="shared" si="360"/>
        <v>105.38941250000001</v>
      </c>
      <c r="BP607">
        <f t="shared" si="359"/>
        <v>25562.555</v>
      </c>
      <c r="BQ607">
        <f t="shared" si="352"/>
        <v>-5.6460019090379561</v>
      </c>
    </row>
    <row r="608" spans="1:69" x14ac:dyDescent="0.3">
      <c r="A608" s="38">
        <v>42104</v>
      </c>
      <c r="B608" s="48">
        <v>219476.01</v>
      </c>
      <c r="C608" s="48">
        <v>265003.49</v>
      </c>
      <c r="D608" s="49">
        <v>1490000</v>
      </c>
      <c r="E608" s="48">
        <v>3269.33</v>
      </c>
      <c r="AD608" s="35">
        <f t="shared" si="339"/>
        <v>2016</v>
      </c>
      <c r="AE608" s="5">
        <f t="shared" si="340"/>
        <v>2015</v>
      </c>
      <c r="AF608" s="5">
        <f t="shared" si="341"/>
        <v>2014</v>
      </c>
      <c r="AG608" s="8">
        <f t="shared" si="342"/>
        <v>42104</v>
      </c>
      <c r="AH608" s="6">
        <f t="shared" si="353"/>
        <v>38</v>
      </c>
      <c r="AI608" s="6">
        <f t="shared" si="354"/>
        <v>14</v>
      </c>
      <c r="AK608">
        <f t="shared" si="355"/>
        <v>22510.322692307695</v>
      </c>
      <c r="AL608">
        <f t="shared" si="343"/>
        <v>-19.625938166884616</v>
      </c>
      <c r="AN608">
        <f t="shared" si="344"/>
        <v>9.7500161592530219</v>
      </c>
      <c r="AO608" s="39">
        <f t="shared" si="345"/>
        <v>42104</v>
      </c>
      <c r="AP608" s="40">
        <f t="shared" si="346"/>
        <v>219.47601</v>
      </c>
      <c r="AQ608">
        <f t="shared" si="357"/>
        <v>270.1238723076923</v>
      </c>
      <c r="AR608">
        <f t="shared" si="357"/>
        <v>225.10322692307696</v>
      </c>
      <c r="AS608">
        <f t="shared" si="357"/>
        <v>180.08258153846157</v>
      </c>
      <c r="AT608">
        <f t="shared" si="357"/>
        <v>135.06193615384615</v>
      </c>
      <c r="AU608">
        <f t="shared" si="357"/>
        <v>90.041290769230784</v>
      </c>
      <c r="AW608">
        <f t="shared" si="356"/>
        <v>27062.106153846151</v>
      </c>
      <c r="AX608">
        <f t="shared" si="347"/>
        <v>-13.328092149767933</v>
      </c>
      <c r="BD608">
        <f t="shared" si="358"/>
        <v>21087.160384615385</v>
      </c>
      <c r="BE608">
        <f t="shared" si="348"/>
        <v>-6.3222652431305981</v>
      </c>
      <c r="BG608">
        <f t="shared" si="349"/>
        <v>10.408040058353409</v>
      </c>
      <c r="BH608" s="39">
        <f t="shared" si="350"/>
        <v>42104</v>
      </c>
      <c r="BI608" s="41">
        <f t="shared" si="351"/>
        <v>219.47601</v>
      </c>
      <c r="BJ608" s="41">
        <f t="shared" si="360"/>
        <v>274.13308499999999</v>
      </c>
      <c r="BK608" s="41">
        <f t="shared" si="360"/>
        <v>231.95876423076925</v>
      </c>
      <c r="BL608" s="41">
        <f t="shared" si="360"/>
        <v>189.78444346153847</v>
      </c>
      <c r="BM608" s="41">
        <f t="shared" si="360"/>
        <v>147.6101226923077</v>
      </c>
      <c r="BN608" s="41">
        <f t="shared" si="360"/>
        <v>105.43580192307692</v>
      </c>
      <c r="BP608">
        <f t="shared" si="359"/>
        <v>25535.113076923077</v>
      </c>
      <c r="BQ608">
        <f t="shared" si="352"/>
        <v>-5.6425507617264836</v>
      </c>
    </row>
    <row r="609" spans="1:69" x14ac:dyDescent="0.3">
      <c r="A609" s="38">
        <v>42111</v>
      </c>
      <c r="B609" s="49">
        <v>213584.04</v>
      </c>
      <c r="C609" s="48">
        <v>259817.32</v>
      </c>
      <c r="D609" s="49">
        <v>1450000</v>
      </c>
      <c r="E609" s="48">
        <v>3206.06</v>
      </c>
      <c r="AD609" s="35">
        <f t="shared" si="339"/>
        <v>2016</v>
      </c>
      <c r="AE609" s="5">
        <f t="shared" si="340"/>
        <v>2015</v>
      </c>
      <c r="AF609" s="5">
        <f t="shared" si="341"/>
        <v>2014</v>
      </c>
      <c r="AG609" s="8">
        <f t="shared" si="342"/>
        <v>42111</v>
      </c>
      <c r="AH609" s="6">
        <f t="shared" si="353"/>
        <v>37</v>
      </c>
      <c r="AI609" s="6">
        <f t="shared" si="354"/>
        <v>15</v>
      </c>
      <c r="AK609">
        <f t="shared" si="355"/>
        <v>22469.452884615384</v>
      </c>
      <c r="AL609">
        <f t="shared" si="343"/>
        <v>-19.398916810515608</v>
      </c>
      <c r="AN609">
        <f t="shared" si="344"/>
        <v>9.505529177625812</v>
      </c>
      <c r="AO609" s="39">
        <f t="shared" si="345"/>
        <v>42111</v>
      </c>
      <c r="AP609" s="40">
        <f t="shared" si="346"/>
        <v>213.58404000000002</v>
      </c>
      <c r="AQ609">
        <f t="shared" si="357"/>
        <v>269.6334346153846</v>
      </c>
      <c r="AR609">
        <f t="shared" si="357"/>
        <v>224.69452884615384</v>
      </c>
      <c r="AS609">
        <f t="shared" si="357"/>
        <v>179.75562307692309</v>
      </c>
      <c r="AT609">
        <f t="shared" si="357"/>
        <v>134.8167173076923</v>
      </c>
      <c r="AU609">
        <f t="shared" si="357"/>
        <v>89.877811538461543</v>
      </c>
      <c r="AW609">
        <f t="shared" si="356"/>
        <v>27032.032307692305</v>
      </c>
      <c r="AX609">
        <f t="shared" si="347"/>
        <v>-13.150613753221851</v>
      </c>
      <c r="BD609">
        <f t="shared" si="358"/>
        <v>21096.43826923077</v>
      </c>
      <c r="BE609">
        <f t="shared" si="348"/>
        <v>-6.1105832101711055</v>
      </c>
      <c r="BG609">
        <f t="shared" si="349"/>
        <v>10.124175335867623</v>
      </c>
      <c r="BH609" s="39">
        <f t="shared" si="350"/>
        <v>42111</v>
      </c>
      <c r="BI609" s="41">
        <f t="shared" si="351"/>
        <v>213.58404000000002</v>
      </c>
      <c r="BJ609" s="41">
        <f t="shared" si="360"/>
        <v>274.25369749999999</v>
      </c>
      <c r="BK609" s="41">
        <f t="shared" si="360"/>
        <v>232.06082096153847</v>
      </c>
      <c r="BL609" s="41">
        <f t="shared" si="360"/>
        <v>189.86794442307692</v>
      </c>
      <c r="BM609" s="41">
        <f t="shared" si="360"/>
        <v>147.6750678846154</v>
      </c>
      <c r="BN609" s="41">
        <f t="shared" si="360"/>
        <v>105.48219134615385</v>
      </c>
      <c r="BP609">
        <f t="shared" si="359"/>
        <v>25507.671153846153</v>
      </c>
      <c r="BQ609">
        <f t="shared" si="352"/>
        <v>-5.6390919354308959</v>
      </c>
    </row>
    <row r="610" spans="1:69" x14ac:dyDescent="0.3">
      <c r="A610" s="38">
        <v>42118</v>
      </c>
      <c r="B610" s="48">
        <v>207692.07</v>
      </c>
      <c r="C610" s="48">
        <v>256138.12</v>
      </c>
      <c r="D610" s="49">
        <v>1410000</v>
      </c>
      <c r="E610" s="48">
        <v>3161.79</v>
      </c>
      <c r="AD610" s="35">
        <f t="shared" si="339"/>
        <v>2016</v>
      </c>
      <c r="AE610" s="5">
        <f t="shared" si="340"/>
        <v>2015</v>
      </c>
      <c r="AF610" s="5">
        <f t="shared" si="341"/>
        <v>2014</v>
      </c>
      <c r="AG610" s="8">
        <f t="shared" si="342"/>
        <v>42118</v>
      </c>
      <c r="AH610" s="6">
        <f t="shared" si="353"/>
        <v>36</v>
      </c>
      <c r="AI610" s="6">
        <f t="shared" si="354"/>
        <v>16</v>
      </c>
      <c r="AK610">
        <f t="shared" si="355"/>
        <v>22428.583076923074</v>
      </c>
      <c r="AL610">
        <f t="shared" si="343"/>
        <v>-19.16977493241453</v>
      </c>
      <c r="AN610">
        <f t="shared" si="344"/>
        <v>9.260151177971462</v>
      </c>
      <c r="AO610" s="39">
        <f t="shared" si="345"/>
        <v>42118</v>
      </c>
      <c r="AP610" s="40">
        <f t="shared" si="346"/>
        <v>207.69207</v>
      </c>
      <c r="AQ610">
        <f t="shared" si="357"/>
        <v>269.14299692307691</v>
      </c>
      <c r="AR610">
        <f t="shared" si="357"/>
        <v>224.28583076923073</v>
      </c>
      <c r="AS610">
        <f t="shared" si="357"/>
        <v>179.4286646153846</v>
      </c>
      <c r="AT610">
        <f t="shared" si="357"/>
        <v>134.57149846153845</v>
      </c>
      <c r="AU610">
        <f t="shared" si="357"/>
        <v>89.714332307692302</v>
      </c>
      <c r="AW610">
        <f t="shared" si="356"/>
        <v>27001.958461538463</v>
      </c>
      <c r="AX610">
        <f t="shared" si="347"/>
        <v>-12.972009241553506</v>
      </c>
      <c r="BD610">
        <f t="shared" si="358"/>
        <v>21105.716153846155</v>
      </c>
      <c r="BE610">
        <f t="shared" si="348"/>
        <v>-5.8981297148370748</v>
      </c>
      <c r="BG610">
        <f t="shared" si="349"/>
        <v>9.8405601821832374</v>
      </c>
      <c r="BH610" s="39">
        <f t="shared" si="350"/>
        <v>42118</v>
      </c>
      <c r="BI610" s="41">
        <f t="shared" si="351"/>
        <v>207.69207</v>
      </c>
      <c r="BJ610" s="41">
        <f t="shared" si="360"/>
        <v>274.37430999999998</v>
      </c>
      <c r="BK610" s="41">
        <f t="shared" si="360"/>
        <v>232.16287769230769</v>
      </c>
      <c r="BL610" s="41">
        <f t="shared" si="360"/>
        <v>189.9514453846154</v>
      </c>
      <c r="BM610" s="41">
        <f t="shared" si="360"/>
        <v>147.74001307692308</v>
      </c>
      <c r="BN610" s="41">
        <f t="shared" si="360"/>
        <v>105.52858076923077</v>
      </c>
      <c r="BP610">
        <f t="shared" si="359"/>
        <v>25480.22923076923</v>
      </c>
      <c r="BQ610">
        <f t="shared" si="352"/>
        <v>-5.6356254044934602</v>
      </c>
    </row>
    <row r="611" spans="1:69" x14ac:dyDescent="0.3">
      <c r="A611" s="38">
        <v>42124</v>
      </c>
      <c r="B611" s="48">
        <v>207692.07</v>
      </c>
      <c r="C611" s="48">
        <v>255562.37</v>
      </c>
      <c r="D611" s="49">
        <v>1410000</v>
      </c>
      <c r="E611" s="48">
        <v>3153.72</v>
      </c>
      <c r="AD611" s="35">
        <f t="shared" si="339"/>
        <v>2016</v>
      </c>
      <c r="AE611" s="5">
        <f t="shared" si="340"/>
        <v>2015</v>
      </c>
      <c r="AF611" s="5">
        <f t="shared" si="341"/>
        <v>2014</v>
      </c>
      <c r="AG611" s="8">
        <f t="shared" si="342"/>
        <v>42124</v>
      </c>
      <c r="AH611" s="6">
        <f t="shared" si="353"/>
        <v>35</v>
      </c>
      <c r="AI611" s="6">
        <f t="shared" si="354"/>
        <v>17</v>
      </c>
      <c r="AK611">
        <f t="shared" si="355"/>
        <v>22387.713269230771</v>
      </c>
      <c r="AL611">
        <f t="shared" si="343"/>
        <v>-18.938482682670244</v>
      </c>
      <c r="AN611">
        <f t="shared" si="344"/>
        <v>9.2770560129268702</v>
      </c>
      <c r="AO611" s="39">
        <f t="shared" si="345"/>
        <v>42124</v>
      </c>
      <c r="AP611" s="40">
        <f t="shared" si="346"/>
        <v>207.69207</v>
      </c>
      <c r="AQ611">
        <f t="shared" si="357"/>
        <v>268.65255923076927</v>
      </c>
      <c r="AR611">
        <f t="shared" si="357"/>
        <v>223.8771326923077</v>
      </c>
      <c r="AS611">
        <f t="shared" si="357"/>
        <v>179.10170615384618</v>
      </c>
      <c r="AT611">
        <f t="shared" si="357"/>
        <v>134.32627961538464</v>
      </c>
      <c r="AU611">
        <f t="shared" si="357"/>
        <v>89.55085307692309</v>
      </c>
      <c r="AW611">
        <f t="shared" si="356"/>
        <v>26971.884615384617</v>
      </c>
      <c r="AX611">
        <f t="shared" si="347"/>
        <v>-12.792267862711038</v>
      </c>
      <c r="BD611">
        <f t="shared" si="358"/>
        <v>21114.99403846154</v>
      </c>
      <c r="BE611">
        <f t="shared" si="348"/>
        <v>-5.684900532107628</v>
      </c>
      <c r="BG611">
        <f t="shared" si="349"/>
        <v>9.8362362604357454</v>
      </c>
      <c r="BH611" s="39">
        <f t="shared" si="350"/>
        <v>42124</v>
      </c>
      <c r="BI611" s="41">
        <f t="shared" si="351"/>
        <v>207.69207</v>
      </c>
      <c r="BJ611" s="41">
        <f t="shared" si="360"/>
        <v>274.49492250000003</v>
      </c>
      <c r="BK611" s="41">
        <f t="shared" si="360"/>
        <v>232.26493442307694</v>
      </c>
      <c r="BL611" s="41">
        <f t="shared" si="360"/>
        <v>190.03494634615384</v>
      </c>
      <c r="BM611" s="41">
        <f t="shared" si="360"/>
        <v>147.80495826923078</v>
      </c>
      <c r="BN611" s="41">
        <f t="shared" si="360"/>
        <v>105.57497019230769</v>
      </c>
      <c r="BP611">
        <f t="shared" si="359"/>
        <v>25452.787307692306</v>
      </c>
      <c r="BQ611">
        <f t="shared" si="352"/>
        <v>-5.6321511431419395</v>
      </c>
    </row>
    <row r="612" spans="1:69" x14ac:dyDescent="0.3">
      <c r="A612" s="38">
        <v>42132</v>
      </c>
      <c r="B612" s="48">
        <v>197086.51</v>
      </c>
      <c r="C612" s="48">
        <v>244757.41</v>
      </c>
      <c r="D612" s="49">
        <v>1338000</v>
      </c>
      <c r="E612" s="48">
        <v>3021.61</v>
      </c>
      <c r="AD612" s="35">
        <f t="shared" si="339"/>
        <v>2016</v>
      </c>
      <c r="AE612" s="5">
        <f t="shared" si="340"/>
        <v>2015</v>
      </c>
      <c r="AF612" s="5">
        <f t="shared" si="341"/>
        <v>2014</v>
      </c>
      <c r="AG612" s="8">
        <f t="shared" si="342"/>
        <v>42132</v>
      </c>
      <c r="AH612" s="6">
        <f t="shared" si="353"/>
        <v>34</v>
      </c>
      <c r="AI612" s="6">
        <f t="shared" si="354"/>
        <v>18</v>
      </c>
      <c r="AK612">
        <f t="shared" si="355"/>
        <v>22346.843461538461</v>
      </c>
      <c r="AL612">
        <f t="shared" si="343"/>
        <v>-18.705009648480122</v>
      </c>
      <c r="AN612">
        <f t="shared" si="344"/>
        <v>8.8194339544736611</v>
      </c>
      <c r="AO612" s="39">
        <f t="shared" si="345"/>
        <v>42132</v>
      </c>
      <c r="AP612" s="40">
        <f t="shared" si="346"/>
        <v>197.08651</v>
      </c>
      <c r="AQ612">
        <f t="shared" si="357"/>
        <v>268.16212153846152</v>
      </c>
      <c r="AR612">
        <f t="shared" si="357"/>
        <v>223.46843461538461</v>
      </c>
      <c r="AS612">
        <f t="shared" si="357"/>
        <v>178.7747476923077</v>
      </c>
      <c r="AT612">
        <f t="shared" si="357"/>
        <v>134.08106076923076</v>
      </c>
      <c r="AU612">
        <f t="shared" si="357"/>
        <v>89.387373846153849</v>
      </c>
      <c r="AW612">
        <f t="shared" si="356"/>
        <v>26941.810769230768</v>
      </c>
      <c r="AX612">
        <f t="shared" si="347"/>
        <v>-12.611378727325995</v>
      </c>
      <c r="BD612">
        <f t="shared" si="358"/>
        <v>21124.271923076922</v>
      </c>
      <c r="BE612">
        <f t="shared" si="348"/>
        <v>-5.4708914060535125</v>
      </c>
      <c r="BG612">
        <f t="shared" si="349"/>
        <v>9.3298604902304607</v>
      </c>
      <c r="BH612" s="39">
        <f t="shared" si="350"/>
        <v>42132</v>
      </c>
      <c r="BI612" s="41">
        <f t="shared" si="351"/>
        <v>197.08651</v>
      </c>
      <c r="BJ612" s="41">
        <f t="shared" si="360"/>
        <v>274.61553499999997</v>
      </c>
      <c r="BK612" s="41">
        <f t="shared" si="360"/>
        <v>232.36699115384616</v>
      </c>
      <c r="BL612" s="41">
        <f t="shared" si="360"/>
        <v>190.11844730769229</v>
      </c>
      <c r="BM612" s="41">
        <f t="shared" si="360"/>
        <v>147.86990346153846</v>
      </c>
      <c r="BN612" s="41">
        <f t="shared" si="360"/>
        <v>105.62135961538461</v>
      </c>
      <c r="BP612">
        <f t="shared" si="359"/>
        <v>25425.345384615386</v>
      </c>
      <c r="BQ612">
        <f t="shared" si="352"/>
        <v>-5.6286691254890719</v>
      </c>
    </row>
    <row r="613" spans="1:69" x14ac:dyDescent="0.3">
      <c r="A613" s="38">
        <v>42139</v>
      </c>
      <c r="B613" s="48">
        <v>195318.92</v>
      </c>
      <c r="C613" s="48">
        <v>244096.64000000001</v>
      </c>
      <c r="D613" s="49">
        <v>1326000</v>
      </c>
      <c r="E613" s="48">
        <v>3010.89</v>
      </c>
      <c r="AD613" s="35">
        <f t="shared" si="339"/>
        <v>2016</v>
      </c>
      <c r="AE613" s="5">
        <f t="shared" si="340"/>
        <v>2015</v>
      </c>
      <c r="AF613" s="5">
        <f t="shared" si="341"/>
        <v>2014</v>
      </c>
      <c r="AG613" s="8">
        <f t="shared" si="342"/>
        <v>42139</v>
      </c>
      <c r="AH613" s="6">
        <f t="shared" si="353"/>
        <v>33</v>
      </c>
      <c r="AI613" s="6">
        <f t="shared" si="354"/>
        <v>19</v>
      </c>
      <c r="AK613">
        <f t="shared" si="355"/>
        <v>22305.973653846155</v>
      </c>
      <c r="AL613">
        <f t="shared" si="343"/>
        <v>-18.469324840818778</v>
      </c>
      <c r="AN613">
        <f t="shared" si="344"/>
        <v>8.7563503405430474</v>
      </c>
      <c r="AO613" s="39">
        <f t="shared" si="345"/>
        <v>42139</v>
      </c>
      <c r="AP613" s="40">
        <f t="shared" si="346"/>
        <v>195.31892000000002</v>
      </c>
      <c r="AQ613">
        <f t="shared" si="357"/>
        <v>267.67168384615383</v>
      </c>
      <c r="AR613">
        <f t="shared" si="357"/>
        <v>223.05973653846155</v>
      </c>
      <c r="AS613">
        <f t="shared" si="357"/>
        <v>178.44778923076925</v>
      </c>
      <c r="AT613">
        <f t="shared" si="357"/>
        <v>133.83584192307691</v>
      </c>
      <c r="AU613">
        <f t="shared" si="357"/>
        <v>89.223894615384623</v>
      </c>
      <c r="AW613">
        <f t="shared" si="356"/>
        <v>26911.736923076918</v>
      </c>
      <c r="AX613">
        <f t="shared" si="347"/>
        <v>-12.429330806514105</v>
      </c>
      <c r="BD613">
        <f t="shared" si="358"/>
        <v>21133.549807692307</v>
      </c>
      <c r="BE613">
        <f t="shared" si="348"/>
        <v>-5.2560980495540477</v>
      </c>
      <c r="BG613">
        <f t="shared" si="349"/>
        <v>9.2421255197225189</v>
      </c>
      <c r="BH613" s="39">
        <f t="shared" si="350"/>
        <v>42139</v>
      </c>
      <c r="BI613" s="41">
        <f t="shared" si="351"/>
        <v>195.31892000000002</v>
      </c>
      <c r="BJ613" s="41">
        <f t="shared" si="360"/>
        <v>274.73614749999996</v>
      </c>
      <c r="BK613" s="41">
        <f t="shared" si="360"/>
        <v>232.46904788461538</v>
      </c>
      <c r="BL613" s="41">
        <f t="shared" si="360"/>
        <v>190.20194826923074</v>
      </c>
      <c r="BM613" s="41">
        <f t="shared" si="360"/>
        <v>147.93484865384616</v>
      </c>
      <c r="BN613" s="41">
        <f t="shared" si="360"/>
        <v>105.66774903846154</v>
      </c>
      <c r="BP613">
        <f t="shared" si="359"/>
        <v>25397.903461538459</v>
      </c>
      <c r="BQ613">
        <f t="shared" si="352"/>
        <v>-5.6251793255319038</v>
      </c>
    </row>
    <row r="614" spans="1:69" x14ac:dyDescent="0.3">
      <c r="A614" s="38">
        <v>42146</v>
      </c>
      <c r="B614" s="48">
        <v>198854.1</v>
      </c>
      <c r="C614" s="48">
        <v>249600.58</v>
      </c>
      <c r="D614" s="49">
        <v>1350000</v>
      </c>
      <c r="E614" s="48">
        <v>3081.03</v>
      </c>
      <c r="AD614" s="35">
        <f t="shared" si="339"/>
        <v>2016</v>
      </c>
      <c r="AE614" s="5">
        <f t="shared" si="340"/>
        <v>2015</v>
      </c>
      <c r="AF614" s="5">
        <f t="shared" si="341"/>
        <v>2014</v>
      </c>
      <c r="AG614" s="8">
        <f t="shared" si="342"/>
        <v>42146</v>
      </c>
      <c r="AH614" s="6">
        <f t="shared" si="353"/>
        <v>32</v>
      </c>
      <c r="AI614" s="6">
        <f t="shared" si="354"/>
        <v>20</v>
      </c>
      <c r="AK614">
        <f t="shared" si="355"/>
        <v>22265.103846153848</v>
      </c>
      <c r="AL614">
        <f t="shared" si="343"/>
        <v>-18.231396680726309</v>
      </c>
      <c r="AN614">
        <f t="shared" si="344"/>
        <v>8.9312002034228453</v>
      </c>
      <c r="AO614" s="39">
        <f t="shared" si="345"/>
        <v>42146</v>
      </c>
      <c r="AP614" s="40">
        <f t="shared" si="346"/>
        <v>198.85410000000002</v>
      </c>
      <c r="AQ614">
        <f t="shared" si="357"/>
        <v>267.18124615384613</v>
      </c>
      <c r="AR614">
        <f t="shared" si="357"/>
        <v>222.65103846153849</v>
      </c>
      <c r="AS614">
        <f t="shared" si="357"/>
        <v>178.12083076923079</v>
      </c>
      <c r="AT614">
        <f t="shared" si="357"/>
        <v>133.59062307692307</v>
      </c>
      <c r="AU614">
        <f t="shared" si="357"/>
        <v>89.060415384615396</v>
      </c>
      <c r="AW614">
        <f t="shared" si="356"/>
        <v>26881.66307692308</v>
      </c>
      <c r="AX614">
        <f t="shared" si="347"/>
        <v>-12.246112929633835</v>
      </c>
      <c r="BD614">
        <f t="shared" si="358"/>
        <v>21142.827692307692</v>
      </c>
      <c r="BE614">
        <f t="shared" si="348"/>
        <v>-5.0405161440108088</v>
      </c>
      <c r="BG614">
        <f t="shared" si="349"/>
        <v>9.4052745873887194</v>
      </c>
      <c r="BH614" s="39">
        <f t="shared" si="350"/>
        <v>42146</v>
      </c>
      <c r="BI614" s="41">
        <f t="shared" si="351"/>
        <v>198.85410000000002</v>
      </c>
      <c r="BJ614" s="41">
        <f t="shared" si="360"/>
        <v>274.85676000000001</v>
      </c>
      <c r="BK614" s="41">
        <f t="shared" si="360"/>
        <v>232.5711046153846</v>
      </c>
      <c r="BL614" s="41">
        <f t="shared" si="360"/>
        <v>190.28544923076925</v>
      </c>
      <c r="BM614" s="41">
        <f t="shared" si="360"/>
        <v>147.99979384615384</v>
      </c>
      <c r="BN614" s="41">
        <f t="shared" si="360"/>
        <v>105.71413846153845</v>
      </c>
      <c r="BP614">
        <f t="shared" si="359"/>
        <v>25370.461538461539</v>
      </c>
      <c r="BQ614">
        <f t="shared" si="352"/>
        <v>-5.6216817171510947</v>
      </c>
    </row>
    <row r="615" spans="1:69" x14ac:dyDescent="0.3">
      <c r="A615" s="38">
        <v>42153</v>
      </c>
      <c r="B615" s="48">
        <v>192520.23</v>
      </c>
      <c r="C615" s="48">
        <v>245933.13</v>
      </c>
      <c r="D615" s="49">
        <v>1307000</v>
      </c>
      <c r="E615" s="48">
        <v>3036.56</v>
      </c>
      <c r="AD615" s="35">
        <f t="shared" si="339"/>
        <v>2016</v>
      </c>
      <c r="AE615" s="5">
        <f t="shared" si="340"/>
        <v>2015</v>
      </c>
      <c r="AF615" s="5">
        <f t="shared" si="341"/>
        <v>2014</v>
      </c>
      <c r="AG615" s="8">
        <f t="shared" si="342"/>
        <v>42153</v>
      </c>
      <c r="AH615" s="6">
        <f t="shared" si="353"/>
        <v>31</v>
      </c>
      <c r="AI615" s="6">
        <f t="shared" si="354"/>
        <v>21</v>
      </c>
      <c r="AK615">
        <f t="shared" si="355"/>
        <v>22224.234038461538</v>
      </c>
      <c r="AL615">
        <f t="shared" si="343"/>
        <v>-17.991192985203032</v>
      </c>
      <c r="AN615">
        <f t="shared" si="344"/>
        <v>8.6626261074654849</v>
      </c>
      <c r="AO615" s="39">
        <f t="shared" si="345"/>
        <v>42153</v>
      </c>
      <c r="AP615" s="40">
        <f t="shared" si="346"/>
        <v>192.52023</v>
      </c>
      <c r="AQ615">
        <f t="shared" si="357"/>
        <v>266.69080846153844</v>
      </c>
      <c r="AR615">
        <f t="shared" si="357"/>
        <v>222.24234038461537</v>
      </c>
      <c r="AS615">
        <f t="shared" si="357"/>
        <v>177.79387230769231</v>
      </c>
      <c r="AT615">
        <f t="shared" si="357"/>
        <v>133.34540423076922</v>
      </c>
      <c r="AU615">
        <f t="shared" si="357"/>
        <v>88.896936153846156</v>
      </c>
      <c r="AW615">
        <f t="shared" si="356"/>
        <v>26851.58923076923</v>
      </c>
      <c r="AX615">
        <f t="shared" si="347"/>
        <v>-12.061713782001515</v>
      </c>
      <c r="BD615">
        <f t="shared" si="358"/>
        <v>21152.105576923077</v>
      </c>
      <c r="BE615">
        <f t="shared" si="348"/>
        <v>-4.8241413390581744</v>
      </c>
      <c r="BG615">
        <f t="shared" si="349"/>
        <v>9.1017052321277827</v>
      </c>
      <c r="BH615" s="39">
        <f t="shared" si="350"/>
        <v>42153</v>
      </c>
      <c r="BI615" s="41">
        <f t="shared" si="351"/>
        <v>192.52023</v>
      </c>
      <c r="BJ615" s="41">
        <f t="shared" si="360"/>
        <v>274.9773725</v>
      </c>
      <c r="BK615" s="41">
        <f t="shared" si="360"/>
        <v>232.67316134615385</v>
      </c>
      <c r="BL615" s="41">
        <f t="shared" si="360"/>
        <v>190.36895019230769</v>
      </c>
      <c r="BM615" s="41">
        <f t="shared" si="360"/>
        <v>148.06473903846154</v>
      </c>
      <c r="BN615" s="41">
        <f t="shared" si="360"/>
        <v>105.76052788461539</v>
      </c>
      <c r="BP615">
        <f t="shared" si="359"/>
        <v>25343.019615384615</v>
      </c>
      <c r="BQ615">
        <f t="shared" si="352"/>
        <v>-5.6181762741102315</v>
      </c>
    </row>
    <row r="616" spans="1:69" x14ac:dyDescent="0.3">
      <c r="A616" s="38">
        <v>42160</v>
      </c>
      <c r="B616" s="48">
        <v>197528.41</v>
      </c>
      <c r="C616" s="48">
        <v>249678.49</v>
      </c>
      <c r="D616" s="49">
        <v>1341000</v>
      </c>
      <c r="E616" s="48">
        <v>3080.76</v>
      </c>
      <c r="AD616" s="35">
        <f t="shared" si="339"/>
        <v>2016</v>
      </c>
      <c r="AE616" s="5">
        <f t="shared" si="340"/>
        <v>2015</v>
      </c>
      <c r="AF616" s="5">
        <f t="shared" si="341"/>
        <v>2014</v>
      </c>
      <c r="AG616" s="8">
        <f t="shared" si="342"/>
        <v>42160</v>
      </c>
      <c r="AH616" s="6">
        <f t="shared" si="353"/>
        <v>30</v>
      </c>
      <c r="AI616" s="6">
        <f t="shared" si="354"/>
        <v>22</v>
      </c>
      <c r="AK616">
        <f t="shared" si="355"/>
        <v>22183.364230769228</v>
      </c>
      <c r="AL616">
        <f t="shared" si="343"/>
        <v>-17.748680952697406</v>
      </c>
      <c r="AN616">
        <f t="shared" si="344"/>
        <v>8.9043486797200977</v>
      </c>
      <c r="AO616" s="39">
        <f t="shared" si="345"/>
        <v>42160</v>
      </c>
      <c r="AP616" s="40">
        <f t="shared" si="346"/>
        <v>197.52841000000001</v>
      </c>
      <c r="AQ616">
        <f t="shared" si="357"/>
        <v>266.20037076923074</v>
      </c>
      <c r="AR616">
        <f t="shared" si="357"/>
        <v>221.83364230769226</v>
      </c>
      <c r="AS616">
        <f t="shared" si="357"/>
        <v>177.46691384615383</v>
      </c>
      <c r="AT616">
        <f t="shared" si="357"/>
        <v>133.10018538461537</v>
      </c>
      <c r="AU616">
        <f t="shared" si="357"/>
        <v>88.733456923076915</v>
      </c>
      <c r="AW616">
        <f t="shared" si="356"/>
        <v>26821.515384615384</v>
      </c>
      <c r="AX616">
        <f t="shared" si="347"/>
        <v>-11.876121902561998</v>
      </c>
      <c r="BD616">
        <f t="shared" si="358"/>
        <v>21161.383461538462</v>
      </c>
      <c r="BE616">
        <f t="shared" si="348"/>
        <v>-4.6069692522707539</v>
      </c>
      <c r="BG616">
        <f t="shared" si="349"/>
        <v>9.3343807298334074</v>
      </c>
      <c r="BH616" s="39">
        <f t="shared" si="350"/>
        <v>42160</v>
      </c>
      <c r="BI616" s="41">
        <f t="shared" si="351"/>
        <v>197.52841000000001</v>
      </c>
      <c r="BJ616" s="41">
        <f t="shared" si="360"/>
        <v>275.09798499999999</v>
      </c>
      <c r="BK616" s="41">
        <f t="shared" si="360"/>
        <v>232.77521807692307</v>
      </c>
      <c r="BL616" s="41">
        <f t="shared" si="360"/>
        <v>190.45245115384617</v>
      </c>
      <c r="BM616" s="41">
        <f t="shared" si="360"/>
        <v>148.12968423076921</v>
      </c>
      <c r="BN616" s="41">
        <f t="shared" si="360"/>
        <v>105.80691730769232</v>
      </c>
      <c r="BP616">
        <f t="shared" si="359"/>
        <v>25315.577692307692</v>
      </c>
      <c r="BQ616">
        <f t="shared" si="352"/>
        <v>-5.6146629700553286</v>
      </c>
    </row>
    <row r="617" spans="1:69" x14ac:dyDescent="0.3">
      <c r="A617" s="38">
        <v>42167</v>
      </c>
      <c r="B617" s="48">
        <v>188101.25</v>
      </c>
      <c r="C617" s="49">
        <v>237286.28</v>
      </c>
      <c r="D617" s="49">
        <v>1277000</v>
      </c>
      <c r="E617" s="48">
        <v>2938.13</v>
      </c>
      <c r="AD617" s="35">
        <f t="shared" si="339"/>
        <v>2016</v>
      </c>
      <c r="AE617" s="5">
        <f t="shared" si="340"/>
        <v>2015</v>
      </c>
      <c r="AF617" s="5">
        <f t="shared" si="341"/>
        <v>2014</v>
      </c>
      <c r="AG617" s="8">
        <f t="shared" si="342"/>
        <v>42167</v>
      </c>
      <c r="AH617" s="6">
        <f t="shared" si="353"/>
        <v>29</v>
      </c>
      <c r="AI617" s="6">
        <f t="shared" si="354"/>
        <v>23</v>
      </c>
      <c r="AK617">
        <f t="shared" si="355"/>
        <v>22142.494423076925</v>
      </c>
      <c r="AL617">
        <f t="shared" si="343"/>
        <v>-17.503827148173901</v>
      </c>
      <c r="AN617">
        <f t="shared" si="344"/>
        <v>8.4950343175410588</v>
      </c>
      <c r="AO617" s="39">
        <f t="shared" si="345"/>
        <v>42167</v>
      </c>
      <c r="AP617" s="40">
        <f t="shared" si="346"/>
        <v>188.10124999999999</v>
      </c>
      <c r="AQ617">
        <f t="shared" si="357"/>
        <v>265.70993307692311</v>
      </c>
      <c r="AR617">
        <f t="shared" si="357"/>
        <v>221.42494423076923</v>
      </c>
      <c r="AS617">
        <f t="shared" si="357"/>
        <v>177.1399553846154</v>
      </c>
      <c r="AT617">
        <f t="shared" si="357"/>
        <v>132.85496653846155</v>
      </c>
      <c r="AU617">
        <f t="shared" si="357"/>
        <v>88.569977692307702</v>
      </c>
      <c r="AW617">
        <f t="shared" si="356"/>
        <v>26791.441538461539</v>
      </c>
      <c r="AX617">
        <f t="shared" si="347"/>
        <v>-11.689325681514106</v>
      </c>
      <c r="BD617">
        <f t="shared" si="358"/>
        <v>21170.661346153847</v>
      </c>
      <c r="BE617">
        <f t="shared" si="348"/>
        <v>-4.3889954688674626</v>
      </c>
      <c r="BG617">
        <f t="shared" si="349"/>
        <v>8.8849964072649552</v>
      </c>
      <c r="BH617" s="39">
        <f t="shared" si="350"/>
        <v>42167</v>
      </c>
      <c r="BI617" s="41">
        <f t="shared" si="351"/>
        <v>188.10124999999999</v>
      </c>
      <c r="BJ617" s="41">
        <f t="shared" si="360"/>
        <v>275.21859750000004</v>
      </c>
      <c r="BK617" s="41">
        <f t="shared" si="360"/>
        <v>232.87727480769234</v>
      </c>
      <c r="BL617" s="41">
        <f t="shared" si="360"/>
        <v>190.53595211538462</v>
      </c>
      <c r="BM617" s="41">
        <f t="shared" si="360"/>
        <v>148.19462942307692</v>
      </c>
      <c r="BN617" s="41">
        <f t="shared" si="360"/>
        <v>105.85330673076923</v>
      </c>
      <c r="BP617">
        <f t="shared" si="359"/>
        <v>25288.135769230768</v>
      </c>
      <c r="BQ617">
        <f t="shared" si="352"/>
        <v>-5.6111417785140061</v>
      </c>
    </row>
    <row r="618" spans="1:69" x14ac:dyDescent="0.3">
      <c r="A618" s="38">
        <v>42174</v>
      </c>
      <c r="B618" s="48">
        <v>186480.96</v>
      </c>
      <c r="C618" s="48">
        <v>233476.87</v>
      </c>
      <c r="D618" s="49">
        <v>1266000</v>
      </c>
      <c r="E618" s="48">
        <v>2888.48</v>
      </c>
      <c r="AD618" s="35">
        <f t="shared" si="339"/>
        <v>2016</v>
      </c>
      <c r="AE618" s="5">
        <f t="shared" si="340"/>
        <v>2015</v>
      </c>
      <c r="AF618" s="5">
        <f t="shared" si="341"/>
        <v>2014</v>
      </c>
      <c r="AG618" s="8">
        <f t="shared" si="342"/>
        <v>42174</v>
      </c>
      <c r="AH618" s="6">
        <f t="shared" si="353"/>
        <v>28</v>
      </c>
      <c r="AI618" s="6">
        <f t="shared" si="354"/>
        <v>24</v>
      </c>
      <c r="AK618">
        <f t="shared" si="355"/>
        <v>22101.624615384615</v>
      </c>
      <c r="AL618">
        <f t="shared" si="343"/>
        <v>-17.256597487745928</v>
      </c>
      <c r="AN618">
        <f t="shared" si="344"/>
        <v>8.4374322360987595</v>
      </c>
      <c r="AO618" s="39">
        <f t="shared" si="345"/>
        <v>42174</v>
      </c>
      <c r="AP618" s="40">
        <f t="shared" si="346"/>
        <v>186.48095999999998</v>
      </c>
      <c r="AQ618">
        <f t="shared" si="357"/>
        <v>265.21949538461536</v>
      </c>
      <c r="AR618">
        <f t="shared" si="357"/>
        <v>221.01624615384614</v>
      </c>
      <c r="AS618">
        <f t="shared" si="357"/>
        <v>176.81299692307692</v>
      </c>
      <c r="AT618">
        <f t="shared" si="357"/>
        <v>132.60974769230768</v>
      </c>
      <c r="AU618">
        <f t="shared" si="357"/>
        <v>88.406498461538462</v>
      </c>
      <c r="AW618">
        <f t="shared" si="356"/>
        <v>26761.367692307693</v>
      </c>
      <c r="AX618">
        <f t="shared" si="347"/>
        <v>-11.501313357889774</v>
      </c>
      <c r="BD618">
        <f t="shared" si="358"/>
        <v>21179.939230769232</v>
      </c>
      <c r="BE618">
        <f t="shared" si="348"/>
        <v>-4.1702155414123361</v>
      </c>
      <c r="BG618">
        <f t="shared" si="349"/>
        <v>8.8046031656733508</v>
      </c>
      <c r="BH618" s="39">
        <f t="shared" si="350"/>
        <v>42174</v>
      </c>
      <c r="BI618" s="41">
        <f t="shared" si="351"/>
        <v>186.48095999999998</v>
      </c>
      <c r="BJ618" s="41">
        <f t="shared" si="360"/>
        <v>275.33921000000004</v>
      </c>
      <c r="BK618" s="41">
        <f t="shared" si="360"/>
        <v>232.97933153846157</v>
      </c>
      <c r="BL618" s="41">
        <f t="shared" si="360"/>
        <v>190.61945307692309</v>
      </c>
      <c r="BM618" s="41">
        <f t="shared" si="360"/>
        <v>148.25957461538462</v>
      </c>
      <c r="BN618" s="41">
        <f t="shared" si="360"/>
        <v>105.89969615384616</v>
      </c>
      <c r="BP618">
        <f t="shared" si="359"/>
        <v>25260.693846153845</v>
      </c>
      <c r="BQ618">
        <f t="shared" si="352"/>
        <v>-5.6076126728949021</v>
      </c>
    </row>
    <row r="619" spans="1:69" x14ac:dyDescent="0.3">
      <c r="A619" s="38">
        <v>42181</v>
      </c>
      <c r="B619" s="48">
        <v>188248.55</v>
      </c>
      <c r="C619" s="48">
        <v>234156.67</v>
      </c>
      <c r="D619" s="49">
        <v>1278000</v>
      </c>
      <c r="E619" s="48">
        <v>2895.65</v>
      </c>
      <c r="AD619" s="35">
        <f t="shared" si="339"/>
        <v>2016</v>
      </c>
      <c r="AE619" s="5">
        <f t="shared" si="340"/>
        <v>2015</v>
      </c>
      <c r="AF619" s="5">
        <f t="shared" si="341"/>
        <v>2014</v>
      </c>
      <c r="AG619" s="8">
        <f t="shared" si="342"/>
        <v>42181</v>
      </c>
      <c r="AH619" s="6">
        <f t="shared" si="353"/>
        <v>27</v>
      </c>
      <c r="AI619" s="6">
        <f t="shared" si="354"/>
        <v>25</v>
      </c>
      <c r="AK619">
        <f t="shared" si="355"/>
        <v>22060.754807692312</v>
      </c>
      <c r="AL619">
        <f t="shared" si="343"/>
        <v>-17.00695722285921</v>
      </c>
      <c r="AN619">
        <f t="shared" si="344"/>
        <v>8.533187175189493</v>
      </c>
      <c r="AO619" s="39">
        <f t="shared" si="345"/>
        <v>42181</v>
      </c>
      <c r="AP619" s="40">
        <f t="shared" si="346"/>
        <v>188.24854999999999</v>
      </c>
      <c r="AQ619">
        <f t="shared" si="357"/>
        <v>264.72905769230772</v>
      </c>
      <c r="AR619">
        <f t="shared" si="357"/>
        <v>220.60754807692311</v>
      </c>
      <c r="AS619">
        <f t="shared" si="357"/>
        <v>176.4860384615385</v>
      </c>
      <c r="AT619">
        <f t="shared" si="357"/>
        <v>132.36452884615386</v>
      </c>
      <c r="AU619">
        <f t="shared" si="357"/>
        <v>88.243019230769249</v>
      </c>
      <c r="AW619">
        <f t="shared" si="356"/>
        <v>26731.293846153847</v>
      </c>
      <c r="AX619">
        <f t="shared" si="347"/>
        <v>-11.312073017085488</v>
      </c>
      <c r="BD619">
        <f t="shared" si="358"/>
        <v>21189.217115384618</v>
      </c>
      <c r="BE619">
        <f t="shared" si="348"/>
        <v>-3.9506249895121415</v>
      </c>
      <c r="BG619">
        <f t="shared" si="349"/>
        <v>8.8841673090092819</v>
      </c>
      <c r="BH619" s="39">
        <f t="shared" si="350"/>
        <v>42181</v>
      </c>
      <c r="BI619" s="41">
        <f t="shared" si="351"/>
        <v>188.24854999999999</v>
      </c>
      <c r="BJ619" s="41">
        <f t="shared" si="360"/>
        <v>275.45982250000003</v>
      </c>
      <c r="BK619" s="41">
        <f t="shared" si="360"/>
        <v>233.08138826923079</v>
      </c>
      <c r="BL619" s="41">
        <f t="shared" si="360"/>
        <v>190.70295403846154</v>
      </c>
      <c r="BM619" s="41">
        <f t="shared" si="360"/>
        <v>148.32451980769233</v>
      </c>
      <c r="BN619" s="41">
        <f t="shared" si="360"/>
        <v>105.94608557692308</v>
      </c>
      <c r="BP619">
        <f t="shared" si="359"/>
        <v>25233.251923076925</v>
      </c>
      <c r="BQ619">
        <f t="shared" si="352"/>
        <v>-5.6040756264869813</v>
      </c>
    </row>
    <row r="620" spans="1:69" x14ac:dyDescent="0.3">
      <c r="A620" s="38">
        <v>42188</v>
      </c>
      <c r="B620" s="48">
        <v>186775.56</v>
      </c>
      <c r="C620" s="48">
        <v>233046.35</v>
      </c>
      <c r="D620" s="49">
        <v>1268000</v>
      </c>
      <c r="E620" s="48">
        <v>2882.22</v>
      </c>
      <c r="AD620" s="35">
        <f t="shared" si="339"/>
        <v>2016</v>
      </c>
      <c r="AE620" s="5">
        <f t="shared" si="340"/>
        <v>2015</v>
      </c>
      <c r="AF620" s="5">
        <f t="shared" si="341"/>
        <v>2014</v>
      </c>
      <c r="AG620" s="8">
        <f t="shared" si="342"/>
        <v>42188</v>
      </c>
      <c r="AH620" s="6">
        <f t="shared" si="353"/>
        <v>26</v>
      </c>
      <c r="AI620" s="6">
        <f t="shared" si="354"/>
        <v>26</v>
      </c>
      <c r="AK620">
        <f t="shared" si="355"/>
        <v>22019.885000000002</v>
      </c>
      <c r="AL620">
        <f t="shared" si="343"/>
        <v>-16.754870924010635</v>
      </c>
      <c r="AN620">
        <f t="shared" si="344"/>
        <v>8.4821314916040649</v>
      </c>
      <c r="AO620" s="39">
        <f t="shared" si="345"/>
        <v>42188</v>
      </c>
      <c r="AP620" s="40">
        <f t="shared" si="346"/>
        <v>186.77555999999998</v>
      </c>
      <c r="AQ620">
        <f t="shared" si="357"/>
        <v>264.23861999999997</v>
      </c>
      <c r="AR620">
        <f t="shared" si="357"/>
        <v>220.19885000000002</v>
      </c>
      <c r="AS620">
        <f t="shared" si="357"/>
        <v>176.15908000000002</v>
      </c>
      <c r="AT620">
        <f t="shared" si="357"/>
        <v>132.11930999999998</v>
      </c>
      <c r="AU620">
        <f t="shared" si="357"/>
        <v>88.079540000000009</v>
      </c>
      <c r="AW620">
        <f t="shared" si="356"/>
        <v>26701.22</v>
      </c>
      <c r="AX620">
        <f t="shared" si="347"/>
        <v>-11.121592588345507</v>
      </c>
      <c r="BD620">
        <f t="shared" si="358"/>
        <v>21198.495000000003</v>
      </c>
      <c r="BE620">
        <f t="shared" si="348"/>
        <v>-3.7302192995104178</v>
      </c>
      <c r="BG620">
        <f t="shared" si="349"/>
        <v>8.810793407739558</v>
      </c>
      <c r="BH620" s="39">
        <f t="shared" si="350"/>
        <v>42188</v>
      </c>
      <c r="BI620" s="41">
        <f t="shared" si="351"/>
        <v>186.77555999999998</v>
      </c>
      <c r="BJ620" s="41">
        <f t="shared" si="360"/>
        <v>275.58043500000008</v>
      </c>
      <c r="BK620" s="41">
        <f t="shared" si="360"/>
        <v>233.18344500000003</v>
      </c>
      <c r="BL620" s="41">
        <f t="shared" si="360"/>
        <v>190.78645500000002</v>
      </c>
      <c r="BM620" s="41">
        <f t="shared" si="360"/>
        <v>148.38946500000003</v>
      </c>
      <c r="BN620" s="41">
        <f t="shared" si="360"/>
        <v>105.992475</v>
      </c>
      <c r="BP620">
        <f t="shared" si="359"/>
        <v>25205.809999999998</v>
      </c>
      <c r="BQ620">
        <f t="shared" si="352"/>
        <v>-5.60053061245892</v>
      </c>
    </row>
    <row r="621" spans="1:69" x14ac:dyDescent="0.3">
      <c r="A621" s="38">
        <v>42195</v>
      </c>
      <c r="B621" s="48">
        <v>185449.87</v>
      </c>
      <c r="C621" s="48">
        <v>229822.38</v>
      </c>
      <c r="D621" s="49">
        <v>1259000</v>
      </c>
      <c r="E621" s="48">
        <v>2842.47</v>
      </c>
      <c r="AD621" s="35">
        <f t="shared" si="339"/>
        <v>2016</v>
      </c>
      <c r="AE621" s="5">
        <f t="shared" si="340"/>
        <v>2015</v>
      </c>
      <c r="AF621" s="5">
        <f t="shared" si="341"/>
        <v>2014</v>
      </c>
      <c r="AG621" s="8">
        <f t="shared" si="342"/>
        <v>42195</v>
      </c>
      <c r="AH621" s="6">
        <f t="shared" si="353"/>
        <v>25</v>
      </c>
      <c r="AI621" s="6">
        <f t="shared" si="354"/>
        <v>27</v>
      </c>
      <c r="AK621">
        <f t="shared" si="355"/>
        <v>21979.015192307692</v>
      </c>
      <c r="AL621">
        <f t="shared" si="343"/>
        <v>-16.500302463985605</v>
      </c>
      <c r="AN621">
        <f t="shared" si="344"/>
        <v>8.4375877798612429</v>
      </c>
      <c r="AO621" s="39">
        <f t="shared" si="345"/>
        <v>42195</v>
      </c>
      <c r="AP621" s="40">
        <f t="shared" si="346"/>
        <v>185.44987</v>
      </c>
      <c r="AQ621">
        <f t="shared" si="357"/>
        <v>263.74818230769228</v>
      </c>
      <c r="AR621">
        <f t="shared" si="357"/>
        <v>219.79015192307691</v>
      </c>
      <c r="AS621">
        <f t="shared" si="357"/>
        <v>175.83212153846154</v>
      </c>
      <c r="AT621">
        <f t="shared" si="357"/>
        <v>131.87409115384614</v>
      </c>
      <c r="AU621">
        <f t="shared" si="357"/>
        <v>87.916060769230768</v>
      </c>
      <c r="AW621">
        <f t="shared" si="356"/>
        <v>26671.146153846152</v>
      </c>
      <c r="AX621">
        <f t="shared" si="347"/>
        <v>-10.929859842195199</v>
      </c>
      <c r="BD621">
        <f t="shared" si="358"/>
        <v>21207.772884615388</v>
      </c>
      <c r="BE621">
        <f t="shared" si="348"/>
        <v>-3.5089939241783052</v>
      </c>
      <c r="BG621">
        <f t="shared" si="349"/>
        <v>8.7444292717096026</v>
      </c>
      <c r="BH621" s="39">
        <f t="shared" si="350"/>
        <v>42195</v>
      </c>
      <c r="BI621" s="41">
        <f t="shared" si="351"/>
        <v>185.44987</v>
      </c>
      <c r="BJ621" s="41">
        <f t="shared" si="360"/>
        <v>275.70104750000007</v>
      </c>
      <c r="BK621" s="41">
        <f t="shared" si="360"/>
        <v>233.28550173076925</v>
      </c>
      <c r="BL621" s="41">
        <f t="shared" si="360"/>
        <v>190.86995596153847</v>
      </c>
      <c r="BM621" s="41">
        <f t="shared" si="360"/>
        <v>148.45441019230773</v>
      </c>
      <c r="BN621" s="41">
        <f t="shared" si="360"/>
        <v>106.03886442307694</v>
      </c>
      <c r="BP621">
        <f t="shared" si="359"/>
        <v>25178.368076923078</v>
      </c>
      <c r="BQ621">
        <f t="shared" si="352"/>
        <v>-5.5969776038582664</v>
      </c>
    </row>
    <row r="622" spans="1:69" x14ac:dyDescent="0.3">
      <c r="A622" s="38">
        <v>42202</v>
      </c>
      <c r="B622" s="48">
        <v>192225.63</v>
      </c>
      <c r="C622" s="48">
        <v>236883.9</v>
      </c>
      <c r="D622" s="49">
        <v>1305000</v>
      </c>
      <c r="E622" s="48">
        <v>2928.06</v>
      </c>
      <c r="AD622" s="35">
        <f t="shared" si="339"/>
        <v>2016</v>
      </c>
      <c r="AE622" s="5">
        <f t="shared" si="340"/>
        <v>2015</v>
      </c>
      <c r="AF622" s="5">
        <f t="shared" si="341"/>
        <v>2014</v>
      </c>
      <c r="AG622" s="8">
        <f t="shared" si="342"/>
        <v>42202</v>
      </c>
      <c r="AH622" s="6">
        <f t="shared" si="353"/>
        <v>24</v>
      </c>
      <c r="AI622" s="6">
        <f t="shared" si="354"/>
        <v>28</v>
      </c>
      <c r="AK622">
        <f t="shared" si="355"/>
        <v>21938.145384615385</v>
      </c>
      <c r="AL622">
        <f t="shared" si="343"/>
        <v>-16.243215000598219</v>
      </c>
      <c r="AN622">
        <f t="shared" si="344"/>
        <v>8.7621641041180496</v>
      </c>
      <c r="AO622" s="39">
        <f t="shared" si="345"/>
        <v>42202</v>
      </c>
      <c r="AP622" s="40">
        <f t="shared" si="346"/>
        <v>192.22563</v>
      </c>
      <c r="AQ622">
        <f t="shared" si="357"/>
        <v>263.25774461538464</v>
      </c>
      <c r="AR622">
        <f t="shared" si="357"/>
        <v>219.38145384615387</v>
      </c>
      <c r="AS622">
        <f t="shared" si="357"/>
        <v>175.50516307692308</v>
      </c>
      <c r="AT622">
        <f t="shared" si="357"/>
        <v>131.62887230769232</v>
      </c>
      <c r="AU622">
        <f t="shared" si="357"/>
        <v>87.752581538461541</v>
      </c>
      <c r="AW622">
        <f t="shared" si="356"/>
        <v>26641.07230769231</v>
      </c>
      <c r="AX622">
        <f t="shared" si="347"/>
        <v>-10.736862387823754</v>
      </c>
      <c r="BD622">
        <f t="shared" si="358"/>
        <v>21217.050769230769</v>
      </c>
      <c r="BE622">
        <f t="shared" si="348"/>
        <v>-3.2869442824018269</v>
      </c>
      <c r="BG622">
        <f t="shared" si="349"/>
        <v>9.0599599393318133</v>
      </c>
      <c r="BH622" s="39">
        <f t="shared" si="350"/>
        <v>42202</v>
      </c>
      <c r="BI622" s="41">
        <f t="shared" si="351"/>
        <v>192.22563</v>
      </c>
      <c r="BJ622" s="41">
        <f t="shared" si="360"/>
        <v>275.82165999999995</v>
      </c>
      <c r="BK622" s="41">
        <f t="shared" si="360"/>
        <v>233.38755846153845</v>
      </c>
      <c r="BL622" s="41">
        <f t="shared" si="360"/>
        <v>190.95345692307691</v>
      </c>
      <c r="BM622" s="41">
        <f t="shared" si="360"/>
        <v>148.51935538461541</v>
      </c>
      <c r="BN622" s="41">
        <f t="shared" si="360"/>
        <v>106.08525384615385</v>
      </c>
      <c r="BP622">
        <f t="shared" si="359"/>
        <v>25150.926153846151</v>
      </c>
      <c r="BQ622">
        <f t="shared" si="352"/>
        <v>-5.5934165736110213</v>
      </c>
    </row>
    <row r="623" spans="1:69" x14ac:dyDescent="0.3">
      <c r="A623" s="38">
        <v>42209</v>
      </c>
      <c r="B623" s="48">
        <v>181030.89</v>
      </c>
      <c r="C623" s="48">
        <v>224184.55</v>
      </c>
      <c r="D623" s="49">
        <v>1229000</v>
      </c>
      <c r="E623" s="48">
        <v>2771.45</v>
      </c>
      <c r="AD623" s="35">
        <f t="shared" si="339"/>
        <v>2016</v>
      </c>
      <c r="AE623" s="5">
        <f t="shared" si="340"/>
        <v>2015</v>
      </c>
      <c r="AF623" s="5">
        <f t="shared" si="341"/>
        <v>2014</v>
      </c>
      <c r="AG623" s="8">
        <f t="shared" si="342"/>
        <v>42209</v>
      </c>
      <c r="AH623" s="6">
        <f t="shared" si="353"/>
        <v>23</v>
      </c>
      <c r="AI623" s="6">
        <f t="shared" si="354"/>
        <v>29</v>
      </c>
      <c r="AK623">
        <f t="shared" si="355"/>
        <v>21897.275576923079</v>
      </c>
      <c r="AL623">
        <f t="shared" si="343"/>
        <v>-15.983570958916427</v>
      </c>
      <c r="AN623">
        <f t="shared" si="344"/>
        <v>8.2672791582704175</v>
      </c>
      <c r="AO623" s="39">
        <f t="shared" si="345"/>
        <v>42209</v>
      </c>
      <c r="AP623" s="40">
        <f t="shared" si="346"/>
        <v>181.03089000000003</v>
      </c>
      <c r="AQ623">
        <f t="shared" si="357"/>
        <v>262.767306923077</v>
      </c>
      <c r="AR623">
        <f t="shared" si="357"/>
        <v>218.97275576923079</v>
      </c>
      <c r="AS623">
        <f t="shared" si="357"/>
        <v>175.17820461538463</v>
      </c>
      <c r="AT623">
        <f t="shared" si="357"/>
        <v>131.3836534615385</v>
      </c>
      <c r="AU623">
        <f t="shared" si="357"/>
        <v>87.589102307692315</v>
      </c>
      <c r="AW623">
        <f t="shared" si="356"/>
        <v>26610.99846153846</v>
      </c>
      <c r="AX623">
        <f t="shared" si="347"/>
        <v>-10.542587670414804</v>
      </c>
      <c r="BD623">
        <f t="shared" si="358"/>
        <v>21226.328653846154</v>
      </c>
      <c r="BE623">
        <f t="shared" si="348"/>
        <v>-3.0640657588655307</v>
      </c>
      <c r="BG623">
        <f t="shared" si="349"/>
        <v>8.5286011044212167</v>
      </c>
      <c r="BH623" s="39">
        <f t="shared" si="350"/>
        <v>42209</v>
      </c>
      <c r="BI623" s="41">
        <f t="shared" si="351"/>
        <v>181.03089000000003</v>
      </c>
      <c r="BJ623" s="41">
        <f t="shared" si="360"/>
        <v>275.9422725</v>
      </c>
      <c r="BK623" s="41">
        <f t="shared" si="360"/>
        <v>233.4896151923077</v>
      </c>
      <c r="BL623" s="41">
        <f t="shared" si="360"/>
        <v>191.03695788461539</v>
      </c>
      <c r="BM623" s="41">
        <f t="shared" si="360"/>
        <v>148.58430057692306</v>
      </c>
      <c r="BN623" s="41">
        <f t="shared" si="360"/>
        <v>106.13164326923078</v>
      </c>
      <c r="BP623">
        <f t="shared" si="359"/>
        <v>25123.484230769231</v>
      </c>
      <c r="BQ623">
        <f t="shared" si="352"/>
        <v>-5.5898474945206278</v>
      </c>
    </row>
    <row r="624" spans="1:69" x14ac:dyDescent="0.3">
      <c r="A624" s="38">
        <v>42216</v>
      </c>
      <c r="B624" s="48">
        <v>174549.71</v>
      </c>
      <c r="C624" s="48">
        <v>215752.74</v>
      </c>
      <c r="D624" s="49">
        <v>1185000</v>
      </c>
      <c r="E624" s="48">
        <v>2667.87</v>
      </c>
      <c r="AD624" s="35">
        <f t="shared" si="339"/>
        <v>2016</v>
      </c>
      <c r="AE624" s="5">
        <f t="shared" si="340"/>
        <v>2015</v>
      </c>
      <c r="AF624" s="5">
        <f t="shared" si="341"/>
        <v>2014</v>
      </c>
      <c r="AG624" s="8">
        <f t="shared" si="342"/>
        <v>42216</v>
      </c>
      <c r="AH624" s="6">
        <f t="shared" si="353"/>
        <v>22</v>
      </c>
      <c r="AI624" s="6">
        <f t="shared" si="354"/>
        <v>30</v>
      </c>
      <c r="AK624">
        <f t="shared" si="355"/>
        <v>21856.405769230769</v>
      </c>
      <c r="AL624">
        <f t="shared" si="343"/>
        <v>-15.72133201295407</v>
      </c>
      <c r="AN624">
        <f t="shared" si="344"/>
        <v>7.9862037630052303</v>
      </c>
      <c r="AO624" s="39">
        <f t="shared" si="345"/>
        <v>42216</v>
      </c>
      <c r="AP624" s="40">
        <f t="shared" si="346"/>
        <v>174.54971</v>
      </c>
      <c r="AQ624">
        <f t="shared" si="357"/>
        <v>262.27686923076925</v>
      </c>
      <c r="AR624">
        <f t="shared" si="357"/>
        <v>218.5640576923077</v>
      </c>
      <c r="AS624">
        <f t="shared" si="357"/>
        <v>174.85124615384615</v>
      </c>
      <c r="AT624">
        <f t="shared" si="357"/>
        <v>131.13843461538463</v>
      </c>
      <c r="AU624">
        <f t="shared" si="357"/>
        <v>87.425623076923074</v>
      </c>
      <c r="AW624">
        <f t="shared" si="356"/>
        <v>26580.924615384614</v>
      </c>
      <c r="AX624">
        <f t="shared" si="347"/>
        <v>-10.34702296842398</v>
      </c>
      <c r="BD624">
        <f t="shared" si="358"/>
        <v>21235.606538461536</v>
      </c>
      <c r="BE624">
        <f t="shared" si="348"/>
        <v>-2.8403537037328785</v>
      </c>
      <c r="BG624">
        <f t="shared" si="349"/>
        <v>8.2196715070915829</v>
      </c>
      <c r="BH624" s="39">
        <f t="shared" si="350"/>
        <v>42216</v>
      </c>
      <c r="BI624" s="41">
        <f t="shared" si="351"/>
        <v>174.54971</v>
      </c>
      <c r="BJ624" s="41">
        <f t="shared" si="360"/>
        <v>276.06288499999994</v>
      </c>
      <c r="BK624" s="41">
        <f t="shared" si="360"/>
        <v>233.59167192307692</v>
      </c>
      <c r="BL624" s="41">
        <f t="shared" si="360"/>
        <v>191.12045884615381</v>
      </c>
      <c r="BM624" s="41">
        <f t="shared" si="360"/>
        <v>148.64924576923076</v>
      </c>
      <c r="BN624" s="41">
        <f t="shared" si="360"/>
        <v>106.17803269230768</v>
      </c>
      <c r="BP624">
        <f t="shared" si="359"/>
        <v>25096.042307692307</v>
      </c>
      <c r="BQ624">
        <f t="shared" si="352"/>
        <v>-5.5862703392675854</v>
      </c>
    </row>
    <row r="625" spans="1:69" x14ac:dyDescent="0.3">
      <c r="A625" s="38">
        <v>42223</v>
      </c>
      <c r="B625" s="48">
        <v>167332.04999999999</v>
      </c>
      <c r="C625" s="48">
        <v>208440.95999999999</v>
      </c>
      <c r="D625" s="49">
        <v>1136000</v>
      </c>
      <c r="E625" s="48">
        <v>2575.9699999999998</v>
      </c>
      <c r="AD625" s="35">
        <f t="shared" si="339"/>
        <v>2016</v>
      </c>
      <c r="AE625" s="5">
        <f t="shared" si="340"/>
        <v>2015</v>
      </c>
      <c r="AF625" s="5">
        <f t="shared" si="341"/>
        <v>2014</v>
      </c>
      <c r="AG625" s="8">
        <f t="shared" si="342"/>
        <v>42223</v>
      </c>
      <c r="AH625" s="6">
        <f t="shared" si="353"/>
        <v>21</v>
      </c>
      <c r="AI625" s="6">
        <f t="shared" si="354"/>
        <v>31</v>
      </c>
      <c r="AK625">
        <f t="shared" si="355"/>
        <v>21815.535961538459</v>
      </c>
      <c r="AL625">
        <f t="shared" si="343"/>
        <v>-15.456459066811545</v>
      </c>
      <c r="AN625">
        <f t="shared" si="344"/>
        <v>7.6703157921497853</v>
      </c>
      <c r="AO625" s="39">
        <f t="shared" si="345"/>
        <v>42223</v>
      </c>
      <c r="AP625" s="40">
        <f t="shared" si="346"/>
        <v>167.33204999999998</v>
      </c>
      <c r="AQ625">
        <f t="shared" si="357"/>
        <v>261.7864315384615</v>
      </c>
      <c r="AR625">
        <f t="shared" si="357"/>
        <v>218.15535961538461</v>
      </c>
      <c r="AS625">
        <f t="shared" si="357"/>
        <v>174.52428769230767</v>
      </c>
      <c r="AT625">
        <f t="shared" si="357"/>
        <v>130.89321576923075</v>
      </c>
      <c r="AU625">
        <f t="shared" si="357"/>
        <v>87.262143846153833</v>
      </c>
      <c r="AW625">
        <f t="shared" si="356"/>
        <v>26550.850769230768</v>
      </c>
      <c r="AX625">
        <f t="shared" si="347"/>
        <v>-10.150155390801984</v>
      </c>
      <c r="BD625">
        <f t="shared" si="358"/>
        <v>21244.884423076925</v>
      </c>
      <c r="BE625">
        <f t="shared" si="348"/>
        <v>-2.615803432322783</v>
      </c>
      <c r="BG625">
        <f t="shared" si="349"/>
        <v>7.8763455082974305</v>
      </c>
      <c r="BH625" s="39">
        <f t="shared" si="350"/>
        <v>42223</v>
      </c>
      <c r="BI625" s="41">
        <f t="shared" si="351"/>
        <v>167.33204999999998</v>
      </c>
      <c r="BJ625" s="41">
        <f t="shared" si="360"/>
        <v>276.18349749999999</v>
      </c>
      <c r="BK625" s="41">
        <f t="shared" si="360"/>
        <v>233.69372865384616</v>
      </c>
      <c r="BL625" s="41">
        <f t="shared" si="360"/>
        <v>191.20395980769234</v>
      </c>
      <c r="BM625" s="41">
        <f t="shared" si="360"/>
        <v>148.71419096153846</v>
      </c>
      <c r="BN625" s="41">
        <f t="shared" si="360"/>
        <v>106.22442211538463</v>
      </c>
      <c r="BP625">
        <f t="shared" si="359"/>
        <v>25068.600384615384</v>
      </c>
      <c r="BQ625">
        <f t="shared" si="352"/>
        <v>-5.5826850804085559</v>
      </c>
    </row>
    <row r="626" spans="1:69" x14ac:dyDescent="0.3">
      <c r="A626" s="38">
        <v>42229</v>
      </c>
      <c r="B626" s="48">
        <v>167921.24</v>
      </c>
      <c r="C626" s="48">
        <v>209090.59</v>
      </c>
      <c r="D626" s="49">
        <v>1140000</v>
      </c>
      <c r="E626" s="48">
        <v>2584.63</v>
      </c>
      <c r="AD626" s="35">
        <f t="shared" si="339"/>
        <v>2016</v>
      </c>
      <c r="AE626" s="5">
        <f t="shared" si="340"/>
        <v>2015</v>
      </c>
      <c r="AF626" s="5">
        <f t="shared" si="341"/>
        <v>2014</v>
      </c>
      <c r="AG626" s="8">
        <f t="shared" si="342"/>
        <v>42229</v>
      </c>
      <c r="AH626" s="6">
        <f t="shared" si="353"/>
        <v>20</v>
      </c>
      <c r="AI626" s="6">
        <f t="shared" si="354"/>
        <v>32</v>
      </c>
      <c r="AK626">
        <f t="shared" si="355"/>
        <v>21774.666153846156</v>
      </c>
      <c r="AL626">
        <f t="shared" si="343"/>
        <v>-15.188912235244977</v>
      </c>
      <c r="AN626">
        <f t="shared" si="344"/>
        <v>7.7117710468474536</v>
      </c>
      <c r="AO626" s="39">
        <f t="shared" si="345"/>
        <v>42229</v>
      </c>
      <c r="AP626" s="40">
        <f t="shared" si="346"/>
        <v>167.92123999999998</v>
      </c>
      <c r="AQ626">
        <f t="shared" si="357"/>
        <v>261.29599384615386</v>
      </c>
      <c r="AR626">
        <f t="shared" si="357"/>
        <v>217.74666153846158</v>
      </c>
      <c r="AS626">
        <f t="shared" si="357"/>
        <v>174.19732923076924</v>
      </c>
      <c r="AT626">
        <f t="shared" si="357"/>
        <v>130.64799692307693</v>
      </c>
      <c r="AU626">
        <f t="shared" si="357"/>
        <v>87.098664615384621</v>
      </c>
      <c r="AW626">
        <f t="shared" si="356"/>
        <v>26520.776923076926</v>
      </c>
      <c r="AX626">
        <f t="shared" si="347"/>
        <v>-9.9519718741620018</v>
      </c>
      <c r="BD626">
        <f t="shared" si="358"/>
        <v>21254.16230769231</v>
      </c>
      <c r="BE626">
        <f t="shared" si="348"/>
        <v>-2.3904102247827463</v>
      </c>
      <c r="BG626">
        <f t="shared" si="349"/>
        <v>7.900628477802953</v>
      </c>
      <c r="BH626" s="39">
        <f t="shared" si="350"/>
        <v>42229</v>
      </c>
      <c r="BI626" s="41">
        <f t="shared" si="351"/>
        <v>167.92123999999998</v>
      </c>
      <c r="BJ626" s="41">
        <f t="shared" si="360"/>
        <v>276.30411000000004</v>
      </c>
      <c r="BK626" s="41">
        <f t="shared" si="360"/>
        <v>233.79578538461541</v>
      </c>
      <c r="BL626" s="41">
        <f t="shared" si="360"/>
        <v>191.28746076923079</v>
      </c>
      <c r="BM626" s="41">
        <f t="shared" si="360"/>
        <v>148.77913615384617</v>
      </c>
      <c r="BN626" s="41">
        <f t="shared" si="360"/>
        <v>106.27081153846156</v>
      </c>
      <c r="BP626">
        <f t="shared" si="359"/>
        <v>25041.158461538464</v>
      </c>
      <c r="BQ626">
        <f t="shared" si="352"/>
        <v>-5.5790916903757033</v>
      </c>
    </row>
    <row r="627" spans="1:69" x14ac:dyDescent="0.3">
      <c r="A627" s="38">
        <v>42237</v>
      </c>
      <c r="B627" s="48">
        <v>162176.57</v>
      </c>
      <c r="C627" s="48">
        <v>197537.12</v>
      </c>
      <c r="D627" s="49">
        <v>1101000</v>
      </c>
      <c r="E627" s="48">
        <v>2441.9</v>
      </c>
      <c r="AD627" s="35">
        <f t="shared" si="339"/>
        <v>2016</v>
      </c>
      <c r="AE627" s="5">
        <f t="shared" si="340"/>
        <v>2015</v>
      </c>
      <c r="AF627" s="5">
        <f t="shared" si="341"/>
        <v>2014</v>
      </c>
      <c r="AG627" s="8">
        <f t="shared" si="342"/>
        <v>42237</v>
      </c>
      <c r="AH627" s="6">
        <f t="shared" si="353"/>
        <v>19</v>
      </c>
      <c r="AI627" s="6">
        <f t="shared" si="354"/>
        <v>33</v>
      </c>
      <c r="AK627">
        <f t="shared" si="355"/>
        <v>21733.796346153846</v>
      </c>
      <c r="AL627">
        <f t="shared" si="343"/>
        <v>-14.918650823644386</v>
      </c>
      <c r="AN627">
        <f t="shared" si="344"/>
        <v>7.4619531450933021</v>
      </c>
      <c r="AO627" s="39">
        <f t="shared" si="345"/>
        <v>42237</v>
      </c>
      <c r="AP627" s="40">
        <f t="shared" si="346"/>
        <v>162.17657</v>
      </c>
      <c r="AQ627">
        <f t="shared" si="357"/>
        <v>260.80555615384617</v>
      </c>
      <c r="AR627">
        <f t="shared" si="357"/>
        <v>217.33796346153846</v>
      </c>
      <c r="AS627">
        <f t="shared" si="357"/>
        <v>173.87037076923076</v>
      </c>
      <c r="AT627">
        <f t="shared" si="357"/>
        <v>130.40277807692308</v>
      </c>
      <c r="AU627">
        <f t="shared" si="357"/>
        <v>86.93518538461538</v>
      </c>
      <c r="AW627">
        <f t="shared" si="356"/>
        <v>26490.703076923073</v>
      </c>
      <c r="AX627">
        <f t="shared" si="347"/>
        <v>-9.7524591798901383</v>
      </c>
      <c r="BD627">
        <f t="shared" si="358"/>
        <v>21263.440192307691</v>
      </c>
      <c r="BE627">
        <f t="shared" si="348"/>
        <v>-2.1641693257579031</v>
      </c>
      <c r="BG627">
        <f t="shared" si="349"/>
        <v>7.6270146567660939</v>
      </c>
      <c r="BH627" s="39">
        <f t="shared" si="350"/>
        <v>42237</v>
      </c>
      <c r="BI627" s="41">
        <f t="shared" si="351"/>
        <v>162.17657</v>
      </c>
      <c r="BJ627" s="41">
        <f t="shared" si="360"/>
        <v>276.42472249999997</v>
      </c>
      <c r="BK627" s="41">
        <f t="shared" si="360"/>
        <v>233.89784211538461</v>
      </c>
      <c r="BL627" s="41">
        <f t="shared" si="360"/>
        <v>191.37096173076924</v>
      </c>
      <c r="BM627" s="41">
        <f t="shared" si="360"/>
        <v>148.84408134615384</v>
      </c>
      <c r="BN627" s="41">
        <f t="shared" si="360"/>
        <v>106.31720096153846</v>
      </c>
      <c r="BP627">
        <f t="shared" si="359"/>
        <v>25013.716538461536</v>
      </c>
      <c r="BQ627">
        <f t="shared" si="352"/>
        <v>-5.5754901414760472</v>
      </c>
    </row>
    <row r="628" spans="1:69" x14ac:dyDescent="0.3">
      <c r="A628" s="38">
        <v>42244</v>
      </c>
      <c r="B628" s="48">
        <v>159230.57999999999</v>
      </c>
      <c r="C628" s="48">
        <v>199281.89</v>
      </c>
      <c r="D628" s="49">
        <v>1081000</v>
      </c>
      <c r="E628" s="48">
        <v>2464.6799999999998</v>
      </c>
      <c r="AD628" s="35">
        <f t="shared" si="339"/>
        <v>2016</v>
      </c>
      <c r="AE628" s="5">
        <f t="shared" si="340"/>
        <v>2015</v>
      </c>
      <c r="AF628" s="5">
        <f t="shared" si="341"/>
        <v>2014</v>
      </c>
      <c r="AG628" s="8">
        <f t="shared" si="342"/>
        <v>42244</v>
      </c>
      <c r="AH628" s="6">
        <f t="shared" si="353"/>
        <v>18</v>
      </c>
      <c r="AI628" s="6">
        <f t="shared" si="354"/>
        <v>34</v>
      </c>
      <c r="AK628">
        <f t="shared" si="355"/>
        <v>21692.926538461539</v>
      </c>
      <c r="AL628">
        <f t="shared" si="343"/>
        <v>-14.645633307398853</v>
      </c>
      <c r="AN628">
        <f t="shared" si="344"/>
        <v>7.3402074043667787</v>
      </c>
      <c r="AO628" s="39">
        <f t="shared" si="345"/>
        <v>42244</v>
      </c>
      <c r="AP628" s="40">
        <f t="shared" si="346"/>
        <v>159.23057999999997</v>
      </c>
      <c r="AQ628">
        <f t="shared" si="357"/>
        <v>260.31511846153848</v>
      </c>
      <c r="AR628">
        <f t="shared" si="357"/>
        <v>216.92926538461541</v>
      </c>
      <c r="AS628">
        <f t="shared" si="357"/>
        <v>173.54341230769231</v>
      </c>
      <c r="AT628">
        <f t="shared" si="357"/>
        <v>130.15755923076924</v>
      </c>
      <c r="AU628">
        <f t="shared" si="357"/>
        <v>86.771706153846154</v>
      </c>
      <c r="AW628">
        <f t="shared" si="356"/>
        <v>26460.629230769231</v>
      </c>
      <c r="AX628">
        <f t="shared" si="347"/>
        <v>-9.5516038911974128</v>
      </c>
      <c r="BD628">
        <f t="shared" si="358"/>
        <v>21272.718076923076</v>
      </c>
      <c r="BE628">
        <f t="shared" si="348"/>
        <v>-1.9370759440568541</v>
      </c>
      <c r="BG628">
        <f t="shared" si="349"/>
        <v>7.4852014408415162</v>
      </c>
      <c r="BH628" s="39">
        <f t="shared" si="350"/>
        <v>42244</v>
      </c>
      <c r="BI628" s="41">
        <f t="shared" si="351"/>
        <v>159.23057999999997</v>
      </c>
      <c r="BJ628" s="41">
        <f t="shared" si="360"/>
        <v>276.54533499999997</v>
      </c>
      <c r="BK628" s="41">
        <f t="shared" si="360"/>
        <v>233.99989884615383</v>
      </c>
      <c r="BL628" s="41">
        <f t="shared" si="360"/>
        <v>191.45446269230769</v>
      </c>
      <c r="BM628" s="41">
        <f t="shared" si="360"/>
        <v>148.90902653846155</v>
      </c>
      <c r="BN628" s="41">
        <f t="shared" si="360"/>
        <v>106.36359038461538</v>
      </c>
      <c r="BP628">
        <f t="shared" si="359"/>
        <v>24986.274615384616</v>
      </c>
      <c r="BQ628">
        <f t="shared" si="352"/>
        <v>-5.571880405890683</v>
      </c>
    </row>
    <row r="629" spans="1:69" x14ac:dyDescent="0.3">
      <c r="A629" s="38">
        <v>42251</v>
      </c>
      <c r="B629" s="48">
        <v>166300.95000000001</v>
      </c>
      <c r="C629" s="48">
        <v>204272.79</v>
      </c>
      <c r="D629" s="49">
        <v>1129000</v>
      </c>
      <c r="E629" s="48">
        <v>2525.64</v>
      </c>
      <c r="AD629" s="35">
        <f t="shared" si="339"/>
        <v>2016</v>
      </c>
      <c r="AE629" s="5">
        <f t="shared" si="340"/>
        <v>2015</v>
      </c>
      <c r="AF629" s="5">
        <f t="shared" si="341"/>
        <v>2014</v>
      </c>
      <c r="AG629" s="8">
        <f t="shared" si="342"/>
        <v>42251</v>
      </c>
      <c r="AH629" s="6">
        <f t="shared" si="353"/>
        <v>17</v>
      </c>
      <c r="AI629" s="6">
        <f t="shared" si="354"/>
        <v>35</v>
      </c>
      <c r="AK629">
        <f t="shared" si="355"/>
        <v>21652.056730769233</v>
      </c>
      <c r="AL629">
        <f t="shared" si="343"/>
        <v>-14.369817310627431</v>
      </c>
      <c r="AN629">
        <f t="shared" si="344"/>
        <v>7.6806075315548945</v>
      </c>
      <c r="AO629" s="39">
        <f t="shared" si="345"/>
        <v>42251</v>
      </c>
      <c r="AP629" s="40">
        <f t="shared" si="346"/>
        <v>166.30095</v>
      </c>
      <c r="AQ629">
        <f t="shared" si="357"/>
        <v>259.82468076923078</v>
      </c>
      <c r="AR629">
        <f t="shared" si="357"/>
        <v>216.52056730769232</v>
      </c>
      <c r="AS629">
        <f t="shared" si="357"/>
        <v>173.21645384615385</v>
      </c>
      <c r="AT629">
        <f t="shared" si="357"/>
        <v>129.91234038461539</v>
      </c>
      <c r="AU629">
        <f t="shared" si="357"/>
        <v>86.608226923076927</v>
      </c>
      <c r="AW629">
        <f t="shared" si="356"/>
        <v>26430.555384615385</v>
      </c>
      <c r="AX629">
        <f t="shared" si="347"/>
        <v>-9.3493924101122552</v>
      </c>
      <c r="BD629">
        <f t="shared" si="358"/>
        <v>21281.995961538465</v>
      </c>
      <c r="BE629">
        <f t="shared" si="348"/>
        <v>-1.7091252523132483</v>
      </c>
      <c r="BG629">
        <f t="shared" si="349"/>
        <v>7.8141613362085325</v>
      </c>
      <c r="BH629" s="39">
        <f t="shared" si="350"/>
        <v>42251</v>
      </c>
      <c r="BI629" s="41">
        <f t="shared" si="351"/>
        <v>166.30095</v>
      </c>
      <c r="BJ629" s="41">
        <f t="shared" si="360"/>
        <v>276.66594750000007</v>
      </c>
      <c r="BK629" s="41">
        <f t="shared" si="360"/>
        <v>234.10195557692313</v>
      </c>
      <c r="BL629" s="41">
        <f t="shared" si="360"/>
        <v>191.53796365384619</v>
      </c>
      <c r="BM629" s="41">
        <f t="shared" si="360"/>
        <v>148.97397173076925</v>
      </c>
      <c r="BN629" s="41">
        <f t="shared" si="360"/>
        <v>106.40997980769232</v>
      </c>
      <c r="BP629">
        <f t="shared" si="359"/>
        <v>24958.832692307693</v>
      </c>
      <c r="BQ629">
        <f t="shared" si="352"/>
        <v>-5.5682624556741223</v>
      </c>
    </row>
    <row r="630" spans="1:69" x14ac:dyDescent="0.3">
      <c r="A630" s="38">
        <v>42258</v>
      </c>
      <c r="B630" s="48">
        <v>164238.76</v>
      </c>
      <c r="C630" s="48">
        <v>202939.19</v>
      </c>
      <c r="D630" s="49">
        <v>1115000</v>
      </c>
      <c r="E630" s="48">
        <v>2508.48</v>
      </c>
      <c r="AD630" s="35">
        <f t="shared" si="339"/>
        <v>2016</v>
      </c>
      <c r="AE630" s="5">
        <f t="shared" si="340"/>
        <v>2015</v>
      </c>
      <c r="AF630" s="5">
        <f t="shared" si="341"/>
        <v>2014</v>
      </c>
      <c r="AG630" s="8">
        <f t="shared" si="342"/>
        <v>42258</v>
      </c>
      <c r="AH630" s="6">
        <f t="shared" si="353"/>
        <v>16</v>
      </c>
      <c r="AI630" s="6">
        <f t="shared" si="354"/>
        <v>36</v>
      </c>
      <c r="AK630">
        <f t="shared" si="355"/>
        <v>21611.186923076923</v>
      </c>
      <c r="AL630">
        <f t="shared" si="343"/>
        <v>-14.091159584252544</v>
      </c>
      <c r="AN630">
        <f t="shared" si="344"/>
        <v>7.5997103067310983</v>
      </c>
      <c r="AO630" s="39">
        <f t="shared" si="345"/>
        <v>42258</v>
      </c>
      <c r="AP630" s="40">
        <f t="shared" si="346"/>
        <v>164.23876000000001</v>
      </c>
      <c r="AQ630">
        <f t="shared" si="357"/>
        <v>259.33424307692309</v>
      </c>
      <c r="AR630">
        <f t="shared" si="357"/>
        <v>216.11186923076923</v>
      </c>
      <c r="AS630">
        <f t="shared" si="357"/>
        <v>172.88949538461537</v>
      </c>
      <c r="AT630">
        <f t="shared" si="357"/>
        <v>129.66712153846154</v>
      </c>
      <c r="AU630">
        <f t="shared" si="357"/>
        <v>86.444747692307686</v>
      </c>
      <c r="AW630">
        <f t="shared" si="356"/>
        <v>26400.481538461536</v>
      </c>
      <c r="AX630">
        <f t="shared" si="347"/>
        <v>-9.1458109544116812</v>
      </c>
      <c r="BD630">
        <f t="shared" si="358"/>
        <v>21291.273846153847</v>
      </c>
      <c r="BE630">
        <f t="shared" si="348"/>
        <v>-1.4803123866439116</v>
      </c>
      <c r="BG630">
        <f t="shared" si="349"/>
        <v>7.7139001257864548</v>
      </c>
      <c r="BH630" s="39">
        <f t="shared" si="350"/>
        <v>42258</v>
      </c>
      <c r="BI630" s="41">
        <f t="shared" si="351"/>
        <v>164.23876000000001</v>
      </c>
      <c r="BJ630" s="41">
        <f t="shared" si="360"/>
        <v>276.78656000000001</v>
      </c>
      <c r="BK630" s="41">
        <f t="shared" si="360"/>
        <v>234.20401230769232</v>
      </c>
      <c r="BL630" s="41">
        <f t="shared" si="360"/>
        <v>191.62146461538461</v>
      </c>
      <c r="BM630" s="41">
        <f t="shared" si="360"/>
        <v>149.03891692307693</v>
      </c>
      <c r="BN630" s="41">
        <f t="shared" si="360"/>
        <v>106.45636923076923</v>
      </c>
      <c r="BP630">
        <f t="shared" si="359"/>
        <v>24931.390769230769</v>
      </c>
      <c r="BQ630">
        <f t="shared" si="352"/>
        <v>-5.5646362627534751</v>
      </c>
    </row>
    <row r="631" spans="1:69" x14ac:dyDescent="0.3">
      <c r="A631" s="38">
        <v>42265</v>
      </c>
      <c r="B631" s="48">
        <v>175286.21</v>
      </c>
      <c r="C631" s="48">
        <v>214573.91</v>
      </c>
      <c r="D631" s="49">
        <v>1190000</v>
      </c>
      <c r="E631" s="48">
        <v>2652.35</v>
      </c>
      <c r="AD631" s="35">
        <f t="shared" si="339"/>
        <v>2016</v>
      </c>
      <c r="AE631" s="5">
        <f t="shared" si="340"/>
        <v>2015</v>
      </c>
      <c r="AF631" s="5">
        <f t="shared" si="341"/>
        <v>2014</v>
      </c>
      <c r="AG631" s="8">
        <f t="shared" si="342"/>
        <v>42265</v>
      </c>
      <c r="AH631" s="6">
        <f t="shared" si="353"/>
        <v>15</v>
      </c>
      <c r="AI631" s="6">
        <f t="shared" si="354"/>
        <v>37</v>
      </c>
      <c r="AK631">
        <f t="shared" si="355"/>
        <v>21570.317115384616</v>
      </c>
      <c r="AL631">
        <f t="shared" si="343"/>
        <v>-13.809615983392288</v>
      </c>
      <c r="AN631">
        <f t="shared" si="344"/>
        <v>8.1262694962875841</v>
      </c>
      <c r="AO631" s="39">
        <f t="shared" si="345"/>
        <v>42265</v>
      </c>
      <c r="AP631" s="40">
        <f t="shared" si="346"/>
        <v>175.28620999999998</v>
      </c>
      <c r="AQ631">
        <f t="shared" si="357"/>
        <v>258.84380538461539</v>
      </c>
      <c r="AR631">
        <f t="shared" si="357"/>
        <v>215.70317115384617</v>
      </c>
      <c r="AS631">
        <f t="shared" si="357"/>
        <v>172.56253692307692</v>
      </c>
      <c r="AT631">
        <f t="shared" si="357"/>
        <v>129.4219026923077</v>
      </c>
      <c r="AU631">
        <f t="shared" si="357"/>
        <v>86.28126846153846</v>
      </c>
      <c r="AW631">
        <f t="shared" si="356"/>
        <v>26370.407692307694</v>
      </c>
      <c r="AX631">
        <f t="shared" si="347"/>
        <v>-8.9408455544898615</v>
      </c>
      <c r="BD631">
        <f t="shared" si="358"/>
        <v>21300.551730769232</v>
      </c>
      <c r="BE631">
        <f t="shared" si="348"/>
        <v>-1.2506324463027019</v>
      </c>
      <c r="BG631">
        <f t="shared" si="349"/>
        <v>8.2291863711114228</v>
      </c>
      <c r="BH631" s="39">
        <f t="shared" si="350"/>
        <v>42265</v>
      </c>
      <c r="BI631" s="41">
        <f t="shared" si="351"/>
        <v>175.28620999999998</v>
      </c>
      <c r="BJ631" s="41">
        <f t="shared" si="360"/>
        <v>276.9071725</v>
      </c>
      <c r="BK631" s="41">
        <f t="shared" si="360"/>
        <v>234.30606903846154</v>
      </c>
      <c r="BL631" s="41">
        <f t="shared" si="360"/>
        <v>191.70496557692309</v>
      </c>
      <c r="BM631" s="41">
        <f t="shared" si="360"/>
        <v>149.10386211538463</v>
      </c>
      <c r="BN631" s="41">
        <f t="shared" si="360"/>
        <v>106.50275865384616</v>
      </c>
      <c r="BP631">
        <f t="shared" si="359"/>
        <v>24903.948846153846</v>
      </c>
      <c r="BQ631">
        <f t="shared" si="352"/>
        <v>-5.5610017989278777</v>
      </c>
    </row>
    <row r="632" spans="1:69" x14ac:dyDescent="0.3">
      <c r="A632" s="38">
        <v>42272</v>
      </c>
      <c r="B632" s="48">
        <v>163796.85999999999</v>
      </c>
      <c r="C632" s="48">
        <v>201944.18</v>
      </c>
      <c r="D632" s="49">
        <v>1112000</v>
      </c>
      <c r="E632" s="48">
        <v>2495.27</v>
      </c>
      <c r="AD632" s="35">
        <f t="shared" si="339"/>
        <v>2016</v>
      </c>
      <c r="AE632" s="5">
        <f t="shared" si="340"/>
        <v>2015</v>
      </c>
      <c r="AF632" s="5">
        <f t="shared" si="341"/>
        <v>2014</v>
      </c>
      <c r="AG632" s="8">
        <f t="shared" si="342"/>
        <v>42272</v>
      </c>
      <c r="AH632" s="6">
        <f t="shared" si="353"/>
        <v>14</v>
      </c>
      <c r="AI632" s="6">
        <f t="shared" si="354"/>
        <v>38</v>
      </c>
      <c r="AK632">
        <f t="shared" si="355"/>
        <v>21529.44730769231</v>
      </c>
      <c r="AL632">
        <f t="shared" si="343"/>
        <v>-13.525141444046396</v>
      </c>
      <c r="AN632">
        <f t="shared" si="344"/>
        <v>7.6080383141780237</v>
      </c>
      <c r="AO632" s="39">
        <f t="shared" si="345"/>
        <v>42272</v>
      </c>
      <c r="AP632" s="40">
        <f t="shared" si="346"/>
        <v>163.79685999999998</v>
      </c>
      <c r="AQ632">
        <f t="shared" si="357"/>
        <v>258.3533676923077</v>
      </c>
      <c r="AR632">
        <f t="shared" si="357"/>
        <v>215.29447307692311</v>
      </c>
      <c r="AS632">
        <f t="shared" si="357"/>
        <v>172.23557846153847</v>
      </c>
      <c r="AT632">
        <f t="shared" si="357"/>
        <v>129.17668384615385</v>
      </c>
      <c r="AU632">
        <f t="shared" si="357"/>
        <v>86.117789230769233</v>
      </c>
      <c r="AW632">
        <f t="shared" si="356"/>
        <v>26340.333846153844</v>
      </c>
      <c r="AX632">
        <f t="shared" si="347"/>
        <v>-8.7344820501629066</v>
      </c>
      <c r="BD632">
        <f t="shared" si="358"/>
        <v>21309.829615384617</v>
      </c>
      <c r="BE632">
        <f t="shared" si="348"/>
        <v>-1.020080493330755</v>
      </c>
      <c r="BG632">
        <f t="shared" si="349"/>
        <v>7.6864462530355926</v>
      </c>
      <c r="BH632" s="39">
        <f t="shared" si="350"/>
        <v>42272</v>
      </c>
      <c r="BI632" s="41">
        <f t="shared" si="351"/>
        <v>163.79685999999998</v>
      </c>
      <c r="BJ632" s="41">
        <f t="shared" si="360"/>
        <v>277.02778500000005</v>
      </c>
      <c r="BK632" s="41">
        <f t="shared" si="360"/>
        <v>234.40812576923076</v>
      </c>
      <c r="BL632" s="41">
        <f t="shared" si="360"/>
        <v>191.78846653846156</v>
      </c>
      <c r="BM632" s="41">
        <f t="shared" si="360"/>
        <v>149.1688073076923</v>
      </c>
      <c r="BN632" s="41">
        <f t="shared" si="360"/>
        <v>106.54914807692309</v>
      </c>
      <c r="BP632">
        <f t="shared" si="359"/>
        <v>24876.506923076922</v>
      </c>
      <c r="BQ632">
        <f t="shared" si="352"/>
        <v>-5.5573590358675933</v>
      </c>
    </row>
    <row r="633" spans="1:69" x14ac:dyDescent="0.3">
      <c r="A633" s="38">
        <v>42279</v>
      </c>
      <c r="B633" s="48">
        <v>164827.96</v>
      </c>
      <c r="C633" s="48">
        <v>202921.27</v>
      </c>
      <c r="D633" s="49">
        <v>1119000</v>
      </c>
      <c r="E633" s="48">
        <v>2507.4499999999998</v>
      </c>
      <c r="AD633" s="35">
        <f t="shared" si="339"/>
        <v>2016</v>
      </c>
      <c r="AE633" s="5">
        <f t="shared" si="340"/>
        <v>2015</v>
      </c>
      <c r="AF633" s="5">
        <f t="shared" si="341"/>
        <v>2014</v>
      </c>
      <c r="AG633" s="8">
        <f t="shared" si="342"/>
        <v>42279</v>
      </c>
      <c r="AH633" s="6">
        <f t="shared" si="353"/>
        <v>13</v>
      </c>
      <c r="AI633" s="6">
        <f t="shared" si="354"/>
        <v>39</v>
      </c>
      <c r="AK633">
        <f t="shared" si="355"/>
        <v>21488.577499999999</v>
      </c>
      <c r="AL633">
        <f t="shared" si="343"/>
        <v>-13.237689959050646</v>
      </c>
      <c r="AN633">
        <f t="shared" si="344"/>
        <v>7.6704919159958349</v>
      </c>
      <c r="AO633" s="39">
        <f t="shared" si="345"/>
        <v>42279</v>
      </c>
      <c r="AP633" s="40">
        <f t="shared" si="346"/>
        <v>164.82795999999999</v>
      </c>
      <c r="AQ633">
        <f t="shared" si="357"/>
        <v>257.86293000000001</v>
      </c>
      <c r="AR633">
        <f t="shared" si="357"/>
        <v>214.885775</v>
      </c>
      <c r="AS633">
        <f t="shared" si="357"/>
        <v>171.90861999999998</v>
      </c>
      <c r="AT633">
        <f t="shared" si="357"/>
        <v>128.931465</v>
      </c>
      <c r="AU633">
        <f t="shared" si="357"/>
        <v>85.954309999999992</v>
      </c>
      <c r="AW633">
        <f t="shared" si="356"/>
        <v>26310.26</v>
      </c>
      <c r="AX633">
        <f t="shared" si="347"/>
        <v>-8.5267060874075984</v>
      </c>
      <c r="BD633">
        <f t="shared" si="358"/>
        <v>21319.107500000002</v>
      </c>
      <c r="BE633">
        <f t="shared" si="348"/>
        <v>-0.78865155220254612</v>
      </c>
      <c r="BG633">
        <f t="shared" si="349"/>
        <v>7.7314662445414273</v>
      </c>
      <c r="BH633" s="39">
        <f t="shared" si="350"/>
        <v>42279</v>
      </c>
      <c r="BI633" s="41">
        <f t="shared" si="351"/>
        <v>164.82795999999999</v>
      </c>
      <c r="BJ633" s="41">
        <f t="shared" si="360"/>
        <v>277.14839750000004</v>
      </c>
      <c r="BK633" s="41">
        <f t="shared" si="360"/>
        <v>234.51018250000001</v>
      </c>
      <c r="BL633" s="41">
        <f t="shared" si="360"/>
        <v>191.87196750000004</v>
      </c>
      <c r="BM633" s="41">
        <f t="shared" si="360"/>
        <v>149.23375250000001</v>
      </c>
      <c r="BN633" s="41">
        <f t="shared" si="360"/>
        <v>106.59553750000001</v>
      </c>
      <c r="BP633">
        <f t="shared" si="359"/>
        <v>24849.064999999999</v>
      </c>
      <c r="BQ633">
        <f t="shared" si="352"/>
        <v>-5.5537079451134286</v>
      </c>
    </row>
    <row r="634" spans="1:69" x14ac:dyDescent="0.3">
      <c r="A634" s="38">
        <v>42285</v>
      </c>
      <c r="B634" s="48">
        <v>187070.16</v>
      </c>
      <c r="C634" s="48">
        <v>227559.06</v>
      </c>
      <c r="D634" s="49">
        <v>1270000</v>
      </c>
      <c r="E634" s="48">
        <v>2811.88</v>
      </c>
      <c r="AD634" s="35">
        <f t="shared" si="339"/>
        <v>2016</v>
      </c>
      <c r="AE634" s="5">
        <f t="shared" si="340"/>
        <v>2015</v>
      </c>
      <c r="AF634" s="5">
        <f t="shared" si="341"/>
        <v>2014</v>
      </c>
      <c r="AG634" s="8">
        <f t="shared" si="342"/>
        <v>42285</v>
      </c>
      <c r="AH634" s="6">
        <f t="shared" si="353"/>
        <v>12</v>
      </c>
      <c r="AI634" s="6">
        <f t="shared" si="354"/>
        <v>40</v>
      </c>
      <c r="AK634">
        <f t="shared" si="355"/>
        <v>21447.707692307693</v>
      </c>
      <c r="AL634">
        <f t="shared" si="343"/>
        <v>-12.947214553272035</v>
      </c>
      <c r="AN634">
        <f t="shared" si="344"/>
        <v>8.7221516948915472</v>
      </c>
      <c r="AO634" s="39">
        <f t="shared" si="345"/>
        <v>42285</v>
      </c>
      <c r="AP634" s="40">
        <f t="shared" si="346"/>
        <v>187.07016000000002</v>
      </c>
      <c r="AQ634">
        <f t="shared" si="357"/>
        <v>257.37249230769231</v>
      </c>
      <c r="AR634">
        <f t="shared" si="357"/>
        <v>214.47707692307694</v>
      </c>
      <c r="AS634">
        <f t="shared" si="357"/>
        <v>171.58166153846153</v>
      </c>
      <c r="AT634">
        <f t="shared" si="357"/>
        <v>128.68624615384616</v>
      </c>
      <c r="AU634">
        <f t="shared" si="357"/>
        <v>85.790830769230766</v>
      </c>
      <c r="AW634">
        <f t="shared" si="356"/>
        <v>26280.186153846156</v>
      </c>
      <c r="AX634">
        <f t="shared" si="347"/>
        <v>-8.3175031150332543</v>
      </c>
      <c r="BD634">
        <f t="shared" si="358"/>
        <v>21328.385384615387</v>
      </c>
      <c r="BE634">
        <f t="shared" si="348"/>
        <v>-0.55634060946803121</v>
      </c>
      <c r="BG634">
        <f t="shared" si="349"/>
        <v>8.7709480406771743</v>
      </c>
      <c r="BH634" s="39">
        <f t="shared" si="350"/>
        <v>42285</v>
      </c>
      <c r="BI634" s="41">
        <f t="shared" si="351"/>
        <v>187.07016000000002</v>
      </c>
      <c r="BJ634" s="41">
        <f t="shared" si="360"/>
        <v>277.26901000000004</v>
      </c>
      <c r="BK634" s="41">
        <f t="shared" si="360"/>
        <v>234.61223923076926</v>
      </c>
      <c r="BL634" s="41">
        <f t="shared" si="360"/>
        <v>191.95546846153849</v>
      </c>
      <c r="BM634" s="41">
        <f t="shared" si="360"/>
        <v>149.29869769230771</v>
      </c>
      <c r="BN634" s="41">
        <f t="shared" si="360"/>
        <v>106.64192692307694</v>
      </c>
      <c r="BP634">
        <f t="shared" si="359"/>
        <v>24821.623076923075</v>
      </c>
      <c r="BQ634">
        <f t="shared" si="352"/>
        <v>-5.5500484980758653</v>
      </c>
    </row>
    <row r="635" spans="1:69" x14ac:dyDescent="0.3">
      <c r="A635" s="38">
        <v>42293</v>
      </c>
      <c r="B635" s="48">
        <v>186333.66</v>
      </c>
      <c r="C635" s="48">
        <v>225820.54</v>
      </c>
      <c r="D635" s="49">
        <v>1265000</v>
      </c>
      <c r="E635" s="48">
        <v>2789.35</v>
      </c>
      <c r="AD635" s="35">
        <f t="shared" si="339"/>
        <v>2016</v>
      </c>
      <c r="AE635" s="5">
        <f t="shared" si="340"/>
        <v>2015</v>
      </c>
      <c r="AF635" s="5">
        <f t="shared" si="341"/>
        <v>2014</v>
      </c>
      <c r="AG635" s="8">
        <f t="shared" si="342"/>
        <v>42293</v>
      </c>
      <c r="AH635" s="6">
        <f t="shared" si="353"/>
        <v>11</v>
      </c>
      <c r="AI635" s="6">
        <f t="shared" si="354"/>
        <v>41</v>
      </c>
      <c r="AK635">
        <f t="shared" si="355"/>
        <v>21406.837884615386</v>
      </c>
      <c r="AL635">
        <f t="shared" si="343"/>
        <v>-12.653667258017286</v>
      </c>
      <c r="AN635">
        <f t="shared" si="344"/>
        <v>8.7043990805346283</v>
      </c>
      <c r="AO635" s="39">
        <f t="shared" si="345"/>
        <v>42293</v>
      </c>
      <c r="AP635" s="40">
        <f t="shared" si="346"/>
        <v>186.33366000000001</v>
      </c>
      <c r="AQ635">
        <f t="shared" si="357"/>
        <v>256.88205461538462</v>
      </c>
      <c r="AR635">
        <f t="shared" si="357"/>
        <v>214.06837884615385</v>
      </c>
      <c r="AS635">
        <f t="shared" si="357"/>
        <v>171.25470307692308</v>
      </c>
      <c r="AT635">
        <f t="shared" si="357"/>
        <v>128.44102730769231</v>
      </c>
      <c r="AU635">
        <f t="shared" si="357"/>
        <v>85.627351538461539</v>
      </c>
      <c r="AW635">
        <f t="shared" si="356"/>
        <v>26250.112307692307</v>
      </c>
      <c r="AX635">
        <f t="shared" si="347"/>
        <v>-8.1068583812847983</v>
      </c>
      <c r="BD635">
        <f t="shared" si="358"/>
        <v>21337.663269230768</v>
      </c>
      <c r="BE635">
        <f t="shared" si="348"/>
        <v>-0.32314261339051464</v>
      </c>
      <c r="BG635">
        <f t="shared" si="349"/>
        <v>8.7326178902024356</v>
      </c>
      <c r="BH635" s="39">
        <f t="shared" si="350"/>
        <v>42293</v>
      </c>
      <c r="BI635" s="41">
        <f t="shared" si="351"/>
        <v>186.33366000000001</v>
      </c>
      <c r="BJ635" s="41">
        <f t="shared" si="360"/>
        <v>277.38962249999997</v>
      </c>
      <c r="BK635" s="41">
        <f t="shared" si="360"/>
        <v>234.71429596153845</v>
      </c>
      <c r="BL635" s="41">
        <f t="shared" si="360"/>
        <v>192.03896942307694</v>
      </c>
      <c r="BM635" s="41">
        <f t="shared" si="360"/>
        <v>149.36364288461536</v>
      </c>
      <c r="BN635" s="41">
        <f t="shared" si="360"/>
        <v>106.68831634615385</v>
      </c>
      <c r="BP635">
        <f t="shared" si="359"/>
        <v>24794.181153846152</v>
      </c>
      <c r="BQ635">
        <f t="shared" si="352"/>
        <v>-5.5463806660343673</v>
      </c>
    </row>
    <row r="636" spans="1:69" x14ac:dyDescent="0.3">
      <c r="A636" s="38">
        <v>42300</v>
      </c>
      <c r="B636" s="48">
        <v>189868.85</v>
      </c>
      <c r="C636" s="48">
        <v>226260.35</v>
      </c>
      <c r="D636" s="49">
        <v>1289000</v>
      </c>
      <c r="E636" s="48">
        <v>2791.81</v>
      </c>
      <c r="AD636" s="35">
        <f t="shared" si="339"/>
        <v>2016</v>
      </c>
      <c r="AE636" s="5">
        <f t="shared" si="340"/>
        <v>2015</v>
      </c>
      <c r="AF636" s="5">
        <f t="shared" si="341"/>
        <v>2014</v>
      </c>
      <c r="AG636" s="8">
        <f t="shared" si="342"/>
        <v>42300</v>
      </c>
      <c r="AH636" s="6">
        <f t="shared" si="353"/>
        <v>10</v>
      </c>
      <c r="AI636" s="6">
        <f t="shared" si="354"/>
        <v>42</v>
      </c>
      <c r="AK636">
        <f t="shared" si="355"/>
        <v>21365.96807692308</v>
      </c>
      <c r="AL636">
        <f t="shared" si="343"/>
        <v>-12.356999084625009</v>
      </c>
      <c r="AN636">
        <f t="shared" si="344"/>
        <v>8.8865081758253321</v>
      </c>
      <c r="AO636" s="39">
        <f t="shared" si="345"/>
        <v>42300</v>
      </c>
      <c r="AP636" s="40">
        <f t="shared" si="346"/>
        <v>189.86885000000001</v>
      </c>
      <c r="AQ636">
        <f t="shared" si="357"/>
        <v>256.39161692307698</v>
      </c>
      <c r="AR636">
        <f t="shared" si="357"/>
        <v>213.65968076923079</v>
      </c>
      <c r="AS636">
        <f t="shared" si="357"/>
        <v>170.92774461538463</v>
      </c>
      <c r="AT636">
        <f t="shared" si="357"/>
        <v>128.19580846153849</v>
      </c>
      <c r="AU636">
        <f t="shared" si="357"/>
        <v>85.463872307692313</v>
      </c>
      <c r="AW636">
        <f t="shared" si="356"/>
        <v>26220.038461538461</v>
      </c>
      <c r="AX636">
        <f t="shared" si="347"/>
        <v>-7.8947569303750242</v>
      </c>
      <c r="BD636">
        <f t="shared" si="358"/>
        <v>21346.941153846157</v>
      </c>
      <c r="BE636">
        <f t="shared" si="348"/>
        <v>-8.9052473580508718E-2</v>
      </c>
      <c r="BG636">
        <f t="shared" si="349"/>
        <v>8.894428884758069</v>
      </c>
      <c r="BH636" s="39">
        <f t="shared" si="350"/>
        <v>42300</v>
      </c>
      <c r="BI636" s="41">
        <f t="shared" si="351"/>
        <v>189.86885000000001</v>
      </c>
      <c r="BJ636" s="41">
        <f t="shared" si="360"/>
        <v>277.51023500000002</v>
      </c>
      <c r="BK636" s="41">
        <f t="shared" si="360"/>
        <v>234.81635269230773</v>
      </c>
      <c r="BL636" s="41">
        <f t="shared" si="360"/>
        <v>192.12247038461541</v>
      </c>
      <c r="BM636" s="41">
        <f t="shared" si="360"/>
        <v>149.42858807692309</v>
      </c>
      <c r="BN636" s="41">
        <f t="shared" si="360"/>
        <v>106.73470576923079</v>
      </c>
      <c r="BP636">
        <f t="shared" si="359"/>
        <v>24766.739230769232</v>
      </c>
      <c r="BQ636">
        <f t="shared" si="352"/>
        <v>-5.5427044201366797</v>
      </c>
    </row>
    <row r="637" spans="1:69" x14ac:dyDescent="0.3">
      <c r="A637" s="38">
        <v>42307</v>
      </c>
      <c r="B637" s="48">
        <v>202094.69</v>
      </c>
      <c r="C637" s="48">
        <v>237357.84</v>
      </c>
      <c r="D637" s="49">
        <v>1372000</v>
      </c>
      <c r="E637" s="48">
        <v>2927.98</v>
      </c>
      <c r="AD637" s="35">
        <f t="shared" si="339"/>
        <v>2016</v>
      </c>
      <c r="AE637" s="5">
        <f t="shared" si="340"/>
        <v>2015</v>
      </c>
      <c r="AF637" s="5">
        <f t="shared" si="341"/>
        <v>2014</v>
      </c>
      <c r="AG637" s="8">
        <f t="shared" si="342"/>
        <v>42307</v>
      </c>
      <c r="AH637" s="6">
        <f t="shared" si="353"/>
        <v>9</v>
      </c>
      <c r="AI637" s="6">
        <f t="shared" si="354"/>
        <v>43</v>
      </c>
      <c r="AK637">
        <f t="shared" si="355"/>
        <v>21325.09826923077</v>
      </c>
      <c r="AL637">
        <f t="shared" si="343"/>
        <v>-12.057159997210952</v>
      </c>
      <c r="AN637">
        <f t="shared" si="344"/>
        <v>9.476846833179442</v>
      </c>
      <c r="AO637" s="39">
        <f t="shared" si="345"/>
        <v>42307</v>
      </c>
      <c r="AP637" s="40">
        <f t="shared" si="346"/>
        <v>202.09469000000001</v>
      </c>
      <c r="AQ637">
        <f t="shared" si="357"/>
        <v>255.90117923076923</v>
      </c>
      <c r="AR637">
        <f t="shared" si="357"/>
        <v>213.2509826923077</v>
      </c>
      <c r="AS637">
        <f t="shared" si="357"/>
        <v>170.60078615384617</v>
      </c>
      <c r="AT637">
        <f t="shared" si="357"/>
        <v>127.95058961538462</v>
      </c>
      <c r="AU637">
        <f t="shared" si="357"/>
        <v>85.300393076923086</v>
      </c>
      <c r="AW637">
        <f t="shared" si="356"/>
        <v>26189.964615384612</v>
      </c>
      <c r="AX637">
        <f t="shared" si="347"/>
        <v>-7.6811835989450632</v>
      </c>
      <c r="BD637">
        <f t="shared" si="358"/>
        <v>21356.219038461539</v>
      </c>
      <c r="BE637">
        <f t="shared" si="348"/>
        <v>0.14593493937455904</v>
      </c>
      <c r="BG637">
        <f t="shared" si="349"/>
        <v>9.463036955934804</v>
      </c>
      <c r="BH637" s="39">
        <f t="shared" si="350"/>
        <v>42307</v>
      </c>
      <c r="BI637" s="41">
        <f t="shared" si="351"/>
        <v>202.09469000000001</v>
      </c>
      <c r="BJ637" s="41">
        <f t="shared" si="360"/>
        <v>277.63084750000002</v>
      </c>
      <c r="BK637" s="41">
        <f t="shared" si="360"/>
        <v>234.91840942307692</v>
      </c>
      <c r="BL637" s="41">
        <f t="shared" si="360"/>
        <v>192.20597134615386</v>
      </c>
      <c r="BM637" s="41">
        <f t="shared" si="360"/>
        <v>149.49353326923077</v>
      </c>
      <c r="BN637" s="41">
        <f t="shared" si="360"/>
        <v>106.78109519230769</v>
      </c>
      <c r="BP637">
        <f t="shared" si="359"/>
        <v>24739.297307692308</v>
      </c>
      <c r="BQ637">
        <f t="shared" si="352"/>
        <v>-5.5390197313979872</v>
      </c>
    </row>
    <row r="638" spans="1:69" x14ac:dyDescent="0.3">
      <c r="A638" s="38">
        <v>42314</v>
      </c>
      <c r="B638" s="48">
        <v>197086.51</v>
      </c>
      <c r="C638" s="48">
        <v>232662.67</v>
      </c>
      <c r="D638" s="49">
        <v>1338000</v>
      </c>
      <c r="E638" s="48">
        <v>2870.2</v>
      </c>
      <c r="AD638" s="35">
        <f t="shared" si="339"/>
        <v>2016</v>
      </c>
      <c r="AE638" s="5">
        <f t="shared" si="340"/>
        <v>2015</v>
      </c>
      <c r="AF638" s="5">
        <f t="shared" si="341"/>
        <v>2014</v>
      </c>
      <c r="AG638" s="8">
        <f t="shared" si="342"/>
        <v>42314</v>
      </c>
      <c r="AH638" s="6">
        <f t="shared" si="353"/>
        <v>8</v>
      </c>
      <c r="AI638" s="6">
        <f t="shared" si="354"/>
        <v>44</v>
      </c>
      <c r="AK638">
        <f t="shared" si="355"/>
        <v>21284.228461538463</v>
      </c>
      <c r="AL638">
        <f t="shared" si="343"/>
        <v>-11.754098884534937</v>
      </c>
      <c r="AN638">
        <f t="shared" si="344"/>
        <v>9.2597441507519989</v>
      </c>
      <c r="AO638" s="39">
        <f t="shared" si="345"/>
        <v>42314</v>
      </c>
      <c r="AP638" s="40">
        <f t="shared" si="346"/>
        <v>197.08651</v>
      </c>
      <c r="AQ638">
        <f t="shared" si="357"/>
        <v>255.41074153846156</v>
      </c>
      <c r="AR638">
        <f t="shared" si="357"/>
        <v>212.84228461538464</v>
      </c>
      <c r="AS638">
        <f t="shared" si="357"/>
        <v>170.27382769230772</v>
      </c>
      <c r="AT638">
        <f t="shared" si="357"/>
        <v>127.70537076923078</v>
      </c>
      <c r="AU638">
        <f t="shared" si="357"/>
        <v>85.13691384615386</v>
      </c>
      <c r="AW638">
        <f t="shared" si="356"/>
        <v>26159.890769230769</v>
      </c>
      <c r="AX638">
        <f t="shared" si="347"/>
        <v>-7.4661230124506535</v>
      </c>
      <c r="BD638">
        <f t="shared" si="358"/>
        <v>21365.496923076924</v>
      </c>
      <c r="BE638">
        <f t="shared" si="348"/>
        <v>0.38182479428519045</v>
      </c>
      <c r="BG638">
        <f t="shared" si="349"/>
        <v>9.224522636172642</v>
      </c>
      <c r="BH638" s="39">
        <f t="shared" si="350"/>
        <v>42314</v>
      </c>
      <c r="BI638" s="41">
        <f t="shared" si="351"/>
        <v>197.08651</v>
      </c>
      <c r="BJ638" s="41">
        <f t="shared" si="360"/>
        <v>277.75146000000001</v>
      </c>
      <c r="BK638" s="41">
        <f t="shared" si="360"/>
        <v>235.02046615384614</v>
      </c>
      <c r="BL638" s="41">
        <f t="shared" si="360"/>
        <v>192.28947230769231</v>
      </c>
      <c r="BM638" s="41">
        <f t="shared" si="360"/>
        <v>149.55847846153847</v>
      </c>
      <c r="BN638" s="41">
        <f t="shared" si="360"/>
        <v>106.82748461538462</v>
      </c>
      <c r="BP638">
        <f t="shared" si="359"/>
        <v>24711.855384615385</v>
      </c>
      <c r="BQ638">
        <f t="shared" si="352"/>
        <v>-5.5353265707002164</v>
      </c>
    </row>
    <row r="639" spans="1:69" x14ac:dyDescent="0.3">
      <c r="A639" s="38">
        <v>42321</v>
      </c>
      <c r="B639" s="48">
        <v>191489.14</v>
      </c>
      <c r="C639" s="48">
        <v>226529.78</v>
      </c>
      <c r="D639" s="49">
        <v>1300000</v>
      </c>
      <c r="E639" s="48">
        <v>2795.07</v>
      </c>
      <c r="AD639" s="35">
        <f t="shared" si="339"/>
        <v>2016</v>
      </c>
      <c r="AE639" s="5">
        <f t="shared" si="340"/>
        <v>2015</v>
      </c>
      <c r="AF639" s="5">
        <f t="shared" si="341"/>
        <v>2014</v>
      </c>
      <c r="AG639" s="8">
        <f t="shared" si="342"/>
        <v>42321</v>
      </c>
      <c r="AH639" s="6">
        <f t="shared" si="353"/>
        <v>7</v>
      </c>
      <c r="AI639" s="6">
        <f t="shared" si="354"/>
        <v>45</v>
      </c>
      <c r="AK639">
        <f t="shared" si="355"/>
        <v>21243.358653846153</v>
      </c>
      <c r="AL639">
        <f t="shared" si="343"/>
        <v>-11.447763530955656</v>
      </c>
      <c r="AN639">
        <f t="shared" si="344"/>
        <v>9.0140708501068652</v>
      </c>
      <c r="AO639" s="39">
        <f t="shared" si="345"/>
        <v>42321</v>
      </c>
      <c r="AP639" s="40">
        <f t="shared" si="346"/>
        <v>191.48914000000002</v>
      </c>
      <c r="AQ639">
        <f t="shared" si="357"/>
        <v>254.92030384615384</v>
      </c>
      <c r="AR639">
        <f t="shared" si="357"/>
        <v>212.43358653846153</v>
      </c>
      <c r="AS639">
        <f t="shared" si="357"/>
        <v>169.94686923076924</v>
      </c>
      <c r="AT639">
        <f t="shared" si="357"/>
        <v>127.46015192307692</v>
      </c>
      <c r="AU639">
        <f t="shared" si="357"/>
        <v>84.973434615384619</v>
      </c>
      <c r="AW639">
        <f t="shared" si="356"/>
        <v>26129.816923076924</v>
      </c>
      <c r="AX639">
        <f t="shared" si="347"/>
        <v>-7.2495595814727647</v>
      </c>
      <c r="BD639">
        <f t="shared" si="358"/>
        <v>21374.774807692309</v>
      </c>
      <c r="BE639">
        <f t="shared" si="348"/>
        <v>0.61862229973865812</v>
      </c>
      <c r="BG639">
        <f t="shared" si="349"/>
        <v>8.9586506394952661</v>
      </c>
      <c r="BH639" s="39">
        <f t="shared" si="350"/>
        <v>42321</v>
      </c>
      <c r="BI639" s="41">
        <f t="shared" si="351"/>
        <v>191.48914000000002</v>
      </c>
      <c r="BJ639" s="41">
        <f t="shared" si="360"/>
        <v>277.8720725</v>
      </c>
      <c r="BK639" s="41">
        <f t="shared" si="360"/>
        <v>235.12252288461539</v>
      </c>
      <c r="BL639" s="41">
        <f t="shared" si="360"/>
        <v>192.37297326923078</v>
      </c>
      <c r="BM639" s="41">
        <f t="shared" si="360"/>
        <v>149.62342365384617</v>
      </c>
      <c r="BN639" s="41">
        <f t="shared" si="360"/>
        <v>106.87387403846154</v>
      </c>
      <c r="BP639">
        <f t="shared" si="359"/>
        <v>24684.413461538461</v>
      </c>
      <c r="BQ639">
        <f t="shared" si="352"/>
        <v>-5.5316249087911995</v>
      </c>
    </row>
    <row r="640" spans="1:69" x14ac:dyDescent="0.3">
      <c r="A640" s="38">
        <v>42328</v>
      </c>
      <c r="B640" s="48">
        <v>189279.65</v>
      </c>
      <c r="C640" s="48">
        <v>224744.05</v>
      </c>
      <c r="D640" s="49">
        <v>1285000</v>
      </c>
      <c r="E640" s="48">
        <v>2772.18</v>
      </c>
      <c r="AD640" s="35">
        <f t="shared" si="339"/>
        <v>2016</v>
      </c>
      <c r="AE640" s="5">
        <f t="shared" si="340"/>
        <v>2015</v>
      </c>
      <c r="AF640" s="5">
        <f t="shared" si="341"/>
        <v>2014</v>
      </c>
      <c r="AG640" s="8">
        <f t="shared" si="342"/>
        <v>42328</v>
      </c>
      <c r="AH640" s="6">
        <f t="shared" si="353"/>
        <v>6</v>
      </c>
      <c r="AI640" s="6">
        <f t="shared" si="354"/>
        <v>46</v>
      </c>
      <c r="AK640">
        <f t="shared" si="355"/>
        <v>21202.488846153843</v>
      </c>
      <c r="AL640">
        <f t="shared" si="343"/>
        <v>-11.138100586439037</v>
      </c>
      <c r="AN640">
        <f t="shared" si="344"/>
        <v>8.9272373339479696</v>
      </c>
      <c r="AO640" s="39">
        <f t="shared" si="345"/>
        <v>42328</v>
      </c>
      <c r="AP640" s="40">
        <f t="shared" si="346"/>
        <v>189.27965</v>
      </c>
      <c r="AQ640">
        <f t="shared" si="357"/>
        <v>254.42986615384612</v>
      </c>
      <c r="AR640">
        <f t="shared" si="357"/>
        <v>212.02488846153841</v>
      </c>
      <c r="AS640">
        <f t="shared" si="357"/>
        <v>169.61991076923076</v>
      </c>
      <c r="AT640">
        <f t="shared" si="357"/>
        <v>127.21493307692306</v>
      </c>
      <c r="AU640">
        <f t="shared" si="357"/>
        <v>84.809955384615378</v>
      </c>
      <c r="AW640">
        <f t="shared" si="356"/>
        <v>26099.743076923074</v>
      </c>
      <c r="AX640">
        <f t="shared" si="347"/>
        <v>-7.0314774979504886</v>
      </c>
      <c r="BD640">
        <f t="shared" si="358"/>
        <v>21384.05269230769</v>
      </c>
      <c r="BE640">
        <f t="shared" si="348"/>
        <v>0.85633270448239873</v>
      </c>
      <c r="BG640">
        <f t="shared" si="349"/>
        <v>8.8514395621597028</v>
      </c>
      <c r="BH640" s="39">
        <f t="shared" si="350"/>
        <v>42328</v>
      </c>
      <c r="BI640" s="41">
        <f t="shared" si="351"/>
        <v>189.27965</v>
      </c>
      <c r="BJ640" s="41">
        <f t="shared" si="360"/>
        <v>277.99268499999999</v>
      </c>
      <c r="BK640" s="41">
        <f t="shared" si="360"/>
        <v>235.22457961538461</v>
      </c>
      <c r="BL640" s="41">
        <f t="shared" si="360"/>
        <v>192.4564742307692</v>
      </c>
      <c r="BM640" s="41">
        <f t="shared" si="360"/>
        <v>149.68836884615385</v>
      </c>
      <c r="BN640" s="41">
        <f t="shared" si="360"/>
        <v>106.92026346153844</v>
      </c>
      <c r="BP640">
        <f t="shared" si="359"/>
        <v>24656.971538461537</v>
      </c>
      <c r="BQ640">
        <f t="shared" si="352"/>
        <v>-5.5279147162839664</v>
      </c>
    </row>
    <row r="641" spans="1:69" x14ac:dyDescent="0.3">
      <c r="A641" s="38">
        <v>42335</v>
      </c>
      <c r="B641" s="48">
        <v>195466.22</v>
      </c>
      <c r="C641" s="48">
        <v>232021.51</v>
      </c>
      <c r="D641" s="49">
        <v>1327000</v>
      </c>
      <c r="E641" s="48">
        <v>2862.1</v>
      </c>
      <c r="AD641" s="35">
        <f t="shared" si="339"/>
        <v>2016</v>
      </c>
      <c r="AE641" s="5">
        <f t="shared" si="340"/>
        <v>2015</v>
      </c>
      <c r="AF641" s="5">
        <f t="shared" si="341"/>
        <v>2014</v>
      </c>
      <c r="AG641" s="8">
        <f t="shared" si="342"/>
        <v>42335</v>
      </c>
      <c r="AH641" s="6">
        <f t="shared" si="353"/>
        <v>5</v>
      </c>
      <c r="AI641" s="6">
        <f t="shared" si="354"/>
        <v>47</v>
      </c>
      <c r="AK641">
        <f t="shared" si="355"/>
        <v>21161.619038461537</v>
      </c>
      <c r="AL641">
        <f t="shared" si="343"/>
        <v>-10.825055535584116</v>
      </c>
      <c r="AN641">
        <f t="shared" si="344"/>
        <v>9.2368272788928589</v>
      </c>
      <c r="AO641" s="39">
        <f t="shared" si="345"/>
        <v>42335</v>
      </c>
      <c r="AP641" s="40">
        <f t="shared" si="346"/>
        <v>195.46621999999999</v>
      </c>
      <c r="AQ641">
        <f t="shared" si="357"/>
        <v>253.93942846153845</v>
      </c>
      <c r="AR641">
        <f t="shared" si="357"/>
        <v>211.61619038461535</v>
      </c>
      <c r="AS641">
        <f t="shared" si="357"/>
        <v>169.2929523076923</v>
      </c>
      <c r="AT641">
        <f t="shared" si="357"/>
        <v>126.96971423076923</v>
      </c>
      <c r="AU641">
        <f t="shared" si="357"/>
        <v>84.646476153846152</v>
      </c>
      <c r="AW641">
        <f t="shared" si="356"/>
        <v>26069.669230769232</v>
      </c>
      <c r="AX641">
        <f t="shared" si="347"/>
        <v>-6.811860731334618</v>
      </c>
      <c r="BD641">
        <f t="shared" si="358"/>
        <v>21393.330576923079</v>
      </c>
      <c r="BE641">
        <f t="shared" si="348"/>
        <v>1.0949612978118806</v>
      </c>
      <c r="BG641">
        <f t="shared" si="349"/>
        <v>9.1367830407318067</v>
      </c>
      <c r="BH641" s="39">
        <f t="shared" si="350"/>
        <v>42335</v>
      </c>
      <c r="BI641" s="41">
        <f t="shared" si="351"/>
        <v>195.46621999999999</v>
      </c>
      <c r="BJ641" s="41">
        <f t="shared" si="360"/>
        <v>278.11329750000004</v>
      </c>
      <c r="BK641" s="41">
        <f t="shared" si="360"/>
        <v>235.32663634615386</v>
      </c>
      <c r="BL641" s="41">
        <f t="shared" si="360"/>
        <v>192.53997519230774</v>
      </c>
      <c r="BM641" s="41">
        <f t="shared" si="360"/>
        <v>149.75331403846155</v>
      </c>
      <c r="BN641" s="41">
        <f t="shared" si="360"/>
        <v>106.9666528846154</v>
      </c>
      <c r="BP641">
        <f t="shared" si="359"/>
        <v>24629.529615384614</v>
      </c>
      <c r="BQ641">
        <f t="shared" si="352"/>
        <v>-5.5241959636559752</v>
      </c>
    </row>
    <row r="642" spans="1:69" x14ac:dyDescent="0.3">
      <c r="A642" s="38">
        <v>42342</v>
      </c>
      <c r="B642" s="48">
        <v>186922.86</v>
      </c>
      <c r="C642" s="48">
        <v>222993.95</v>
      </c>
      <c r="D642" s="49">
        <v>1269000</v>
      </c>
      <c r="E642" s="48">
        <v>2749.8</v>
      </c>
      <c r="AD642" s="35">
        <f t="shared" si="339"/>
        <v>2016</v>
      </c>
      <c r="AE642" s="5">
        <f t="shared" si="340"/>
        <v>2015</v>
      </c>
      <c r="AF642" s="5">
        <f t="shared" si="341"/>
        <v>2014</v>
      </c>
      <c r="AG642" s="8">
        <f t="shared" si="342"/>
        <v>42342</v>
      </c>
      <c r="AH642" s="6">
        <f t="shared" si="353"/>
        <v>4</v>
      </c>
      <c r="AI642" s="6">
        <f t="shared" si="354"/>
        <v>48</v>
      </c>
      <c r="AK642">
        <f t="shared" si="355"/>
        <v>21120.74923076923</v>
      </c>
      <c r="AL642">
        <f t="shared" si="343"/>
        <v>-10.508572665628069</v>
      </c>
      <c r="AN642">
        <f t="shared" si="344"/>
        <v>8.8502002442075369</v>
      </c>
      <c r="AO642" s="39">
        <f t="shared" si="345"/>
        <v>42342</v>
      </c>
      <c r="AP642" s="40">
        <f t="shared" si="346"/>
        <v>186.92285999999999</v>
      </c>
      <c r="AQ642">
        <f t="shared" si="357"/>
        <v>253.44899076923076</v>
      </c>
      <c r="AR642">
        <f t="shared" si="357"/>
        <v>211.20749230769229</v>
      </c>
      <c r="AS642">
        <f t="shared" si="357"/>
        <v>168.96599384615385</v>
      </c>
      <c r="AT642">
        <f t="shared" si="357"/>
        <v>126.72449538461538</v>
      </c>
      <c r="AU642">
        <f t="shared" si="357"/>
        <v>84.482996923076925</v>
      </c>
      <c r="AW642">
        <f t="shared" si="356"/>
        <v>26039.595384615386</v>
      </c>
      <c r="AX642">
        <f t="shared" si="347"/>
        <v>-6.5906930246594992</v>
      </c>
      <c r="BD642">
        <f t="shared" si="358"/>
        <v>21402.608461538464</v>
      </c>
      <c r="BE642">
        <f t="shared" si="348"/>
        <v>1.3345134099628231</v>
      </c>
      <c r="BG642">
        <f t="shared" si="349"/>
        <v>8.7336485333509479</v>
      </c>
      <c r="BH642" s="39">
        <f t="shared" si="350"/>
        <v>42342</v>
      </c>
      <c r="BI642" s="41">
        <f t="shared" si="351"/>
        <v>186.92285999999999</v>
      </c>
      <c r="BJ642" s="41">
        <f t="shared" si="360"/>
        <v>278.23391000000004</v>
      </c>
      <c r="BK642" s="41">
        <f t="shared" si="360"/>
        <v>235.42869307692311</v>
      </c>
      <c r="BL642" s="41">
        <f t="shared" si="360"/>
        <v>192.62347615384618</v>
      </c>
      <c r="BM642" s="41">
        <f t="shared" si="360"/>
        <v>149.81825923076923</v>
      </c>
      <c r="BN642" s="41">
        <f t="shared" si="360"/>
        <v>107.01304230769232</v>
      </c>
      <c r="BP642">
        <f t="shared" si="359"/>
        <v>24602.087692307694</v>
      </c>
      <c r="BQ642">
        <f t="shared" si="352"/>
        <v>-5.5204686212482201</v>
      </c>
    </row>
    <row r="643" spans="1:69" x14ac:dyDescent="0.3">
      <c r="A643" s="38">
        <v>42349</v>
      </c>
      <c r="B643" s="48">
        <v>189132.35</v>
      </c>
      <c r="C643" s="48">
        <v>223885.71</v>
      </c>
      <c r="D643" s="49">
        <v>1284000</v>
      </c>
      <c r="E643" s="48">
        <v>2759.44</v>
      </c>
      <c r="AD643" s="35">
        <f t="shared" si="339"/>
        <v>2016</v>
      </c>
      <c r="AE643" s="5">
        <f t="shared" si="340"/>
        <v>2015</v>
      </c>
      <c r="AF643" s="5">
        <f t="shared" si="341"/>
        <v>2014</v>
      </c>
      <c r="AG643" s="8">
        <f t="shared" si="342"/>
        <v>42349</v>
      </c>
      <c r="AH643" s="6">
        <f t="shared" si="353"/>
        <v>3</v>
      </c>
      <c r="AI643" s="6">
        <f t="shared" si="354"/>
        <v>49</v>
      </c>
      <c r="AK643">
        <f t="shared" si="355"/>
        <v>21079.879423076924</v>
      </c>
      <c r="AL643">
        <f t="shared" si="343"/>
        <v>-10.188595033391723</v>
      </c>
      <c r="AN643">
        <f t="shared" si="344"/>
        <v>8.9721741858233699</v>
      </c>
      <c r="AO643" s="39">
        <f t="shared" si="345"/>
        <v>42349</v>
      </c>
      <c r="AP643" s="40">
        <f t="shared" si="346"/>
        <v>189.13235</v>
      </c>
      <c r="AQ643">
        <f t="shared" si="357"/>
        <v>252.95855307692307</v>
      </c>
      <c r="AR643">
        <f t="shared" si="357"/>
        <v>210.79879423076923</v>
      </c>
      <c r="AS643">
        <f t="shared" si="357"/>
        <v>168.6390353846154</v>
      </c>
      <c r="AT643">
        <f t="shared" si="357"/>
        <v>126.47927653846153</v>
      </c>
      <c r="AU643">
        <f t="shared" si="357"/>
        <v>84.319517692307699</v>
      </c>
      <c r="AW643">
        <f t="shared" si="356"/>
        <v>26009.521538461537</v>
      </c>
      <c r="AX643">
        <f t="shared" si="347"/>
        <v>-6.367957890531506</v>
      </c>
      <c r="BD643">
        <f t="shared" si="358"/>
        <v>21411.886346153846</v>
      </c>
      <c r="BE643">
        <f t="shared" si="348"/>
        <v>1.5749944125081683</v>
      </c>
      <c r="BG643">
        <f t="shared" si="349"/>
        <v>8.8330540776466098</v>
      </c>
      <c r="BH643" s="39">
        <f t="shared" si="350"/>
        <v>42349</v>
      </c>
      <c r="BI643" s="41">
        <f t="shared" si="351"/>
        <v>189.13235</v>
      </c>
      <c r="BJ643" s="41">
        <f t="shared" si="360"/>
        <v>278.35452250000003</v>
      </c>
      <c r="BK643" s="41">
        <f t="shared" si="360"/>
        <v>235.5307498076923</v>
      </c>
      <c r="BL643" s="41">
        <f t="shared" si="360"/>
        <v>192.70697711538463</v>
      </c>
      <c r="BM643" s="41">
        <f t="shared" si="360"/>
        <v>149.8832044230769</v>
      </c>
      <c r="BN643" s="41">
        <f t="shared" si="360"/>
        <v>107.05943173076922</v>
      </c>
      <c r="BP643">
        <f t="shared" si="359"/>
        <v>24574.64576923077</v>
      </c>
      <c r="BQ643">
        <f t="shared" si="352"/>
        <v>-5.5167326592645889</v>
      </c>
    </row>
    <row r="644" spans="1:69" x14ac:dyDescent="0.3">
      <c r="A644" s="38">
        <v>42356</v>
      </c>
      <c r="B644" s="48">
        <v>188248.55</v>
      </c>
      <c r="C644" s="48">
        <v>224130.05</v>
      </c>
      <c r="D644" s="49">
        <v>1278000</v>
      </c>
      <c r="E644" s="48">
        <v>2762.13</v>
      </c>
      <c r="AD644" s="35">
        <f t="shared" si="339"/>
        <v>2016</v>
      </c>
      <c r="AE644" s="5">
        <f t="shared" si="340"/>
        <v>2015</v>
      </c>
      <c r="AF644" s="5">
        <f t="shared" si="341"/>
        <v>2014</v>
      </c>
      <c r="AG644" s="8">
        <f t="shared" si="342"/>
        <v>42356</v>
      </c>
      <c r="AH644" s="6">
        <f t="shared" si="353"/>
        <v>2</v>
      </c>
      <c r="AI644" s="6">
        <f t="shared" si="354"/>
        <v>50</v>
      </c>
      <c r="AK644">
        <f t="shared" si="355"/>
        <v>21039.009615384617</v>
      </c>
      <c r="AL644">
        <f t="shared" si="343"/>
        <v>-9.8650644311236384</v>
      </c>
      <c r="AN644">
        <f t="shared" si="344"/>
        <v>8.9475956065129925</v>
      </c>
      <c r="AO644" s="39">
        <f t="shared" si="345"/>
        <v>42356</v>
      </c>
      <c r="AP644" s="40">
        <f t="shared" si="346"/>
        <v>188.24854999999999</v>
      </c>
      <c r="AQ644">
        <f t="shared" si="357"/>
        <v>252.4681153846154</v>
      </c>
      <c r="AR644">
        <f t="shared" si="357"/>
        <v>210.39009615384617</v>
      </c>
      <c r="AS644">
        <f t="shared" si="357"/>
        <v>168.31207692307694</v>
      </c>
      <c r="AT644">
        <f t="shared" si="357"/>
        <v>126.2340576923077</v>
      </c>
      <c r="AU644">
        <f t="shared" si="357"/>
        <v>84.156038461538472</v>
      </c>
      <c r="AW644">
        <f t="shared" si="356"/>
        <v>25979.447692307695</v>
      </c>
      <c r="AX644">
        <f t="shared" si="347"/>
        <v>-6.1436386070318205</v>
      </c>
      <c r="BD644">
        <f t="shared" si="358"/>
        <v>21421.164230769231</v>
      </c>
      <c r="BE644">
        <f t="shared" si="348"/>
        <v>1.816409718759604</v>
      </c>
      <c r="BG644">
        <f t="shared" si="349"/>
        <v>8.7879700641854424</v>
      </c>
      <c r="BH644" s="39">
        <f t="shared" si="350"/>
        <v>42356</v>
      </c>
      <c r="BI644" s="41">
        <f t="shared" si="351"/>
        <v>188.24854999999999</v>
      </c>
      <c r="BJ644" s="41">
        <f t="shared" si="360"/>
        <v>278.47513500000002</v>
      </c>
      <c r="BK644" s="41">
        <f t="shared" si="360"/>
        <v>235.63280653846152</v>
      </c>
      <c r="BL644" s="41">
        <f t="shared" si="360"/>
        <v>192.79047807692308</v>
      </c>
      <c r="BM644" s="41">
        <f t="shared" si="360"/>
        <v>149.94814961538461</v>
      </c>
      <c r="BN644" s="41">
        <f t="shared" si="360"/>
        <v>107.10582115384616</v>
      </c>
      <c r="BP644">
        <f t="shared" si="359"/>
        <v>24547.203846153847</v>
      </c>
      <c r="BQ644">
        <f t="shared" si="352"/>
        <v>-5.5129880477710174</v>
      </c>
    </row>
    <row r="645" spans="1:69" x14ac:dyDescent="0.3">
      <c r="A645" s="38">
        <v>42362</v>
      </c>
      <c r="B645" s="48">
        <v>189279.65</v>
      </c>
      <c r="C645" s="48">
        <v>226068.4</v>
      </c>
      <c r="D645" s="49">
        <v>1285000</v>
      </c>
      <c r="E645" s="48">
        <v>2786.72</v>
      </c>
      <c r="AD645" s="35">
        <f t="shared" si="339"/>
        <v>2016</v>
      </c>
      <c r="AE645" s="5">
        <f t="shared" si="340"/>
        <v>2015</v>
      </c>
      <c r="AF645" s="5">
        <f t="shared" si="341"/>
        <v>2014</v>
      </c>
      <c r="AG645" s="8">
        <f t="shared" si="342"/>
        <v>42362</v>
      </c>
      <c r="AH645" s="6">
        <f t="shared" si="353"/>
        <v>1</v>
      </c>
      <c r="AI645" s="6">
        <f t="shared" si="354"/>
        <v>51</v>
      </c>
      <c r="AK645">
        <f t="shared" si="355"/>
        <v>20998.139807692307</v>
      </c>
      <c r="AL645">
        <f t="shared" si="343"/>
        <v>-9.5379213512003282</v>
      </c>
      <c r="AN645">
        <f t="shared" si="344"/>
        <v>9.0141151422689667</v>
      </c>
      <c r="AO645" s="39">
        <f t="shared" si="345"/>
        <v>42362</v>
      </c>
      <c r="AP645" s="40">
        <f t="shared" si="346"/>
        <v>189.27965</v>
      </c>
      <c r="AQ645">
        <f t="shared" si="357"/>
        <v>251.97767769230768</v>
      </c>
      <c r="AR645">
        <f t="shared" si="357"/>
        <v>209.98139807692306</v>
      </c>
      <c r="AS645">
        <f t="shared" si="357"/>
        <v>167.98511846153846</v>
      </c>
      <c r="AT645">
        <f t="shared" si="357"/>
        <v>125.98883884615384</v>
      </c>
      <c r="AU645">
        <f t="shared" si="357"/>
        <v>83.992559230769231</v>
      </c>
      <c r="AW645">
        <f t="shared" si="356"/>
        <v>25949.373846153841</v>
      </c>
      <c r="AX645">
        <f t="shared" si="347"/>
        <v>-5.9177182135316748</v>
      </c>
      <c r="BD645">
        <f t="shared" si="358"/>
        <v>21430.442115384616</v>
      </c>
      <c r="BE645">
        <f t="shared" si="348"/>
        <v>2.0587647841736167</v>
      </c>
      <c r="BG645">
        <f t="shared" si="349"/>
        <v>8.8322792866750408</v>
      </c>
      <c r="BH645" s="39">
        <f t="shared" si="350"/>
        <v>42362</v>
      </c>
      <c r="BI645" s="41">
        <f t="shared" si="351"/>
        <v>189.27965</v>
      </c>
      <c r="BJ645" s="41">
        <f t="shared" si="360"/>
        <v>278.59574750000002</v>
      </c>
      <c r="BK645" s="41">
        <f t="shared" si="360"/>
        <v>235.7348632692308</v>
      </c>
      <c r="BL645" s="41">
        <f t="shared" si="360"/>
        <v>192.87397903846156</v>
      </c>
      <c r="BM645" s="41">
        <f t="shared" si="360"/>
        <v>150.01309480769231</v>
      </c>
      <c r="BN645" s="41">
        <f t="shared" si="360"/>
        <v>107.15221057692308</v>
      </c>
      <c r="BP645">
        <f t="shared" si="359"/>
        <v>24519.76192307692</v>
      </c>
      <c r="BQ645">
        <f t="shared" si="352"/>
        <v>-5.509234756694581</v>
      </c>
    </row>
    <row r="646" spans="1:69" x14ac:dyDescent="0.3">
      <c r="A646" s="38">
        <v>42368</v>
      </c>
      <c r="B646" s="48">
        <v>185597.16</v>
      </c>
      <c r="C646" s="48">
        <v>222106.72</v>
      </c>
      <c r="D646" s="49">
        <v>1260000</v>
      </c>
      <c r="E646" s="48">
        <v>2737.13</v>
      </c>
      <c r="AD646" s="35">
        <f t="shared" si="339"/>
        <v>2016</v>
      </c>
      <c r="AE646" s="5">
        <f t="shared" si="340"/>
        <v>2015</v>
      </c>
      <c r="AF646" s="5">
        <f t="shared" si="341"/>
        <v>2014</v>
      </c>
      <c r="AG646" s="8">
        <f t="shared" si="342"/>
        <v>42368</v>
      </c>
      <c r="AH646" s="6">
        <f t="shared" si="353"/>
        <v>0</v>
      </c>
      <c r="AI646" s="6">
        <f t="shared" si="354"/>
        <v>52</v>
      </c>
      <c r="AK646">
        <f t="shared" si="355"/>
        <v>20957.27</v>
      </c>
      <c r="AL646">
        <f t="shared" si="343"/>
        <v>-9.2071049496371682</v>
      </c>
      <c r="AN646">
        <f t="shared" si="344"/>
        <v>8.855979810347435</v>
      </c>
      <c r="AO646" s="39">
        <f t="shared" si="345"/>
        <v>42368</v>
      </c>
      <c r="AP646" s="40">
        <f t="shared" si="346"/>
        <v>185.59716</v>
      </c>
      <c r="AQ646">
        <f t="shared" si="357"/>
        <v>251.48723999999999</v>
      </c>
      <c r="AR646">
        <f t="shared" si="357"/>
        <v>209.5727</v>
      </c>
      <c r="AS646">
        <f t="shared" si="357"/>
        <v>167.65816000000001</v>
      </c>
      <c r="AT646">
        <f t="shared" si="357"/>
        <v>125.74361999999999</v>
      </c>
      <c r="AU646">
        <f t="shared" si="357"/>
        <v>83.829080000000005</v>
      </c>
      <c r="AW646">
        <f t="shared" si="356"/>
        <v>25919.3</v>
      </c>
      <c r="AX646">
        <f t="shared" si="347"/>
        <v>-5.6901795064173921</v>
      </c>
      <c r="BD646">
        <f t="shared" si="358"/>
        <v>21439.72</v>
      </c>
      <c r="BE646">
        <f t="shared" si="348"/>
        <v>2.3020651067624742</v>
      </c>
      <c r="BG646">
        <f t="shared" si="349"/>
        <v>8.6566970091027304</v>
      </c>
      <c r="BH646" s="39">
        <f t="shared" si="350"/>
        <v>42368</v>
      </c>
      <c r="BI646" s="41">
        <f t="shared" si="351"/>
        <v>185.59716</v>
      </c>
      <c r="BJ646" s="41">
        <f t="shared" si="360"/>
        <v>278.71636000000001</v>
      </c>
      <c r="BK646" s="41">
        <f t="shared" si="360"/>
        <v>235.83692000000002</v>
      </c>
      <c r="BL646" s="41">
        <f t="shared" si="360"/>
        <v>192.95748</v>
      </c>
      <c r="BM646" s="41">
        <f t="shared" si="360"/>
        <v>150.07804000000002</v>
      </c>
      <c r="BN646" s="41">
        <f t="shared" si="360"/>
        <v>107.1986</v>
      </c>
      <c r="BP646">
        <f t="shared" si="359"/>
        <v>24492.32</v>
      </c>
      <c r="BQ646">
        <f t="shared" si="352"/>
        <v>-5.5054727558228826</v>
      </c>
    </row>
    <row r="647" spans="1:69" x14ac:dyDescent="0.3">
      <c r="A647" s="38">
        <v>42377</v>
      </c>
      <c r="B647" s="48">
        <v>172487.52</v>
      </c>
      <c r="C647" s="48">
        <v>208068.01</v>
      </c>
      <c r="D647" s="49">
        <v>1171000</v>
      </c>
      <c r="E647" s="48">
        <v>2563.79</v>
      </c>
      <c r="AD647" s="35">
        <f t="shared" si="339"/>
        <v>2017</v>
      </c>
      <c r="AE647" s="5">
        <f t="shared" si="340"/>
        <v>2016</v>
      </c>
      <c r="AF647" s="5">
        <f t="shared" si="341"/>
        <v>2015</v>
      </c>
      <c r="AG647" s="8">
        <f t="shared" si="342"/>
        <v>42377</v>
      </c>
      <c r="AH647" s="6">
        <v>52</v>
      </c>
      <c r="AI647" s="6">
        <v>0</v>
      </c>
      <c r="AK647">
        <f t="shared" si="355"/>
        <v>20957.27</v>
      </c>
      <c r="AL647">
        <f t="shared" si="343"/>
        <v>-9.0460621705644062</v>
      </c>
      <c r="AN647">
        <f t="shared" si="344"/>
        <v>8.2304384111098425</v>
      </c>
      <c r="AO647" s="39">
        <f t="shared" si="345"/>
        <v>42377</v>
      </c>
      <c r="AP647" s="40">
        <f t="shared" si="346"/>
        <v>172.48751999999999</v>
      </c>
      <c r="AQ647">
        <f t="shared" si="357"/>
        <v>251.48723999999999</v>
      </c>
      <c r="AR647">
        <f t="shared" si="357"/>
        <v>209.5727</v>
      </c>
      <c r="AS647">
        <f t="shared" si="357"/>
        <v>167.65816000000001</v>
      </c>
      <c r="AT647">
        <f t="shared" si="357"/>
        <v>125.74361999999999</v>
      </c>
      <c r="AU647">
        <f t="shared" si="357"/>
        <v>83.829080000000005</v>
      </c>
      <c r="AW647">
        <f t="shared" si="356"/>
        <v>25919.3</v>
      </c>
      <c r="AX647">
        <f t="shared" si="347"/>
        <v>-5.5868664915276529</v>
      </c>
      <c r="BD647">
        <f t="shared" si="358"/>
        <v>21439.72</v>
      </c>
      <c r="BE647">
        <f t="shared" si="348"/>
        <v>2.256795529662825</v>
      </c>
      <c r="BG647">
        <f t="shared" si="349"/>
        <v>8.0452319339991369</v>
      </c>
      <c r="BH647" s="39">
        <f t="shared" si="350"/>
        <v>42377</v>
      </c>
      <c r="BI647" s="41">
        <f t="shared" si="351"/>
        <v>172.48751999999999</v>
      </c>
      <c r="BJ647" s="41">
        <f t="shared" si="360"/>
        <v>278.71636000000001</v>
      </c>
      <c r="BK647" s="41">
        <f t="shared" si="360"/>
        <v>235.83692000000002</v>
      </c>
      <c r="BL647" s="41">
        <f t="shared" si="360"/>
        <v>192.95748</v>
      </c>
      <c r="BM647" s="41">
        <f t="shared" si="360"/>
        <v>150.07804000000002</v>
      </c>
      <c r="BN647" s="41">
        <f t="shared" si="360"/>
        <v>107.1986</v>
      </c>
      <c r="BP647">
        <f t="shared" si="359"/>
        <v>24492.32</v>
      </c>
      <c r="BQ647">
        <f t="shared" si="352"/>
        <v>-5.4053211351813069</v>
      </c>
    </row>
    <row r="648" spans="1:69" x14ac:dyDescent="0.3">
      <c r="A648" s="38">
        <v>42384</v>
      </c>
      <c r="B648" s="48">
        <v>166742.85</v>
      </c>
      <c r="C648" s="48">
        <v>200217.84</v>
      </c>
      <c r="D648" s="49">
        <v>1132000</v>
      </c>
      <c r="E648" s="48">
        <v>2464.2800000000002</v>
      </c>
      <c r="AD648" s="35">
        <f t="shared" ref="AD648:AD653" si="361">AE648+1</f>
        <v>2017</v>
      </c>
      <c r="AE648" s="5">
        <f t="shared" ref="AE648:AE653" si="362">YEAR(AG648)</f>
        <v>2016</v>
      </c>
      <c r="AF648" s="5">
        <f t="shared" ref="AF648:AF653" si="363">AE648-1</f>
        <v>2015</v>
      </c>
      <c r="AG648" s="8">
        <f t="shared" ref="AG648:AG653" si="364">A648</f>
        <v>42384</v>
      </c>
      <c r="AH648" s="6">
        <f t="shared" ref="AH648:AH711" si="365">AH647-1</f>
        <v>51</v>
      </c>
      <c r="AI648" s="6">
        <f t="shared" ref="AI648:AI711" si="366">AI647+1</f>
        <v>1</v>
      </c>
      <c r="AK648">
        <f t="shared" si="355"/>
        <v>20966.547884615386</v>
      </c>
      <c r="AL648">
        <f t="shared" ref="AL648:AL653" si="367">(AK648/AK596-1)*100</f>
        <v>-8.8441097858687918</v>
      </c>
      <c r="AN648">
        <f t="shared" ref="AN648:AN653" si="368">B648/AK648</f>
        <v>7.9528041963622842</v>
      </c>
      <c r="AO648" s="39">
        <f t="shared" ref="AO648:AO653" si="369">AG648</f>
        <v>42384</v>
      </c>
      <c r="AP648" s="40">
        <f t="shared" ref="AP648:AP653" si="370">(B648)/1000</f>
        <v>166.74285</v>
      </c>
      <c r="AQ648">
        <f t="shared" ref="AQ648:AU663" si="371">($AK648*AQ$18)/1000</f>
        <v>251.59857461538462</v>
      </c>
      <c r="AR648">
        <f t="shared" si="371"/>
        <v>209.66547884615386</v>
      </c>
      <c r="AS648">
        <f t="shared" si="371"/>
        <v>167.73238307692307</v>
      </c>
      <c r="AT648">
        <f t="shared" si="371"/>
        <v>125.79928730769231</v>
      </c>
      <c r="AU648">
        <f t="shared" si="371"/>
        <v>83.866191538461536</v>
      </c>
      <c r="AW648">
        <f t="shared" si="356"/>
        <v>25891.858076923072</v>
      </c>
      <c r="AX648">
        <f t="shared" ref="AX648:AX653" si="372">(AW648/AW596-1)*100</f>
        <v>-5.5833959094965131</v>
      </c>
      <c r="BD648">
        <f t="shared" si="358"/>
        <v>21521.821153846155</v>
      </c>
      <c r="BE648">
        <f t="shared" ref="BE648:BE653" si="373">(BD648/BD596-1)*100</f>
        <v>2.6029744460229987</v>
      </c>
      <c r="BG648">
        <f t="shared" ref="BG648:BG653" si="374">B648/BD648</f>
        <v>7.7476180481223578</v>
      </c>
      <c r="BH648" s="39">
        <f t="shared" ref="BH648:BH653" si="375">AO648</f>
        <v>42384</v>
      </c>
      <c r="BI648" s="41">
        <f t="shared" ref="BI648:BI653" si="376">B648/1000</f>
        <v>166.74285</v>
      </c>
      <c r="BJ648" s="41">
        <f t="shared" si="360"/>
        <v>279.78367500000002</v>
      </c>
      <c r="BK648" s="41">
        <f t="shared" si="360"/>
        <v>236.74003269230769</v>
      </c>
      <c r="BL648" s="41">
        <f t="shared" si="360"/>
        <v>193.6963903846154</v>
      </c>
      <c r="BM648" s="41">
        <f t="shared" si="360"/>
        <v>150.65274807692307</v>
      </c>
      <c r="BN648" s="41">
        <f t="shared" si="360"/>
        <v>107.60910576923078</v>
      </c>
      <c r="BP648">
        <f t="shared" si="359"/>
        <v>24600.374999999996</v>
      </c>
      <c r="BQ648">
        <f t="shared" ref="BQ648:BQ653" si="377">(BP648/BP596-1)*100</f>
        <v>-4.8871822442363211</v>
      </c>
    </row>
    <row r="649" spans="1:69" x14ac:dyDescent="0.3">
      <c r="A649" s="38">
        <v>42391</v>
      </c>
      <c r="B649" s="48">
        <v>172045.63</v>
      </c>
      <c r="C649" s="48">
        <v>205252.05</v>
      </c>
      <c r="D649" s="49">
        <v>1168000</v>
      </c>
      <c r="E649" s="48">
        <v>2526.0700000000002</v>
      </c>
      <c r="AD649" s="35">
        <f t="shared" si="361"/>
        <v>2017</v>
      </c>
      <c r="AE649" s="5">
        <f t="shared" si="362"/>
        <v>2016</v>
      </c>
      <c r="AF649" s="5">
        <f t="shared" si="363"/>
        <v>2015</v>
      </c>
      <c r="AG649" s="8">
        <f t="shared" si="364"/>
        <v>42391</v>
      </c>
      <c r="AH649" s="6">
        <f t="shared" si="365"/>
        <v>50</v>
      </c>
      <c r="AI649" s="6">
        <f t="shared" si="366"/>
        <v>2</v>
      </c>
      <c r="AK649">
        <f t="shared" si="355"/>
        <v>20975.825769230771</v>
      </c>
      <c r="AL649">
        <f t="shared" si="367"/>
        <v>-8.6414384295301687</v>
      </c>
      <c r="AN649">
        <f t="shared" si="368"/>
        <v>8.2020909161236464</v>
      </c>
      <c r="AO649" s="39">
        <f t="shared" si="369"/>
        <v>42391</v>
      </c>
      <c r="AP649" s="40">
        <f t="shared" si="370"/>
        <v>172.04563000000002</v>
      </c>
      <c r="AQ649">
        <f t="shared" si="371"/>
        <v>251.70990923076926</v>
      </c>
      <c r="AR649">
        <f t="shared" si="371"/>
        <v>209.75825769230769</v>
      </c>
      <c r="AS649">
        <f t="shared" si="371"/>
        <v>167.80660615384616</v>
      </c>
      <c r="AT649">
        <f t="shared" si="371"/>
        <v>125.85495461538463</v>
      </c>
      <c r="AU649">
        <f t="shared" si="371"/>
        <v>83.903303076923081</v>
      </c>
      <c r="AW649">
        <f t="shared" si="356"/>
        <v>25864.416153846156</v>
      </c>
      <c r="AX649">
        <f t="shared" si="372"/>
        <v>-5.579917706973891</v>
      </c>
      <c r="BD649">
        <f t="shared" si="358"/>
        <v>21603.922307692308</v>
      </c>
      <c r="BE649">
        <f t="shared" si="373"/>
        <v>2.9488472587684056</v>
      </c>
      <c r="BG649">
        <f t="shared" si="374"/>
        <v>7.9636293608934761</v>
      </c>
      <c r="BH649" s="39">
        <f t="shared" si="375"/>
        <v>42391</v>
      </c>
      <c r="BI649" s="41">
        <f t="shared" si="376"/>
        <v>172.04563000000002</v>
      </c>
      <c r="BJ649" s="41">
        <f t="shared" si="360"/>
        <v>280.85098999999997</v>
      </c>
      <c r="BK649" s="41">
        <f t="shared" si="360"/>
        <v>237.64314538461539</v>
      </c>
      <c r="BL649" s="41">
        <f t="shared" si="360"/>
        <v>194.43530076923076</v>
      </c>
      <c r="BM649" s="41">
        <f t="shared" si="360"/>
        <v>151.22745615384616</v>
      </c>
      <c r="BN649" s="41">
        <f t="shared" si="360"/>
        <v>108.01961153846155</v>
      </c>
      <c r="BP649">
        <f t="shared" si="359"/>
        <v>24708.43</v>
      </c>
      <c r="BQ649">
        <f t="shared" si="377"/>
        <v>-4.3679427036980467</v>
      </c>
    </row>
    <row r="650" spans="1:69" x14ac:dyDescent="0.3">
      <c r="A650" s="38">
        <v>42398</v>
      </c>
      <c r="B650" s="48">
        <v>166829.74</v>
      </c>
      <c r="C650" s="48">
        <v>200247.14</v>
      </c>
      <c r="D650" s="49">
        <v>1150000</v>
      </c>
      <c r="E650" s="48">
        <v>2496.23</v>
      </c>
      <c r="AD650" s="35">
        <f t="shared" si="361"/>
        <v>2017</v>
      </c>
      <c r="AE650" s="5">
        <f t="shared" si="362"/>
        <v>2016</v>
      </c>
      <c r="AF650" s="5">
        <f t="shared" si="363"/>
        <v>2015</v>
      </c>
      <c r="AG650" s="8">
        <f t="shared" si="364"/>
        <v>42398</v>
      </c>
      <c r="AH650" s="6">
        <f t="shared" si="365"/>
        <v>49</v>
      </c>
      <c r="AI650" s="6">
        <f t="shared" si="366"/>
        <v>3</v>
      </c>
      <c r="AK650">
        <f t="shared" si="355"/>
        <v>20985.103653846156</v>
      </c>
      <c r="AL650">
        <f t="shared" si="367"/>
        <v>-8.4380442552804631</v>
      </c>
      <c r="AN650">
        <f t="shared" si="368"/>
        <v>7.9499126023818034</v>
      </c>
      <c r="AO650" s="39">
        <f t="shared" si="369"/>
        <v>42398</v>
      </c>
      <c r="AP650" s="40">
        <f t="shared" si="370"/>
        <v>166.82973999999999</v>
      </c>
      <c r="AQ650">
        <f t="shared" si="371"/>
        <v>251.82124384615386</v>
      </c>
      <c r="AR650">
        <f t="shared" si="371"/>
        <v>209.85103653846159</v>
      </c>
      <c r="AS650">
        <f t="shared" si="371"/>
        <v>167.88082923076925</v>
      </c>
      <c r="AT650">
        <f t="shared" si="371"/>
        <v>125.91062192307693</v>
      </c>
      <c r="AU650">
        <f t="shared" si="371"/>
        <v>83.940414615384626</v>
      </c>
      <c r="AW650">
        <f t="shared" si="356"/>
        <v>25836.974230769229</v>
      </c>
      <c r="AX650">
        <f t="shared" si="372"/>
        <v>-5.5764318588333968</v>
      </c>
      <c r="BD650">
        <f t="shared" si="358"/>
        <v>21686.023461538462</v>
      </c>
      <c r="BE650">
        <f t="shared" si="373"/>
        <v>3.2944143737210885</v>
      </c>
      <c r="BG650">
        <f t="shared" si="374"/>
        <v>7.6929613350222148</v>
      </c>
      <c r="BH650" s="39">
        <f t="shared" si="375"/>
        <v>42398</v>
      </c>
      <c r="BI650" s="41">
        <f t="shared" si="376"/>
        <v>166.82973999999999</v>
      </c>
      <c r="BJ650" s="41">
        <f t="shared" si="360"/>
        <v>281.91830499999998</v>
      </c>
      <c r="BK650" s="41">
        <f t="shared" si="360"/>
        <v>238.5462580769231</v>
      </c>
      <c r="BL650" s="41">
        <f t="shared" si="360"/>
        <v>195.17421115384616</v>
      </c>
      <c r="BM650" s="41">
        <f t="shared" si="360"/>
        <v>151.80216423076925</v>
      </c>
      <c r="BN650" s="41">
        <f t="shared" si="360"/>
        <v>108.4301173076923</v>
      </c>
      <c r="BP650">
        <f t="shared" si="359"/>
        <v>24816.485000000001</v>
      </c>
      <c r="BQ650">
        <f t="shared" si="377"/>
        <v>-3.8475990027775131</v>
      </c>
    </row>
    <row r="651" spans="1:69" x14ac:dyDescent="0.3">
      <c r="A651" s="38">
        <v>42405</v>
      </c>
      <c r="B651" s="48">
        <v>168860.71</v>
      </c>
      <c r="C651" s="48">
        <v>203223.33</v>
      </c>
      <c r="D651" s="49">
        <v>1164000</v>
      </c>
      <c r="E651" s="48">
        <v>2532.85</v>
      </c>
      <c r="AD651" s="35">
        <f t="shared" si="361"/>
        <v>2017</v>
      </c>
      <c r="AE651" s="5">
        <f t="shared" si="362"/>
        <v>2016</v>
      </c>
      <c r="AF651" s="5">
        <f t="shared" si="363"/>
        <v>2015</v>
      </c>
      <c r="AG651" s="8">
        <f t="shared" si="364"/>
        <v>42405</v>
      </c>
      <c r="AH651" s="6">
        <f t="shared" si="365"/>
        <v>48</v>
      </c>
      <c r="AI651" s="6">
        <f t="shared" si="366"/>
        <v>4</v>
      </c>
      <c r="AK651">
        <f t="shared" si="355"/>
        <v>20994.381538461537</v>
      </c>
      <c r="AL651">
        <f t="shared" si="367"/>
        <v>-8.2339233893675257</v>
      </c>
      <c r="AN651">
        <f t="shared" si="368"/>
        <v>8.0431380981930118</v>
      </c>
      <c r="AO651" s="39">
        <f t="shared" si="369"/>
        <v>42405</v>
      </c>
      <c r="AP651" s="40">
        <f t="shared" si="370"/>
        <v>168.86070999999998</v>
      </c>
      <c r="AQ651">
        <f t="shared" si="371"/>
        <v>251.93257846153844</v>
      </c>
      <c r="AR651">
        <f t="shared" si="371"/>
        <v>209.94381538461539</v>
      </c>
      <c r="AS651">
        <f t="shared" si="371"/>
        <v>167.95505230769228</v>
      </c>
      <c r="AT651">
        <f t="shared" si="371"/>
        <v>125.96628923076922</v>
      </c>
      <c r="AU651">
        <f t="shared" si="371"/>
        <v>83.977526153846142</v>
      </c>
      <c r="AW651">
        <f t="shared" si="356"/>
        <v>25809.532307692309</v>
      </c>
      <c r="AX651">
        <f t="shared" si="372"/>
        <v>-5.5729383398378634</v>
      </c>
      <c r="BD651">
        <f t="shared" si="358"/>
        <v>21768.124615384619</v>
      </c>
      <c r="BE651">
        <f t="shared" si="373"/>
        <v>3.6396761959859747</v>
      </c>
      <c r="BG651">
        <f t="shared" si="374"/>
        <v>7.757246569631346</v>
      </c>
      <c r="BH651" s="39">
        <f t="shared" si="375"/>
        <v>42405</v>
      </c>
      <c r="BI651" s="41">
        <f t="shared" si="376"/>
        <v>168.86070999999998</v>
      </c>
      <c r="BJ651" s="41">
        <f t="shared" si="360"/>
        <v>282.98562000000004</v>
      </c>
      <c r="BK651" s="41">
        <f t="shared" si="360"/>
        <v>239.4493707692308</v>
      </c>
      <c r="BL651" s="41">
        <f t="shared" si="360"/>
        <v>195.91312153846155</v>
      </c>
      <c r="BM651" s="41">
        <f t="shared" si="360"/>
        <v>152.37687230769234</v>
      </c>
      <c r="BN651" s="41">
        <f t="shared" si="360"/>
        <v>108.84062307692309</v>
      </c>
      <c r="BP651">
        <f t="shared" si="359"/>
        <v>24924.54</v>
      </c>
      <c r="BQ651">
        <f t="shared" si="377"/>
        <v>-3.3261476157383285</v>
      </c>
    </row>
    <row r="652" spans="1:69" x14ac:dyDescent="0.3">
      <c r="A652" s="38">
        <v>42412</v>
      </c>
      <c r="B652" s="48">
        <v>163928.35</v>
      </c>
      <c r="C652" s="48">
        <v>196301.29</v>
      </c>
      <c r="D652" s="49">
        <v>1130000</v>
      </c>
      <c r="E652" s="48">
        <v>2446.88</v>
      </c>
      <c r="AD652" s="35">
        <f t="shared" si="361"/>
        <v>2017</v>
      </c>
      <c r="AE652" s="5">
        <f t="shared" si="362"/>
        <v>2016</v>
      </c>
      <c r="AF652" s="5">
        <f t="shared" si="363"/>
        <v>2015</v>
      </c>
      <c r="AG652" s="8">
        <f t="shared" si="364"/>
        <v>42412</v>
      </c>
      <c r="AH652" s="6">
        <f t="shared" si="365"/>
        <v>47</v>
      </c>
      <c r="AI652" s="6">
        <f t="shared" si="366"/>
        <v>5</v>
      </c>
      <c r="AK652">
        <f t="shared" si="355"/>
        <v>21003.659423076922</v>
      </c>
      <c r="AL652">
        <f t="shared" si="367"/>
        <v>-8.0290719303090956</v>
      </c>
      <c r="AN652">
        <f t="shared" si="368"/>
        <v>7.8047518624249994</v>
      </c>
      <c r="AO652" s="39">
        <f t="shared" si="369"/>
        <v>42412</v>
      </c>
      <c r="AP652" s="40">
        <f t="shared" si="370"/>
        <v>163.92834999999999</v>
      </c>
      <c r="AQ652">
        <f t="shared" si="371"/>
        <v>252.04391307692305</v>
      </c>
      <c r="AR652">
        <f t="shared" si="371"/>
        <v>210.03659423076923</v>
      </c>
      <c r="AS652">
        <f t="shared" si="371"/>
        <v>168.02927538461537</v>
      </c>
      <c r="AT652">
        <f t="shared" si="371"/>
        <v>126.02195653846152</v>
      </c>
      <c r="AU652">
        <f t="shared" si="371"/>
        <v>84.014637692307687</v>
      </c>
      <c r="AW652">
        <f t="shared" si="356"/>
        <v>25782.090384615385</v>
      </c>
      <c r="AX652">
        <f t="shared" si="372"/>
        <v>-5.5694371246390766</v>
      </c>
      <c r="BD652">
        <f t="shared" si="358"/>
        <v>21850.225769230772</v>
      </c>
      <c r="BE652">
        <f t="shared" si="373"/>
        <v>3.9846331299525417</v>
      </c>
      <c r="BG652">
        <f t="shared" si="374"/>
        <v>7.5023641280101536</v>
      </c>
      <c r="BH652" s="39">
        <f t="shared" si="375"/>
        <v>42412</v>
      </c>
      <c r="BI652" s="41">
        <f t="shared" si="376"/>
        <v>163.92834999999999</v>
      </c>
      <c r="BJ652" s="41">
        <f t="shared" ref="BJ652:BN667" si="378">$BD652*BJ$18/1000</f>
        <v>284.05293500000005</v>
      </c>
      <c r="BK652" s="41">
        <f t="shared" si="378"/>
        <v>240.3524834615385</v>
      </c>
      <c r="BL652" s="41">
        <f t="shared" si="378"/>
        <v>196.65203192307695</v>
      </c>
      <c r="BM652" s="41">
        <f t="shared" si="378"/>
        <v>152.9515803846154</v>
      </c>
      <c r="BN652" s="41">
        <f t="shared" si="378"/>
        <v>109.25112884615386</v>
      </c>
      <c r="BP652">
        <f t="shared" si="359"/>
        <v>25032.595000000001</v>
      </c>
      <c r="BQ652">
        <f t="shared" si="377"/>
        <v>-2.8035850018172881</v>
      </c>
    </row>
    <row r="653" spans="1:69" x14ac:dyDescent="0.3">
      <c r="A653" s="38">
        <v>42419</v>
      </c>
      <c r="B653" s="48">
        <v>172632.51</v>
      </c>
      <c r="C653" s="48">
        <v>207837.88</v>
      </c>
      <c r="D653" s="49">
        <v>1190000</v>
      </c>
      <c r="E653" s="48">
        <v>2591.56</v>
      </c>
      <c r="AD653" s="35">
        <f t="shared" si="361"/>
        <v>2017</v>
      </c>
      <c r="AE653" s="5">
        <f t="shared" si="362"/>
        <v>2016</v>
      </c>
      <c r="AF653" s="5">
        <f t="shared" si="363"/>
        <v>2015</v>
      </c>
      <c r="AG653" s="8">
        <f t="shared" si="364"/>
        <v>42419</v>
      </c>
      <c r="AH653" s="6">
        <f t="shared" si="365"/>
        <v>46</v>
      </c>
      <c r="AI653" s="6">
        <f t="shared" si="366"/>
        <v>6</v>
      </c>
      <c r="AK653">
        <f t="shared" si="355"/>
        <v>21012.937307692308</v>
      </c>
      <c r="AL653">
        <f t="shared" si="367"/>
        <v>-7.8234859486444712</v>
      </c>
      <c r="AN653">
        <f t="shared" si="368"/>
        <v>8.2155344334846312</v>
      </c>
      <c r="AO653" s="39">
        <f t="shared" si="369"/>
        <v>42419</v>
      </c>
      <c r="AP653" s="40">
        <f t="shared" si="370"/>
        <v>172.63251</v>
      </c>
      <c r="AQ653">
        <f t="shared" si="371"/>
        <v>252.15524769230768</v>
      </c>
      <c r="AR653">
        <f t="shared" si="371"/>
        <v>210.12937307692309</v>
      </c>
      <c r="AS653">
        <f t="shared" si="371"/>
        <v>168.10349846153846</v>
      </c>
      <c r="AT653">
        <f t="shared" si="371"/>
        <v>126.07762384615384</v>
      </c>
      <c r="AU653">
        <f t="shared" si="371"/>
        <v>84.051749230769232</v>
      </c>
      <c r="AW653">
        <f t="shared" si="356"/>
        <v>25754.648461538462</v>
      </c>
      <c r="AX653">
        <f t="shared" si="372"/>
        <v>-5.5659281877769251</v>
      </c>
      <c r="BD653">
        <f t="shared" si="358"/>
        <v>21932.326923076922</v>
      </c>
      <c r="BE653">
        <f t="shared" si="373"/>
        <v>4.3292855792963714</v>
      </c>
      <c r="BG653">
        <f t="shared" si="374"/>
        <v>7.8711442978883479</v>
      </c>
      <c r="BH653" s="39">
        <f t="shared" si="375"/>
        <v>42419</v>
      </c>
      <c r="BI653" s="41">
        <f t="shared" si="376"/>
        <v>172.63251</v>
      </c>
      <c r="BJ653" s="41">
        <f t="shared" si="378"/>
        <v>285.12025</v>
      </c>
      <c r="BK653" s="41">
        <f t="shared" si="378"/>
        <v>241.25559615384611</v>
      </c>
      <c r="BL653" s="41">
        <f t="shared" si="378"/>
        <v>197.39094230769231</v>
      </c>
      <c r="BM653" s="41">
        <f t="shared" si="378"/>
        <v>153.52628846153843</v>
      </c>
      <c r="BN653" s="41">
        <f t="shared" si="378"/>
        <v>109.66163461538461</v>
      </c>
      <c r="BP653">
        <f t="shared" si="359"/>
        <v>25140.649999999998</v>
      </c>
      <c r="BQ653">
        <f t="shared" si="377"/>
        <v>-2.2799076051441935</v>
      </c>
    </row>
    <row r="654" spans="1:69" x14ac:dyDescent="0.3">
      <c r="A654" s="38">
        <v>42426</v>
      </c>
      <c r="B654" s="48">
        <v>170021.26</v>
      </c>
      <c r="C654" s="48">
        <v>206701.34</v>
      </c>
      <c r="D654" s="51">
        <v>1172000</v>
      </c>
      <c r="E654" s="50">
        <v>2578.6999999999998</v>
      </c>
      <c r="AD654" s="35">
        <f t="shared" ref="AD654:AD690" si="379">AE654+1</f>
        <v>2017</v>
      </c>
      <c r="AE654" s="5">
        <f t="shared" ref="AE654:AE690" si="380">YEAR(AG654)</f>
        <v>2016</v>
      </c>
      <c r="AF654" s="5">
        <f t="shared" ref="AF654:AF690" si="381">AE654-1</f>
        <v>2015</v>
      </c>
      <c r="AG654" s="8">
        <f t="shared" ref="AG654:AG690" si="382">A654</f>
        <v>42426</v>
      </c>
      <c r="AH654" s="6">
        <f t="shared" si="365"/>
        <v>45</v>
      </c>
      <c r="AI654" s="6">
        <f t="shared" si="366"/>
        <v>7</v>
      </c>
      <c r="AK654">
        <f t="shared" ref="AK654:AK690" si="383">VLOOKUP($AF654,$AG$3:$AI$17,AH$1,FALSE)*($AH654/$AH$18)+VLOOKUP($AE654,$AG$3:$AI$17,AH$1,FALSE)*($AI654/$AI$18)</f>
        <v>21022.215192307693</v>
      </c>
      <c r="AL654">
        <f t="shared" ref="AL654:AL690" si="384">(AK654/AK602-1)*100</f>
        <v>-7.6171614866829991</v>
      </c>
      <c r="AN654">
        <f t="shared" ref="AN654:AN690" si="385">B654/AK654</f>
        <v>8.0876947764388341</v>
      </c>
      <c r="AO654" s="39">
        <f t="shared" ref="AO654:AO690" si="386">AG654</f>
        <v>42426</v>
      </c>
      <c r="AP654" s="40">
        <f t="shared" ref="AP654:AP690" si="387">(B654)/1000</f>
        <v>170.02126000000001</v>
      </c>
      <c r="AQ654">
        <f t="shared" si="371"/>
        <v>252.26658230769232</v>
      </c>
      <c r="AR654">
        <f t="shared" si="371"/>
        <v>210.22215192307692</v>
      </c>
      <c r="AS654">
        <f t="shared" si="371"/>
        <v>168.17772153846155</v>
      </c>
      <c r="AT654">
        <f t="shared" si="371"/>
        <v>126.13329115384616</v>
      </c>
      <c r="AU654">
        <f t="shared" si="371"/>
        <v>84.088860769230777</v>
      </c>
      <c r="AW654">
        <f t="shared" ref="AW654:AW690" si="388">VLOOKUP($AF654,$AG$3:$AI$17,AI$1,FALSE)*($AH654/$AH$18)+VLOOKUP($AE654,$AG$3:$AI$17,AI$1,FALSE)*($AI654/$AI$18)</f>
        <v>25727.206538461538</v>
      </c>
      <c r="AX654">
        <f t="shared" ref="AX654:AX690" si="389">(AW654/AW602-1)*100</f>
        <v>-5.5624115036788879</v>
      </c>
      <c r="BD654">
        <f t="shared" ref="BD654:BD690" si="390">VLOOKUP($AE654,$AG$3:$AI$17,AH$1,FALSE)*($AH654/$AH$18)+VLOOKUP($AD654,$AG$3:$AI$17,AH$1,FALSE)*($AI654/$AI$18)</f>
        <v>22014.428076923079</v>
      </c>
      <c r="BE654">
        <f t="shared" ref="BE654:BE690" si="391">(BD654/BD602-1)*100</f>
        <v>4.6736339469808375</v>
      </c>
      <c r="BG654">
        <f t="shared" ref="BG654:BG690" si="392">B654/BD654</f>
        <v>7.7231740659312011</v>
      </c>
      <c r="BH654" s="39">
        <f t="shared" ref="BH654:BH690" si="393">AO654</f>
        <v>42426</v>
      </c>
      <c r="BI654" s="41">
        <f t="shared" ref="BI654:BI690" si="394">B654/1000</f>
        <v>170.02126000000001</v>
      </c>
      <c r="BJ654" s="41">
        <f t="shared" si="378"/>
        <v>286.18756500000001</v>
      </c>
      <c r="BK654" s="41">
        <f t="shared" si="378"/>
        <v>242.15870884615387</v>
      </c>
      <c r="BL654" s="41">
        <f t="shared" si="378"/>
        <v>198.12985269230771</v>
      </c>
      <c r="BM654" s="41">
        <f t="shared" si="378"/>
        <v>154.10099653846157</v>
      </c>
      <c r="BN654" s="41">
        <f t="shared" si="378"/>
        <v>110.07214038461539</v>
      </c>
      <c r="BP654">
        <f t="shared" ref="BP654:BP690" si="395">VLOOKUP($AE654,$AG$3:$AI$17,AI$1,FALSE)*($AH654/$AH$18)+VLOOKUP($AD654,$AG$3:$AI$17,AI$1,FALSE)*($AI654/$AI$18)</f>
        <v>25248.704999999998</v>
      </c>
      <c r="BQ654">
        <f t="shared" ref="BQ654:BQ690" si="396">(BP654/BP602-1)*100</f>
        <v>-1.7551118546611066</v>
      </c>
    </row>
    <row r="655" spans="1:69" x14ac:dyDescent="0.3">
      <c r="A655" s="38">
        <v>42433</v>
      </c>
      <c r="B655" s="48">
        <v>176259.24</v>
      </c>
      <c r="C655" s="48">
        <v>214100.66</v>
      </c>
      <c r="D655" s="51">
        <v>1215000</v>
      </c>
      <c r="E655" s="50">
        <v>2671.2</v>
      </c>
      <c r="AD655" s="35">
        <f t="shared" si="379"/>
        <v>2017</v>
      </c>
      <c r="AE655" s="5">
        <f t="shared" si="380"/>
        <v>2016</v>
      </c>
      <c r="AF655" s="5">
        <f t="shared" si="381"/>
        <v>2015</v>
      </c>
      <c r="AG655" s="8">
        <f t="shared" si="382"/>
        <v>42433</v>
      </c>
      <c r="AH655" s="6">
        <f t="shared" si="365"/>
        <v>44</v>
      </c>
      <c r="AI655" s="6">
        <f t="shared" si="366"/>
        <v>8</v>
      </c>
      <c r="AK655">
        <f t="shared" si="383"/>
        <v>21031.493076923078</v>
      </c>
      <c r="AL655">
        <f t="shared" si="384"/>
        <v>-7.4100945582503126</v>
      </c>
      <c r="AN655">
        <f t="shared" si="385"/>
        <v>8.3807288125159989</v>
      </c>
      <c r="AO655" s="39">
        <f t="shared" si="386"/>
        <v>42433</v>
      </c>
      <c r="AP655" s="40">
        <f t="shared" si="387"/>
        <v>176.25923999999998</v>
      </c>
      <c r="AQ655">
        <f t="shared" si="371"/>
        <v>252.37791692307692</v>
      </c>
      <c r="AR655">
        <f t="shared" si="371"/>
        <v>210.31493076923076</v>
      </c>
      <c r="AS655">
        <f t="shared" si="371"/>
        <v>168.25194461538462</v>
      </c>
      <c r="AT655">
        <f t="shared" si="371"/>
        <v>126.18895846153846</v>
      </c>
      <c r="AU655">
        <f t="shared" si="371"/>
        <v>84.125972307692308</v>
      </c>
      <c r="AW655">
        <f t="shared" si="388"/>
        <v>25699.764615384614</v>
      </c>
      <c r="AX655">
        <f t="shared" si="389"/>
        <v>-5.5588870466594216</v>
      </c>
      <c r="BD655">
        <f t="shared" si="390"/>
        <v>22096.529230769233</v>
      </c>
      <c r="BE655">
        <f t="shared" si="391"/>
        <v>5.0176786352584157</v>
      </c>
      <c r="BG655">
        <f t="shared" si="392"/>
        <v>7.9767839627302406</v>
      </c>
      <c r="BH655" s="39">
        <f t="shared" si="393"/>
        <v>42433</v>
      </c>
      <c r="BI655" s="41">
        <f t="shared" si="394"/>
        <v>176.25923999999998</v>
      </c>
      <c r="BJ655" s="41">
        <f t="shared" si="378"/>
        <v>287.25488000000001</v>
      </c>
      <c r="BK655" s="41">
        <f t="shared" si="378"/>
        <v>243.06182153846154</v>
      </c>
      <c r="BL655" s="41">
        <f t="shared" si="378"/>
        <v>198.8687630769231</v>
      </c>
      <c r="BM655" s="41">
        <f t="shared" si="378"/>
        <v>154.67570461538463</v>
      </c>
      <c r="BN655" s="41">
        <f t="shared" si="378"/>
        <v>110.48264615384616</v>
      </c>
      <c r="BP655">
        <f t="shared" si="395"/>
        <v>25356.760000000002</v>
      </c>
      <c r="BQ655">
        <f t="shared" si="396"/>
        <v>-1.2291941640412696</v>
      </c>
    </row>
    <row r="656" spans="1:69" x14ac:dyDescent="0.3">
      <c r="A656" s="38">
        <v>42440</v>
      </c>
      <c r="B656" s="48">
        <v>181191.6</v>
      </c>
      <c r="C656" s="48">
        <v>218220.04</v>
      </c>
      <c r="D656" s="51">
        <v>1249000</v>
      </c>
      <c r="E656" s="50">
        <v>2720.23</v>
      </c>
      <c r="AD656" s="35">
        <f t="shared" si="379"/>
        <v>2017</v>
      </c>
      <c r="AE656" s="5">
        <f t="shared" si="380"/>
        <v>2016</v>
      </c>
      <c r="AF656" s="5">
        <f t="shared" si="381"/>
        <v>2015</v>
      </c>
      <c r="AG656" s="8">
        <f t="shared" si="382"/>
        <v>42440</v>
      </c>
      <c r="AH656" s="6">
        <f t="shared" si="365"/>
        <v>43</v>
      </c>
      <c r="AI656" s="6">
        <f t="shared" si="366"/>
        <v>9</v>
      </c>
      <c r="AK656">
        <f t="shared" si="383"/>
        <v>21040.770961538459</v>
      </c>
      <c r="AL656">
        <f t="shared" si="384"/>
        <v>-7.2022811484314664</v>
      </c>
      <c r="AN656">
        <f t="shared" si="385"/>
        <v>8.6114525143213498</v>
      </c>
      <c r="AO656" s="39">
        <f t="shared" si="386"/>
        <v>42440</v>
      </c>
      <c r="AP656" s="40">
        <f t="shared" si="387"/>
        <v>181.19159999999999</v>
      </c>
      <c r="AQ656">
        <f t="shared" si="371"/>
        <v>252.4892515384615</v>
      </c>
      <c r="AR656">
        <f t="shared" si="371"/>
        <v>210.40770961538459</v>
      </c>
      <c r="AS656">
        <f t="shared" si="371"/>
        <v>168.32616769230768</v>
      </c>
      <c r="AT656">
        <f t="shared" si="371"/>
        <v>126.24462576923075</v>
      </c>
      <c r="AU656">
        <f t="shared" si="371"/>
        <v>84.163083846153839</v>
      </c>
      <c r="AW656">
        <f t="shared" si="388"/>
        <v>25672.322692307691</v>
      </c>
      <c r="AX656">
        <f t="shared" si="389"/>
        <v>-5.5553547909193091</v>
      </c>
      <c r="BD656">
        <f t="shared" si="390"/>
        <v>22178.630384615382</v>
      </c>
      <c r="BE656">
        <f t="shared" si="391"/>
        <v>5.3614200456724381</v>
      </c>
      <c r="BG656">
        <f t="shared" si="392"/>
        <v>8.1696478483038746</v>
      </c>
      <c r="BH656" s="39">
        <f t="shared" si="393"/>
        <v>42440</v>
      </c>
      <c r="BI656" s="41">
        <f t="shared" si="394"/>
        <v>181.19159999999999</v>
      </c>
      <c r="BJ656" s="41">
        <f t="shared" si="378"/>
        <v>288.32219499999997</v>
      </c>
      <c r="BK656" s="41">
        <f t="shared" si="378"/>
        <v>243.96493423076919</v>
      </c>
      <c r="BL656" s="41">
        <f t="shared" si="378"/>
        <v>199.60767346153844</v>
      </c>
      <c r="BM656" s="41">
        <f t="shared" si="378"/>
        <v>155.25041269230766</v>
      </c>
      <c r="BN656" s="41">
        <f t="shared" si="378"/>
        <v>110.89315192307691</v>
      </c>
      <c r="BP656">
        <f t="shared" si="395"/>
        <v>25464.814999999999</v>
      </c>
      <c r="BQ656">
        <f t="shared" si="396"/>
        <v>-0.70215093160742592</v>
      </c>
    </row>
    <row r="657" spans="1:69" x14ac:dyDescent="0.3">
      <c r="A657" s="38">
        <v>42447</v>
      </c>
      <c r="B657" s="48">
        <v>184673.27</v>
      </c>
      <c r="C657" s="48">
        <v>220827.82</v>
      </c>
      <c r="D657" s="51">
        <v>1273000</v>
      </c>
      <c r="E657" s="50">
        <v>2750.29</v>
      </c>
      <c r="AD657" s="35">
        <f t="shared" si="379"/>
        <v>2017</v>
      </c>
      <c r="AE657" s="5">
        <f t="shared" si="380"/>
        <v>2016</v>
      </c>
      <c r="AF657" s="5">
        <f t="shared" si="381"/>
        <v>2015</v>
      </c>
      <c r="AG657" s="8">
        <f t="shared" si="382"/>
        <v>42447</v>
      </c>
      <c r="AH657" s="6">
        <f t="shared" si="365"/>
        <v>42</v>
      </c>
      <c r="AI657" s="6">
        <f t="shared" si="366"/>
        <v>10</v>
      </c>
      <c r="AK657">
        <f t="shared" si="383"/>
        <v>21050.048846153848</v>
      </c>
      <c r="AL657">
        <f t="shared" si="384"/>
        <v>-6.9937172133115233</v>
      </c>
      <c r="AN657">
        <f t="shared" si="385"/>
        <v>8.7730566018967924</v>
      </c>
      <c r="AO657" s="39">
        <f t="shared" si="386"/>
        <v>42447</v>
      </c>
      <c r="AP657" s="40">
        <f t="shared" si="387"/>
        <v>184.67327</v>
      </c>
      <c r="AQ657">
        <f t="shared" si="371"/>
        <v>252.60058615384617</v>
      </c>
      <c r="AR657">
        <f t="shared" si="371"/>
        <v>210.50048846153848</v>
      </c>
      <c r="AS657">
        <f t="shared" si="371"/>
        <v>168.4003907692308</v>
      </c>
      <c r="AT657">
        <f t="shared" si="371"/>
        <v>126.30029307692308</v>
      </c>
      <c r="AU657">
        <f t="shared" si="371"/>
        <v>84.200195384615398</v>
      </c>
      <c r="AW657">
        <f t="shared" si="388"/>
        <v>25644.880769230767</v>
      </c>
      <c r="AX657">
        <f t="shared" si="389"/>
        <v>-5.5518147105450115</v>
      </c>
      <c r="BD657">
        <f t="shared" si="390"/>
        <v>22260.731538461539</v>
      </c>
      <c r="BE657">
        <f t="shared" si="391"/>
        <v>5.7048585790587802</v>
      </c>
      <c r="BG657">
        <f t="shared" si="392"/>
        <v>8.2959209889812513</v>
      </c>
      <c r="BH657" s="39">
        <f t="shared" si="393"/>
        <v>42447</v>
      </c>
      <c r="BI657" s="41">
        <f t="shared" si="394"/>
        <v>184.67327</v>
      </c>
      <c r="BJ657" s="41">
        <f t="shared" si="378"/>
        <v>289.38951000000003</v>
      </c>
      <c r="BK657" s="41">
        <f t="shared" si="378"/>
        <v>244.86804692307695</v>
      </c>
      <c r="BL657" s="41">
        <f t="shared" si="378"/>
        <v>200.34658384615386</v>
      </c>
      <c r="BM657" s="41">
        <f t="shared" si="378"/>
        <v>155.82512076923078</v>
      </c>
      <c r="BN657" s="41">
        <f t="shared" si="378"/>
        <v>111.3036576923077</v>
      </c>
      <c r="BP657">
        <f t="shared" si="395"/>
        <v>25572.870000000003</v>
      </c>
      <c r="BQ657">
        <f t="shared" si="396"/>
        <v>-0.17397854024949755</v>
      </c>
    </row>
    <row r="658" spans="1:69" x14ac:dyDescent="0.3">
      <c r="A658" s="38">
        <v>42454</v>
      </c>
      <c r="B658" s="48">
        <v>186849.31</v>
      </c>
      <c r="C658" s="48">
        <v>222565.48</v>
      </c>
      <c r="D658" s="51">
        <v>1288000</v>
      </c>
      <c r="E658" s="50">
        <v>2771.24</v>
      </c>
      <c r="AD658" s="35">
        <f t="shared" si="379"/>
        <v>2017</v>
      </c>
      <c r="AE658" s="5">
        <f t="shared" si="380"/>
        <v>2016</v>
      </c>
      <c r="AF658" s="5">
        <f t="shared" si="381"/>
        <v>2015</v>
      </c>
      <c r="AG658" s="8">
        <f t="shared" si="382"/>
        <v>42454</v>
      </c>
      <c r="AH658" s="6">
        <f t="shared" si="365"/>
        <v>41</v>
      </c>
      <c r="AI658" s="6">
        <f t="shared" si="366"/>
        <v>11</v>
      </c>
      <c r="AK658">
        <f t="shared" si="383"/>
        <v>21059.326730769233</v>
      </c>
      <c r="AL658">
        <f t="shared" si="384"/>
        <v>-6.7843986797132665</v>
      </c>
      <c r="AN658">
        <f t="shared" si="385"/>
        <v>8.8725205885618053</v>
      </c>
      <c r="AO658" s="39">
        <f t="shared" si="386"/>
        <v>42454</v>
      </c>
      <c r="AP658" s="40">
        <f t="shared" si="387"/>
        <v>186.84931</v>
      </c>
      <c r="AQ658">
        <f t="shared" si="371"/>
        <v>252.7119207692308</v>
      </c>
      <c r="AR658">
        <f t="shared" si="371"/>
        <v>210.59326730769232</v>
      </c>
      <c r="AS658">
        <f t="shared" si="371"/>
        <v>168.47461384615386</v>
      </c>
      <c r="AT658">
        <f t="shared" si="371"/>
        <v>126.3559603846154</v>
      </c>
      <c r="AU658">
        <f t="shared" si="371"/>
        <v>84.237306923076929</v>
      </c>
      <c r="AW658">
        <f t="shared" si="388"/>
        <v>25617.438846153847</v>
      </c>
      <c r="AX658">
        <f t="shared" si="389"/>
        <v>-5.5482667795080598</v>
      </c>
      <c r="BD658">
        <f t="shared" si="390"/>
        <v>22342.832692307693</v>
      </c>
      <c r="BE658">
        <f t="shared" si="391"/>
        <v>6.047994635547016</v>
      </c>
      <c r="BG658">
        <f t="shared" si="392"/>
        <v>8.3628299317807393</v>
      </c>
      <c r="BH658" s="39">
        <f t="shared" si="393"/>
        <v>42454</v>
      </c>
      <c r="BI658" s="41">
        <f t="shared" si="394"/>
        <v>186.84931</v>
      </c>
      <c r="BJ658" s="41">
        <f t="shared" si="378"/>
        <v>290.45682500000004</v>
      </c>
      <c r="BK658" s="41">
        <f t="shared" si="378"/>
        <v>245.77115961538462</v>
      </c>
      <c r="BL658" s="41">
        <f t="shared" si="378"/>
        <v>201.08549423076923</v>
      </c>
      <c r="BM658" s="41">
        <f t="shared" si="378"/>
        <v>156.39982884615387</v>
      </c>
      <c r="BN658" s="41">
        <f t="shared" si="378"/>
        <v>111.71416346153846</v>
      </c>
      <c r="BP658">
        <f t="shared" si="395"/>
        <v>25680.924999999999</v>
      </c>
      <c r="BQ658">
        <f t="shared" si="396"/>
        <v>0.35532664265807146</v>
      </c>
    </row>
    <row r="659" spans="1:69" x14ac:dyDescent="0.3">
      <c r="A659" s="38">
        <v>42461</v>
      </c>
      <c r="B659" s="48">
        <v>185543.67999999999</v>
      </c>
      <c r="C659" s="48">
        <v>220913.51</v>
      </c>
      <c r="D659" s="51">
        <v>1279000</v>
      </c>
      <c r="E659" s="50">
        <v>2749.4</v>
      </c>
      <c r="AD659" s="35">
        <f t="shared" si="379"/>
        <v>2017</v>
      </c>
      <c r="AE659" s="5">
        <f t="shared" si="380"/>
        <v>2016</v>
      </c>
      <c r="AF659" s="5">
        <f t="shared" si="381"/>
        <v>2015</v>
      </c>
      <c r="AG659" s="8">
        <f t="shared" si="382"/>
        <v>42461</v>
      </c>
      <c r="AH659" s="6">
        <f t="shared" si="365"/>
        <v>40</v>
      </c>
      <c r="AI659" s="6">
        <f t="shared" si="366"/>
        <v>12</v>
      </c>
      <c r="AK659">
        <f t="shared" si="383"/>
        <v>21068.604615384618</v>
      </c>
      <c r="AL659">
        <f t="shared" si="384"/>
        <v>-6.5743214449319414</v>
      </c>
      <c r="AN659">
        <f t="shared" si="385"/>
        <v>8.8066430305741825</v>
      </c>
      <c r="AO659" s="39">
        <f t="shared" si="386"/>
        <v>42461</v>
      </c>
      <c r="AP659" s="40">
        <f t="shared" si="387"/>
        <v>185.54367999999999</v>
      </c>
      <c r="AQ659">
        <f t="shared" si="371"/>
        <v>252.82325538461541</v>
      </c>
      <c r="AR659">
        <f t="shared" si="371"/>
        <v>210.68604615384621</v>
      </c>
      <c r="AS659">
        <f t="shared" si="371"/>
        <v>168.54883692307695</v>
      </c>
      <c r="AT659">
        <f t="shared" si="371"/>
        <v>126.4116276923077</v>
      </c>
      <c r="AU659">
        <f t="shared" si="371"/>
        <v>84.274418461538474</v>
      </c>
      <c r="AW659">
        <f t="shared" si="388"/>
        <v>25589.996923076924</v>
      </c>
      <c r="AX659">
        <f t="shared" si="389"/>
        <v>-5.5447109716644345</v>
      </c>
      <c r="BD659">
        <f t="shared" si="390"/>
        <v>22424.93384615385</v>
      </c>
      <c r="BE659">
        <f t="shared" si="391"/>
        <v>6.3908286145624382</v>
      </c>
      <c r="BG659">
        <f t="shared" si="392"/>
        <v>8.2739900716283721</v>
      </c>
      <c r="BH659" s="39">
        <f t="shared" si="393"/>
        <v>42461</v>
      </c>
      <c r="BI659" s="41">
        <f t="shared" si="394"/>
        <v>185.54367999999999</v>
      </c>
      <c r="BJ659" s="41">
        <f t="shared" si="378"/>
        <v>291.52414000000005</v>
      </c>
      <c r="BK659" s="41">
        <f t="shared" si="378"/>
        <v>246.67427230769235</v>
      </c>
      <c r="BL659" s="41">
        <f t="shared" si="378"/>
        <v>201.82440461538465</v>
      </c>
      <c r="BM659" s="41">
        <f t="shared" si="378"/>
        <v>156.97453692307695</v>
      </c>
      <c r="BN659" s="41">
        <f t="shared" si="378"/>
        <v>112.12466923076924</v>
      </c>
      <c r="BP659">
        <f t="shared" si="395"/>
        <v>25788.98</v>
      </c>
      <c r="BQ659">
        <f t="shared" si="396"/>
        <v>0.88576826533968145</v>
      </c>
    </row>
    <row r="660" spans="1:69" x14ac:dyDescent="0.3">
      <c r="A660" s="38">
        <v>42468</v>
      </c>
      <c r="B660" s="48">
        <v>180756.39</v>
      </c>
      <c r="C660" s="48">
        <v>216180.1</v>
      </c>
      <c r="D660" s="51">
        <v>1246000</v>
      </c>
      <c r="E660" s="50">
        <v>2689.9</v>
      </c>
      <c r="AD660" s="35">
        <f t="shared" si="379"/>
        <v>2017</v>
      </c>
      <c r="AE660" s="5">
        <f t="shared" si="380"/>
        <v>2016</v>
      </c>
      <c r="AF660" s="5">
        <f t="shared" si="381"/>
        <v>2015</v>
      </c>
      <c r="AG660" s="8">
        <f t="shared" si="382"/>
        <v>42468</v>
      </c>
      <c r="AH660" s="6">
        <f t="shared" si="365"/>
        <v>39</v>
      </c>
      <c r="AI660" s="6">
        <f t="shared" si="366"/>
        <v>13</v>
      </c>
      <c r="AK660">
        <f t="shared" si="383"/>
        <v>21077.8825</v>
      </c>
      <c r="AL660">
        <f t="shared" si="384"/>
        <v>-6.3634813764673055</v>
      </c>
      <c r="AN660">
        <f t="shared" si="385"/>
        <v>8.5756427383063745</v>
      </c>
      <c r="AO660" s="39">
        <f t="shared" si="386"/>
        <v>42468</v>
      </c>
      <c r="AP660" s="40">
        <f t="shared" si="387"/>
        <v>180.75639000000001</v>
      </c>
      <c r="AQ660">
        <f t="shared" si="371"/>
        <v>252.93458999999999</v>
      </c>
      <c r="AR660">
        <f t="shared" si="371"/>
        <v>210.77882500000001</v>
      </c>
      <c r="AS660">
        <f t="shared" si="371"/>
        <v>168.62306000000001</v>
      </c>
      <c r="AT660">
        <f t="shared" si="371"/>
        <v>126.46729499999999</v>
      </c>
      <c r="AU660">
        <f t="shared" si="371"/>
        <v>84.311530000000005</v>
      </c>
      <c r="AW660">
        <f t="shared" si="388"/>
        <v>25562.555</v>
      </c>
      <c r="AX660">
        <f t="shared" si="389"/>
        <v>-5.5411472607538652</v>
      </c>
      <c r="BD660">
        <f t="shared" si="390"/>
        <v>22507.035</v>
      </c>
      <c r="BE660">
        <f t="shared" si="391"/>
        <v>6.7333609148271911</v>
      </c>
      <c r="BG660">
        <f t="shared" si="392"/>
        <v>8.0311062741049639</v>
      </c>
      <c r="BH660" s="39">
        <f t="shared" si="393"/>
        <v>42468</v>
      </c>
      <c r="BI660" s="41">
        <f t="shared" si="394"/>
        <v>180.75639000000001</v>
      </c>
      <c r="BJ660" s="41">
        <f t="shared" si="378"/>
        <v>292.591455</v>
      </c>
      <c r="BK660" s="41">
        <f t="shared" si="378"/>
        <v>247.57738500000002</v>
      </c>
      <c r="BL660" s="41">
        <f t="shared" si="378"/>
        <v>202.56331499999999</v>
      </c>
      <c r="BM660" s="41">
        <f t="shared" si="378"/>
        <v>157.54924499999998</v>
      </c>
      <c r="BN660" s="41">
        <f t="shared" si="378"/>
        <v>112.53517500000001</v>
      </c>
      <c r="BP660">
        <f t="shared" si="395"/>
        <v>25897.034999999996</v>
      </c>
      <c r="BQ660">
        <f t="shared" si="396"/>
        <v>1.4173499917022214</v>
      </c>
    </row>
    <row r="661" spans="1:69" x14ac:dyDescent="0.3">
      <c r="A661" s="38">
        <v>42475</v>
      </c>
      <c r="B661" s="48">
        <v>188590.14</v>
      </c>
      <c r="C661" s="48">
        <v>223858.32</v>
      </c>
      <c r="D661" s="51">
        <v>1300000</v>
      </c>
      <c r="E661" s="50">
        <v>2785.14</v>
      </c>
      <c r="AD661" s="35">
        <f t="shared" si="379"/>
        <v>2017</v>
      </c>
      <c r="AE661" s="5">
        <f t="shared" si="380"/>
        <v>2016</v>
      </c>
      <c r="AF661" s="5">
        <f t="shared" si="381"/>
        <v>2015</v>
      </c>
      <c r="AG661" s="8">
        <f t="shared" si="382"/>
        <v>42475</v>
      </c>
      <c r="AH661" s="6">
        <f t="shared" si="365"/>
        <v>38</v>
      </c>
      <c r="AI661" s="6">
        <f t="shared" si="366"/>
        <v>14</v>
      </c>
      <c r="AK661">
        <f t="shared" si="383"/>
        <v>21087.160384615385</v>
      </c>
      <c r="AL661">
        <f t="shared" si="384"/>
        <v>-6.1518743117525698</v>
      </c>
      <c r="AN661">
        <f t="shared" si="385"/>
        <v>8.9433634761743566</v>
      </c>
      <c r="AO661" s="39">
        <f t="shared" si="386"/>
        <v>42475</v>
      </c>
      <c r="AP661" s="40">
        <f t="shared" si="387"/>
        <v>188.59014000000002</v>
      </c>
      <c r="AQ661">
        <f t="shared" si="371"/>
        <v>253.04592461538459</v>
      </c>
      <c r="AR661">
        <f t="shared" si="371"/>
        <v>210.87160384615385</v>
      </c>
      <c r="AS661">
        <f t="shared" si="371"/>
        <v>168.69728307692307</v>
      </c>
      <c r="AT661">
        <f t="shared" si="371"/>
        <v>126.5229623076923</v>
      </c>
      <c r="AU661">
        <f t="shared" si="371"/>
        <v>84.348641538461536</v>
      </c>
      <c r="AW661">
        <f t="shared" si="388"/>
        <v>25535.113076923077</v>
      </c>
      <c r="AX661">
        <f t="shared" si="389"/>
        <v>-5.5375756203992932</v>
      </c>
      <c r="BD661">
        <f t="shared" si="390"/>
        <v>22589.136153846153</v>
      </c>
      <c r="BE661">
        <f t="shared" si="391"/>
        <v>7.0755919343621576</v>
      </c>
      <c r="BG661">
        <f t="shared" si="392"/>
        <v>8.3487096945887238</v>
      </c>
      <c r="BH661" s="39">
        <f t="shared" si="393"/>
        <v>42475</v>
      </c>
      <c r="BI661" s="41">
        <f t="shared" si="394"/>
        <v>188.59014000000002</v>
      </c>
      <c r="BJ661" s="41">
        <f t="shared" si="378"/>
        <v>293.65877</v>
      </c>
      <c r="BK661" s="41">
        <f t="shared" si="378"/>
        <v>248.48049769230769</v>
      </c>
      <c r="BL661" s="41">
        <f t="shared" si="378"/>
        <v>203.30222538461538</v>
      </c>
      <c r="BM661" s="41">
        <f t="shared" si="378"/>
        <v>158.12395307692307</v>
      </c>
      <c r="BN661" s="41">
        <f t="shared" si="378"/>
        <v>112.94568076923076</v>
      </c>
      <c r="BP661">
        <f t="shared" si="395"/>
        <v>26005.09</v>
      </c>
      <c r="BQ661">
        <f t="shared" si="396"/>
        <v>1.9500755014196791</v>
      </c>
    </row>
    <row r="662" spans="1:69" x14ac:dyDescent="0.3">
      <c r="A662" s="38">
        <v>42482</v>
      </c>
      <c r="B662" s="48">
        <v>185688.75</v>
      </c>
      <c r="C662" s="48">
        <v>221198.35</v>
      </c>
      <c r="D662" s="51">
        <v>1280000</v>
      </c>
      <c r="E662" s="50">
        <v>2752.16</v>
      </c>
      <c r="AD662" s="35">
        <f t="shared" si="379"/>
        <v>2017</v>
      </c>
      <c r="AE662" s="5">
        <f t="shared" si="380"/>
        <v>2016</v>
      </c>
      <c r="AF662" s="5">
        <f t="shared" si="381"/>
        <v>2015</v>
      </c>
      <c r="AG662" s="8">
        <f t="shared" si="382"/>
        <v>42482</v>
      </c>
      <c r="AH662" s="6">
        <f t="shared" si="365"/>
        <v>37</v>
      </c>
      <c r="AI662" s="6">
        <f t="shared" si="366"/>
        <v>15</v>
      </c>
      <c r="AK662">
        <f t="shared" si="383"/>
        <v>21096.43826923077</v>
      </c>
      <c r="AL662">
        <f t="shared" si="384"/>
        <v>-5.9394960578805218</v>
      </c>
      <c r="AN662">
        <f t="shared" si="385"/>
        <v>8.8019004739215951</v>
      </c>
      <c r="AO662" s="39">
        <f t="shared" si="386"/>
        <v>42482</v>
      </c>
      <c r="AP662" s="40">
        <f t="shared" si="387"/>
        <v>185.68875</v>
      </c>
      <c r="AQ662">
        <f t="shared" si="371"/>
        <v>253.15725923076923</v>
      </c>
      <c r="AR662">
        <f t="shared" si="371"/>
        <v>210.96438269230771</v>
      </c>
      <c r="AS662">
        <f t="shared" si="371"/>
        <v>168.77150615384616</v>
      </c>
      <c r="AT662">
        <f t="shared" si="371"/>
        <v>126.57862961538461</v>
      </c>
      <c r="AU662">
        <f t="shared" si="371"/>
        <v>84.385753076923081</v>
      </c>
      <c r="AW662">
        <f t="shared" si="388"/>
        <v>25507.671153846153</v>
      </c>
      <c r="AX662">
        <f t="shared" si="389"/>
        <v>-5.5339960241060693</v>
      </c>
      <c r="BD662">
        <f t="shared" si="390"/>
        <v>22671.23730769231</v>
      </c>
      <c r="BE662">
        <f t="shared" si="391"/>
        <v>7.4175220704883138</v>
      </c>
      <c r="BG662">
        <f t="shared" si="392"/>
        <v>8.1904991544945869</v>
      </c>
      <c r="BH662" s="39">
        <f t="shared" si="393"/>
        <v>42482</v>
      </c>
      <c r="BI662" s="41">
        <f t="shared" si="394"/>
        <v>185.68875</v>
      </c>
      <c r="BJ662" s="41">
        <f t="shared" si="378"/>
        <v>294.72608500000001</v>
      </c>
      <c r="BK662" s="41">
        <f t="shared" si="378"/>
        <v>249.38361038461542</v>
      </c>
      <c r="BL662" s="41">
        <f t="shared" si="378"/>
        <v>204.04113576923078</v>
      </c>
      <c r="BM662" s="41">
        <f t="shared" si="378"/>
        <v>158.69866115384619</v>
      </c>
      <c r="BN662" s="41">
        <f t="shared" si="378"/>
        <v>113.35618653846156</v>
      </c>
      <c r="BP662">
        <f t="shared" si="395"/>
        <v>26113.145</v>
      </c>
      <c r="BQ662">
        <f t="shared" si="396"/>
        <v>2.4839484900178066</v>
      </c>
    </row>
    <row r="663" spans="1:69" x14ac:dyDescent="0.3">
      <c r="A663" s="38">
        <v>42489</v>
      </c>
      <c r="B663" s="48">
        <v>180611.32</v>
      </c>
      <c r="C663" s="48">
        <v>217283.4</v>
      </c>
      <c r="D663" s="51">
        <v>1245000</v>
      </c>
      <c r="E663" s="50">
        <v>2697.88</v>
      </c>
      <c r="AD663" s="35">
        <f t="shared" si="379"/>
        <v>2017</v>
      </c>
      <c r="AE663" s="5">
        <f t="shared" si="380"/>
        <v>2016</v>
      </c>
      <c r="AF663" s="5">
        <f t="shared" si="381"/>
        <v>2015</v>
      </c>
      <c r="AG663" s="8">
        <f t="shared" si="382"/>
        <v>42489</v>
      </c>
      <c r="AH663" s="6">
        <f t="shared" si="365"/>
        <v>36</v>
      </c>
      <c r="AI663" s="6">
        <f t="shared" si="366"/>
        <v>16</v>
      </c>
      <c r="AK663">
        <f t="shared" si="383"/>
        <v>21105.716153846155</v>
      </c>
      <c r="AL663">
        <f t="shared" si="384"/>
        <v>-5.7263423913266216</v>
      </c>
      <c r="AN663">
        <f t="shared" si="385"/>
        <v>8.5574599167101315</v>
      </c>
      <c r="AO663" s="39">
        <f t="shared" si="386"/>
        <v>42489</v>
      </c>
      <c r="AP663" s="40">
        <f t="shared" si="387"/>
        <v>180.61132000000001</v>
      </c>
      <c r="AQ663">
        <f t="shared" si="371"/>
        <v>253.26859384615386</v>
      </c>
      <c r="AR663">
        <f t="shared" si="371"/>
        <v>211.05716153846154</v>
      </c>
      <c r="AS663">
        <f t="shared" si="371"/>
        <v>168.84572923076925</v>
      </c>
      <c r="AT663">
        <f t="shared" si="371"/>
        <v>126.63429692307693</v>
      </c>
      <c r="AU663">
        <f t="shared" si="371"/>
        <v>84.422864615384626</v>
      </c>
      <c r="AW663">
        <f t="shared" si="388"/>
        <v>25480.22923076923</v>
      </c>
      <c r="AX663">
        <f t="shared" si="389"/>
        <v>-5.5304084452613811</v>
      </c>
      <c r="BD663">
        <f t="shared" si="390"/>
        <v>22753.338461538464</v>
      </c>
      <c r="BE663">
        <f t="shared" si="391"/>
        <v>7.7591517198282611</v>
      </c>
      <c r="BG663">
        <f t="shared" si="392"/>
        <v>7.937794284794724</v>
      </c>
      <c r="BH663" s="39">
        <f t="shared" si="393"/>
        <v>42489</v>
      </c>
      <c r="BI663" s="41">
        <f t="shared" si="394"/>
        <v>180.61132000000001</v>
      </c>
      <c r="BJ663" s="41">
        <f t="shared" si="378"/>
        <v>295.79340000000002</v>
      </c>
      <c r="BK663" s="41">
        <f t="shared" si="378"/>
        <v>250.28672307692312</v>
      </c>
      <c r="BL663" s="41">
        <f t="shared" si="378"/>
        <v>204.78004615384617</v>
      </c>
      <c r="BM663" s="41">
        <f t="shared" si="378"/>
        <v>159.27336923076925</v>
      </c>
      <c r="BN663" s="41">
        <f t="shared" si="378"/>
        <v>113.76669230769231</v>
      </c>
      <c r="BP663">
        <f t="shared" si="395"/>
        <v>26221.199999999997</v>
      </c>
      <c r="BQ663">
        <f t="shared" si="396"/>
        <v>3.0189726689597629</v>
      </c>
    </row>
    <row r="664" spans="1:69" x14ac:dyDescent="0.3">
      <c r="A664" s="38">
        <v>42494</v>
      </c>
      <c r="B664" s="48">
        <v>184430.44</v>
      </c>
      <c r="C664" s="48">
        <v>220063.75</v>
      </c>
      <c r="D664" s="51">
        <v>1290000</v>
      </c>
      <c r="E664" s="50">
        <v>2760.47</v>
      </c>
      <c r="AD664" s="35">
        <f t="shared" si="379"/>
        <v>2017</v>
      </c>
      <c r="AE664" s="5">
        <f t="shared" si="380"/>
        <v>2016</v>
      </c>
      <c r="AF664" s="5">
        <f t="shared" si="381"/>
        <v>2015</v>
      </c>
      <c r="AG664" s="8">
        <f t="shared" si="382"/>
        <v>42494</v>
      </c>
      <c r="AH664" s="6">
        <f t="shared" si="365"/>
        <v>35</v>
      </c>
      <c r="AI664" s="6">
        <f t="shared" si="366"/>
        <v>17</v>
      </c>
      <c r="AK664">
        <f t="shared" si="383"/>
        <v>21114.99403846154</v>
      </c>
      <c r="AL664">
        <f t="shared" si="384"/>
        <v>-5.5124090576688323</v>
      </c>
      <c r="AN664">
        <f t="shared" si="385"/>
        <v>8.7345722032435766</v>
      </c>
      <c r="AO664" s="39">
        <f t="shared" si="386"/>
        <v>42494</v>
      </c>
      <c r="AP664" s="40">
        <f t="shared" si="387"/>
        <v>184.43044</v>
      </c>
      <c r="AQ664">
        <f t="shared" ref="AQ664:AU691" si="397">($AK664*AQ$18)/1000</f>
        <v>253.37992846153847</v>
      </c>
      <c r="AR664">
        <f t="shared" si="397"/>
        <v>211.14994038461538</v>
      </c>
      <c r="AS664">
        <f t="shared" si="397"/>
        <v>168.91995230769231</v>
      </c>
      <c r="AT664">
        <f t="shared" si="397"/>
        <v>126.68996423076923</v>
      </c>
      <c r="AU664">
        <f t="shared" si="397"/>
        <v>84.459976153846156</v>
      </c>
      <c r="AW664">
        <f t="shared" si="388"/>
        <v>25452.787307692306</v>
      </c>
      <c r="AX664">
        <f t="shared" si="389"/>
        <v>-5.5268128571336455</v>
      </c>
      <c r="BD664">
        <f t="shared" si="390"/>
        <v>22835.439615384617</v>
      </c>
      <c r="BE664">
        <f t="shared" si="391"/>
        <v>8.1004812783078926</v>
      </c>
      <c r="BG664">
        <f t="shared" si="392"/>
        <v>8.0765005231493827</v>
      </c>
      <c r="BH664" s="39">
        <f t="shared" si="393"/>
        <v>42494</v>
      </c>
      <c r="BI664" s="41">
        <f t="shared" si="394"/>
        <v>184.43044</v>
      </c>
      <c r="BJ664" s="41">
        <f t="shared" si="378"/>
        <v>296.86071500000003</v>
      </c>
      <c r="BK664" s="41">
        <f t="shared" si="378"/>
        <v>251.1898357692308</v>
      </c>
      <c r="BL664" s="41">
        <f t="shared" si="378"/>
        <v>205.51895653846157</v>
      </c>
      <c r="BM664" s="41">
        <f t="shared" si="378"/>
        <v>159.84807730769234</v>
      </c>
      <c r="BN664" s="41">
        <f t="shared" si="378"/>
        <v>114.17719807692309</v>
      </c>
      <c r="BP664">
        <f t="shared" si="395"/>
        <v>26329.255000000001</v>
      </c>
      <c r="BQ664">
        <f t="shared" si="396"/>
        <v>3.5551517657320009</v>
      </c>
    </row>
    <row r="665" spans="1:69" x14ac:dyDescent="0.3">
      <c r="A665" s="38">
        <v>42503</v>
      </c>
      <c r="B665" s="48">
        <v>179140.58</v>
      </c>
      <c r="C665" s="48">
        <v>214283.28</v>
      </c>
      <c r="D665" s="51">
        <v>1253000</v>
      </c>
      <c r="E665" s="50">
        <v>2688.59</v>
      </c>
      <c r="AD665" s="35">
        <f t="shared" si="379"/>
        <v>2017</v>
      </c>
      <c r="AE665" s="5">
        <f t="shared" si="380"/>
        <v>2016</v>
      </c>
      <c r="AF665" s="5">
        <f t="shared" si="381"/>
        <v>2015</v>
      </c>
      <c r="AG665" s="8">
        <f t="shared" si="382"/>
        <v>42503</v>
      </c>
      <c r="AH665" s="6">
        <f t="shared" si="365"/>
        <v>34</v>
      </c>
      <c r="AI665" s="6">
        <f t="shared" si="366"/>
        <v>18</v>
      </c>
      <c r="AK665">
        <f t="shared" si="383"/>
        <v>21124.271923076922</v>
      </c>
      <c r="AL665">
        <f t="shared" si="384"/>
        <v>-5.2976917713048355</v>
      </c>
      <c r="AN665">
        <f t="shared" si="385"/>
        <v>8.4803197313655261</v>
      </c>
      <c r="AO665" s="39">
        <f t="shared" si="386"/>
        <v>42503</v>
      </c>
      <c r="AP665" s="40">
        <f t="shared" si="387"/>
        <v>179.14058</v>
      </c>
      <c r="AQ665">
        <f t="shared" si="397"/>
        <v>253.49126307692305</v>
      </c>
      <c r="AR665">
        <f t="shared" si="397"/>
        <v>211.24271923076921</v>
      </c>
      <c r="AS665">
        <f t="shared" si="397"/>
        <v>168.99417538461537</v>
      </c>
      <c r="AT665">
        <f t="shared" si="397"/>
        <v>126.74563153846152</v>
      </c>
      <c r="AU665">
        <f t="shared" si="397"/>
        <v>84.497087692307687</v>
      </c>
      <c r="AW665">
        <f t="shared" si="388"/>
        <v>25425.345384615386</v>
      </c>
      <c r="AX665">
        <f t="shared" si="389"/>
        <v>-5.5232092328717179</v>
      </c>
      <c r="BD665">
        <f t="shared" si="390"/>
        <v>22917.540769230771</v>
      </c>
      <c r="BE665">
        <f t="shared" si="391"/>
        <v>8.4415111411577204</v>
      </c>
      <c r="BG665">
        <f t="shared" si="392"/>
        <v>7.8167453394700717</v>
      </c>
      <c r="BH665" s="39">
        <f t="shared" si="393"/>
        <v>42503</v>
      </c>
      <c r="BI665" s="41">
        <f t="shared" si="394"/>
        <v>179.14058</v>
      </c>
      <c r="BJ665" s="41">
        <f t="shared" si="378"/>
        <v>297.92803000000004</v>
      </c>
      <c r="BK665" s="41">
        <f t="shared" si="378"/>
        <v>252.09294846153847</v>
      </c>
      <c r="BL665" s="41">
        <f t="shared" si="378"/>
        <v>206.25786692307693</v>
      </c>
      <c r="BM665" s="41">
        <f t="shared" si="378"/>
        <v>160.42278538461539</v>
      </c>
      <c r="BN665" s="41">
        <f t="shared" si="378"/>
        <v>114.58770384615386</v>
      </c>
      <c r="BP665">
        <f t="shared" si="395"/>
        <v>26437.309999999998</v>
      </c>
      <c r="BQ665">
        <f t="shared" si="396"/>
        <v>4.0924895239308867</v>
      </c>
    </row>
    <row r="666" spans="1:69" x14ac:dyDescent="0.3">
      <c r="A666" s="38">
        <v>42510</v>
      </c>
      <c r="B666" s="48">
        <v>181428.09</v>
      </c>
      <c r="C666" s="48">
        <v>216151.66</v>
      </c>
      <c r="D666" s="51">
        <v>1269000</v>
      </c>
      <c r="E666" s="50">
        <v>2712.87</v>
      </c>
      <c r="AD666" s="35">
        <f t="shared" si="379"/>
        <v>2017</v>
      </c>
      <c r="AE666" s="5">
        <f t="shared" si="380"/>
        <v>2016</v>
      </c>
      <c r="AF666" s="5">
        <f t="shared" si="381"/>
        <v>2015</v>
      </c>
      <c r="AG666" s="8">
        <f t="shared" si="382"/>
        <v>42510</v>
      </c>
      <c r="AH666" s="6">
        <f t="shared" si="365"/>
        <v>33</v>
      </c>
      <c r="AI666" s="6">
        <f t="shared" si="366"/>
        <v>19</v>
      </c>
      <c r="AK666">
        <f t="shared" si="383"/>
        <v>21133.549807692307</v>
      </c>
      <c r="AL666">
        <f t="shared" si="384"/>
        <v>-5.0821862151656187</v>
      </c>
      <c r="AN666">
        <f t="shared" si="385"/>
        <v>8.5848374575464259</v>
      </c>
      <c r="AO666" s="39">
        <f t="shared" si="386"/>
        <v>42510</v>
      </c>
      <c r="AP666" s="40">
        <f t="shared" si="387"/>
        <v>181.42809</v>
      </c>
      <c r="AQ666">
        <f t="shared" si="397"/>
        <v>253.60259769230765</v>
      </c>
      <c r="AR666">
        <f t="shared" si="397"/>
        <v>211.33549807692307</v>
      </c>
      <c r="AS666">
        <f t="shared" si="397"/>
        <v>169.06839846153846</v>
      </c>
      <c r="AT666">
        <f t="shared" si="397"/>
        <v>126.80129884615383</v>
      </c>
      <c r="AU666">
        <f t="shared" si="397"/>
        <v>84.534199230769232</v>
      </c>
      <c r="AW666">
        <f t="shared" si="388"/>
        <v>25397.903461538459</v>
      </c>
      <c r="AX666">
        <f t="shared" si="389"/>
        <v>-5.5195975455044399</v>
      </c>
      <c r="BD666">
        <f t="shared" si="390"/>
        <v>22999.641923076924</v>
      </c>
      <c r="BE666">
        <f t="shared" si="391"/>
        <v>8.7822417029146393</v>
      </c>
      <c r="BG666">
        <f t="shared" si="392"/>
        <v>7.8883006355834731</v>
      </c>
      <c r="BH666" s="39">
        <f t="shared" si="393"/>
        <v>42510</v>
      </c>
      <c r="BI666" s="41">
        <f t="shared" si="394"/>
        <v>181.42809</v>
      </c>
      <c r="BJ666" s="41">
        <f t="shared" si="378"/>
        <v>298.99534500000004</v>
      </c>
      <c r="BK666" s="41">
        <f t="shared" si="378"/>
        <v>252.99606115384614</v>
      </c>
      <c r="BL666" s="41">
        <f t="shared" si="378"/>
        <v>206.99677730769233</v>
      </c>
      <c r="BM666" s="41">
        <f t="shared" si="378"/>
        <v>160.99749346153845</v>
      </c>
      <c r="BN666" s="41">
        <f t="shared" si="378"/>
        <v>114.99820961538462</v>
      </c>
      <c r="BP666">
        <f t="shared" si="395"/>
        <v>26545.364999999998</v>
      </c>
      <c r="BQ666">
        <f t="shared" si="396"/>
        <v>4.6309897033497416</v>
      </c>
    </row>
    <row r="667" spans="1:69" x14ac:dyDescent="0.3">
      <c r="A667" s="38">
        <v>42517</v>
      </c>
      <c r="B667" s="48">
        <v>183286.69</v>
      </c>
      <c r="C667" s="48">
        <v>220058.19</v>
      </c>
      <c r="D667" s="51">
        <v>1282000</v>
      </c>
      <c r="E667" s="50">
        <v>2765.45</v>
      </c>
      <c r="AD667" s="35">
        <f t="shared" si="379"/>
        <v>2017</v>
      </c>
      <c r="AE667" s="5">
        <f t="shared" si="380"/>
        <v>2016</v>
      </c>
      <c r="AF667" s="5">
        <f t="shared" si="381"/>
        <v>2015</v>
      </c>
      <c r="AG667" s="8">
        <f t="shared" si="382"/>
        <v>42517</v>
      </c>
      <c r="AH667" s="6">
        <f t="shared" si="365"/>
        <v>32</v>
      </c>
      <c r="AI667" s="6">
        <f t="shared" si="366"/>
        <v>20</v>
      </c>
      <c r="AK667">
        <f t="shared" si="383"/>
        <v>21142.827692307692</v>
      </c>
      <c r="AL667">
        <f t="shared" si="384"/>
        <v>-4.865888040426281</v>
      </c>
      <c r="AN667">
        <f t="shared" si="385"/>
        <v>8.6689771428579743</v>
      </c>
      <c r="AO667" s="39">
        <f t="shared" si="386"/>
        <v>42517</v>
      </c>
      <c r="AP667" s="40">
        <f t="shared" si="387"/>
        <v>183.28668999999999</v>
      </c>
      <c r="AQ667">
        <f t="shared" si="397"/>
        <v>253.71393230769229</v>
      </c>
      <c r="AR667">
        <f t="shared" si="397"/>
        <v>211.42827692307691</v>
      </c>
      <c r="AS667">
        <f t="shared" si="397"/>
        <v>169.14262153846153</v>
      </c>
      <c r="AT667">
        <f t="shared" si="397"/>
        <v>126.85696615384614</v>
      </c>
      <c r="AU667">
        <f t="shared" si="397"/>
        <v>84.571310769230763</v>
      </c>
      <c r="AW667">
        <f t="shared" si="388"/>
        <v>25370.461538461539</v>
      </c>
      <c r="AX667">
        <f t="shared" si="389"/>
        <v>-5.5159777679395834</v>
      </c>
      <c r="BD667">
        <f t="shared" si="390"/>
        <v>23081.743076923078</v>
      </c>
      <c r="BE667">
        <f t="shared" si="391"/>
        <v>9.122673357423249</v>
      </c>
      <c r="BG667">
        <f t="shared" si="392"/>
        <v>7.9407646722854484</v>
      </c>
      <c r="BH667" s="39">
        <f t="shared" si="393"/>
        <v>42517</v>
      </c>
      <c r="BI667" s="41">
        <f t="shared" si="394"/>
        <v>183.28668999999999</v>
      </c>
      <c r="BJ667" s="41">
        <f t="shared" si="378"/>
        <v>300.06266000000005</v>
      </c>
      <c r="BK667" s="41">
        <f t="shared" si="378"/>
        <v>253.89917384615387</v>
      </c>
      <c r="BL667" s="41">
        <f t="shared" si="378"/>
        <v>207.73568769230769</v>
      </c>
      <c r="BM667" s="41">
        <f t="shared" si="378"/>
        <v>161.57220153846154</v>
      </c>
      <c r="BN667" s="41">
        <f t="shared" si="378"/>
        <v>115.40871538461538</v>
      </c>
      <c r="BP667">
        <f t="shared" si="395"/>
        <v>26653.420000000002</v>
      </c>
      <c r="BQ667">
        <f t="shared" si="396"/>
        <v>5.1706560800667267</v>
      </c>
    </row>
    <row r="668" spans="1:69" x14ac:dyDescent="0.3">
      <c r="A668" s="38">
        <v>42524</v>
      </c>
      <c r="B668" s="48">
        <v>196868.78</v>
      </c>
      <c r="C668" s="48">
        <v>233308.48</v>
      </c>
      <c r="D668" s="51">
        <v>1377000</v>
      </c>
      <c r="E668" s="50">
        <v>2929.47</v>
      </c>
      <c r="AD668" s="35">
        <f t="shared" si="379"/>
        <v>2017</v>
      </c>
      <c r="AE668" s="5">
        <f t="shared" si="380"/>
        <v>2016</v>
      </c>
      <c r="AF668" s="5">
        <f t="shared" si="381"/>
        <v>2015</v>
      </c>
      <c r="AG668" s="8">
        <f t="shared" si="382"/>
        <v>42524</v>
      </c>
      <c r="AH668" s="6">
        <f t="shared" si="365"/>
        <v>31</v>
      </c>
      <c r="AI668" s="6">
        <f t="shared" si="366"/>
        <v>21</v>
      </c>
      <c r="AK668">
        <f t="shared" si="383"/>
        <v>21152.105576923077</v>
      </c>
      <c r="AL668">
        <f t="shared" si="384"/>
        <v>-4.6487928662134692</v>
      </c>
      <c r="AN668">
        <f t="shared" si="385"/>
        <v>9.3072899661953095</v>
      </c>
      <c r="AO668" s="39">
        <f t="shared" si="386"/>
        <v>42524</v>
      </c>
      <c r="AP668" s="40">
        <f t="shared" si="387"/>
        <v>196.86877999999999</v>
      </c>
      <c r="AQ668">
        <f t="shared" si="397"/>
        <v>253.82526692307695</v>
      </c>
      <c r="AR668">
        <f t="shared" si="397"/>
        <v>211.52105576923077</v>
      </c>
      <c r="AS668">
        <f t="shared" si="397"/>
        <v>169.21684461538462</v>
      </c>
      <c r="AT668">
        <f t="shared" si="397"/>
        <v>126.91263346153848</v>
      </c>
      <c r="AU668">
        <f t="shared" si="397"/>
        <v>84.608422307692308</v>
      </c>
      <c r="AW668">
        <f t="shared" si="388"/>
        <v>25343.019615384615</v>
      </c>
      <c r="AX668">
        <f t="shared" si="389"/>
        <v>-5.5123498729636395</v>
      </c>
      <c r="BD668">
        <f t="shared" si="390"/>
        <v>23163.844230769231</v>
      </c>
      <c r="BE668">
        <f t="shared" si="391"/>
        <v>9.4628064978374837</v>
      </c>
      <c r="BG668">
        <f t="shared" si="392"/>
        <v>8.4989683939634375</v>
      </c>
      <c r="BH668" s="39">
        <f t="shared" si="393"/>
        <v>42524</v>
      </c>
      <c r="BI668" s="41">
        <f t="shared" si="394"/>
        <v>196.86877999999999</v>
      </c>
      <c r="BJ668" s="41">
        <f t="shared" ref="BJ668:BN691" si="398">$BD668*BJ$18/1000</f>
        <v>301.129975</v>
      </c>
      <c r="BK668" s="41">
        <f t="shared" si="398"/>
        <v>254.80228653846154</v>
      </c>
      <c r="BL668" s="41">
        <f t="shared" si="398"/>
        <v>208.47459807692309</v>
      </c>
      <c r="BM668" s="41">
        <f t="shared" si="398"/>
        <v>162.14690961538463</v>
      </c>
      <c r="BN668" s="41">
        <f t="shared" si="398"/>
        <v>115.81922115384616</v>
      </c>
      <c r="BP668">
        <f t="shared" si="395"/>
        <v>26761.474999999999</v>
      </c>
      <c r="BQ668">
        <f t="shared" si="396"/>
        <v>5.7114924465328398</v>
      </c>
    </row>
    <row r="669" spans="1:69" x14ac:dyDescent="0.3">
      <c r="A669" s="38">
        <v>42531</v>
      </c>
      <c r="B669" s="48">
        <v>201014.89</v>
      </c>
      <c r="C669" s="48">
        <v>238367.98</v>
      </c>
      <c r="D669" s="51">
        <v>1406000</v>
      </c>
      <c r="E669" s="50">
        <v>2994.58</v>
      </c>
      <c r="AD669" s="35">
        <f t="shared" si="379"/>
        <v>2017</v>
      </c>
      <c r="AE669" s="5">
        <f t="shared" si="380"/>
        <v>2016</v>
      </c>
      <c r="AF669" s="5">
        <f t="shared" si="381"/>
        <v>2015</v>
      </c>
      <c r="AG669" s="8">
        <f t="shared" si="382"/>
        <v>42531</v>
      </c>
      <c r="AH669" s="6">
        <f t="shared" si="365"/>
        <v>30</v>
      </c>
      <c r="AI669" s="6">
        <f t="shared" si="366"/>
        <v>22</v>
      </c>
      <c r="AK669">
        <f t="shared" si="383"/>
        <v>21161.383461538462</v>
      </c>
      <c r="AL669">
        <f t="shared" si="384"/>
        <v>-4.430896279309648</v>
      </c>
      <c r="AN669">
        <f t="shared" si="385"/>
        <v>9.4991374437002882</v>
      </c>
      <c r="AO669" s="39">
        <f t="shared" si="386"/>
        <v>42531</v>
      </c>
      <c r="AP669" s="40">
        <f t="shared" si="387"/>
        <v>201.01489000000001</v>
      </c>
      <c r="AQ669">
        <f t="shared" si="397"/>
        <v>253.93660153846156</v>
      </c>
      <c r="AR669">
        <f t="shared" si="397"/>
        <v>211.61383461538463</v>
      </c>
      <c r="AS669">
        <f t="shared" si="397"/>
        <v>169.29106769230771</v>
      </c>
      <c r="AT669">
        <f t="shared" si="397"/>
        <v>126.96830076923078</v>
      </c>
      <c r="AU669">
        <f t="shared" si="397"/>
        <v>84.645533846153853</v>
      </c>
      <c r="AW669">
        <f t="shared" si="388"/>
        <v>25315.577692307692</v>
      </c>
      <c r="AX669">
        <f t="shared" si="389"/>
        <v>-5.5087138332407743</v>
      </c>
      <c r="BD669">
        <f t="shared" si="390"/>
        <v>23245.945384615385</v>
      </c>
      <c r="BE669">
        <f t="shared" si="391"/>
        <v>9.8026415166220673</v>
      </c>
      <c r="BG669">
        <f t="shared" si="392"/>
        <v>8.6473097425857137</v>
      </c>
      <c r="BH669" s="39">
        <f t="shared" si="393"/>
        <v>42531</v>
      </c>
      <c r="BI669" s="41">
        <f t="shared" si="394"/>
        <v>201.01489000000001</v>
      </c>
      <c r="BJ669" s="41">
        <f t="shared" si="398"/>
        <v>302.19728999999995</v>
      </c>
      <c r="BK669" s="41">
        <f t="shared" si="398"/>
        <v>255.70539923076922</v>
      </c>
      <c r="BL669" s="41">
        <f t="shared" si="398"/>
        <v>209.21350846153848</v>
      </c>
      <c r="BM669" s="41">
        <f t="shared" si="398"/>
        <v>162.72161769230769</v>
      </c>
      <c r="BN669" s="41">
        <f t="shared" si="398"/>
        <v>116.22972692307692</v>
      </c>
      <c r="BP669">
        <f t="shared" si="395"/>
        <v>26869.53</v>
      </c>
      <c r="BQ669">
        <f t="shared" si="396"/>
        <v>6.2535026116610215</v>
      </c>
    </row>
    <row r="670" spans="1:69" x14ac:dyDescent="0.3">
      <c r="A670" s="38">
        <v>42538</v>
      </c>
      <c r="B670" s="48">
        <v>203874.27</v>
      </c>
      <c r="C670" s="48">
        <v>240773.91</v>
      </c>
      <c r="D670" s="51">
        <v>1426000</v>
      </c>
      <c r="E670" s="51">
        <v>3025</v>
      </c>
      <c r="AD670" s="35">
        <f t="shared" si="379"/>
        <v>2017</v>
      </c>
      <c r="AE670" s="5">
        <f t="shared" si="380"/>
        <v>2016</v>
      </c>
      <c r="AF670" s="5">
        <f t="shared" si="381"/>
        <v>2015</v>
      </c>
      <c r="AG670" s="8">
        <f t="shared" si="382"/>
        <v>42538</v>
      </c>
      <c r="AH670" s="6">
        <f t="shared" si="365"/>
        <v>29</v>
      </c>
      <c r="AI670" s="6">
        <f t="shared" si="366"/>
        <v>23</v>
      </c>
      <c r="AK670">
        <f t="shared" si="383"/>
        <v>21170.661346153847</v>
      </c>
      <c r="AL670">
        <f t="shared" si="384"/>
        <v>-4.212193833853906</v>
      </c>
      <c r="AN670">
        <f t="shared" si="385"/>
        <v>9.6300378465521383</v>
      </c>
      <c r="AO670" s="39">
        <f t="shared" si="386"/>
        <v>42538</v>
      </c>
      <c r="AP670" s="40">
        <f t="shared" si="387"/>
        <v>203.87427</v>
      </c>
      <c r="AQ670">
        <f t="shared" si="397"/>
        <v>254.04793615384617</v>
      </c>
      <c r="AR670">
        <f t="shared" si="397"/>
        <v>211.70661346153847</v>
      </c>
      <c r="AS670">
        <f t="shared" si="397"/>
        <v>169.36529076923077</v>
      </c>
      <c r="AT670">
        <f t="shared" si="397"/>
        <v>127.02396807692308</v>
      </c>
      <c r="AU670">
        <f t="shared" si="397"/>
        <v>84.682645384615384</v>
      </c>
      <c r="AW670">
        <f t="shared" si="388"/>
        <v>25288.135769230768</v>
      </c>
      <c r="AX670">
        <f t="shared" si="389"/>
        <v>-5.5050696213123302</v>
      </c>
      <c r="BD670">
        <f t="shared" si="390"/>
        <v>23328.046538461538</v>
      </c>
      <c r="BE670">
        <f t="shared" si="391"/>
        <v>10.142178805554058</v>
      </c>
      <c r="BG670">
        <f t="shared" si="392"/>
        <v>8.739448871720457</v>
      </c>
      <c r="BH670" s="39">
        <f t="shared" si="393"/>
        <v>42538</v>
      </c>
      <c r="BI670" s="41">
        <f t="shared" si="394"/>
        <v>203.87427</v>
      </c>
      <c r="BJ670" s="41">
        <f t="shared" si="398"/>
        <v>303.26460499999996</v>
      </c>
      <c r="BK670" s="41">
        <f t="shared" si="398"/>
        <v>256.60851192307695</v>
      </c>
      <c r="BL670" s="41">
        <f t="shared" si="398"/>
        <v>209.95241884615382</v>
      </c>
      <c r="BM670" s="41">
        <f t="shared" si="398"/>
        <v>163.29632576923078</v>
      </c>
      <c r="BN670" s="41">
        <f t="shared" si="398"/>
        <v>116.64023269230769</v>
      </c>
      <c r="BP670">
        <f t="shared" si="395"/>
        <v>26977.584999999999</v>
      </c>
      <c r="BQ670">
        <f t="shared" si="396"/>
        <v>6.7966904009153506</v>
      </c>
    </row>
    <row r="671" spans="1:69" x14ac:dyDescent="0.3">
      <c r="A671" s="38">
        <v>42545</v>
      </c>
      <c r="B671" s="48">
        <v>200157.07</v>
      </c>
      <c r="C671" s="48">
        <v>238440.13</v>
      </c>
      <c r="D671" s="51">
        <v>1400000</v>
      </c>
      <c r="E671" s="50">
        <v>2997.43</v>
      </c>
      <c r="AD671" s="35">
        <f t="shared" si="379"/>
        <v>2017</v>
      </c>
      <c r="AE671" s="5">
        <f t="shared" si="380"/>
        <v>2016</v>
      </c>
      <c r="AF671" s="5">
        <f t="shared" si="381"/>
        <v>2015</v>
      </c>
      <c r="AG671" s="8">
        <f t="shared" si="382"/>
        <v>42545</v>
      </c>
      <c r="AH671" s="6">
        <f t="shared" si="365"/>
        <v>28</v>
      </c>
      <c r="AI671" s="6">
        <f t="shared" si="366"/>
        <v>24</v>
      </c>
      <c r="AK671">
        <f t="shared" si="383"/>
        <v>21179.939230769232</v>
      </c>
      <c r="AL671">
        <f t="shared" si="384"/>
        <v>-3.9926810510397925</v>
      </c>
      <c r="AN671">
        <f t="shared" si="385"/>
        <v>9.4503137057740521</v>
      </c>
      <c r="AO671" s="39">
        <f t="shared" si="386"/>
        <v>42545</v>
      </c>
      <c r="AP671" s="40">
        <f t="shared" si="387"/>
        <v>200.15707</v>
      </c>
      <c r="AQ671">
        <f t="shared" si="397"/>
        <v>254.1592707692308</v>
      </c>
      <c r="AR671">
        <f t="shared" si="397"/>
        <v>211.79939230769233</v>
      </c>
      <c r="AS671">
        <f t="shared" si="397"/>
        <v>169.43951384615386</v>
      </c>
      <c r="AT671">
        <f t="shared" si="397"/>
        <v>127.0796353846154</v>
      </c>
      <c r="AU671">
        <f t="shared" si="397"/>
        <v>84.719756923076929</v>
      </c>
      <c r="AW671">
        <f t="shared" si="388"/>
        <v>25260.693846153845</v>
      </c>
      <c r="AX671">
        <f t="shared" si="389"/>
        <v>-5.5014172095960712</v>
      </c>
      <c r="BD671">
        <f t="shared" si="390"/>
        <v>23410.147692307692</v>
      </c>
      <c r="BE671">
        <f t="shared" si="391"/>
        <v>10.481418755724325</v>
      </c>
      <c r="BG671">
        <f t="shared" si="392"/>
        <v>8.5500131238287462</v>
      </c>
      <c r="BH671" s="39">
        <f t="shared" si="393"/>
        <v>42545</v>
      </c>
      <c r="BI671" s="41">
        <f t="shared" si="394"/>
        <v>200.15707</v>
      </c>
      <c r="BJ671" s="41">
        <f t="shared" si="398"/>
        <v>304.33191999999997</v>
      </c>
      <c r="BK671" s="41">
        <f t="shared" si="398"/>
        <v>257.51162461538462</v>
      </c>
      <c r="BL671" s="41">
        <f t="shared" si="398"/>
        <v>210.69132923076921</v>
      </c>
      <c r="BM671" s="41">
        <f t="shared" si="398"/>
        <v>163.87103384615384</v>
      </c>
      <c r="BN671" s="41">
        <f t="shared" si="398"/>
        <v>117.05073846153844</v>
      </c>
      <c r="BP671">
        <f t="shared" si="395"/>
        <v>27085.64</v>
      </c>
      <c r="BQ671">
        <f t="shared" si="396"/>
        <v>7.3410596564011721</v>
      </c>
    </row>
    <row r="672" spans="1:69" x14ac:dyDescent="0.3">
      <c r="A672" s="38">
        <v>42552</v>
      </c>
      <c r="B672" s="48">
        <v>209593.05</v>
      </c>
      <c r="C672" s="48">
        <v>249135.27</v>
      </c>
      <c r="D672" s="51">
        <v>1466000</v>
      </c>
      <c r="E672" s="51">
        <v>3130</v>
      </c>
      <c r="AD672" s="35">
        <f t="shared" si="379"/>
        <v>2017</v>
      </c>
      <c r="AE672" s="5">
        <f t="shared" si="380"/>
        <v>2016</v>
      </c>
      <c r="AF672" s="5">
        <f t="shared" si="381"/>
        <v>2015</v>
      </c>
      <c r="AG672" s="8">
        <f t="shared" si="382"/>
        <v>42552</v>
      </c>
      <c r="AH672" s="6">
        <f t="shared" si="365"/>
        <v>27</v>
      </c>
      <c r="AI672" s="6">
        <f t="shared" si="366"/>
        <v>25</v>
      </c>
      <c r="AK672">
        <f t="shared" si="383"/>
        <v>21189.217115384618</v>
      </c>
      <c r="AL672">
        <f t="shared" si="384"/>
        <v>-3.7723534188093377</v>
      </c>
      <c r="AN672">
        <f t="shared" si="385"/>
        <v>9.8914957007931701</v>
      </c>
      <c r="AO672" s="39">
        <f t="shared" si="386"/>
        <v>42552</v>
      </c>
      <c r="AP672" s="40">
        <f t="shared" si="387"/>
        <v>209.59304999999998</v>
      </c>
      <c r="AQ672">
        <f t="shared" si="397"/>
        <v>254.27060538461544</v>
      </c>
      <c r="AR672">
        <f t="shared" si="397"/>
        <v>211.89217115384616</v>
      </c>
      <c r="AS672">
        <f t="shared" si="397"/>
        <v>169.51373692307695</v>
      </c>
      <c r="AT672">
        <f t="shared" si="397"/>
        <v>127.13530269230772</v>
      </c>
      <c r="AU672">
        <f t="shared" si="397"/>
        <v>84.756868461538474</v>
      </c>
      <c r="AW672">
        <f t="shared" si="388"/>
        <v>25233.251923076925</v>
      </c>
      <c r="AX672">
        <f t="shared" si="389"/>
        <v>-5.4977565703854587</v>
      </c>
      <c r="BD672">
        <f t="shared" si="390"/>
        <v>23492.248846153849</v>
      </c>
      <c r="BE672">
        <f t="shared" si="391"/>
        <v>10.820361757539132</v>
      </c>
      <c r="BG672">
        <f t="shared" si="392"/>
        <v>8.9217959239485314</v>
      </c>
      <c r="BH672" s="39">
        <f t="shared" si="393"/>
        <v>42552</v>
      </c>
      <c r="BI672" s="41">
        <f t="shared" si="394"/>
        <v>209.59304999999998</v>
      </c>
      <c r="BJ672" s="41">
        <f t="shared" si="398"/>
        <v>305.39923500000003</v>
      </c>
      <c r="BK672" s="41">
        <f t="shared" si="398"/>
        <v>258.41473730769235</v>
      </c>
      <c r="BL672" s="41">
        <f t="shared" si="398"/>
        <v>211.43023961538464</v>
      </c>
      <c r="BM672" s="41">
        <f t="shared" si="398"/>
        <v>164.44574192307695</v>
      </c>
      <c r="BN672" s="41">
        <f t="shared" si="398"/>
        <v>117.46124423076924</v>
      </c>
      <c r="BP672">
        <f t="shared" si="395"/>
        <v>27193.695</v>
      </c>
      <c r="BQ672">
        <f t="shared" si="396"/>
        <v>7.8866142369556913</v>
      </c>
    </row>
    <row r="673" spans="1:69" x14ac:dyDescent="0.3">
      <c r="A673" s="38">
        <v>42559</v>
      </c>
      <c r="B673" s="48">
        <v>208735.23</v>
      </c>
      <c r="C673" s="48">
        <v>247945.15</v>
      </c>
      <c r="D673" s="51">
        <v>1460000</v>
      </c>
      <c r="E673" s="50">
        <v>3112.99</v>
      </c>
      <c r="AD673" s="35">
        <f t="shared" si="379"/>
        <v>2017</v>
      </c>
      <c r="AE673" s="5">
        <f t="shared" si="380"/>
        <v>2016</v>
      </c>
      <c r="AF673" s="5">
        <f t="shared" si="381"/>
        <v>2015</v>
      </c>
      <c r="AG673" s="8">
        <f t="shared" si="382"/>
        <v>42559</v>
      </c>
      <c r="AH673" s="6">
        <f t="shared" si="365"/>
        <v>26</v>
      </c>
      <c r="AI673" s="6">
        <f t="shared" si="366"/>
        <v>26</v>
      </c>
      <c r="AK673">
        <f t="shared" si="383"/>
        <v>21198.495000000003</v>
      </c>
      <c r="AL673">
        <f t="shared" si="384"/>
        <v>-3.5512063915441483</v>
      </c>
      <c r="AN673">
        <f t="shared" si="385"/>
        <v>9.8467004379320322</v>
      </c>
      <c r="AO673" s="39">
        <f t="shared" si="386"/>
        <v>42559</v>
      </c>
      <c r="AP673" s="40">
        <f t="shared" si="387"/>
        <v>208.73523</v>
      </c>
      <c r="AQ673">
        <f t="shared" si="397"/>
        <v>254.38194000000004</v>
      </c>
      <c r="AR673">
        <f t="shared" si="397"/>
        <v>211.98495</v>
      </c>
      <c r="AS673">
        <f t="shared" si="397"/>
        <v>169.58796000000001</v>
      </c>
      <c r="AT673">
        <f t="shared" si="397"/>
        <v>127.19097000000002</v>
      </c>
      <c r="AU673">
        <f t="shared" si="397"/>
        <v>84.793980000000005</v>
      </c>
      <c r="AW673">
        <f t="shared" si="388"/>
        <v>25205.809999999998</v>
      </c>
      <c r="AX673">
        <f t="shared" si="389"/>
        <v>-5.4940876758490687</v>
      </c>
      <c r="BD673">
        <f t="shared" si="390"/>
        <v>23574.35</v>
      </c>
      <c r="BE673">
        <f t="shared" si="391"/>
        <v>11.159008200721443</v>
      </c>
      <c r="BG673">
        <f t="shared" si="392"/>
        <v>8.8543365988881995</v>
      </c>
      <c r="BH673" s="39">
        <f t="shared" si="393"/>
        <v>42559</v>
      </c>
      <c r="BI673" s="41">
        <f t="shared" si="394"/>
        <v>208.73523</v>
      </c>
      <c r="BJ673" s="41">
        <f t="shared" si="398"/>
        <v>306.46654999999998</v>
      </c>
      <c r="BK673" s="41">
        <f t="shared" si="398"/>
        <v>259.31784999999996</v>
      </c>
      <c r="BL673" s="41">
        <f t="shared" si="398"/>
        <v>212.16915</v>
      </c>
      <c r="BM673" s="41">
        <f t="shared" si="398"/>
        <v>165.02044999999998</v>
      </c>
      <c r="BN673" s="41">
        <f t="shared" si="398"/>
        <v>117.87175000000001</v>
      </c>
      <c r="BP673">
        <f t="shared" si="395"/>
        <v>27301.75</v>
      </c>
      <c r="BQ673">
        <f t="shared" si="396"/>
        <v>8.4333580182390122</v>
      </c>
    </row>
    <row r="674" spans="1:69" x14ac:dyDescent="0.3">
      <c r="A674" s="38">
        <v>42566</v>
      </c>
      <c r="B674" s="48">
        <v>217027.45</v>
      </c>
      <c r="C674" s="48">
        <v>257799.11</v>
      </c>
      <c r="D674" s="51">
        <v>1518000</v>
      </c>
      <c r="E674" s="50">
        <v>3237.04</v>
      </c>
      <c r="AD674" s="35">
        <f t="shared" si="379"/>
        <v>2017</v>
      </c>
      <c r="AE674" s="5">
        <f t="shared" si="380"/>
        <v>2016</v>
      </c>
      <c r="AF674" s="5">
        <f t="shared" si="381"/>
        <v>2015</v>
      </c>
      <c r="AG674" s="8">
        <f t="shared" si="382"/>
        <v>42566</v>
      </c>
      <c r="AH674" s="6">
        <f t="shared" si="365"/>
        <v>25</v>
      </c>
      <c r="AI674" s="6">
        <f t="shared" si="366"/>
        <v>27</v>
      </c>
      <c r="AK674">
        <f t="shared" si="383"/>
        <v>21207.772884615388</v>
      </c>
      <c r="AL674">
        <f t="shared" si="384"/>
        <v>-3.3292353897526272</v>
      </c>
      <c r="AN674">
        <f t="shared" si="385"/>
        <v>10.233391840848917</v>
      </c>
      <c r="AO674" s="39">
        <f t="shared" si="386"/>
        <v>42566</v>
      </c>
      <c r="AP674" s="40">
        <f t="shared" si="387"/>
        <v>217.02745000000002</v>
      </c>
      <c r="AQ674">
        <f t="shared" si="397"/>
        <v>254.49327461538465</v>
      </c>
      <c r="AR674">
        <f t="shared" si="397"/>
        <v>212.07772884615389</v>
      </c>
      <c r="AS674">
        <f t="shared" si="397"/>
        <v>169.6621830769231</v>
      </c>
      <c r="AT674">
        <f t="shared" si="397"/>
        <v>127.24663730769232</v>
      </c>
      <c r="AU674">
        <f t="shared" si="397"/>
        <v>84.83109153846155</v>
      </c>
      <c r="AW674">
        <f t="shared" si="388"/>
        <v>25178.368076923078</v>
      </c>
      <c r="AX674">
        <f t="shared" si="389"/>
        <v>-5.4904104980297408</v>
      </c>
      <c r="BD674">
        <f t="shared" si="390"/>
        <v>23656.451153846156</v>
      </c>
      <c r="BE674">
        <f t="shared" si="391"/>
        <v>11.497358474312724</v>
      </c>
      <c r="BG674">
        <f t="shared" si="392"/>
        <v>9.174133879532258</v>
      </c>
      <c r="BH674" s="39">
        <f t="shared" si="393"/>
        <v>42566</v>
      </c>
      <c r="BI674" s="41">
        <f t="shared" si="394"/>
        <v>217.02745000000002</v>
      </c>
      <c r="BJ674" s="41">
        <f t="shared" si="398"/>
        <v>307.53386500000005</v>
      </c>
      <c r="BK674" s="41">
        <f t="shared" si="398"/>
        <v>260.22096269230769</v>
      </c>
      <c r="BL674" s="41">
        <f t="shared" si="398"/>
        <v>212.90806038461542</v>
      </c>
      <c r="BM674" s="41">
        <f t="shared" si="398"/>
        <v>165.59515807692307</v>
      </c>
      <c r="BN674" s="41">
        <f t="shared" si="398"/>
        <v>118.28225576923077</v>
      </c>
      <c r="BP674">
        <f t="shared" si="395"/>
        <v>27409.805</v>
      </c>
      <c r="BQ674">
        <f t="shared" si="396"/>
        <v>8.9812948928261083</v>
      </c>
    </row>
    <row r="675" spans="1:69" x14ac:dyDescent="0.3">
      <c r="A675" s="38">
        <v>42573</v>
      </c>
      <c r="B675" s="48">
        <v>216741.51</v>
      </c>
      <c r="C675" s="48">
        <v>257649.82</v>
      </c>
      <c r="D675" s="51">
        <v>1516000</v>
      </c>
      <c r="E675" s="50">
        <v>3233.72</v>
      </c>
      <c r="AD675" s="35">
        <f t="shared" si="379"/>
        <v>2017</v>
      </c>
      <c r="AE675" s="5">
        <f t="shared" si="380"/>
        <v>2016</v>
      </c>
      <c r="AF675" s="5">
        <f t="shared" si="381"/>
        <v>2015</v>
      </c>
      <c r="AG675" s="8">
        <f t="shared" si="382"/>
        <v>42573</v>
      </c>
      <c r="AH675" s="6">
        <f t="shared" si="365"/>
        <v>24</v>
      </c>
      <c r="AI675" s="6">
        <f t="shared" si="366"/>
        <v>28</v>
      </c>
      <c r="AK675">
        <f t="shared" si="383"/>
        <v>21217.050769230769</v>
      </c>
      <c r="AL675">
        <f t="shared" si="384"/>
        <v>-3.1064357997539149</v>
      </c>
      <c r="AN675">
        <f t="shared" si="385"/>
        <v>10.215440041945945</v>
      </c>
      <c r="AO675" s="39">
        <f t="shared" si="386"/>
        <v>42573</v>
      </c>
      <c r="AP675" s="40">
        <f t="shared" si="387"/>
        <v>216.74151000000001</v>
      </c>
      <c r="AQ675">
        <f t="shared" si="397"/>
        <v>254.60460923076923</v>
      </c>
      <c r="AR675">
        <f t="shared" si="397"/>
        <v>212.17050769230769</v>
      </c>
      <c r="AS675">
        <f t="shared" si="397"/>
        <v>169.73640615384616</v>
      </c>
      <c r="AT675">
        <f t="shared" si="397"/>
        <v>127.30230461538461</v>
      </c>
      <c r="AU675">
        <f t="shared" si="397"/>
        <v>84.868203076923081</v>
      </c>
      <c r="AW675">
        <f t="shared" si="388"/>
        <v>25150.926153846151</v>
      </c>
      <c r="AX675">
        <f t="shared" si="389"/>
        <v>-5.4867250088439512</v>
      </c>
      <c r="BD675">
        <f t="shared" si="390"/>
        <v>23738.552307692305</v>
      </c>
      <c r="BE675">
        <f t="shared" si="391"/>
        <v>11.835412966674031</v>
      </c>
      <c r="BG675">
        <f t="shared" si="392"/>
        <v>9.1303592228649304</v>
      </c>
      <c r="BH675" s="39">
        <f t="shared" si="393"/>
        <v>42573</v>
      </c>
      <c r="BI675" s="41">
        <f t="shared" si="394"/>
        <v>216.74151000000001</v>
      </c>
      <c r="BJ675" s="41">
        <f t="shared" si="398"/>
        <v>308.60118</v>
      </c>
      <c r="BK675" s="41">
        <f t="shared" si="398"/>
        <v>261.12407538461537</v>
      </c>
      <c r="BL675" s="41">
        <f t="shared" si="398"/>
        <v>213.64697076923073</v>
      </c>
      <c r="BM675" s="41">
        <f t="shared" si="398"/>
        <v>166.16986615384616</v>
      </c>
      <c r="BN675" s="41">
        <f t="shared" si="398"/>
        <v>118.69276153846153</v>
      </c>
      <c r="BP675">
        <f t="shared" si="395"/>
        <v>27517.86</v>
      </c>
      <c r="BQ675">
        <f t="shared" si="396"/>
        <v>9.5304287702990376</v>
      </c>
    </row>
    <row r="676" spans="1:69" x14ac:dyDescent="0.3">
      <c r="A676" s="38">
        <v>42580</v>
      </c>
      <c r="B676" s="48">
        <v>218029.11</v>
      </c>
      <c r="C676" s="48">
        <v>261039.89</v>
      </c>
      <c r="D676" s="51">
        <v>1539000</v>
      </c>
      <c r="E676" s="50">
        <v>3302.47</v>
      </c>
      <c r="AD676" s="35">
        <f t="shared" si="379"/>
        <v>2017</v>
      </c>
      <c r="AE676" s="5">
        <f t="shared" si="380"/>
        <v>2016</v>
      </c>
      <c r="AF676" s="5">
        <f t="shared" si="381"/>
        <v>2015</v>
      </c>
      <c r="AG676" s="8">
        <f t="shared" si="382"/>
        <v>42580</v>
      </c>
      <c r="AH676" s="6">
        <f t="shared" si="365"/>
        <v>23</v>
      </c>
      <c r="AI676" s="6">
        <f t="shared" si="366"/>
        <v>29</v>
      </c>
      <c r="AK676">
        <f t="shared" si="383"/>
        <v>21226.328653846154</v>
      </c>
      <c r="AL676">
        <f t="shared" si="384"/>
        <v>-2.8828029733581895</v>
      </c>
      <c r="AN676">
        <f t="shared" si="385"/>
        <v>10.271635455926745</v>
      </c>
      <c r="AO676" s="39">
        <f t="shared" si="386"/>
        <v>42580</v>
      </c>
      <c r="AP676" s="40">
        <f t="shared" si="387"/>
        <v>218.02910999999997</v>
      </c>
      <c r="AQ676">
        <f t="shared" si="397"/>
        <v>254.71594384615386</v>
      </c>
      <c r="AR676">
        <f t="shared" si="397"/>
        <v>212.26328653846156</v>
      </c>
      <c r="AS676">
        <f t="shared" si="397"/>
        <v>169.81062923076922</v>
      </c>
      <c r="AT676">
        <f t="shared" si="397"/>
        <v>127.35797192307693</v>
      </c>
      <c r="AU676">
        <f t="shared" si="397"/>
        <v>84.905314615384611</v>
      </c>
      <c r="AW676">
        <f t="shared" si="388"/>
        <v>25123.484230769231</v>
      </c>
      <c r="AX676">
        <f t="shared" si="389"/>
        <v>-5.4830311800810776</v>
      </c>
      <c r="BD676">
        <f t="shared" si="390"/>
        <v>23820.653461538463</v>
      </c>
      <c r="BE676">
        <f t="shared" si="391"/>
        <v>12.173172065487915</v>
      </c>
      <c r="BG676">
        <f t="shared" si="392"/>
        <v>9.1529441185161566</v>
      </c>
      <c r="BH676" s="39">
        <f t="shared" si="393"/>
        <v>42580</v>
      </c>
      <c r="BI676" s="41">
        <f t="shared" si="394"/>
        <v>218.02910999999997</v>
      </c>
      <c r="BJ676" s="41">
        <f t="shared" si="398"/>
        <v>309.66849500000001</v>
      </c>
      <c r="BK676" s="41">
        <f t="shared" si="398"/>
        <v>262.0271880769231</v>
      </c>
      <c r="BL676" s="41">
        <f t="shared" si="398"/>
        <v>214.38588115384616</v>
      </c>
      <c r="BM676" s="41">
        <f t="shared" si="398"/>
        <v>166.74457423076925</v>
      </c>
      <c r="BN676" s="41">
        <f t="shared" si="398"/>
        <v>119.10326730769231</v>
      </c>
      <c r="BP676">
        <f t="shared" si="395"/>
        <v>27625.915000000001</v>
      </c>
      <c r="BQ676">
        <f t="shared" si="396"/>
        <v>10.080763577340047</v>
      </c>
    </row>
    <row r="677" spans="1:69" x14ac:dyDescent="0.3">
      <c r="A677" s="38">
        <v>42587</v>
      </c>
      <c r="B677" s="48">
        <v>221145.84</v>
      </c>
      <c r="C677" s="48">
        <v>264752.05</v>
      </c>
      <c r="D677" s="51">
        <v>1561000</v>
      </c>
      <c r="E677" s="50">
        <v>3349.73</v>
      </c>
      <c r="AD677" s="35">
        <f t="shared" si="379"/>
        <v>2017</v>
      </c>
      <c r="AE677" s="5">
        <f t="shared" si="380"/>
        <v>2016</v>
      </c>
      <c r="AF677" s="5">
        <f t="shared" si="381"/>
        <v>2015</v>
      </c>
      <c r="AG677" s="8">
        <f t="shared" si="382"/>
        <v>42587</v>
      </c>
      <c r="AH677" s="6">
        <f t="shared" si="365"/>
        <v>22</v>
      </c>
      <c r="AI677" s="6">
        <f t="shared" si="366"/>
        <v>30</v>
      </c>
      <c r="AK677">
        <f t="shared" si="383"/>
        <v>21235.606538461536</v>
      </c>
      <c r="AL677">
        <f t="shared" si="384"/>
        <v>-2.6583322275435139</v>
      </c>
      <c r="AN677">
        <f t="shared" si="385"/>
        <v>10.413916814641709</v>
      </c>
      <c r="AO677" s="39">
        <f t="shared" si="386"/>
        <v>42587</v>
      </c>
      <c r="AP677" s="40">
        <f t="shared" si="387"/>
        <v>221.14583999999999</v>
      </c>
      <c r="AQ677">
        <f t="shared" si="397"/>
        <v>254.82727846153844</v>
      </c>
      <c r="AR677">
        <f t="shared" si="397"/>
        <v>212.35606538461536</v>
      </c>
      <c r="AS677">
        <f t="shared" si="397"/>
        <v>169.88485230769228</v>
      </c>
      <c r="AT677">
        <f t="shared" si="397"/>
        <v>127.41363923076922</v>
      </c>
      <c r="AU677">
        <f t="shared" si="397"/>
        <v>84.942426153846142</v>
      </c>
      <c r="AW677">
        <f t="shared" si="388"/>
        <v>25096.042307692307</v>
      </c>
      <c r="AX677">
        <f t="shared" si="389"/>
        <v>-5.4793289834027092</v>
      </c>
      <c r="BD677">
        <f t="shared" si="390"/>
        <v>23902.754615384612</v>
      </c>
      <c r="BE677">
        <f t="shared" si="391"/>
        <v>12.510636157759558</v>
      </c>
      <c r="BG677">
        <f t="shared" si="392"/>
        <v>9.2518976811845413</v>
      </c>
      <c r="BH677" s="39">
        <f t="shared" si="393"/>
        <v>42587</v>
      </c>
      <c r="BI677" s="41">
        <f t="shared" si="394"/>
        <v>221.14583999999999</v>
      </c>
      <c r="BJ677" s="41">
        <f t="shared" si="398"/>
        <v>310.73580999999996</v>
      </c>
      <c r="BK677" s="41">
        <f t="shared" si="398"/>
        <v>262.93030076923077</v>
      </c>
      <c r="BL677" s="41">
        <f t="shared" si="398"/>
        <v>215.12479153846152</v>
      </c>
      <c r="BM677" s="41">
        <f t="shared" si="398"/>
        <v>167.31928230769228</v>
      </c>
      <c r="BN677" s="41">
        <f t="shared" si="398"/>
        <v>119.51377307692307</v>
      </c>
      <c r="BP677">
        <f t="shared" si="395"/>
        <v>27733.97</v>
      </c>
      <c r="BQ677">
        <f t="shared" si="396"/>
        <v>10.632303257825093</v>
      </c>
    </row>
    <row r="678" spans="1:69" x14ac:dyDescent="0.3">
      <c r="A678" s="38">
        <v>42594</v>
      </c>
      <c r="B678" s="48">
        <v>218879.13</v>
      </c>
      <c r="C678" s="48">
        <v>262050.38</v>
      </c>
      <c r="D678" s="51">
        <v>1545000</v>
      </c>
      <c r="E678" s="50">
        <v>3311.68</v>
      </c>
      <c r="AD678" s="35">
        <f t="shared" si="379"/>
        <v>2017</v>
      </c>
      <c r="AE678" s="5">
        <f t="shared" si="380"/>
        <v>2016</v>
      </c>
      <c r="AF678" s="5">
        <f t="shared" si="381"/>
        <v>2015</v>
      </c>
      <c r="AG678" s="8">
        <f t="shared" si="382"/>
        <v>42594</v>
      </c>
      <c r="AH678" s="6">
        <f t="shared" si="365"/>
        <v>21</v>
      </c>
      <c r="AI678" s="6">
        <f t="shared" si="366"/>
        <v>31</v>
      </c>
      <c r="AK678">
        <f t="shared" si="383"/>
        <v>21244.884423076925</v>
      </c>
      <c r="AL678">
        <f t="shared" si="384"/>
        <v>-2.4330188441288869</v>
      </c>
      <c r="AN678">
        <f t="shared" si="385"/>
        <v>10.302674547019233</v>
      </c>
      <c r="AO678" s="39">
        <f t="shared" si="386"/>
        <v>42594</v>
      </c>
      <c r="AP678" s="40">
        <f t="shared" si="387"/>
        <v>218.87913</v>
      </c>
      <c r="AQ678">
        <f t="shared" si="397"/>
        <v>254.9386130769231</v>
      </c>
      <c r="AR678">
        <f t="shared" si="397"/>
        <v>212.44884423076925</v>
      </c>
      <c r="AS678">
        <f t="shared" si="397"/>
        <v>169.9590753846154</v>
      </c>
      <c r="AT678">
        <f t="shared" si="397"/>
        <v>127.46930653846155</v>
      </c>
      <c r="AU678">
        <f t="shared" si="397"/>
        <v>84.979537692307701</v>
      </c>
      <c r="AW678">
        <f t="shared" si="388"/>
        <v>25068.600384615384</v>
      </c>
      <c r="AX678">
        <f t="shared" si="389"/>
        <v>-5.4756183903418743</v>
      </c>
      <c r="BD678">
        <f t="shared" si="390"/>
        <v>23984.85576923077</v>
      </c>
      <c r="BE678">
        <f t="shared" si="391"/>
        <v>12.847805629818531</v>
      </c>
      <c r="BG678">
        <f t="shared" si="392"/>
        <v>9.1257221684356118</v>
      </c>
      <c r="BH678" s="39">
        <f t="shared" si="393"/>
        <v>42594</v>
      </c>
      <c r="BI678" s="41">
        <f t="shared" si="394"/>
        <v>218.87913</v>
      </c>
      <c r="BJ678" s="41">
        <f t="shared" si="398"/>
        <v>311.80312500000002</v>
      </c>
      <c r="BK678" s="41">
        <f t="shared" si="398"/>
        <v>263.83341346153844</v>
      </c>
      <c r="BL678" s="41">
        <f t="shared" si="398"/>
        <v>215.86370192307695</v>
      </c>
      <c r="BM678" s="41">
        <f t="shared" si="398"/>
        <v>167.89399038461536</v>
      </c>
      <c r="BN678" s="41">
        <f t="shared" si="398"/>
        <v>119.92427884615384</v>
      </c>
      <c r="BP678">
        <f t="shared" si="395"/>
        <v>27842.025000000001</v>
      </c>
      <c r="BQ678">
        <f t="shared" si="396"/>
        <v>11.185051772918086</v>
      </c>
    </row>
    <row r="679" spans="1:69" x14ac:dyDescent="0.3">
      <c r="A679" s="38">
        <v>42601</v>
      </c>
      <c r="B679" s="48">
        <v>237296.14</v>
      </c>
      <c r="C679" s="48">
        <v>281116.48</v>
      </c>
      <c r="D679" s="51">
        <v>1675000</v>
      </c>
      <c r="E679" s="50">
        <v>3551.48</v>
      </c>
      <c r="AD679" s="35">
        <f t="shared" si="379"/>
        <v>2017</v>
      </c>
      <c r="AE679" s="5">
        <f t="shared" si="380"/>
        <v>2016</v>
      </c>
      <c r="AF679" s="5">
        <f t="shared" si="381"/>
        <v>2015</v>
      </c>
      <c r="AG679" s="8">
        <f t="shared" si="382"/>
        <v>42601</v>
      </c>
      <c r="AH679" s="6">
        <f t="shared" si="365"/>
        <v>20</v>
      </c>
      <c r="AI679" s="6">
        <f t="shared" si="366"/>
        <v>32</v>
      </c>
      <c r="AK679">
        <f t="shared" si="383"/>
        <v>21254.16230769231</v>
      </c>
      <c r="AL679">
        <f t="shared" si="384"/>
        <v>-2.2068580694436069</v>
      </c>
      <c r="AN679">
        <f t="shared" si="385"/>
        <v>11.164690311700394</v>
      </c>
      <c r="AO679" s="39">
        <f t="shared" si="386"/>
        <v>42601</v>
      </c>
      <c r="AP679" s="40">
        <f t="shared" si="387"/>
        <v>237.29614000000001</v>
      </c>
      <c r="AQ679">
        <f t="shared" si="397"/>
        <v>255.04994769230771</v>
      </c>
      <c r="AR679">
        <f t="shared" si="397"/>
        <v>212.54162307692312</v>
      </c>
      <c r="AS679">
        <f t="shared" si="397"/>
        <v>170.03329846153846</v>
      </c>
      <c r="AT679">
        <f t="shared" si="397"/>
        <v>127.52497384615386</v>
      </c>
      <c r="AU679">
        <f t="shared" si="397"/>
        <v>85.016649230769232</v>
      </c>
      <c r="AW679">
        <f t="shared" si="388"/>
        <v>25041.158461538464</v>
      </c>
      <c r="AX679">
        <f t="shared" si="389"/>
        <v>-5.471899372302258</v>
      </c>
      <c r="BD679">
        <f t="shared" si="390"/>
        <v>24066.956923076927</v>
      </c>
      <c r="BE679">
        <f t="shared" si="391"/>
        <v>13.184680867320054</v>
      </c>
      <c r="BG679">
        <f t="shared" si="392"/>
        <v>9.8598315008602277</v>
      </c>
      <c r="BH679" s="39">
        <f t="shared" si="393"/>
        <v>42601</v>
      </c>
      <c r="BI679" s="41">
        <f t="shared" si="394"/>
        <v>237.29614000000001</v>
      </c>
      <c r="BJ679" s="41">
        <f t="shared" si="398"/>
        <v>312.87044000000009</v>
      </c>
      <c r="BK679" s="41">
        <f t="shared" si="398"/>
        <v>264.73652615384617</v>
      </c>
      <c r="BL679" s="41">
        <f t="shared" si="398"/>
        <v>216.60261230769237</v>
      </c>
      <c r="BM679" s="41">
        <f t="shared" si="398"/>
        <v>168.46869846153848</v>
      </c>
      <c r="BN679" s="41">
        <f t="shared" si="398"/>
        <v>120.33478461538463</v>
      </c>
      <c r="BP679">
        <f t="shared" si="395"/>
        <v>27950.080000000002</v>
      </c>
      <c r="BQ679">
        <f t="shared" si="396"/>
        <v>11.739013101165764</v>
      </c>
    </row>
    <row r="680" spans="1:69" x14ac:dyDescent="0.3">
      <c r="A680" s="38">
        <v>42608</v>
      </c>
      <c r="B680" s="48">
        <v>228370.97</v>
      </c>
      <c r="C680" s="48">
        <v>272348.7</v>
      </c>
      <c r="D680" s="51">
        <v>1612000</v>
      </c>
      <c r="E680" s="50">
        <v>3443.14</v>
      </c>
      <c r="AD680" s="35">
        <f t="shared" si="379"/>
        <v>2017</v>
      </c>
      <c r="AE680" s="5">
        <f t="shared" si="380"/>
        <v>2016</v>
      </c>
      <c r="AF680" s="5">
        <f t="shared" si="381"/>
        <v>2015</v>
      </c>
      <c r="AG680" s="8">
        <f t="shared" si="382"/>
        <v>42608</v>
      </c>
      <c r="AH680" s="6">
        <f t="shared" si="365"/>
        <v>19</v>
      </c>
      <c r="AI680" s="6">
        <f t="shared" si="366"/>
        <v>33</v>
      </c>
      <c r="AK680">
        <f t="shared" si="383"/>
        <v>21263.440192307691</v>
      </c>
      <c r="AL680">
        <f t="shared" si="384"/>
        <v>-1.9798451139931172</v>
      </c>
      <c r="AN680">
        <f t="shared" si="385"/>
        <v>10.740076296902135</v>
      </c>
      <c r="AO680" s="39">
        <f t="shared" si="386"/>
        <v>42608</v>
      </c>
      <c r="AP680" s="40">
        <f t="shared" si="387"/>
        <v>228.37097</v>
      </c>
      <c r="AQ680">
        <f t="shared" si="397"/>
        <v>255.16128230769229</v>
      </c>
      <c r="AR680">
        <f t="shared" si="397"/>
        <v>212.63440192307692</v>
      </c>
      <c r="AS680">
        <f t="shared" si="397"/>
        <v>170.10752153846153</v>
      </c>
      <c r="AT680">
        <f t="shared" si="397"/>
        <v>127.58064115384614</v>
      </c>
      <c r="AU680">
        <f t="shared" si="397"/>
        <v>85.053760769230763</v>
      </c>
      <c r="AW680">
        <f t="shared" si="388"/>
        <v>25013.716538461536</v>
      </c>
      <c r="AX680">
        <f t="shared" si="389"/>
        <v>-5.46817190055775</v>
      </c>
      <c r="BD680">
        <f t="shared" si="390"/>
        <v>24149.058076923073</v>
      </c>
      <c r="BE680">
        <f t="shared" si="391"/>
        <v>13.52126225524648</v>
      </c>
      <c r="BG680">
        <f t="shared" si="392"/>
        <v>9.4567237062646399</v>
      </c>
      <c r="BH680" s="39">
        <f t="shared" si="393"/>
        <v>42608</v>
      </c>
      <c r="BI680" s="41">
        <f t="shared" si="394"/>
        <v>228.37097</v>
      </c>
      <c r="BJ680" s="41">
        <f t="shared" si="398"/>
        <v>313.93775499999992</v>
      </c>
      <c r="BK680" s="41">
        <f t="shared" si="398"/>
        <v>265.63963884615379</v>
      </c>
      <c r="BL680" s="41">
        <f t="shared" si="398"/>
        <v>217.34152269230765</v>
      </c>
      <c r="BM680" s="41">
        <f t="shared" si="398"/>
        <v>169.04340653846151</v>
      </c>
      <c r="BN680" s="41">
        <f t="shared" si="398"/>
        <v>120.74529038461536</v>
      </c>
      <c r="BP680">
        <f t="shared" si="395"/>
        <v>28058.134999999998</v>
      </c>
      <c r="BQ680">
        <f t="shared" si="396"/>
        <v>12.294191238592923</v>
      </c>
    </row>
    <row r="681" spans="1:69" x14ac:dyDescent="0.3">
      <c r="A681" s="38">
        <v>42615</v>
      </c>
      <c r="B681" s="48">
        <v>226245.93</v>
      </c>
      <c r="C681" s="48">
        <v>270066.68</v>
      </c>
      <c r="D681" s="51">
        <v>1597000</v>
      </c>
      <c r="E681" s="50">
        <v>3415.86</v>
      </c>
      <c r="AD681" s="35">
        <f t="shared" si="379"/>
        <v>2017</v>
      </c>
      <c r="AE681" s="5">
        <f t="shared" si="380"/>
        <v>2016</v>
      </c>
      <c r="AF681" s="5">
        <f t="shared" si="381"/>
        <v>2015</v>
      </c>
      <c r="AG681" s="8">
        <f t="shared" si="382"/>
        <v>42615</v>
      </c>
      <c r="AH681" s="6">
        <f t="shared" si="365"/>
        <v>18</v>
      </c>
      <c r="AI681" s="6">
        <f t="shared" si="366"/>
        <v>34</v>
      </c>
      <c r="AK681">
        <f t="shared" si="383"/>
        <v>21272.718076923076</v>
      </c>
      <c r="AL681">
        <f t="shared" si="384"/>
        <v>-1.7519751521207105</v>
      </c>
      <c r="AN681">
        <f t="shared" si="385"/>
        <v>10.635497033424917</v>
      </c>
      <c r="AO681" s="39">
        <f t="shared" si="386"/>
        <v>42615</v>
      </c>
      <c r="AP681" s="40">
        <f t="shared" si="387"/>
        <v>226.24592999999999</v>
      </c>
      <c r="AQ681">
        <f t="shared" si="397"/>
        <v>255.27261692307692</v>
      </c>
      <c r="AR681">
        <f t="shared" si="397"/>
        <v>212.72718076923076</v>
      </c>
      <c r="AS681">
        <f t="shared" si="397"/>
        <v>170.18174461538462</v>
      </c>
      <c r="AT681">
        <f t="shared" si="397"/>
        <v>127.63630846153846</v>
      </c>
      <c r="AU681">
        <f t="shared" si="397"/>
        <v>85.090872307692308</v>
      </c>
      <c r="AW681">
        <f t="shared" si="388"/>
        <v>24986.274615384616</v>
      </c>
      <c r="AX681">
        <f t="shared" si="389"/>
        <v>-5.4644359462512559</v>
      </c>
      <c r="BD681">
        <f t="shared" si="390"/>
        <v>24231.15923076923</v>
      </c>
      <c r="BE681">
        <f t="shared" si="391"/>
        <v>13.857550177909017</v>
      </c>
      <c r="BG681">
        <f t="shared" si="392"/>
        <v>9.336983338077701</v>
      </c>
      <c r="BH681" s="39">
        <f t="shared" si="393"/>
        <v>42615</v>
      </c>
      <c r="BI681" s="41">
        <f t="shared" si="394"/>
        <v>226.24592999999999</v>
      </c>
      <c r="BJ681" s="41">
        <f t="shared" si="398"/>
        <v>315.00506999999999</v>
      </c>
      <c r="BK681" s="41">
        <f t="shared" si="398"/>
        <v>266.54275153846152</v>
      </c>
      <c r="BL681" s="41">
        <f t="shared" si="398"/>
        <v>218.08043307692307</v>
      </c>
      <c r="BM681" s="41">
        <f t="shared" si="398"/>
        <v>169.6181146153846</v>
      </c>
      <c r="BN681" s="41">
        <f t="shared" si="398"/>
        <v>121.15579615384615</v>
      </c>
      <c r="BP681">
        <f t="shared" si="395"/>
        <v>28166.190000000002</v>
      </c>
      <c r="BQ681">
        <f t="shared" si="396"/>
        <v>12.850590198798905</v>
      </c>
    </row>
    <row r="682" spans="1:69" x14ac:dyDescent="0.3">
      <c r="A682" s="38">
        <v>42622</v>
      </c>
      <c r="B682" s="48">
        <v>223129.21</v>
      </c>
      <c r="C682" s="48">
        <v>267953.3</v>
      </c>
      <c r="D682" s="51">
        <v>1575000</v>
      </c>
      <c r="E682" s="50">
        <v>3393.19</v>
      </c>
      <c r="AD682" s="35">
        <f t="shared" si="379"/>
        <v>2017</v>
      </c>
      <c r="AE682" s="5">
        <f t="shared" si="380"/>
        <v>2016</v>
      </c>
      <c r="AF682" s="5">
        <f t="shared" si="381"/>
        <v>2015</v>
      </c>
      <c r="AG682" s="8">
        <f t="shared" si="382"/>
        <v>42622</v>
      </c>
      <c r="AH682" s="6">
        <f t="shared" si="365"/>
        <v>17</v>
      </c>
      <c r="AI682" s="6">
        <f t="shared" si="366"/>
        <v>35</v>
      </c>
      <c r="AK682">
        <f t="shared" si="383"/>
        <v>21281.995961538465</v>
      </c>
      <c r="AL682">
        <f t="shared" si="384"/>
        <v>-1.5232433216656904</v>
      </c>
      <c r="AN682">
        <f t="shared" si="385"/>
        <v>10.484411819419877</v>
      </c>
      <c r="AO682" s="39">
        <f t="shared" si="386"/>
        <v>42622</v>
      </c>
      <c r="AP682" s="40">
        <f t="shared" si="387"/>
        <v>223.12921</v>
      </c>
      <c r="AQ682">
        <f t="shared" si="397"/>
        <v>255.38395153846159</v>
      </c>
      <c r="AR682">
        <f t="shared" si="397"/>
        <v>212.81995961538465</v>
      </c>
      <c r="AS682">
        <f t="shared" si="397"/>
        <v>170.25596769230771</v>
      </c>
      <c r="AT682">
        <f t="shared" si="397"/>
        <v>127.69197576923079</v>
      </c>
      <c r="AU682">
        <f t="shared" si="397"/>
        <v>85.127983846153853</v>
      </c>
      <c r="AW682">
        <f t="shared" si="388"/>
        <v>24958.832692307693</v>
      </c>
      <c r="AX682">
        <f t="shared" si="389"/>
        <v>-5.4606914803943196</v>
      </c>
      <c r="BD682">
        <f t="shared" si="390"/>
        <v>24313.260384615387</v>
      </c>
      <c r="BE682">
        <f t="shared" si="391"/>
        <v>14.193545018948917</v>
      </c>
      <c r="BG682">
        <f t="shared" si="392"/>
        <v>9.1772640308326832</v>
      </c>
      <c r="BH682" s="39">
        <f t="shared" si="393"/>
        <v>42622</v>
      </c>
      <c r="BI682" s="41">
        <f t="shared" si="394"/>
        <v>223.12921</v>
      </c>
      <c r="BJ682" s="41">
        <f t="shared" si="398"/>
        <v>316.072385</v>
      </c>
      <c r="BK682" s="41">
        <f t="shared" si="398"/>
        <v>267.4458642307693</v>
      </c>
      <c r="BL682" s="41">
        <f t="shared" si="398"/>
        <v>218.81934346153849</v>
      </c>
      <c r="BM682" s="41">
        <f t="shared" si="398"/>
        <v>170.19282269230771</v>
      </c>
      <c r="BN682" s="41">
        <f t="shared" si="398"/>
        <v>121.56630192307695</v>
      </c>
      <c r="BP682">
        <f t="shared" si="395"/>
        <v>28274.245000000003</v>
      </c>
      <c r="BQ682">
        <f t="shared" si="396"/>
        <v>13.408214013053922</v>
      </c>
    </row>
    <row r="683" spans="1:69" x14ac:dyDescent="0.3">
      <c r="A683" s="38">
        <v>42626</v>
      </c>
      <c r="B683" s="48">
        <v>216329.08</v>
      </c>
      <c r="C683" s="48">
        <v>260140.72</v>
      </c>
      <c r="D683" s="51">
        <v>1527000</v>
      </c>
      <c r="E683" s="50">
        <v>3294.03</v>
      </c>
      <c r="AD683" s="35">
        <f t="shared" si="379"/>
        <v>2017</v>
      </c>
      <c r="AE683" s="5">
        <f t="shared" si="380"/>
        <v>2016</v>
      </c>
      <c r="AF683" s="5">
        <f t="shared" si="381"/>
        <v>2015</v>
      </c>
      <c r="AG683" s="8">
        <f t="shared" si="382"/>
        <v>42626</v>
      </c>
      <c r="AH683" s="6">
        <f t="shared" si="365"/>
        <v>16</v>
      </c>
      <c r="AI683" s="6">
        <f t="shared" si="366"/>
        <v>36</v>
      </c>
      <c r="AK683">
        <f t="shared" si="383"/>
        <v>21291.273846153847</v>
      </c>
      <c r="AL683">
        <f t="shared" si="384"/>
        <v>-1.2936447236176596</v>
      </c>
      <c r="AN683">
        <f t="shared" si="385"/>
        <v>10.160457357467067</v>
      </c>
      <c r="AO683" s="39">
        <f t="shared" si="386"/>
        <v>42626</v>
      </c>
      <c r="AP683" s="40">
        <f t="shared" si="387"/>
        <v>216.32907999999998</v>
      </c>
      <c r="AQ683">
        <f t="shared" si="397"/>
        <v>255.49528615384617</v>
      </c>
      <c r="AR683">
        <f t="shared" si="397"/>
        <v>212.91273846153845</v>
      </c>
      <c r="AS683">
        <f t="shared" si="397"/>
        <v>170.33019076923077</v>
      </c>
      <c r="AT683">
        <f t="shared" si="397"/>
        <v>127.74764307692308</v>
      </c>
      <c r="AU683">
        <f t="shared" si="397"/>
        <v>85.165095384615384</v>
      </c>
      <c r="AW683">
        <f t="shared" si="388"/>
        <v>24931.390769230769</v>
      </c>
      <c r="AX683">
        <f t="shared" si="389"/>
        <v>-5.4569384738662574</v>
      </c>
      <c r="BD683">
        <f t="shared" si="390"/>
        <v>24395.361538461537</v>
      </c>
      <c r="BE683">
        <f t="shared" si="391"/>
        <v>14.529247161338876</v>
      </c>
      <c r="BG683">
        <f t="shared" si="392"/>
        <v>8.8676316462429643</v>
      </c>
      <c r="BH683" s="39">
        <f t="shared" si="393"/>
        <v>42626</v>
      </c>
      <c r="BI683" s="41">
        <f t="shared" si="394"/>
        <v>216.32907999999998</v>
      </c>
      <c r="BJ683" s="41">
        <f t="shared" si="398"/>
        <v>317.13969999999995</v>
      </c>
      <c r="BK683" s="41">
        <f t="shared" si="398"/>
        <v>268.34897692307692</v>
      </c>
      <c r="BL683" s="41">
        <f t="shared" si="398"/>
        <v>219.55825384615383</v>
      </c>
      <c r="BM683" s="41">
        <f t="shared" si="398"/>
        <v>170.76753076923077</v>
      </c>
      <c r="BN683" s="41">
        <f t="shared" si="398"/>
        <v>121.97680769230769</v>
      </c>
      <c r="BP683">
        <f t="shared" si="395"/>
        <v>28382.3</v>
      </c>
      <c r="BQ683">
        <f t="shared" si="396"/>
        <v>13.967066730396649</v>
      </c>
    </row>
    <row r="684" spans="1:69" x14ac:dyDescent="0.3">
      <c r="A684" s="38">
        <v>42636</v>
      </c>
      <c r="B684" s="48">
        <v>222562.53</v>
      </c>
      <c r="C684" s="48">
        <v>268431.94</v>
      </c>
      <c r="D684" s="51">
        <v>1571000</v>
      </c>
      <c r="E684" s="50">
        <v>3398.82</v>
      </c>
      <c r="AD684" s="35">
        <f t="shared" si="379"/>
        <v>2017</v>
      </c>
      <c r="AE684" s="5">
        <f t="shared" si="380"/>
        <v>2016</v>
      </c>
      <c r="AF684" s="5">
        <f t="shared" si="381"/>
        <v>2015</v>
      </c>
      <c r="AG684" s="8">
        <f t="shared" si="382"/>
        <v>42636</v>
      </c>
      <c r="AH684" s="6">
        <f t="shared" si="365"/>
        <v>15</v>
      </c>
      <c r="AI684" s="6">
        <f t="shared" si="366"/>
        <v>37</v>
      </c>
      <c r="AK684">
        <f t="shared" si="383"/>
        <v>21300.551730769232</v>
      </c>
      <c r="AL684">
        <f t="shared" si="384"/>
        <v>-1.0631744217664885</v>
      </c>
      <c r="AN684">
        <f t="shared" si="385"/>
        <v>10.448674419944828</v>
      </c>
      <c r="AO684" s="39">
        <f t="shared" si="386"/>
        <v>42636</v>
      </c>
      <c r="AP684" s="40">
        <f t="shared" si="387"/>
        <v>222.56253000000001</v>
      </c>
      <c r="AQ684">
        <f t="shared" si="397"/>
        <v>255.60662076923077</v>
      </c>
      <c r="AR684">
        <f t="shared" si="397"/>
        <v>213.00551730769232</v>
      </c>
      <c r="AS684">
        <f t="shared" si="397"/>
        <v>170.40441384615386</v>
      </c>
      <c r="AT684">
        <f t="shared" si="397"/>
        <v>127.80331038461539</v>
      </c>
      <c r="AU684">
        <f t="shared" si="397"/>
        <v>85.202206923076929</v>
      </c>
      <c r="AW684">
        <f t="shared" si="388"/>
        <v>24903.948846153846</v>
      </c>
      <c r="AX684">
        <f t="shared" si="389"/>
        <v>-5.4531768974133037</v>
      </c>
      <c r="BD684">
        <f t="shared" si="390"/>
        <v>24477.462692307694</v>
      </c>
      <c r="BE684">
        <f t="shared" si="391"/>
        <v>14.864656987384862</v>
      </c>
      <c r="BG684">
        <f t="shared" si="392"/>
        <v>9.0925490438983552</v>
      </c>
      <c r="BH684" s="39">
        <f t="shared" si="393"/>
        <v>42636</v>
      </c>
      <c r="BI684" s="41">
        <f t="shared" si="394"/>
        <v>222.56253000000001</v>
      </c>
      <c r="BJ684" s="41">
        <f t="shared" si="398"/>
        <v>318.20701500000001</v>
      </c>
      <c r="BK684" s="41">
        <f t="shared" si="398"/>
        <v>269.25208961538465</v>
      </c>
      <c r="BL684" s="41">
        <f t="shared" si="398"/>
        <v>220.29716423076923</v>
      </c>
      <c r="BM684" s="41">
        <f t="shared" si="398"/>
        <v>171.34223884615386</v>
      </c>
      <c r="BN684" s="41">
        <f t="shared" si="398"/>
        <v>122.38731346153847</v>
      </c>
      <c r="BP684">
        <f t="shared" si="395"/>
        <v>28490.355</v>
      </c>
      <c r="BQ684">
        <f t="shared" si="396"/>
        <v>14.52715241773217</v>
      </c>
    </row>
    <row r="685" spans="1:69" x14ac:dyDescent="0.3">
      <c r="A685" s="38">
        <v>42643</v>
      </c>
      <c r="B685" s="48">
        <v>226387.6</v>
      </c>
      <c r="C685" s="48">
        <v>272889.82</v>
      </c>
      <c r="D685" s="51">
        <v>1598000</v>
      </c>
      <c r="E685" s="50">
        <v>3456.45</v>
      </c>
      <c r="AD685" s="35">
        <f t="shared" si="379"/>
        <v>2017</v>
      </c>
      <c r="AE685" s="5">
        <f t="shared" si="380"/>
        <v>2016</v>
      </c>
      <c r="AF685" s="5">
        <f t="shared" si="381"/>
        <v>2015</v>
      </c>
      <c r="AG685" s="8">
        <f t="shared" si="382"/>
        <v>42643</v>
      </c>
      <c r="AH685" s="6">
        <f t="shared" si="365"/>
        <v>14</v>
      </c>
      <c r="AI685" s="6">
        <f t="shared" si="366"/>
        <v>38</v>
      </c>
      <c r="AK685">
        <f t="shared" si="383"/>
        <v>21309.829615384617</v>
      </c>
      <c r="AL685">
        <f t="shared" si="384"/>
        <v>-0.83182744234876482</v>
      </c>
      <c r="AN685">
        <f t="shared" si="385"/>
        <v>10.623623186389047</v>
      </c>
      <c r="AO685" s="39">
        <f t="shared" si="386"/>
        <v>42643</v>
      </c>
      <c r="AP685" s="40">
        <f t="shared" si="387"/>
        <v>226.38759999999999</v>
      </c>
      <c r="AQ685">
        <f t="shared" si="397"/>
        <v>255.71795538461541</v>
      </c>
      <c r="AR685">
        <f t="shared" si="397"/>
        <v>213.09829615384618</v>
      </c>
      <c r="AS685">
        <f t="shared" si="397"/>
        <v>170.47863692307695</v>
      </c>
      <c r="AT685">
        <f t="shared" si="397"/>
        <v>127.8589776923077</v>
      </c>
      <c r="AU685">
        <f t="shared" si="397"/>
        <v>85.239318461538474</v>
      </c>
      <c r="AW685">
        <f t="shared" si="388"/>
        <v>24876.506923076922</v>
      </c>
      <c r="AX685">
        <f t="shared" si="389"/>
        <v>-5.4494067216480424</v>
      </c>
      <c r="BD685">
        <f t="shared" si="390"/>
        <v>24559.563846153847</v>
      </c>
      <c r="BE685">
        <f t="shared" si="391"/>
        <v>15.19977487872719</v>
      </c>
      <c r="BG685">
        <f t="shared" si="392"/>
        <v>9.2178998543352986</v>
      </c>
      <c r="BH685" s="39">
        <f t="shared" si="393"/>
        <v>42643</v>
      </c>
      <c r="BI685" s="41">
        <f t="shared" si="394"/>
        <v>226.38759999999999</v>
      </c>
      <c r="BJ685" s="41">
        <f t="shared" si="398"/>
        <v>319.27433000000002</v>
      </c>
      <c r="BK685" s="41">
        <f t="shared" si="398"/>
        <v>270.15520230769232</v>
      </c>
      <c r="BL685" s="41">
        <f t="shared" si="398"/>
        <v>221.03607461538462</v>
      </c>
      <c r="BM685" s="41">
        <f t="shared" si="398"/>
        <v>171.91694692307692</v>
      </c>
      <c r="BN685" s="41">
        <f t="shared" si="398"/>
        <v>122.79781923076924</v>
      </c>
      <c r="BP685">
        <f t="shared" si="395"/>
        <v>28598.41</v>
      </c>
      <c r="BQ685">
        <f t="shared" si="396"/>
        <v>15.088475159930571</v>
      </c>
    </row>
    <row r="686" spans="1:69" x14ac:dyDescent="0.3">
      <c r="A686" s="38">
        <v>42650</v>
      </c>
      <c r="B686" s="48">
        <v>241687.89</v>
      </c>
      <c r="C686" s="48">
        <v>289502.23</v>
      </c>
      <c r="D686" s="51">
        <v>1706000</v>
      </c>
      <c r="E686" s="50">
        <v>3667.22</v>
      </c>
      <c r="AD686" s="35">
        <f t="shared" si="379"/>
        <v>2017</v>
      </c>
      <c r="AE686" s="5">
        <f t="shared" si="380"/>
        <v>2016</v>
      </c>
      <c r="AF686" s="5">
        <f t="shared" si="381"/>
        <v>2015</v>
      </c>
      <c r="AG686" s="8">
        <f t="shared" si="382"/>
        <v>42650</v>
      </c>
      <c r="AH686" s="6">
        <f t="shared" si="365"/>
        <v>13</v>
      </c>
      <c r="AI686" s="6">
        <f t="shared" si="366"/>
        <v>39</v>
      </c>
      <c r="AK686">
        <f t="shared" si="383"/>
        <v>21319.107500000002</v>
      </c>
      <c r="AL686">
        <f t="shared" si="384"/>
        <v>-0.59959877368999104</v>
      </c>
      <c r="AN686">
        <f t="shared" si="385"/>
        <v>11.33667954908525</v>
      </c>
      <c r="AO686" s="39">
        <f t="shared" si="386"/>
        <v>42650</v>
      </c>
      <c r="AP686" s="40">
        <f t="shared" si="387"/>
        <v>241.68789000000001</v>
      </c>
      <c r="AQ686">
        <f t="shared" si="397"/>
        <v>255.82929000000004</v>
      </c>
      <c r="AR686">
        <f t="shared" si="397"/>
        <v>213.19107500000001</v>
      </c>
      <c r="AS686">
        <f t="shared" si="397"/>
        <v>170.55286000000001</v>
      </c>
      <c r="AT686">
        <f t="shared" si="397"/>
        <v>127.91464500000002</v>
      </c>
      <c r="AU686">
        <f t="shared" si="397"/>
        <v>85.276430000000005</v>
      </c>
      <c r="AW686">
        <f t="shared" si="388"/>
        <v>24849.064999999999</v>
      </c>
      <c r="AX686">
        <f t="shared" si="389"/>
        <v>-5.4456279170484905</v>
      </c>
      <c r="BD686">
        <f t="shared" si="390"/>
        <v>24641.665000000001</v>
      </c>
      <c r="BE686">
        <f t="shared" si="391"/>
        <v>15.534601216342203</v>
      </c>
      <c r="BG686">
        <f t="shared" si="392"/>
        <v>9.8080990062968549</v>
      </c>
      <c r="BH686" s="39">
        <f t="shared" si="393"/>
        <v>42650</v>
      </c>
      <c r="BI686" s="41">
        <f t="shared" si="394"/>
        <v>241.68789000000001</v>
      </c>
      <c r="BJ686" s="41">
        <f t="shared" si="398"/>
        <v>320.34164500000003</v>
      </c>
      <c r="BK686" s="41">
        <f t="shared" si="398"/>
        <v>271.05831499999999</v>
      </c>
      <c r="BL686" s="41">
        <f t="shared" si="398"/>
        <v>221.77498500000002</v>
      </c>
      <c r="BM686" s="41">
        <f t="shared" si="398"/>
        <v>172.49165500000001</v>
      </c>
      <c r="BN686" s="41">
        <f t="shared" si="398"/>
        <v>123.20832500000002</v>
      </c>
      <c r="BP686">
        <f t="shared" si="395"/>
        <v>28706.465000000004</v>
      </c>
      <c r="BQ686">
        <f t="shared" si="396"/>
        <v>15.651039059926376</v>
      </c>
    </row>
    <row r="687" spans="1:69" x14ac:dyDescent="0.3">
      <c r="A687" s="38">
        <v>42657</v>
      </c>
      <c r="B687" s="48">
        <v>221851.31</v>
      </c>
      <c r="C687" s="48">
        <v>268751.03000000003</v>
      </c>
      <c r="D687" s="51">
        <v>1577000</v>
      </c>
      <c r="E687" s="50">
        <v>3426.27</v>
      </c>
      <c r="AD687" s="35">
        <f t="shared" si="379"/>
        <v>2017</v>
      </c>
      <c r="AE687" s="5">
        <f t="shared" si="380"/>
        <v>2016</v>
      </c>
      <c r="AF687" s="5">
        <f t="shared" si="381"/>
        <v>2015</v>
      </c>
      <c r="AG687" s="8">
        <f t="shared" si="382"/>
        <v>42657</v>
      </c>
      <c r="AH687" s="6">
        <f t="shared" si="365"/>
        <v>12</v>
      </c>
      <c r="AI687" s="6">
        <f t="shared" si="366"/>
        <v>40</v>
      </c>
      <c r="AK687">
        <f t="shared" si="383"/>
        <v>21328.385384615387</v>
      </c>
      <c r="AL687">
        <f t="shared" si="384"/>
        <v>-0.36648336584256258</v>
      </c>
      <c r="AN687">
        <f t="shared" si="385"/>
        <v>10.401692673840468</v>
      </c>
      <c r="AO687" s="39">
        <f t="shared" si="386"/>
        <v>42657</v>
      </c>
      <c r="AP687" s="40">
        <f t="shared" si="387"/>
        <v>221.85130999999998</v>
      </c>
      <c r="AQ687">
        <f t="shared" si="397"/>
        <v>255.94062461538465</v>
      </c>
      <c r="AR687">
        <f t="shared" si="397"/>
        <v>213.28385384615387</v>
      </c>
      <c r="AS687">
        <f t="shared" si="397"/>
        <v>170.6270830769231</v>
      </c>
      <c r="AT687">
        <f t="shared" si="397"/>
        <v>127.97031230769232</v>
      </c>
      <c r="AU687">
        <f t="shared" si="397"/>
        <v>85.31354153846155</v>
      </c>
      <c r="AW687">
        <f t="shared" si="388"/>
        <v>24821.623076923075</v>
      </c>
      <c r="AX687">
        <f t="shared" si="389"/>
        <v>-5.4418404539573251</v>
      </c>
      <c r="BD687">
        <f t="shared" si="390"/>
        <v>24723.766153846154</v>
      </c>
      <c r="BE687">
        <f t="shared" si="391"/>
        <v>15.869136380543591</v>
      </c>
      <c r="BG687">
        <f t="shared" si="392"/>
        <v>8.9732004670933883</v>
      </c>
      <c r="BH687" s="39">
        <f t="shared" si="393"/>
        <v>42657</v>
      </c>
      <c r="BI687" s="41">
        <f t="shared" si="394"/>
        <v>221.85130999999998</v>
      </c>
      <c r="BJ687" s="41">
        <f t="shared" si="398"/>
        <v>321.40896000000004</v>
      </c>
      <c r="BK687" s="41">
        <f t="shared" si="398"/>
        <v>271.96142769230767</v>
      </c>
      <c r="BL687" s="41">
        <f t="shared" si="398"/>
        <v>222.51389538461541</v>
      </c>
      <c r="BM687" s="41">
        <f t="shared" si="398"/>
        <v>173.06636307692307</v>
      </c>
      <c r="BN687" s="41">
        <f t="shared" si="398"/>
        <v>123.61883076923077</v>
      </c>
      <c r="BP687">
        <f t="shared" si="395"/>
        <v>28814.52</v>
      </c>
      <c r="BQ687">
        <f t="shared" si="396"/>
        <v>16.214848238818334</v>
      </c>
    </row>
    <row r="688" spans="1:69" x14ac:dyDescent="0.3">
      <c r="A688" s="38">
        <v>42664</v>
      </c>
      <c r="B688" s="48">
        <v>223539.47</v>
      </c>
      <c r="C688" s="48">
        <v>269423.62</v>
      </c>
      <c r="D688" s="51">
        <v>1589000</v>
      </c>
      <c r="E688" s="50">
        <v>3434.69</v>
      </c>
      <c r="AD688" s="35">
        <f t="shared" si="379"/>
        <v>2017</v>
      </c>
      <c r="AE688" s="5">
        <f t="shared" si="380"/>
        <v>2016</v>
      </c>
      <c r="AF688" s="5">
        <f t="shared" si="381"/>
        <v>2015</v>
      </c>
      <c r="AG688" s="8">
        <f t="shared" si="382"/>
        <v>42664</v>
      </c>
      <c r="AH688" s="6">
        <f t="shared" si="365"/>
        <v>11</v>
      </c>
      <c r="AI688" s="6">
        <f t="shared" si="366"/>
        <v>41</v>
      </c>
      <c r="AK688">
        <f t="shared" si="383"/>
        <v>21337.663269230768</v>
      </c>
      <c r="AL688">
        <f t="shared" si="384"/>
        <v>-0.1324761302198274</v>
      </c>
      <c r="AN688">
        <f t="shared" si="385"/>
        <v>10.476286328988389</v>
      </c>
      <c r="AO688" s="39">
        <f t="shared" si="386"/>
        <v>42664</v>
      </c>
      <c r="AP688" s="40">
        <f t="shared" si="387"/>
        <v>223.53946999999999</v>
      </c>
      <c r="AQ688">
        <f t="shared" si="397"/>
        <v>256.05195923076923</v>
      </c>
      <c r="AR688">
        <f t="shared" si="397"/>
        <v>213.37663269230771</v>
      </c>
      <c r="AS688">
        <f t="shared" si="397"/>
        <v>170.70130615384616</v>
      </c>
      <c r="AT688">
        <f t="shared" si="397"/>
        <v>128.02597961538461</v>
      </c>
      <c r="AU688">
        <f t="shared" si="397"/>
        <v>85.350653076923081</v>
      </c>
      <c r="AW688">
        <f t="shared" si="388"/>
        <v>24794.181153846152</v>
      </c>
      <c r="AX688">
        <f t="shared" si="389"/>
        <v>-5.4380443025812681</v>
      </c>
      <c r="BD688">
        <f t="shared" si="390"/>
        <v>24805.867307692308</v>
      </c>
      <c r="BE688">
        <f t="shared" si="391"/>
        <v>16.203380750983818</v>
      </c>
      <c r="BG688">
        <f t="shared" si="392"/>
        <v>9.0115563075144056</v>
      </c>
      <c r="BH688" s="39">
        <f t="shared" si="393"/>
        <v>42664</v>
      </c>
      <c r="BI688" s="41">
        <f t="shared" si="394"/>
        <v>223.53946999999999</v>
      </c>
      <c r="BJ688" s="41">
        <f t="shared" si="398"/>
        <v>322.47627500000004</v>
      </c>
      <c r="BK688" s="41">
        <f t="shared" si="398"/>
        <v>272.86454038461534</v>
      </c>
      <c r="BL688" s="41">
        <f t="shared" si="398"/>
        <v>223.25280576923078</v>
      </c>
      <c r="BM688" s="41">
        <f t="shared" si="398"/>
        <v>173.64107115384616</v>
      </c>
      <c r="BN688" s="41">
        <f t="shared" si="398"/>
        <v>124.02933653846154</v>
      </c>
      <c r="BP688">
        <f t="shared" si="395"/>
        <v>28922.575000000001</v>
      </c>
      <c r="BQ688">
        <f t="shared" si="396"/>
        <v>16.779906835970237</v>
      </c>
    </row>
    <row r="689" spans="1:69" x14ac:dyDescent="0.3">
      <c r="A689" s="38">
        <v>42671</v>
      </c>
      <c r="B689" s="48">
        <v>227056.45</v>
      </c>
      <c r="C689" s="48">
        <v>274183.46000000002</v>
      </c>
      <c r="D689" s="51">
        <v>1614000</v>
      </c>
      <c r="E689" s="50">
        <v>3496.99</v>
      </c>
      <c r="AD689" s="35">
        <f t="shared" si="379"/>
        <v>2017</v>
      </c>
      <c r="AE689" s="5">
        <f t="shared" si="380"/>
        <v>2016</v>
      </c>
      <c r="AF689" s="5">
        <f t="shared" si="381"/>
        <v>2015</v>
      </c>
      <c r="AG689" s="8">
        <f t="shared" si="382"/>
        <v>42671</v>
      </c>
      <c r="AH689" s="6">
        <f t="shared" si="365"/>
        <v>10</v>
      </c>
      <c r="AI689" s="6">
        <f t="shared" si="366"/>
        <v>42</v>
      </c>
      <c r="AK689">
        <f t="shared" si="383"/>
        <v>21346.941153846157</v>
      </c>
      <c r="AL689">
        <f t="shared" si="384"/>
        <v>0.10242806077429556</v>
      </c>
      <c r="AN689">
        <f t="shared" si="385"/>
        <v>10.636486434455291</v>
      </c>
      <c r="AO689" s="39">
        <f t="shared" si="386"/>
        <v>42671</v>
      </c>
      <c r="AP689" s="40">
        <f t="shared" si="387"/>
        <v>227.05645000000001</v>
      </c>
      <c r="AQ689">
        <f t="shared" si="397"/>
        <v>256.16329384615386</v>
      </c>
      <c r="AR689">
        <f t="shared" si="397"/>
        <v>213.46941153846157</v>
      </c>
      <c r="AS689">
        <f t="shared" si="397"/>
        <v>170.77552923076925</v>
      </c>
      <c r="AT689">
        <f t="shared" si="397"/>
        <v>128.08164692307693</v>
      </c>
      <c r="AU689">
        <f t="shared" si="397"/>
        <v>85.387764615384626</v>
      </c>
      <c r="AW689">
        <f t="shared" si="388"/>
        <v>24766.739230769232</v>
      </c>
      <c r="AX689">
        <f t="shared" si="389"/>
        <v>-5.4342394329900845</v>
      </c>
      <c r="BD689">
        <f t="shared" si="390"/>
        <v>24887.968461538461</v>
      </c>
      <c r="BE689">
        <f t="shared" si="391"/>
        <v>16.537334706655749</v>
      </c>
      <c r="BG689">
        <f t="shared" si="392"/>
        <v>9.1231411816874513</v>
      </c>
      <c r="BH689" s="39">
        <f t="shared" si="393"/>
        <v>42671</v>
      </c>
      <c r="BI689" s="41">
        <f t="shared" si="394"/>
        <v>227.05645000000001</v>
      </c>
      <c r="BJ689" s="41">
        <f t="shared" si="398"/>
        <v>323.54358999999999</v>
      </c>
      <c r="BK689" s="41">
        <f t="shared" si="398"/>
        <v>273.76765307692312</v>
      </c>
      <c r="BL689" s="41">
        <f t="shared" si="398"/>
        <v>223.99171615384614</v>
      </c>
      <c r="BM689" s="41">
        <f t="shared" si="398"/>
        <v>174.21577923076921</v>
      </c>
      <c r="BN689" s="41">
        <f t="shared" si="398"/>
        <v>124.4398423076923</v>
      </c>
      <c r="BP689">
        <f t="shared" si="395"/>
        <v>29030.63</v>
      </c>
      <c r="BQ689">
        <f t="shared" si="396"/>
        <v>17.346219009112151</v>
      </c>
    </row>
    <row r="690" spans="1:69" x14ac:dyDescent="0.3">
      <c r="A690" s="38">
        <v>42678</v>
      </c>
      <c r="B690" s="48">
        <v>228885.28</v>
      </c>
      <c r="C690" s="48">
        <v>274334.42</v>
      </c>
      <c r="D690" s="51">
        <v>1627000</v>
      </c>
      <c r="E690" s="50">
        <v>3498.47</v>
      </c>
      <c r="AD690" s="35">
        <f t="shared" si="379"/>
        <v>2017</v>
      </c>
      <c r="AE690" s="5">
        <f t="shared" si="380"/>
        <v>2016</v>
      </c>
      <c r="AF690" s="5">
        <f t="shared" si="381"/>
        <v>2015</v>
      </c>
      <c r="AG690" s="8">
        <f t="shared" si="382"/>
        <v>42678</v>
      </c>
      <c r="AH690" s="6">
        <f t="shared" si="365"/>
        <v>9</v>
      </c>
      <c r="AI690" s="6">
        <f t="shared" si="366"/>
        <v>43</v>
      </c>
      <c r="AK690">
        <f t="shared" si="383"/>
        <v>21356.219038461539</v>
      </c>
      <c r="AL690">
        <f t="shared" si="384"/>
        <v>0.33823437411961699</v>
      </c>
      <c r="AN690">
        <f t="shared" si="385"/>
        <v>10.717500114968312</v>
      </c>
      <c r="AO690" s="39">
        <f t="shared" si="386"/>
        <v>42678</v>
      </c>
      <c r="AP690" s="40">
        <f t="shared" si="387"/>
        <v>228.88527999999999</v>
      </c>
      <c r="AQ690">
        <f t="shared" si="397"/>
        <v>256.27462846153844</v>
      </c>
      <c r="AR690">
        <f t="shared" si="397"/>
        <v>213.56219038461538</v>
      </c>
      <c r="AS690">
        <f t="shared" si="397"/>
        <v>170.84975230769231</v>
      </c>
      <c r="AT690">
        <f t="shared" si="397"/>
        <v>128.13731423076922</v>
      </c>
      <c r="AU690">
        <f t="shared" si="397"/>
        <v>85.424876153846157</v>
      </c>
      <c r="AW690">
        <f t="shared" si="388"/>
        <v>24739.297307692308</v>
      </c>
      <c r="AX690">
        <f t="shared" si="389"/>
        <v>-5.4304258151160241</v>
      </c>
      <c r="BD690">
        <f t="shared" si="390"/>
        <v>24970.069615384615</v>
      </c>
      <c r="BE690">
        <f t="shared" si="391"/>
        <v>16.870998625893808</v>
      </c>
      <c r="BG690">
        <f t="shared" si="392"/>
        <v>9.1663853375474247</v>
      </c>
      <c r="BH690" s="39">
        <f t="shared" si="393"/>
        <v>42678</v>
      </c>
      <c r="BI690" s="41">
        <f t="shared" si="394"/>
        <v>228.88527999999999</v>
      </c>
      <c r="BJ690" s="41">
        <f t="shared" si="398"/>
        <v>324.61090499999995</v>
      </c>
      <c r="BK690" s="41">
        <f t="shared" si="398"/>
        <v>274.6707657692308</v>
      </c>
      <c r="BL690" s="41">
        <f t="shared" si="398"/>
        <v>224.73062653846154</v>
      </c>
      <c r="BM690" s="41">
        <f t="shared" si="398"/>
        <v>174.7904873076923</v>
      </c>
      <c r="BN690" s="41">
        <f t="shared" si="398"/>
        <v>124.85034807692308</v>
      </c>
      <c r="BP690">
        <f t="shared" si="395"/>
        <v>29138.684999999998</v>
      </c>
      <c r="BQ690">
        <f t="shared" si="396"/>
        <v>17.913788934442287</v>
      </c>
    </row>
    <row r="691" spans="1:69" x14ac:dyDescent="0.3">
      <c r="A691" s="38">
        <v>42685</v>
      </c>
      <c r="B691" s="48">
        <v>224805.58</v>
      </c>
      <c r="C691" s="48">
        <v>269327.12</v>
      </c>
      <c r="D691" s="51">
        <v>1598000</v>
      </c>
      <c r="E691" s="50">
        <v>3433.47</v>
      </c>
      <c r="AD691" s="35">
        <f t="shared" ref="AD691:AD692" si="399">AE691+1</f>
        <v>2017</v>
      </c>
      <c r="AE691" s="5">
        <f t="shared" ref="AE691:AE692" si="400">YEAR(AG691)</f>
        <v>2016</v>
      </c>
      <c r="AF691" s="5">
        <f t="shared" ref="AF691:AF692" si="401">AE691-1</f>
        <v>2015</v>
      </c>
      <c r="AG691" s="8">
        <f t="shared" ref="AG691:AG692" si="402">A691</f>
        <v>42685</v>
      </c>
      <c r="AH691" s="6">
        <f t="shared" si="365"/>
        <v>8</v>
      </c>
      <c r="AI691" s="6">
        <f t="shared" si="366"/>
        <v>44</v>
      </c>
      <c r="AK691">
        <f t="shared" ref="AK691:AK692" si="403">VLOOKUP($AF691,$AG$3:$AI$17,AH$1,FALSE)*($AH691/$AH$18)+VLOOKUP($AE691,$AG$3:$AI$17,AH$1,FALSE)*($AI691/$AI$18)</f>
        <v>21365.496923076924</v>
      </c>
      <c r="AL691">
        <f t="shared" ref="AL691:AL692" si="404">(AK691/AK639-1)*100</f>
        <v>0.57494801655884054</v>
      </c>
      <c r="AN691">
        <f t="shared" ref="AN691:AN692" si="405">B691/AK691</f>
        <v>10.521898030707021</v>
      </c>
      <c r="AO691" s="39">
        <f t="shared" ref="AO691:AO692" si="406">AG691</f>
        <v>42685</v>
      </c>
      <c r="AP691" s="40">
        <f t="shared" ref="AP691:AP692" si="407">(B691)/1000</f>
        <v>224.80557999999999</v>
      </c>
      <c r="AQ691">
        <f t="shared" si="397"/>
        <v>256.38596307692308</v>
      </c>
      <c r="AR691">
        <f t="shared" si="397"/>
        <v>213.65496923076924</v>
      </c>
      <c r="AS691">
        <f t="shared" si="397"/>
        <v>170.9239753846154</v>
      </c>
      <c r="AT691">
        <f t="shared" si="397"/>
        <v>128.19298153846154</v>
      </c>
      <c r="AU691">
        <f t="shared" si="397"/>
        <v>85.461987692307702</v>
      </c>
      <c r="AW691">
        <f t="shared" ref="AW691:AW692" si="408">VLOOKUP($AF691,$AG$3:$AI$17,AI$1,FALSE)*($AH691/$AH$18)+VLOOKUP($AE691,$AG$3:$AI$17,AI$1,FALSE)*($AI691/$AI$18)</f>
        <v>24711.855384615385</v>
      </c>
      <c r="AX691">
        <f t="shared" ref="AX691:AX692" si="409">(AW691/AW639-1)*100</f>
        <v>-5.4266034187527961</v>
      </c>
      <c r="BD691">
        <f t="shared" ref="BD691:BD692" si="410">VLOOKUP($AE691,$AG$3:$AI$17,AH$1,FALSE)*($AH691/$AH$18)+VLOOKUP($AD691,$AG$3:$AI$17,AH$1,FALSE)*($AI691/$AI$18)</f>
        <v>25052.170769230768</v>
      </c>
      <c r="BE691">
        <f t="shared" ref="BE691:BE692" si="411">(BD691/BD639-1)*100</f>
        <v>17.204372886375594</v>
      </c>
      <c r="BG691">
        <f t="shared" ref="BG691:BG692" si="412">B691/BD691</f>
        <v>8.9734970302895913</v>
      </c>
      <c r="BH691" s="39">
        <f t="shared" ref="BH691:BH692" si="413">AO691</f>
        <v>42685</v>
      </c>
      <c r="BI691" s="41">
        <f t="shared" ref="BI691:BI692" si="414">B691/1000</f>
        <v>224.80557999999999</v>
      </c>
      <c r="BJ691" s="41">
        <f t="shared" si="398"/>
        <v>325.67821999999995</v>
      </c>
      <c r="BK691" s="41">
        <f t="shared" si="398"/>
        <v>275.57387846153847</v>
      </c>
      <c r="BL691" s="41">
        <f t="shared" si="398"/>
        <v>225.4695369230769</v>
      </c>
      <c r="BM691" s="41">
        <f t="shared" si="398"/>
        <v>175.36519538461539</v>
      </c>
      <c r="BN691" s="41">
        <f t="shared" si="398"/>
        <v>125.26085384615384</v>
      </c>
      <c r="BP691">
        <f t="shared" ref="BP691:BP692" si="415">VLOOKUP($AE691,$AG$3:$AI$17,AI$1,FALSE)*($AH691/$AH$18)+VLOOKUP($AD691,$AG$3:$AI$17,AI$1,FALSE)*($AI691/$AI$18)</f>
        <v>29246.739999999998</v>
      </c>
      <c r="BQ691">
        <f t="shared" ref="BQ691:BQ692" si="416">(BP691/BP639-1)*100</f>
        <v>18.482620806729866</v>
      </c>
    </row>
    <row r="692" spans="1:69" x14ac:dyDescent="0.3">
      <c r="A692" s="38">
        <v>42691</v>
      </c>
      <c r="B692" s="48">
        <v>220585.2</v>
      </c>
      <c r="C692" s="48">
        <v>266777.71999999997</v>
      </c>
      <c r="D692" s="51">
        <v>1568000</v>
      </c>
      <c r="E692" s="50">
        <v>3403.69</v>
      </c>
      <c r="AD692" s="35">
        <f t="shared" si="399"/>
        <v>2017</v>
      </c>
      <c r="AE692" s="5">
        <f t="shared" si="400"/>
        <v>2016</v>
      </c>
      <c r="AF692" s="5">
        <f t="shared" si="401"/>
        <v>2015</v>
      </c>
      <c r="AG692" s="8">
        <f t="shared" si="402"/>
        <v>42691</v>
      </c>
      <c r="AH692" s="6">
        <f t="shared" si="365"/>
        <v>7</v>
      </c>
      <c r="AI692" s="6">
        <f t="shared" si="366"/>
        <v>45</v>
      </c>
      <c r="AK692">
        <f t="shared" si="403"/>
        <v>21374.774807692309</v>
      </c>
      <c r="AL692">
        <f t="shared" si="404"/>
        <v>0.81257423498053427</v>
      </c>
      <c r="AN692">
        <f t="shared" si="405"/>
        <v>10.31988416180255</v>
      </c>
      <c r="AO692" s="39">
        <f t="shared" si="406"/>
        <v>42691</v>
      </c>
      <c r="AP692" s="40">
        <f t="shared" si="407"/>
        <v>220.58520000000001</v>
      </c>
      <c r="AQ692">
        <f t="shared" ref="AQ692:AU692" si="417">($AK692*AQ$18)/1000</f>
        <v>256.49729769230771</v>
      </c>
      <c r="AR692">
        <f t="shared" si="417"/>
        <v>213.74774807692307</v>
      </c>
      <c r="AS692">
        <f t="shared" si="417"/>
        <v>170.99819846153846</v>
      </c>
      <c r="AT692">
        <f t="shared" si="417"/>
        <v>128.24864884615386</v>
      </c>
      <c r="AU692">
        <f t="shared" si="417"/>
        <v>85.499099230769232</v>
      </c>
      <c r="AW692">
        <f t="shared" si="408"/>
        <v>24684.413461538461</v>
      </c>
      <c r="AX692">
        <f t="shared" si="409"/>
        <v>-5.4227722135549383</v>
      </c>
      <c r="BD692">
        <f t="shared" si="410"/>
        <v>25134.271923076922</v>
      </c>
      <c r="BE692">
        <f t="shared" si="411"/>
        <v>17.537457865123329</v>
      </c>
      <c r="BG692">
        <f t="shared" si="412"/>
        <v>8.7762717247230331</v>
      </c>
      <c r="BH692" s="39">
        <f t="shared" si="413"/>
        <v>42691</v>
      </c>
      <c r="BI692" s="41">
        <f t="shared" si="414"/>
        <v>220.58520000000001</v>
      </c>
      <c r="BJ692" s="41">
        <f t="shared" ref="BJ692:BN692" si="418">$BD692*BJ$18/1000</f>
        <v>326.74553499999996</v>
      </c>
      <c r="BK692" s="41">
        <f t="shared" si="418"/>
        <v>276.47699115384614</v>
      </c>
      <c r="BL692" s="41">
        <f t="shared" si="418"/>
        <v>226.2084473076923</v>
      </c>
      <c r="BM692" s="41">
        <f t="shared" si="418"/>
        <v>175.93990346153845</v>
      </c>
      <c r="BN692" s="41">
        <f t="shared" si="418"/>
        <v>125.6713596153846</v>
      </c>
      <c r="BP692">
        <f t="shared" si="415"/>
        <v>29354.795000000002</v>
      </c>
      <c r="BQ692">
        <f t="shared" si="416"/>
        <v>19.052718839418283</v>
      </c>
    </row>
    <row r="693" spans="1:69" x14ac:dyDescent="0.3">
      <c r="A693" s="38"/>
      <c r="B693" s="35"/>
      <c r="C693" s="35"/>
      <c r="AG693" s="8"/>
      <c r="AH693" s="6">
        <f t="shared" si="365"/>
        <v>6</v>
      </c>
      <c r="AI693" s="6">
        <f t="shared" si="366"/>
        <v>46</v>
      </c>
      <c r="AO693" s="39"/>
      <c r="AP693" s="39"/>
    </row>
    <row r="694" spans="1:69" x14ac:dyDescent="0.3">
      <c r="A694" s="38"/>
      <c r="B694" s="35"/>
      <c r="C694" s="35"/>
      <c r="AG694" s="8"/>
      <c r="AH694" s="6">
        <f t="shared" si="365"/>
        <v>5</v>
      </c>
      <c r="AI694" s="6">
        <f t="shared" si="366"/>
        <v>47</v>
      </c>
      <c r="AO694" s="39"/>
      <c r="AP694" s="39"/>
    </row>
    <row r="695" spans="1:69" x14ac:dyDescent="0.3">
      <c r="A695" s="38"/>
      <c r="B695" s="35"/>
      <c r="C695" s="35"/>
      <c r="AG695" s="8"/>
      <c r="AH695" s="6">
        <f t="shared" si="365"/>
        <v>4</v>
      </c>
      <c r="AI695" s="6">
        <f t="shared" si="366"/>
        <v>48</v>
      </c>
      <c r="AO695" s="39"/>
      <c r="AP695" s="39"/>
    </row>
    <row r="696" spans="1:69" x14ac:dyDescent="0.3">
      <c r="A696" s="38"/>
      <c r="B696" s="35"/>
      <c r="C696" s="35"/>
      <c r="AG696" s="8"/>
      <c r="AH696" s="6">
        <f t="shared" si="365"/>
        <v>3</v>
      </c>
      <c r="AI696" s="6">
        <f t="shared" si="366"/>
        <v>49</v>
      </c>
      <c r="AO696" s="39"/>
      <c r="AP696" s="39"/>
    </row>
    <row r="697" spans="1:69" x14ac:dyDescent="0.3">
      <c r="A697" s="38"/>
      <c r="B697" s="35"/>
      <c r="C697" s="35"/>
      <c r="AG697" s="8"/>
      <c r="AH697" s="6">
        <f t="shared" si="365"/>
        <v>2</v>
      </c>
      <c r="AI697" s="6">
        <f t="shared" si="366"/>
        <v>50</v>
      </c>
      <c r="AO697" s="39"/>
      <c r="AP697" s="39"/>
    </row>
    <row r="698" spans="1:69" x14ac:dyDescent="0.3">
      <c r="A698" s="38"/>
      <c r="B698" s="35"/>
      <c r="C698" s="35"/>
      <c r="AG698" s="8"/>
      <c r="AH698" s="6">
        <f t="shared" si="365"/>
        <v>1</v>
      </c>
      <c r="AI698" s="6">
        <f t="shared" si="366"/>
        <v>51</v>
      </c>
      <c r="AO698" s="39"/>
      <c r="AP698" s="39"/>
    </row>
    <row r="699" spans="1:69" x14ac:dyDescent="0.3">
      <c r="A699" s="38"/>
      <c r="B699" s="35"/>
      <c r="C699" s="35"/>
      <c r="AG699" s="8"/>
      <c r="AH699" s="6">
        <v>52</v>
      </c>
      <c r="AI699" s="6">
        <v>0</v>
      </c>
      <c r="AO699" s="39"/>
      <c r="AP699" s="39"/>
    </row>
    <row r="700" spans="1:69" x14ac:dyDescent="0.3">
      <c r="A700" s="38"/>
      <c r="B700" s="35"/>
      <c r="C700" s="35"/>
      <c r="AG700" s="8"/>
      <c r="AH700" s="6">
        <f t="shared" si="365"/>
        <v>51</v>
      </c>
      <c r="AI700" s="6">
        <f t="shared" si="366"/>
        <v>1</v>
      </c>
      <c r="AO700" s="39"/>
      <c r="AP700" s="39"/>
    </row>
    <row r="701" spans="1:69" x14ac:dyDescent="0.3">
      <c r="A701" s="38"/>
      <c r="B701" s="35"/>
      <c r="C701" s="35"/>
      <c r="AG701" s="8"/>
      <c r="AH701" s="6">
        <f t="shared" si="365"/>
        <v>50</v>
      </c>
      <c r="AI701" s="6">
        <f t="shared" si="366"/>
        <v>2</v>
      </c>
      <c r="AO701" s="39"/>
      <c r="AP701" s="39"/>
    </row>
    <row r="702" spans="1:69" x14ac:dyDescent="0.3">
      <c r="A702" s="38"/>
      <c r="B702" s="35"/>
      <c r="C702" s="35"/>
      <c r="AG702" s="8"/>
      <c r="AH702" s="6">
        <f t="shared" si="365"/>
        <v>49</v>
      </c>
      <c r="AI702" s="6">
        <f t="shared" si="366"/>
        <v>3</v>
      </c>
      <c r="AO702" s="39"/>
      <c r="AP702" s="39"/>
    </row>
    <row r="703" spans="1:69" x14ac:dyDescent="0.3">
      <c r="A703" s="38"/>
      <c r="B703" s="35"/>
      <c r="C703" s="35"/>
      <c r="AG703" s="8"/>
      <c r="AH703" s="6">
        <f t="shared" si="365"/>
        <v>48</v>
      </c>
      <c r="AI703" s="6">
        <f t="shared" si="366"/>
        <v>4</v>
      </c>
      <c r="AO703" s="39"/>
      <c r="AP703" s="39"/>
    </row>
    <row r="704" spans="1:69" x14ac:dyDescent="0.3">
      <c r="A704" s="38"/>
      <c r="B704" s="35"/>
      <c r="C704" s="35"/>
      <c r="AG704" s="8"/>
      <c r="AH704" s="6">
        <f t="shared" si="365"/>
        <v>47</v>
      </c>
      <c r="AI704" s="6">
        <f t="shared" si="366"/>
        <v>5</v>
      </c>
      <c r="AO704" s="39"/>
      <c r="AP704" s="39"/>
    </row>
    <row r="705" spans="1:42" x14ac:dyDescent="0.3">
      <c r="A705" s="38"/>
      <c r="B705" s="35"/>
      <c r="C705" s="35"/>
      <c r="AG705" s="8"/>
      <c r="AH705" s="6">
        <f t="shared" si="365"/>
        <v>46</v>
      </c>
      <c r="AI705" s="6">
        <f t="shared" si="366"/>
        <v>6</v>
      </c>
      <c r="AO705" s="39"/>
      <c r="AP705" s="39"/>
    </row>
    <row r="706" spans="1:42" x14ac:dyDescent="0.3">
      <c r="A706" s="38"/>
      <c r="B706" s="35"/>
      <c r="C706" s="35"/>
      <c r="AG706" s="8"/>
      <c r="AH706" s="6">
        <f t="shared" si="365"/>
        <v>45</v>
      </c>
      <c r="AI706" s="6">
        <f t="shared" si="366"/>
        <v>7</v>
      </c>
      <c r="AO706" s="39"/>
      <c r="AP706" s="39"/>
    </row>
    <row r="707" spans="1:42" x14ac:dyDescent="0.3">
      <c r="A707" s="38"/>
      <c r="B707" s="35"/>
      <c r="C707" s="35"/>
      <c r="AG707" s="8"/>
      <c r="AH707" s="6">
        <f t="shared" si="365"/>
        <v>44</v>
      </c>
      <c r="AI707" s="6">
        <f t="shared" si="366"/>
        <v>8</v>
      </c>
      <c r="AO707" s="39"/>
      <c r="AP707" s="39"/>
    </row>
    <row r="708" spans="1:42" x14ac:dyDescent="0.3">
      <c r="A708" s="38"/>
      <c r="B708" s="35"/>
      <c r="C708" s="35"/>
      <c r="AG708" s="8"/>
      <c r="AH708" s="6">
        <f t="shared" si="365"/>
        <v>43</v>
      </c>
      <c r="AI708" s="6">
        <f t="shared" si="366"/>
        <v>9</v>
      </c>
      <c r="AO708" s="39"/>
      <c r="AP708" s="39"/>
    </row>
    <row r="709" spans="1:42" x14ac:dyDescent="0.3">
      <c r="A709" s="38"/>
      <c r="B709" s="35"/>
      <c r="C709" s="35"/>
      <c r="AG709" s="8"/>
      <c r="AH709" s="6">
        <f t="shared" si="365"/>
        <v>42</v>
      </c>
      <c r="AI709" s="6">
        <f t="shared" si="366"/>
        <v>10</v>
      </c>
      <c r="AO709" s="39"/>
      <c r="AP709" s="39"/>
    </row>
    <row r="710" spans="1:42" x14ac:dyDescent="0.3">
      <c r="A710" s="38"/>
      <c r="B710" s="35"/>
      <c r="C710" s="35"/>
      <c r="AG710" s="8"/>
      <c r="AH710" s="6">
        <f t="shared" si="365"/>
        <v>41</v>
      </c>
      <c r="AI710" s="6">
        <f t="shared" si="366"/>
        <v>11</v>
      </c>
      <c r="AO710" s="39"/>
      <c r="AP710" s="39"/>
    </row>
    <row r="711" spans="1:42" x14ac:dyDescent="0.3">
      <c r="A711" s="38"/>
      <c r="B711" s="35"/>
      <c r="C711" s="35"/>
      <c r="AG711" s="8"/>
      <c r="AH711" s="6">
        <f t="shared" si="365"/>
        <v>40</v>
      </c>
      <c r="AI711" s="6">
        <f t="shared" si="366"/>
        <v>12</v>
      </c>
      <c r="AO711" s="39"/>
      <c r="AP711" s="39"/>
    </row>
    <row r="712" spans="1:42" x14ac:dyDescent="0.3">
      <c r="A712" s="38"/>
      <c r="B712" s="35"/>
      <c r="C712" s="35"/>
      <c r="AG712" s="8"/>
      <c r="AH712" s="6">
        <f t="shared" ref="AH712:AH750" si="419">AH711-1</f>
        <v>39</v>
      </c>
      <c r="AI712" s="6">
        <f t="shared" ref="AI712:AI750" si="420">AI711+1</f>
        <v>13</v>
      </c>
      <c r="AO712" s="39"/>
      <c r="AP712" s="39"/>
    </row>
    <row r="713" spans="1:42" x14ac:dyDescent="0.3">
      <c r="A713" s="38"/>
      <c r="B713" s="35"/>
      <c r="C713" s="35"/>
      <c r="AG713" s="8"/>
      <c r="AH713" s="6">
        <f t="shared" si="419"/>
        <v>38</v>
      </c>
      <c r="AI713" s="6">
        <f t="shared" si="420"/>
        <v>14</v>
      </c>
      <c r="AO713" s="39"/>
      <c r="AP713" s="39"/>
    </row>
    <row r="714" spans="1:42" x14ac:dyDescent="0.3">
      <c r="A714" s="38"/>
      <c r="B714" s="35"/>
      <c r="C714" s="35"/>
      <c r="AG714" s="8"/>
      <c r="AH714" s="6">
        <f t="shared" si="419"/>
        <v>37</v>
      </c>
      <c r="AI714" s="6">
        <f t="shared" si="420"/>
        <v>15</v>
      </c>
      <c r="AO714" s="39"/>
      <c r="AP714" s="39"/>
    </row>
    <row r="715" spans="1:42" x14ac:dyDescent="0.3">
      <c r="A715" s="38"/>
      <c r="B715" s="35"/>
      <c r="C715" s="35"/>
      <c r="AG715" s="8"/>
      <c r="AH715" s="6">
        <f t="shared" si="419"/>
        <v>36</v>
      </c>
      <c r="AI715" s="6">
        <f t="shared" si="420"/>
        <v>16</v>
      </c>
      <c r="AO715" s="39"/>
      <c r="AP715" s="39"/>
    </row>
    <row r="716" spans="1:42" x14ac:dyDescent="0.3">
      <c r="A716" s="38"/>
      <c r="B716" s="35"/>
      <c r="C716" s="35"/>
      <c r="AG716" s="8"/>
      <c r="AH716" s="6">
        <f t="shared" si="419"/>
        <v>35</v>
      </c>
      <c r="AI716" s="6">
        <f t="shared" si="420"/>
        <v>17</v>
      </c>
      <c r="AO716" s="39"/>
      <c r="AP716" s="39"/>
    </row>
    <row r="717" spans="1:42" x14ac:dyDescent="0.3">
      <c r="A717" s="38"/>
      <c r="B717" s="35"/>
      <c r="C717" s="35"/>
      <c r="AG717" s="8"/>
      <c r="AH717" s="6">
        <f t="shared" si="419"/>
        <v>34</v>
      </c>
      <c r="AI717" s="6">
        <f t="shared" si="420"/>
        <v>18</v>
      </c>
      <c r="AO717" s="39"/>
      <c r="AP717" s="39"/>
    </row>
    <row r="718" spans="1:42" x14ac:dyDescent="0.3">
      <c r="A718" s="38"/>
      <c r="B718" s="35"/>
      <c r="C718" s="35"/>
      <c r="AG718" s="8"/>
      <c r="AH718" s="6">
        <f t="shared" si="419"/>
        <v>33</v>
      </c>
      <c r="AI718" s="6">
        <f t="shared" si="420"/>
        <v>19</v>
      </c>
      <c r="AO718" s="39"/>
      <c r="AP718" s="39"/>
    </row>
    <row r="719" spans="1:42" x14ac:dyDescent="0.3">
      <c r="A719" s="38"/>
      <c r="B719" s="35"/>
      <c r="C719" s="35"/>
      <c r="AG719" s="8"/>
      <c r="AH719" s="6">
        <f t="shared" si="419"/>
        <v>32</v>
      </c>
      <c r="AI719" s="6">
        <f t="shared" si="420"/>
        <v>20</v>
      </c>
      <c r="AO719" s="39"/>
      <c r="AP719" s="39"/>
    </row>
    <row r="720" spans="1:42" x14ac:dyDescent="0.3">
      <c r="A720" s="38"/>
      <c r="B720" s="35"/>
      <c r="C720" s="35"/>
      <c r="AG720" s="8"/>
      <c r="AH720" s="6">
        <f t="shared" si="419"/>
        <v>31</v>
      </c>
      <c r="AI720" s="6">
        <f t="shared" si="420"/>
        <v>21</v>
      </c>
      <c r="AO720" s="39"/>
      <c r="AP720" s="39"/>
    </row>
    <row r="721" spans="1:42" x14ac:dyDescent="0.3">
      <c r="A721" s="38"/>
      <c r="B721" s="35"/>
      <c r="C721" s="35"/>
      <c r="AG721" s="8"/>
      <c r="AH721" s="6">
        <f t="shared" si="419"/>
        <v>30</v>
      </c>
      <c r="AI721" s="6">
        <f t="shared" si="420"/>
        <v>22</v>
      </c>
      <c r="AO721" s="39"/>
      <c r="AP721" s="39"/>
    </row>
    <row r="722" spans="1:42" x14ac:dyDescent="0.3">
      <c r="A722" s="38"/>
      <c r="B722" s="35"/>
      <c r="C722" s="35"/>
      <c r="AG722" s="8"/>
      <c r="AH722" s="6">
        <f t="shared" si="419"/>
        <v>29</v>
      </c>
      <c r="AI722" s="6">
        <f t="shared" si="420"/>
        <v>23</v>
      </c>
      <c r="AO722" s="39"/>
      <c r="AP722" s="39"/>
    </row>
    <row r="723" spans="1:42" x14ac:dyDescent="0.3">
      <c r="A723" s="38"/>
      <c r="B723" s="35"/>
      <c r="C723" s="35"/>
      <c r="AG723" s="8"/>
      <c r="AH723" s="6">
        <f t="shared" si="419"/>
        <v>28</v>
      </c>
      <c r="AI723" s="6">
        <f t="shared" si="420"/>
        <v>24</v>
      </c>
      <c r="AO723" s="39"/>
      <c r="AP723" s="39"/>
    </row>
    <row r="724" spans="1:42" x14ac:dyDescent="0.3">
      <c r="A724" s="38"/>
      <c r="B724" s="35"/>
      <c r="C724" s="35"/>
      <c r="AG724" s="8"/>
      <c r="AH724" s="6">
        <f t="shared" si="419"/>
        <v>27</v>
      </c>
      <c r="AI724" s="6">
        <f t="shared" si="420"/>
        <v>25</v>
      </c>
      <c r="AO724" s="39"/>
      <c r="AP724" s="39"/>
    </row>
    <row r="725" spans="1:42" x14ac:dyDescent="0.3">
      <c r="A725" s="38"/>
      <c r="B725" s="35"/>
      <c r="C725" s="35"/>
      <c r="AG725" s="8"/>
      <c r="AH725" s="6">
        <f t="shared" si="419"/>
        <v>26</v>
      </c>
      <c r="AI725" s="6">
        <f t="shared" si="420"/>
        <v>26</v>
      </c>
      <c r="AO725" s="39"/>
      <c r="AP725" s="39"/>
    </row>
    <row r="726" spans="1:42" x14ac:dyDescent="0.3">
      <c r="A726" s="38"/>
      <c r="B726" s="35"/>
      <c r="C726" s="35"/>
      <c r="AG726" s="8"/>
      <c r="AH726" s="6">
        <f t="shared" si="419"/>
        <v>25</v>
      </c>
      <c r="AI726" s="6">
        <f t="shared" si="420"/>
        <v>27</v>
      </c>
      <c r="AO726" s="39"/>
      <c r="AP726" s="39"/>
    </row>
    <row r="727" spans="1:42" x14ac:dyDescent="0.3">
      <c r="A727" s="38"/>
      <c r="B727" s="35"/>
      <c r="C727" s="35"/>
      <c r="AG727" s="8"/>
      <c r="AH727" s="6">
        <f t="shared" si="419"/>
        <v>24</v>
      </c>
      <c r="AI727" s="6">
        <f t="shared" si="420"/>
        <v>28</v>
      </c>
      <c r="AO727" s="39"/>
      <c r="AP727" s="39"/>
    </row>
    <row r="728" spans="1:42" x14ac:dyDescent="0.3">
      <c r="A728" s="38"/>
      <c r="B728" s="35"/>
      <c r="C728" s="35"/>
      <c r="AG728" s="8"/>
      <c r="AH728" s="6">
        <f t="shared" si="419"/>
        <v>23</v>
      </c>
      <c r="AI728" s="6">
        <f t="shared" si="420"/>
        <v>29</v>
      </c>
      <c r="AO728" s="39"/>
      <c r="AP728" s="39"/>
    </row>
    <row r="729" spans="1:42" x14ac:dyDescent="0.3">
      <c r="A729" s="38"/>
      <c r="B729" s="35"/>
      <c r="C729" s="35"/>
      <c r="AG729" s="8"/>
      <c r="AH729" s="6">
        <f t="shared" si="419"/>
        <v>22</v>
      </c>
      <c r="AI729" s="6">
        <f t="shared" si="420"/>
        <v>30</v>
      </c>
      <c r="AO729" s="39"/>
      <c r="AP729" s="39"/>
    </row>
    <row r="730" spans="1:42" x14ac:dyDescent="0.3">
      <c r="A730" s="38"/>
      <c r="B730" s="35"/>
      <c r="C730" s="35"/>
      <c r="AG730" s="8"/>
      <c r="AH730" s="6">
        <f t="shared" si="419"/>
        <v>21</v>
      </c>
      <c r="AI730" s="6">
        <f t="shared" si="420"/>
        <v>31</v>
      </c>
      <c r="AO730" s="39"/>
      <c r="AP730" s="39"/>
    </row>
    <row r="731" spans="1:42" x14ac:dyDescent="0.3">
      <c r="A731" s="38"/>
      <c r="B731" s="35"/>
      <c r="C731" s="35"/>
      <c r="AG731" s="8"/>
      <c r="AH731" s="6">
        <f t="shared" si="419"/>
        <v>20</v>
      </c>
      <c r="AI731" s="6">
        <f t="shared" si="420"/>
        <v>32</v>
      </c>
      <c r="AO731" s="39"/>
      <c r="AP731" s="39"/>
    </row>
    <row r="732" spans="1:42" x14ac:dyDescent="0.3">
      <c r="A732" s="38"/>
      <c r="B732" s="35"/>
      <c r="C732" s="35"/>
      <c r="AG732" s="8"/>
      <c r="AH732" s="6">
        <f t="shared" si="419"/>
        <v>19</v>
      </c>
      <c r="AI732" s="6">
        <f t="shared" si="420"/>
        <v>33</v>
      </c>
      <c r="AO732" s="39"/>
      <c r="AP732" s="39"/>
    </row>
    <row r="733" spans="1:42" x14ac:dyDescent="0.3">
      <c r="A733" s="38"/>
      <c r="B733" s="35"/>
      <c r="C733" s="35"/>
      <c r="AG733" s="8"/>
      <c r="AH733" s="6">
        <f t="shared" si="419"/>
        <v>18</v>
      </c>
      <c r="AI733" s="6">
        <f t="shared" si="420"/>
        <v>34</v>
      </c>
      <c r="AO733" s="39"/>
      <c r="AP733" s="39"/>
    </row>
    <row r="734" spans="1:42" x14ac:dyDescent="0.3">
      <c r="A734" s="38"/>
      <c r="B734" s="35"/>
      <c r="C734" s="35"/>
      <c r="AG734" s="8"/>
      <c r="AH734" s="6">
        <f t="shared" si="419"/>
        <v>17</v>
      </c>
      <c r="AI734" s="6">
        <f t="shared" si="420"/>
        <v>35</v>
      </c>
      <c r="AO734" s="39"/>
      <c r="AP734" s="39"/>
    </row>
    <row r="735" spans="1:42" x14ac:dyDescent="0.3">
      <c r="A735" s="38"/>
      <c r="B735" s="35"/>
      <c r="C735" s="35"/>
      <c r="AG735" s="8"/>
      <c r="AH735" s="6">
        <f t="shared" si="419"/>
        <v>16</v>
      </c>
      <c r="AI735" s="6">
        <f t="shared" si="420"/>
        <v>36</v>
      </c>
      <c r="AO735" s="39"/>
      <c r="AP735" s="39"/>
    </row>
    <row r="736" spans="1:42" x14ac:dyDescent="0.3">
      <c r="A736" s="38"/>
      <c r="B736" s="35"/>
      <c r="C736" s="35"/>
      <c r="AG736" s="8"/>
      <c r="AH736" s="6">
        <f t="shared" si="419"/>
        <v>15</v>
      </c>
      <c r="AI736" s="6">
        <f t="shared" si="420"/>
        <v>37</v>
      </c>
      <c r="AO736" s="39"/>
      <c r="AP736" s="39"/>
    </row>
    <row r="737" spans="1:42" x14ac:dyDescent="0.3">
      <c r="A737" s="38"/>
      <c r="B737" s="35"/>
      <c r="C737" s="35"/>
      <c r="AG737" s="8"/>
      <c r="AH737" s="6">
        <f t="shared" si="419"/>
        <v>14</v>
      </c>
      <c r="AI737" s="6">
        <f t="shared" si="420"/>
        <v>38</v>
      </c>
      <c r="AO737" s="39"/>
      <c r="AP737" s="39"/>
    </row>
    <row r="738" spans="1:42" x14ac:dyDescent="0.3">
      <c r="A738" s="38"/>
      <c r="B738" s="35"/>
      <c r="C738" s="35"/>
      <c r="AG738" s="8"/>
      <c r="AH738" s="6">
        <f t="shared" si="419"/>
        <v>13</v>
      </c>
      <c r="AI738" s="6">
        <f t="shared" si="420"/>
        <v>39</v>
      </c>
      <c r="AO738" s="39"/>
      <c r="AP738" s="39"/>
    </row>
    <row r="739" spans="1:42" x14ac:dyDescent="0.3">
      <c r="A739" s="38"/>
      <c r="B739" s="35"/>
      <c r="C739" s="35"/>
      <c r="AG739" s="8"/>
      <c r="AH739" s="6">
        <f t="shared" si="419"/>
        <v>12</v>
      </c>
      <c r="AI739" s="6">
        <f t="shared" si="420"/>
        <v>40</v>
      </c>
      <c r="AO739" s="39"/>
      <c r="AP739" s="39"/>
    </row>
    <row r="740" spans="1:42" x14ac:dyDescent="0.3">
      <c r="A740" s="38"/>
      <c r="B740" s="35"/>
      <c r="C740" s="35"/>
      <c r="AG740" s="8"/>
      <c r="AH740" s="6">
        <f t="shared" si="419"/>
        <v>11</v>
      </c>
      <c r="AI740" s="6">
        <f t="shared" si="420"/>
        <v>41</v>
      </c>
      <c r="AO740" s="39"/>
      <c r="AP740" s="39"/>
    </row>
    <row r="741" spans="1:42" x14ac:dyDescent="0.3">
      <c r="A741" s="38"/>
      <c r="B741" s="35"/>
      <c r="C741" s="35"/>
      <c r="AG741" s="8"/>
      <c r="AH741" s="6">
        <f t="shared" si="419"/>
        <v>10</v>
      </c>
      <c r="AI741" s="6">
        <f t="shared" si="420"/>
        <v>42</v>
      </c>
      <c r="AO741" s="39"/>
      <c r="AP741" s="39"/>
    </row>
    <row r="742" spans="1:42" x14ac:dyDescent="0.3">
      <c r="A742" s="38"/>
      <c r="B742" s="35"/>
      <c r="C742" s="35"/>
      <c r="AG742" s="8"/>
      <c r="AH742" s="6">
        <f t="shared" si="419"/>
        <v>9</v>
      </c>
      <c r="AI742" s="6">
        <f t="shared" si="420"/>
        <v>43</v>
      </c>
      <c r="AO742" s="39"/>
      <c r="AP742" s="39"/>
    </row>
    <row r="743" spans="1:42" x14ac:dyDescent="0.3">
      <c r="A743" s="38"/>
      <c r="B743" s="35"/>
      <c r="C743" s="35"/>
      <c r="AG743" s="8"/>
      <c r="AH743" s="6">
        <f t="shared" si="419"/>
        <v>8</v>
      </c>
      <c r="AI743" s="6">
        <f t="shared" si="420"/>
        <v>44</v>
      </c>
      <c r="AO743" s="39"/>
      <c r="AP743" s="39"/>
    </row>
    <row r="744" spans="1:42" x14ac:dyDescent="0.3">
      <c r="A744" s="38"/>
      <c r="B744" s="35"/>
      <c r="C744" s="35"/>
      <c r="AG744" s="8"/>
      <c r="AH744" s="6">
        <f t="shared" si="419"/>
        <v>7</v>
      </c>
      <c r="AI744" s="6">
        <f t="shared" si="420"/>
        <v>45</v>
      </c>
      <c r="AO744" s="39"/>
      <c r="AP744" s="39"/>
    </row>
    <row r="745" spans="1:42" x14ac:dyDescent="0.3">
      <c r="A745" s="38"/>
      <c r="B745" s="35"/>
      <c r="C745" s="35"/>
      <c r="AG745" s="8"/>
      <c r="AH745" s="6">
        <f t="shared" si="419"/>
        <v>6</v>
      </c>
      <c r="AI745" s="6">
        <f t="shared" si="420"/>
        <v>46</v>
      </c>
      <c r="AO745" s="39"/>
      <c r="AP745" s="39"/>
    </row>
    <row r="746" spans="1:42" x14ac:dyDescent="0.3">
      <c r="A746" s="38"/>
      <c r="B746" s="35"/>
      <c r="C746" s="35"/>
      <c r="AG746" s="8"/>
      <c r="AH746" s="6">
        <f t="shared" si="419"/>
        <v>5</v>
      </c>
      <c r="AI746" s="6">
        <f t="shared" si="420"/>
        <v>47</v>
      </c>
      <c r="AO746" s="39"/>
      <c r="AP746" s="39"/>
    </row>
    <row r="747" spans="1:42" x14ac:dyDescent="0.3">
      <c r="A747" s="38"/>
      <c r="B747" s="35"/>
      <c r="C747" s="35"/>
      <c r="AG747" s="8"/>
      <c r="AH747" s="6">
        <f t="shared" si="419"/>
        <v>4</v>
      </c>
      <c r="AI747" s="6">
        <f t="shared" si="420"/>
        <v>48</v>
      </c>
      <c r="AO747" s="39"/>
      <c r="AP747" s="39"/>
    </row>
    <row r="748" spans="1:42" x14ac:dyDescent="0.3">
      <c r="A748" s="38"/>
      <c r="B748" s="35"/>
      <c r="C748" s="35"/>
      <c r="AG748" s="8"/>
      <c r="AH748" s="6">
        <f t="shared" si="419"/>
        <v>3</v>
      </c>
      <c r="AI748" s="6">
        <f t="shared" si="420"/>
        <v>49</v>
      </c>
      <c r="AO748" s="39"/>
      <c r="AP748" s="39"/>
    </row>
    <row r="749" spans="1:42" x14ac:dyDescent="0.3">
      <c r="A749" s="38"/>
      <c r="B749" s="35"/>
      <c r="C749" s="35"/>
      <c r="AG749" s="8"/>
      <c r="AH749" s="6">
        <f t="shared" si="419"/>
        <v>2</v>
      </c>
      <c r="AI749" s="6">
        <f t="shared" si="420"/>
        <v>50</v>
      </c>
      <c r="AO749" s="39"/>
      <c r="AP749" s="39"/>
    </row>
    <row r="750" spans="1:42" x14ac:dyDescent="0.3">
      <c r="A750" s="38"/>
      <c r="B750" s="35"/>
      <c r="C750" s="35"/>
      <c r="AG750" s="8"/>
      <c r="AH750" s="6">
        <f t="shared" si="419"/>
        <v>1</v>
      </c>
      <c r="AI750" s="6">
        <f t="shared" si="420"/>
        <v>51</v>
      </c>
      <c r="AO750" s="39"/>
      <c r="AP750" s="39"/>
    </row>
    <row r="751" spans="1:42" x14ac:dyDescent="0.3">
      <c r="A751" s="38"/>
      <c r="B751" s="35"/>
      <c r="C751" s="35"/>
      <c r="AG751" s="8"/>
      <c r="AH751" s="6">
        <v>52</v>
      </c>
      <c r="AI751" s="6">
        <v>0</v>
      </c>
      <c r="AO751" s="39"/>
      <c r="AP751" s="39"/>
    </row>
    <row r="752" spans="1:42" x14ac:dyDescent="0.3">
      <c r="A752" s="38"/>
      <c r="B752" s="35"/>
      <c r="C752" s="35"/>
      <c r="AG752" s="8"/>
      <c r="AH752" s="6">
        <f t="shared" ref="AH752:AH802" si="421">AH751-1</f>
        <v>51</v>
      </c>
      <c r="AI752" s="6">
        <f t="shared" ref="AI752:AI802" si="422">AI751+1</f>
        <v>1</v>
      </c>
      <c r="AO752" s="39"/>
      <c r="AP752" s="39"/>
    </row>
    <row r="753" spans="1:42" x14ac:dyDescent="0.3">
      <c r="A753" s="38"/>
      <c r="B753" s="35"/>
      <c r="C753" s="35"/>
      <c r="AG753" s="8"/>
      <c r="AH753" s="6">
        <f t="shared" si="421"/>
        <v>50</v>
      </c>
      <c r="AI753" s="6">
        <f t="shared" si="422"/>
        <v>2</v>
      </c>
      <c r="AO753" s="39"/>
      <c r="AP753" s="39"/>
    </row>
    <row r="754" spans="1:42" x14ac:dyDescent="0.3">
      <c r="A754" s="38"/>
      <c r="B754" s="35"/>
      <c r="C754" s="35"/>
      <c r="AG754" s="8"/>
      <c r="AH754" s="6">
        <f t="shared" si="421"/>
        <v>49</v>
      </c>
      <c r="AI754" s="6">
        <f t="shared" si="422"/>
        <v>3</v>
      </c>
      <c r="AO754" s="39"/>
      <c r="AP754" s="39"/>
    </row>
    <row r="755" spans="1:42" x14ac:dyDescent="0.3">
      <c r="A755" s="38"/>
      <c r="B755" s="35"/>
      <c r="C755" s="35"/>
      <c r="AG755" s="8"/>
      <c r="AH755" s="6">
        <f t="shared" si="421"/>
        <v>48</v>
      </c>
      <c r="AI755" s="6">
        <f t="shared" si="422"/>
        <v>4</v>
      </c>
      <c r="AO755" s="39"/>
      <c r="AP755" s="39"/>
    </row>
    <row r="756" spans="1:42" x14ac:dyDescent="0.3">
      <c r="A756" s="38"/>
      <c r="B756" s="35"/>
      <c r="C756" s="35"/>
      <c r="AG756" s="8"/>
      <c r="AH756" s="6">
        <f t="shared" si="421"/>
        <v>47</v>
      </c>
      <c r="AI756" s="6">
        <f t="shared" si="422"/>
        <v>5</v>
      </c>
      <c r="AO756" s="39"/>
      <c r="AP756" s="39"/>
    </row>
    <row r="757" spans="1:42" x14ac:dyDescent="0.3">
      <c r="A757" s="38"/>
      <c r="B757" s="35"/>
      <c r="C757" s="35"/>
      <c r="AG757" s="8"/>
      <c r="AH757" s="6">
        <f t="shared" si="421"/>
        <v>46</v>
      </c>
      <c r="AI757" s="6">
        <f t="shared" si="422"/>
        <v>6</v>
      </c>
      <c r="AO757" s="39"/>
      <c r="AP757" s="39"/>
    </row>
    <row r="758" spans="1:42" x14ac:dyDescent="0.3">
      <c r="A758" s="38"/>
      <c r="B758" s="35"/>
      <c r="C758" s="35"/>
      <c r="AG758" s="8"/>
      <c r="AH758" s="6">
        <f t="shared" si="421"/>
        <v>45</v>
      </c>
      <c r="AI758" s="6">
        <f t="shared" si="422"/>
        <v>7</v>
      </c>
      <c r="AO758" s="39"/>
      <c r="AP758" s="39"/>
    </row>
    <row r="759" spans="1:42" x14ac:dyDescent="0.3">
      <c r="A759" s="38"/>
      <c r="B759" s="35"/>
      <c r="C759" s="35"/>
      <c r="AG759" s="8"/>
      <c r="AH759" s="6">
        <f t="shared" si="421"/>
        <v>44</v>
      </c>
      <c r="AI759" s="6">
        <f t="shared" si="422"/>
        <v>8</v>
      </c>
      <c r="AO759" s="39"/>
      <c r="AP759" s="39"/>
    </row>
    <row r="760" spans="1:42" x14ac:dyDescent="0.3">
      <c r="A760" s="38"/>
      <c r="B760" s="35"/>
      <c r="C760" s="35"/>
      <c r="AG760" s="8"/>
      <c r="AH760" s="6">
        <f t="shared" si="421"/>
        <v>43</v>
      </c>
      <c r="AI760" s="6">
        <f t="shared" si="422"/>
        <v>9</v>
      </c>
      <c r="AO760" s="39"/>
      <c r="AP760" s="39"/>
    </row>
    <row r="761" spans="1:42" x14ac:dyDescent="0.3">
      <c r="A761" s="38"/>
      <c r="B761" s="35"/>
      <c r="C761" s="35"/>
      <c r="AG761" s="8"/>
      <c r="AH761" s="6">
        <f t="shared" si="421"/>
        <v>42</v>
      </c>
      <c r="AI761" s="6">
        <f t="shared" si="422"/>
        <v>10</v>
      </c>
      <c r="AO761" s="39"/>
      <c r="AP761" s="39"/>
    </row>
    <row r="762" spans="1:42" x14ac:dyDescent="0.3">
      <c r="A762" s="38"/>
      <c r="B762" s="35"/>
      <c r="C762" s="35"/>
      <c r="AG762" s="8"/>
      <c r="AH762" s="6">
        <f t="shared" si="421"/>
        <v>41</v>
      </c>
      <c r="AI762" s="6">
        <f t="shared" si="422"/>
        <v>11</v>
      </c>
      <c r="AO762" s="39"/>
      <c r="AP762" s="39"/>
    </row>
    <row r="763" spans="1:42" x14ac:dyDescent="0.3">
      <c r="A763" s="38"/>
      <c r="B763" s="35"/>
      <c r="C763" s="35"/>
      <c r="AG763" s="8"/>
      <c r="AH763" s="6">
        <f t="shared" si="421"/>
        <v>40</v>
      </c>
      <c r="AI763" s="6">
        <f t="shared" si="422"/>
        <v>12</v>
      </c>
      <c r="AO763" s="39"/>
      <c r="AP763" s="39"/>
    </row>
    <row r="764" spans="1:42" x14ac:dyDescent="0.3">
      <c r="A764" s="38"/>
      <c r="B764" s="35"/>
      <c r="C764" s="35"/>
      <c r="AG764" s="8"/>
      <c r="AH764" s="6">
        <f t="shared" si="421"/>
        <v>39</v>
      </c>
      <c r="AI764" s="6">
        <f t="shared" si="422"/>
        <v>13</v>
      </c>
      <c r="AO764" s="39"/>
      <c r="AP764" s="39"/>
    </row>
    <row r="765" spans="1:42" x14ac:dyDescent="0.3">
      <c r="A765" s="38"/>
      <c r="B765" s="35"/>
      <c r="C765" s="35"/>
      <c r="AG765" s="8"/>
      <c r="AH765" s="6">
        <f t="shared" si="421"/>
        <v>38</v>
      </c>
      <c r="AI765" s="6">
        <f t="shared" si="422"/>
        <v>14</v>
      </c>
      <c r="AO765" s="39"/>
      <c r="AP765" s="39"/>
    </row>
    <row r="766" spans="1:42" x14ac:dyDescent="0.3">
      <c r="A766" s="38"/>
      <c r="B766" s="35"/>
      <c r="C766" s="35"/>
      <c r="AG766" s="8"/>
      <c r="AH766" s="6">
        <f t="shared" si="421"/>
        <v>37</v>
      </c>
      <c r="AI766" s="6">
        <f t="shared" si="422"/>
        <v>15</v>
      </c>
      <c r="AO766" s="39"/>
      <c r="AP766" s="39"/>
    </row>
    <row r="767" spans="1:42" x14ac:dyDescent="0.3">
      <c r="A767" s="38"/>
      <c r="B767" s="35"/>
      <c r="C767" s="35"/>
      <c r="AG767" s="8"/>
      <c r="AH767" s="6">
        <f t="shared" si="421"/>
        <v>36</v>
      </c>
      <c r="AI767" s="6">
        <f t="shared" si="422"/>
        <v>16</v>
      </c>
      <c r="AO767" s="39"/>
      <c r="AP767" s="39"/>
    </row>
    <row r="768" spans="1:42" x14ac:dyDescent="0.3">
      <c r="A768" s="38"/>
      <c r="B768" s="35"/>
      <c r="C768" s="35"/>
      <c r="AG768" s="8"/>
      <c r="AH768" s="6">
        <f t="shared" si="421"/>
        <v>35</v>
      </c>
      <c r="AI768" s="6">
        <f t="shared" si="422"/>
        <v>17</v>
      </c>
      <c r="AO768" s="39"/>
      <c r="AP768" s="39"/>
    </row>
    <row r="769" spans="1:42" x14ac:dyDescent="0.3">
      <c r="A769" s="38"/>
      <c r="B769" s="35"/>
      <c r="C769" s="35"/>
      <c r="AG769" s="8"/>
      <c r="AH769" s="6">
        <f t="shared" si="421"/>
        <v>34</v>
      </c>
      <c r="AI769" s="6">
        <f t="shared" si="422"/>
        <v>18</v>
      </c>
      <c r="AO769" s="39"/>
      <c r="AP769" s="39"/>
    </row>
    <row r="770" spans="1:42" x14ac:dyDescent="0.3">
      <c r="A770" s="38"/>
      <c r="B770" s="35"/>
      <c r="C770" s="35"/>
      <c r="AG770" s="8"/>
      <c r="AH770" s="6">
        <f t="shared" si="421"/>
        <v>33</v>
      </c>
      <c r="AI770" s="6">
        <f t="shared" si="422"/>
        <v>19</v>
      </c>
      <c r="AO770" s="39"/>
      <c r="AP770" s="39"/>
    </row>
    <row r="771" spans="1:42" x14ac:dyDescent="0.3">
      <c r="A771" s="38"/>
      <c r="B771" s="35"/>
      <c r="C771" s="35"/>
      <c r="AG771" s="8"/>
      <c r="AH771" s="6">
        <f t="shared" si="421"/>
        <v>32</v>
      </c>
      <c r="AI771" s="6">
        <f t="shared" si="422"/>
        <v>20</v>
      </c>
      <c r="AO771" s="39"/>
      <c r="AP771" s="39"/>
    </row>
    <row r="772" spans="1:42" x14ac:dyDescent="0.3">
      <c r="A772" s="38"/>
      <c r="B772" s="35"/>
      <c r="C772" s="35"/>
      <c r="AG772" s="8"/>
      <c r="AH772" s="6">
        <f t="shared" si="421"/>
        <v>31</v>
      </c>
      <c r="AI772" s="6">
        <f t="shared" si="422"/>
        <v>21</v>
      </c>
      <c r="AO772" s="39"/>
      <c r="AP772" s="39"/>
    </row>
    <row r="773" spans="1:42" x14ac:dyDescent="0.3">
      <c r="A773" s="38"/>
      <c r="B773" s="35"/>
      <c r="C773" s="35"/>
      <c r="AG773" s="8"/>
      <c r="AH773" s="6">
        <f t="shared" si="421"/>
        <v>30</v>
      </c>
      <c r="AI773" s="6">
        <f t="shared" si="422"/>
        <v>22</v>
      </c>
      <c r="AO773" s="39"/>
      <c r="AP773" s="39"/>
    </row>
    <row r="774" spans="1:42" x14ac:dyDescent="0.3">
      <c r="A774" s="38"/>
      <c r="B774" s="35"/>
      <c r="C774" s="35"/>
      <c r="AG774" s="8"/>
      <c r="AH774" s="6">
        <f t="shared" si="421"/>
        <v>29</v>
      </c>
      <c r="AI774" s="6">
        <f t="shared" si="422"/>
        <v>23</v>
      </c>
      <c r="AO774" s="39"/>
      <c r="AP774" s="39"/>
    </row>
    <row r="775" spans="1:42" x14ac:dyDescent="0.3">
      <c r="A775" s="38"/>
      <c r="B775" s="35"/>
      <c r="C775" s="35"/>
      <c r="AG775" s="8"/>
      <c r="AH775" s="6">
        <f t="shared" si="421"/>
        <v>28</v>
      </c>
      <c r="AI775" s="6">
        <f t="shared" si="422"/>
        <v>24</v>
      </c>
      <c r="AO775" s="39"/>
      <c r="AP775" s="39"/>
    </row>
    <row r="776" spans="1:42" x14ac:dyDescent="0.3">
      <c r="A776" s="38"/>
      <c r="B776" s="35"/>
      <c r="C776" s="35"/>
      <c r="AG776" s="8"/>
      <c r="AH776" s="6">
        <f t="shared" si="421"/>
        <v>27</v>
      </c>
      <c r="AI776" s="6">
        <f t="shared" si="422"/>
        <v>25</v>
      </c>
      <c r="AO776" s="39"/>
      <c r="AP776" s="39"/>
    </row>
    <row r="777" spans="1:42" x14ac:dyDescent="0.3">
      <c r="A777" s="38"/>
      <c r="B777" s="35"/>
      <c r="C777" s="35"/>
      <c r="AG777" s="8"/>
      <c r="AH777" s="6">
        <f t="shared" si="421"/>
        <v>26</v>
      </c>
      <c r="AI777" s="6">
        <f t="shared" si="422"/>
        <v>26</v>
      </c>
      <c r="AO777" s="39"/>
      <c r="AP777" s="39"/>
    </row>
    <row r="778" spans="1:42" x14ac:dyDescent="0.3">
      <c r="A778" s="38"/>
      <c r="B778" s="35"/>
      <c r="C778" s="35"/>
      <c r="AG778" s="8"/>
      <c r="AH778" s="6">
        <f t="shared" si="421"/>
        <v>25</v>
      </c>
      <c r="AI778" s="6">
        <f t="shared" si="422"/>
        <v>27</v>
      </c>
      <c r="AO778" s="39"/>
      <c r="AP778" s="39"/>
    </row>
    <row r="779" spans="1:42" x14ac:dyDescent="0.3">
      <c r="A779" s="38"/>
      <c r="B779" s="35"/>
      <c r="C779" s="35"/>
      <c r="AG779" s="8"/>
      <c r="AH779" s="6">
        <f t="shared" si="421"/>
        <v>24</v>
      </c>
      <c r="AI779" s="6">
        <f t="shared" si="422"/>
        <v>28</v>
      </c>
      <c r="AO779" s="39"/>
      <c r="AP779" s="39"/>
    </row>
    <row r="780" spans="1:42" x14ac:dyDescent="0.3">
      <c r="A780" s="38"/>
      <c r="B780" s="35"/>
      <c r="C780" s="35"/>
      <c r="AG780" s="8"/>
      <c r="AH780" s="6">
        <f t="shared" si="421"/>
        <v>23</v>
      </c>
      <c r="AI780" s="6">
        <f t="shared" si="422"/>
        <v>29</v>
      </c>
      <c r="AO780" s="39"/>
      <c r="AP780" s="39"/>
    </row>
    <row r="781" spans="1:42" x14ac:dyDescent="0.3">
      <c r="A781" s="38"/>
      <c r="B781" s="35"/>
      <c r="C781" s="35"/>
      <c r="AG781" s="8"/>
      <c r="AH781" s="6">
        <f t="shared" si="421"/>
        <v>22</v>
      </c>
      <c r="AI781" s="6">
        <f t="shared" si="422"/>
        <v>30</v>
      </c>
      <c r="AO781" s="39"/>
      <c r="AP781" s="39"/>
    </row>
    <row r="782" spans="1:42" x14ac:dyDescent="0.3">
      <c r="A782" s="38"/>
      <c r="B782" s="35"/>
      <c r="C782" s="35"/>
      <c r="AG782" s="8"/>
      <c r="AH782" s="6">
        <f t="shared" si="421"/>
        <v>21</v>
      </c>
      <c r="AI782" s="6">
        <f t="shared" si="422"/>
        <v>31</v>
      </c>
      <c r="AO782" s="39"/>
      <c r="AP782" s="39"/>
    </row>
    <row r="783" spans="1:42" x14ac:dyDescent="0.3">
      <c r="A783" s="38"/>
      <c r="B783" s="35"/>
      <c r="C783" s="35"/>
      <c r="AG783" s="8"/>
      <c r="AH783" s="6">
        <f t="shared" si="421"/>
        <v>20</v>
      </c>
      <c r="AI783" s="6">
        <f t="shared" si="422"/>
        <v>32</v>
      </c>
      <c r="AO783" s="39"/>
      <c r="AP783" s="39"/>
    </row>
    <row r="784" spans="1:42" x14ac:dyDescent="0.3">
      <c r="A784" s="38"/>
      <c r="B784" s="35"/>
      <c r="C784" s="35"/>
      <c r="AG784" s="8"/>
      <c r="AH784" s="6">
        <f t="shared" si="421"/>
        <v>19</v>
      </c>
      <c r="AI784" s="6">
        <f t="shared" si="422"/>
        <v>33</v>
      </c>
      <c r="AO784" s="39"/>
      <c r="AP784" s="39"/>
    </row>
    <row r="785" spans="1:42" x14ac:dyDescent="0.3">
      <c r="A785" s="38"/>
      <c r="B785" s="35"/>
      <c r="C785" s="35"/>
      <c r="AG785" s="8"/>
      <c r="AH785" s="6">
        <f t="shared" si="421"/>
        <v>18</v>
      </c>
      <c r="AI785" s="6">
        <f t="shared" si="422"/>
        <v>34</v>
      </c>
      <c r="AO785" s="39"/>
      <c r="AP785" s="39"/>
    </row>
    <row r="786" spans="1:42" x14ac:dyDescent="0.3">
      <c r="A786" s="38"/>
      <c r="B786" s="35"/>
      <c r="C786" s="35"/>
      <c r="AG786" s="8"/>
      <c r="AH786" s="6">
        <f t="shared" si="421"/>
        <v>17</v>
      </c>
      <c r="AI786" s="6">
        <f t="shared" si="422"/>
        <v>35</v>
      </c>
      <c r="AO786" s="39"/>
      <c r="AP786" s="39"/>
    </row>
    <row r="787" spans="1:42" x14ac:dyDescent="0.3">
      <c r="A787" s="38"/>
      <c r="B787" s="35"/>
      <c r="C787" s="35"/>
      <c r="AG787" s="8"/>
      <c r="AH787" s="6">
        <f t="shared" si="421"/>
        <v>16</v>
      </c>
      <c r="AI787" s="6">
        <f t="shared" si="422"/>
        <v>36</v>
      </c>
      <c r="AO787" s="39"/>
      <c r="AP787" s="39"/>
    </row>
    <row r="788" spans="1:42" x14ac:dyDescent="0.3">
      <c r="A788" s="38"/>
      <c r="B788" s="35"/>
      <c r="C788" s="35"/>
      <c r="AG788" s="8"/>
      <c r="AH788" s="6">
        <f t="shared" si="421"/>
        <v>15</v>
      </c>
      <c r="AI788" s="6">
        <f t="shared" si="422"/>
        <v>37</v>
      </c>
      <c r="AO788" s="39"/>
      <c r="AP788" s="39"/>
    </row>
    <row r="789" spans="1:42" x14ac:dyDescent="0.3">
      <c r="A789" s="38"/>
      <c r="B789" s="35"/>
      <c r="C789" s="35"/>
      <c r="AG789" s="8"/>
      <c r="AH789" s="6">
        <f t="shared" si="421"/>
        <v>14</v>
      </c>
      <c r="AI789" s="6">
        <f t="shared" si="422"/>
        <v>38</v>
      </c>
      <c r="AO789" s="39"/>
      <c r="AP789" s="39"/>
    </row>
    <row r="790" spans="1:42" x14ac:dyDescent="0.3">
      <c r="A790" s="38"/>
      <c r="B790" s="35"/>
      <c r="C790" s="35"/>
      <c r="AG790" s="8"/>
      <c r="AH790" s="6">
        <f t="shared" si="421"/>
        <v>13</v>
      </c>
      <c r="AI790" s="6">
        <f t="shared" si="422"/>
        <v>39</v>
      </c>
      <c r="AO790" s="39"/>
      <c r="AP790" s="39"/>
    </row>
    <row r="791" spans="1:42" x14ac:dyDescent="0.3">
      <c r="A791" s="38"/>
      <c r="B791" s="35"/>
      <c r="C791" s="35"/>
      <c r="AG791" s="8"/>
      <c r="AH791" s="6">
        <f t="shared" si="421"/>
        <v>12</v>
      </c>
      <c r="AI791" s="6">
        <f t="shared" si="422"/>
        <v>40</v>
      </c>
      <c r="AO791" s="39"/>
      <c r="AP791" s="39"/>
    </row>
    <row r="792" spans="1:42" x14ac:dyDescent="0.3">
      <c r="A792" s="38"/>
      <c r="B792" s="35"/>
      <c r="C792" s="35"/>
      <c r="AG792" s="8"/>
      <c r="AH792" s="6">
        <f t="shared" si="421"/>
        <v>11</v>
      </c>
      <c r="AI792" s="6">
        <f t="shared" si="422"/>
        <v>41</v>
      </c>
      <c r="AO792" s="39"/>
      <c r="AP792" s="39"/>
    </row>
    <row r="793" spans="1:42" x14ac:dyDescent="0.3">
      <c r="A793" s="38"/>
      <c r="B793" s="35"/>
      <c r="C793" s="35"/>
      <c r="AG793" s="8"/>
      <c r="AH793" s="6">
        <f t="shared" si="421"/>
        <v>10</v>
      </c>
      <c r="AI793" s="6">
        <f t="shared" si="422"/>
        <v>42</v>
      </c>
      <c r="AO793" s="39"/>
      <c r="AP793" s="39"/>
    </row>
    <row r="794" spans="1:42" x14ac:dyDescent="0.3">
      <c r="A794" s="38"/>
      <c r="B794" s="35"/>
      <c r="C794" s="35"/>
      <c r="AG794" s="8"/>
      <c r="AH794" s="6">
        <f t="shared" si="421"/>
        <v>9</v>
      </c>
      <c r="AI794" s="6">
        <f t="shared" si="422"/>
        <v>43</v>
      </c>
      <c r="AO794" s="39"/>
      <c r="AP794" s="39"/>
    </row>
    <row r="795" spans="1:42" x14ac:dyDescent="0.3">
      <c r="A795" s="38"/>
      <c r="B795" s="35"/>
      <c r="C795" s="35"/>
      <c r="AG795" s="8"/>
      <c r="AH795" s="6">
        <f t="shared" si="421"/>
        <v>8</v>
      </c>
      <c r="AI795" s="6">
        <f t="shared" si="422"/>
        <v>44</v>
      </c>
      <c r="AO795" s="39"/>
      <c r="AP795" s="39"/>
    </row>
    <row r="796" spans="1:42" x14ac:dyDescent="0.3">
      <c r="A796" s="38"/>
      <c r="B796" s="35"/>
      <c r="C796" s="35"/>
      <c r="AG796" s="8"/>
      <c r="AH796" s="6">
        <f t="shared" si="421"/>
        <v>7</v>
      </c>
      <c r="AI796" s="6">
        <f t="shared" si="422"/>
        <v>45</v>
      </c>
      <c r="AO796" s="39"/>
      <c r="AP796" s="39"/>
    </row>
    <row r="797" spans="1:42" x14ac:dyDescent="0.3">
      <c r="A797" s="38"/>
      <c r="B797" s="35"/>
      <c r="C797" s="35"/>
      <c r="AG797" s="8"/>
      <c r="AH797" s="6">
        <f t="shared" si="421"/>
        <v>6</v>
      </c>
      <c r="AI797" s="6">
        <f t="shared" si="422"/>
        <v>46</v>
      </c>
      <c r="AO797" s="39"/>
      <c r="AP797" s="39"/>
    </row>
    <row r="798" spans="1:42" x14ac:dyDescent="0.3">
      <c r="A798" s="38"/>
      <c r="B798" s="35"/>
      <c r="C798" s="35"/>
      <c r="AG798" s="8"/>
      <c r="AH798" s="6">
        <f t="shared" si="421"/>
        <v>5</v>
      </c>
      <c r="AI798" s="6">
        <f t="shared" si="422"/>
        <v>47</v>
      </c>
      <c r="AO798" s="39"/>
      <c r="AP798" s="39"/>
    </row>
    <row r="799" spans="1:42" x14ac:dyDescent="0.3">
      <c r="A799" s="38"/>
      <c r="B799" s="35"/>
      <c r="C799" s="35"/>
      <c r="AG799" s="8"/>
      <c r="AH799" s="6">
        <f t="shared" si="421"/>
        <v>4</v>
      </c>
      <c r="AI799" s="6">
        <f t="shared" si="422"/>
        <v>48</v>
      </c>
      <c r="AO799" s="39"/>
      <c r="AP799" s="39"/>
    </row>
    <row r="800" spans="1:42" x14ac:dyDescent="0.3">
      <c r="A800" s="38"/>
      <c r="B800" s="35"/>
      <c r="C800" s="35"/>
      <c r="AG800" s="8"/>
      <c r="AH800" s="6">
        <f t="shared" si="421"/>
        <v>3</v>
      </c>
      <c r="AI800" s="6">
        <f t="shared" si="422"/>
        <v>49</v>
      </c>
      <c r="AO800" s="39"/>
      <c r="AP800" s="39"/>
    </row>
    <row r="801" spans="1:42" x14ac:dyDescent="0.3">
      <c r="A801" s="38"/>
      <c r="B801" s="35"/>
      <c r="C801" s="35"/>
      <c r="AG801" s="8"/>
      <c r="AH801" s="6">
        <f t="shared" si="421"/>
        <v>2</v>
      </c>
      <c r="AI801" s="6">
        <f t="shared" si="422"/>
        <v>50</v>
      </c>
      <c r="AO801" s="39"/>
      <c r="AP801" s="39"/>
    </row>
    <row r="802" spans="1:42" x14ac:dyDescent="0.3">
      <c r="A802" s="38"/>
      <c r="B802" s="35"/>
      <c r="C802" s="35"/>
      <c r="AG802" s="8"/>
      <c r="AH802" s="6">
        <f t="shared" si="421"/>
        <v>1</v>
      </c>
      <c r="AI802" s="6">
        <f t="shared" si="422"/>
        <v>51</v>
      </c>
      <c r="AO802" s="39"/>
      <c r="AP802" s="39"/>
    </row>
    <row r="803" spans="1:42" x14ac:dyDescent="0.3">
      <c r="A803" s="38"/>
      <c r="B803" s="35"/>
      <c r="C803" s="35"/>
      <c r="AG803" s="8"/>
      <c r="AO803" s="39"/>
      <c r="AP803" s="39"/>
    </row>
    <row r="804" spans="1:42" x14ac:dyDescent="0.3">
      <c r="A804" s="38"/>
      <c r="B804" s="35"/>
      <c r="C804" s="35"/>
      <c r="AG804" s="8"/>
      <c r="AO804" s="39"/>
      <c r="AP804" s="39"/>
    </row>
    <row r="805" spans="1:42" x14ac:dyDescent="0.3">
      <c r="A805" s="38"/>
      <c r="B805" s="35"/>
      <c r="C805" s="35"/>
      <c r="AG805" s="8"/>
      <c r="AO805" s="39"/>
      <c r="AP805" s="39"/>
    </row>
    <row r="806" spans="1:42" x14ac:dyDescent="0.3">
      <c r="A806" s="38"/>
      <c r="B806" s="35"/>
      <c r="C806" s="35"/>
      <c r="AG806" s="8"/>
      <c r="AO806" s="39"/>
      <c r="AP806" s="39"/>
    </row>
    <row r="807" spans="1:42" x14ac:dyDescent="0.3">
      <c r="A807" s="38"/>
      <c r="B807" s="35"/>
      <c r="C807" s="35"/>
      <c r="AG807" s="8"/>
      <c r="AO807" s="39"/>
      <c r="AP807" s="39"/>
    </row>
    <row r="808" spans="1:42" x14ac:dyDescent="0.3">
      <c r="A808" s="38"/>
      <c r="B808" s="35"/>
      <c r="C808" s="35"/>
      <c r="AG808" s="8"/>
      <c r="AO808" s="39"/>
      <c r="AP808" s="39"/>
    </row>
    <row r="809" spans="1:42" x14ac:dyDescent="0.3">
      <c r="A809" s="38"/>
      <c r="B809" s="35"/>
      <c r="C809" s="35"/>
      <c r="AG809" s="8"/>
      <c r="AO809" s="39"/>
      <c r="AP809" s="39"/>
    </row>
    <row r="810" spans="1:42" x14ac:dyDescent="0.3">
      <c r="A810" s="38"/>
      <c r="B810" s="35"/>
      <c r="C810" s="35"/>
      <c r="AG810" s="8"/>
      <c r="AO810" s="39"/>
      <c r="AP810" s="39"/>
    </row>
    <row r="811" spans="1:42" x14ac:dyDescent="0.3">
      <c r="A811" s="38"/>
      <c r="B811" s="35"/>
      <c r="C811" s="35"/>
      <c r="AG811" s="8"/>
      <c r="AO811" s="39"/>
      <c r="AP811" s="39"/>
    </row>
    <row r="812" spans="1:42" x14ac:dyDescent="0.3">
      <c r="A812" s="38"/>
      <c r="B812" s="35"/>
      <c r="C812" s="35"/>
      <c r="AG812" s="8"/>
      <c r="AO812" s="39"/>
      <c r="AP812" s="39"/>
    </row>
    <row r="813" spans="1:42" x14ac:dyDescent="0.3">
      <c r="A813" s="38"/>
      <c r="B813" s="35"/>
      <c r="C813" s="35"/>
      <c r="AG813" s="8"/>
      <c r="AO813" s="39"/>
      <c r="AP813" s="39"/>
    </row>
    <row r="814" spans="1:42" x14ac:dyDescent="0.3">
      <c r="A814" s="38"/>
      <c r="B814" s="35"/>
      <c r="C814" s="35"/>
      <c r="AG814" s="8"/>
      <c r="AO814" s="39"/>
      <c r="AP814" s="39"/>
    </row>
    <row r="815" spans="1:42" x14ac:dyDescent="0.3">
      <c r="A815" s="38"/>
      <c r="B815" s="35"/>
      <c r="C815" s="35"/>
      <c r="AG815" s="8"/>
      <c r="AO815" s="39"/>
      <c r="AP815" s="39"/>
    </row>
    <row r="816" spans="1:42" x14ac:dyDescent="0.3">
      <c r="A816" s="38"/>
      <c r="B816" s="35"/>
      <c r="C816" s="35"/>
      <c r="AG816" s="8"/>
      <c r="AO816" s="39"/>
      <c r="AP816" s="39"/>
    </row>
    <row r="817" spans="1:42" x14ac:dyDescent="0.3">
      <c r="A817" s="38"/>
      <c r="B817" s="35"/>
      <c r="C817" s="35"/>
      <c r="AG817" s="8"/>
      <c r="AO817" s="39"/>
      <c r="AP817" s="39"/>
    </row>
    <row r="818" spans="1:42" x14ac:dyDescent="0.3">
      <c r="A818" s="38"/>
      <c r="B818" s="35"/>
      <c r="C818" s="35"/>
      <c r="AG818" s="8"/>
      <c r="AO818" s="39"/>
      <c r="AP818" s="39"/>
    </row>
    <row r="819" spans="1:42" x14ac:dyDescent="0.3">
      <c r="A819" s="38"/>
      <c r="B819" s="35"/>
      <c r="C819" s="35"/>
      <c r="AG819" s="8"/>
      <c r="AO819" s="39"/>
      <c r="AP819" s="39"/>
    </row>
    <row r="820" spans="1:42" x14ac:dyDescent="0.3">
      <c r="A820" s="38"/>
      <c r="B820" s="35"/>
      <c r="C820" s="35"/>
      <c r="AG820" s="8"/>
      <c r="AO820" s="39"/>
      <c r="AP820" s="39"/>
    </row>
    <row r="821" spans="1:42" x14ac:dyDescent="0.3">
      <c r="A821" s="38"/>
      <c r="B821" s="35"/>
      <c r="C821" s="35"/>
      <c r="AG821" s="8"/>
      <c r="AO821" s="39"/>
      <c r="AP821" s="39"/>
    </row>
    <row r="822" spans="1:42" x14ac:dyDescent="0.3">
      <c r="A822" s="38"/>
      <c r="B822" s="35"/>
      <c r="C822" s="35"/>
      <c r="AG822" s="8"/>
      <c r="AO822" s="39"/>
      <c r="AP822" s="39"/>
    </row>
    <row r="823" spans="1:42" x14ac:dyDescent="0.3">
      <c r="A823" s="38"/>
      <c r="B823" s="35"/>
      <c r="C823" s="35"/>
      <c r="AG823" s="8"/>
      <c r="AO823" s="39"/>
      <c r="AP823" s="39"/>
    </row>
    <row r="824" spans="1:42" x14ac:dyDescent="0.3">
      <c r="A824" s="38"/>
      <c r="B824" s="35"/>
      <c r="C824" s="35"/>
      <c r="AG824" s="8"/>
      <c r="AO824" s="39"/>
      <c r="AP824" s="39"/>
    </row>
    <row r="825" spans="1:42" x14ac:dyDescent="0.3">
      <c r="A825" s="38"/>
      <c r="B825" s="35"/>
      <c r="C825" s="35"/>
      <c r="AG825" s="8"/>
      <c r="AO825" s="39"/>
      <c r="AP825" s="39"/>
    </row>
    <row r="826" spans="1:42" x14ac:dyDescent="0.3">
      <c r="A826" s="38"/>
      <c r="B826" s="35"/>
      <c r="C826" s="35"/>
      <c r="AG826" s="8"/>
      <c r="AO826" s="39"/>
      <c r="AP826" s="39"/>
    </row>
    <row r="827" spans="1:42" x14ac:dyDescent="0.3">
      <c r="A827" s="38"/>
      <c r="B827" s="35"/>
      <c r="C827" s="35"/>
      <c r="AG827" s="8"/>
      <c r="AO827" s="39"/>
      <c r="AP827" s="39"/>
    </row>
    <row r="828" spans="1:42" x14ac:dyDescent="0.3">
      <c r="A828" s="38"/>
      <c r="B828" s="35"/>
      <c r="C828" s="35"/>
      <c r="AG828" s="8"/>
      <c r="AO828" s="39"/>
      <c r="AP828" s="39"/>
    </row>
    <row r="829" spans="1:42" x14ac:dyDescent="0.3">
      <c r="A829" s="38"/>
      <c r="B829" s="35"/>
      <c r="C829" s="35"/>
      <c r="AG829" s="8"/>
      <c r="AO829" s="39"/>
      <c r="AP829" s="39"/>
    </row>
    <row r="830" spans="1:42" x14ac:dyDescent="0.3">
      <c r="A830" s="38"/>
      <c r="B830" s="35"/>
      <c r="C830" s="35"/>
      <c r="AG830" s="8"/>
      <c r="AO830" s="39"/>
      <c r="AP830" s="39"/>
    </row>
    <row r="831" spans="1:42" x14ac:dyDescent="0.3">
      <c r="A831" s="38"/>
      <c r="B831" s="35"/>
      <c r="C831" s="35"/>
      <c r="AG831" s="8"/>
      <c r="AO831" s="39"/>
      <c r="AP831" s="39"/>
    </row>
    <row r="832" spans="1:42" x14ac:dyDescent="0.3">
      <c r="A832" s="38"/>
      <c r="B832" s="35"/>
      <c r="C832" s="35"/>
      <c r="AG832" s="8"/>
      <c r="AO832" s="39"/>
      <c r="AP832" s="39"/>
    </row>
    <row r="833" spans="1:42" x14ac:dyDescent="0.3">
      <c r="A833" s="38"/>
      <c r="B833" s="35"/>
      <c r="C833" s="35"/>
      <c r="AG833" s="8"/>
      <c r="AO833" s="39"/>
      <c r="AP833" s="39"/>
    </row>
    <row r="834" spans="1:42" x14ac:dyDescent="0.3">
      <c r="A834" s="38"/>
      <c r="B834" s="35"/>
      <c r="C834" s="35"/>
      <c r="AG834" s="8"/>
      <c r="AO834" s="39"/>
      <c r="AP834" s="39"/>
    </row>
    <row r="835" spans="1:42" x14ac:dyDescent="0.3">
      <c r="A835" s="38"/>
      <c r="B835" s="35"/>
      <c r="C835" s="35"/>
      <c r="AG835" s="8"/>
      <c r="AO835" s="39"/>
      <c r="AP835" s="39"/>
    </row>
    <row r="836" spans="1:42" x14ac:dyDescent="0.3">
      <c r="A836" s="38"/>
      <c r="B836" s="35"/>
      <c r="C836" s="35"/>
      <c r="AG836" s="8"/>
      <c r="AO836" s="39"/>
      <c r="AP836" s="39"/>
    </row>
    <row r="837" spans="1:42" x14ac:dyDescent="0.3">
      <c r="A837" s="38"/>
      <c r="B837" s="35"/>
      <c r="C837" s="35"/>
      <c r="AG837" s="8"/>
      <c r="AO837" s="39"/>
      <c r="AP837" s="39"/>
    </row>
    <row r="838" spans="1:42" x14ac:dyDescent="0.3">
      <c r="A838" s="38"/>
      <c r="B838" s="35"/>
      <c r="C838" s="35"/>
      <c r="AG838" s="8"/>
      <c r="AO838" s="39"/>
      <c r="AP838" s="39"/>
    </row>
    <row r="839" spans="1:42" x14ac:dyDescent="0.3">
      <c r="A839" s="38"/>
      <c r="B839" s="35"/>
      <c r="C839" s="35"/>
      <c r="AG839" s="8"/>
      <c r="AO839" s="39"/>
      <c r="AP839" s="39"/>
    </row>
    <row r="840" spans="1:42" x14ac:dyDescent="0.3">
      <c r="A840" s="38"/>
      <c r="B840" s="35"/>
      <c r="C840" s="35"/>
      <c r="AG840" s="8"/>
      <c r="AO840" s="39"/>
      <c r="AP840" s="39"/>
    </row>
    <row r="841" spans="1:42" x14ac:dyDescent="0.3">
      <c r="A841" s="38"/>
      <c r="B841" s="35"/>
      <c r="C841" s="35"/>
      <c r="AG841" s="8"/>
      <c r="AO841" s="39"/>
      <c r="AP841" s="39"/>
    </row>
    <row r="842" spans="1:42" x14ac:dyDescent="0.3">
      <c r="A842" s="38"/>
      <c r="B842" s="35"/>
      <c r="C842" s="35"/>
      <c r="AG842" s="8"/>
      <c r="AO842" s="39"/>
      <c r="AP842" s="39"/>
    </row>
    <row r="843" spans="1:42" x14ac:dyDescent="0.3">
      <c r="A843" s="38"/>
      <c r="B843" s="35"/>
      <c r="C843" s="35"/>
      <c r="AG843" s="8"/>
      <c r="AO843" s="39"/>
      <c r="AP843" s="39"/>
    </row>
    <row r="844" spans="1:42" x14ac:dyDescent="0.3">
      <c r="A844" s="38"/>
      <c r="B844" s="35"/>
      <c r="C844" s="35"/>
      <c r="AG844" s="8"/>
      <c r="AO844" s="39"/>
      <c r="AP844" s="39"/>
    </row>
    <row r="845" spans="1:42" x14ac:dyDescent="0.3">
      <c r="A845" s="38"/>
      <c r="B845" s="35"/>
      <c r="C845" s="35"/>
      <c r="AG845" s="8"/>
      <c r="AO845" s="39"/>
      <c r="AP845" s="39"/>
    </row>
    <row r="846" spans="1:42" x14ac:dyDescent="0.3">
      <c r="A846" s="38"/>
      <c r="B846" s="35"/>
      <c r="C846" s="35"/>
      <c r="AG846" s="8"/>
      <c r="AO846" s="39"/>
      <c r="AP846" s="39"/>
    </row>
    <row r="847" spans="1:42" x14ac:dyDescent="0.3">
      <c r="A847" s="38"/>
      <c r="B847" s="35"/>
      <c r="C847" s="35"/>
      <c r="AG847" s="8"/>
      <c r="AO847" s="39"/>
      <c r="AP847" s="39"/>
    </row>
    <row r="848" spans="1:42" x14ac:dyDescent="0.3">
      <c r="A848" s="38"/>
      <c r="B848" s="35"/>
      <c r="C848" s="35"/>
      <c r="AG848" s="8"/>
      <c r="AO848" s="39"/>
      <c r="AP848" s="39"/>
    </row>
    <row r="849" spans="1:42" x14ac:dyDescent="0.3">
      <c r="A849" s="38"/>
      <c r="B849" s="35"/>
      <c r="C849" s="35"/>
      <c r="AG849" s="8"/>
      <c r="AO849" s="39"/>
      <c r="AP849" s="39"/>
    </row>
    <row r="850" spans="1:42" x14ac:dyDescent="0.3">
      <c r="A850" s="38"/>
      <c r="B850" s="35"/>
      <c r="C850" s="35"/>
      <c r="AG850" s="8"/>
      <c r="AO850" s="39"/>
      <c r="AP850" s="39"/>
    </row>
    <row r="851" spans="1:42" x14ac:dyDescent="0.3">
      <c r="A851" s="38"/>
      <c r="B851" s="35"/>
      <c r="C851" s="35"/>
      <c r="AG851" s="8"/>
      <c r="AO851" s="39"/>
      <c r="AP851" s="39"/>
    </row>
    <row r="852" spans="1:42" x14ac:dyDescent="0.3">
      <c r="A852" s="38"/>
      <c r="B852" s="35"/>
      <c r="C852" s="35"/>
      <c r="AG852" s="8"/>
      <c r="AO852" s="39"/>
      <c r="AP852" s="39"/>
    </row>
    <row r="853" spans="1:42" x14ac:dyDescent="0.3">
      <c r="A853" s="38"/>
      <c r="B853" s="35"/>
      <c r="C853" s="35"/>
      <c r="AG853" s="8"/>
      <c r="AO853" s="39"/>
      <c r="AP853" s="39"/>
    </row>
    <row r="854" spans="1:42" x14ac:dyDescent="0.3">
      <c r="A854" s="38"/>
      <c r="B854" s="35"/>
      <c r="C854" s="35"/>
      <c r="AG854" s="8"/>
      <c r="AO854" s="39"/>
      <c r="AP854" s="39"/>
    </row>
    <row r="855" spans="1:42" x14ac:dyDescent="0.3">
      <c r="A855" s="38"/>
      <c r="B855" s="35"/>
      <c r="C855" s="35"/>
      <c r="AG855" s="8"/>
      <c r="AO855" s="39"/>
      <c r="AP855" s="39"/>
    </row>
    <row r="856" spans="1:42" x14ac:dyDescent="0.3">
      <c r="A856" s="38"/>
      <c r="B856" s="35"/>
      <c r="C856" s="35"/>
      <c r="AG856" s="8"/>
      <c r="AO856" s="39"/>
      <c r="AP856" s="39"/>
    </row>
    <row r="857" spans="1:42" x14ac:dyDescent="0.3">
      <c r="A857" s="38"/>
      <c r="B857" s="35"/>
      <c r="C857" s="35"/>
      <c r="AG857" s="8"/>
      <c r="AO857" s="39"/>
      <c r="AP857" s="39"/>
    </row>
    <row r="858" spans="1:42" x14ac:dyDescent="0.3">
      <c r="A858" s="38"/>
      <c r="B858" s="35"/>
      <c r="C858" s="35"/>
      <c r="AG858" s="8"/>
      <c r="AO858" s="39"/>
      <c r="AP858" s="39"/>
    </row>
    <row r="859" spans="1:42" x14ac:dyDescent="0.3">
      <c r="A859" s="38"/>
      <c r="B859" s="35"/>
      <c r="C859" s="35"/>
      <c r="AG859" s="8"/>
      <c r="AO859" s="39"/>
      <c r="AP859" s="39"/>
    </row>
    <row r="860" spans="1:42" x14ac:dyDescent="0.3">
      <c r="A860" s="38"/>
      <c r="B860" s="35"/>
      <c r="C860" s="35"/>
      <c r="AG860" s="8"/>
      <c r="AO860" s="39"/>
      <c r="AP860" s="39"/>
    </row>
    <row r="861" spans="1:42" x14ac:dyDescent="0.3">
      <c r="A861" s="38"/>
      <c r="B861" s="35"/>
      <c r="C861" s="35"/>
      <c r="AG861" s="8"/>
      <c r="AO861" s="39"/>
      <c r="AP861" s="39"/>
    </row>
    <row r="862" spans="1:42" x14ac:dyDescent="0.3">
      <c r="A862" s="38"/>
      <c r="B862" s="35"/>
      <c r="C862" s="35"/>
      <c r="AG862" s="8"/>
      <c r="AO862" s="39"/>
      <c r="AP862" s="39"/>
    </row>
    <row r="863" spans="1:42" x14ac:dyDescent="0.3">
      <c r="A863" s="38"/>
      <c r="B863" s="35"/>
      <c r="C863" s="35"/>
      <c r="AG863" s="8"/>
      <c r="AO863" s="39"/>
      <c r="AP863" s="39"/>
    </row>
    <row r="864" spans="1:42" x14ac:dyDescent="0.3">
      <c r="A864" s="38"/>
      <c r="B864" s="35"/>
      <c r="C864" s="35"/>
      <c r="AG864" s="8"/>
      <c r="AO864" s="39"/>
      <c r="AP864" s="39"/>
    </row>
    <row r="865" spans="1:42" x14ac:dyDescent="0.3">
      <c r="A865" s="38"/>
      <c r="B865" s="35"/>
      <c r="C865" s="35"/>
      <c r="AG865" s="8"/>
      <c r="AO865" s="39"/>
      <c r="AP865" s="39"/>
    </row>
    <row r="866" spans="1:42" x14ac:dyDescent="0.3">
      <c r="A866" s="38"/>
      <c r="B866" s="35"/>
      <c r="C866" s="35"/>
      <c r="AG866" s="8"/>
      <c r="AO866" s="39"/>
      <c r="AP866" s="39"/>
    </row>
    <row r="867" spans="1:42" x14ac:dyDescent="0.3">
      <c r="A867" s="38"/>
      <c r="B867" s="35"/>
      <c r="C867" s="35"/>
      <c r="AG867" s="8"/>
      <c r="AO867" s="39"/>
      <c r="AP867" s="39"/>
    </row>
    <row r="868" spans="1:42" x14ac:dyDescent="0.3">
      <c r="A868" s="38"/>
      <c r="B868" s="35"/>
      <c r="C868" s="35"/>
      <c r="AG868" s="8"/>
      <c r="AO868" s="39"/>
      <c r="AP868" s="39"/>
    </row>
    <row r="869" spans="1:42" x14ac:dyDescent="0.3">
      <c r="A869" s="38"/>
      <c r="B869" s="35"/>
      <c r="C869" s="35"/>
      <c r="AG869" s="8"/>
      <c r="AO869" s="39"/>
      <c r="AP869" s="39"/>
    </row>
    <row r="870" spans="1:42" x14ac:dyDescent="0.3">
      <c r="A870" s="38"/>
      <c r="B870" s="35"/>
      <c r="C870" s="35"/>
      <c r="AG870" s="8"/>
      <c r="AO870" s="39"/>
      <c r="AP870" s="39"/>
    </row>
    <row r="871" spans="1:42" x14ac:dyDescent="0.3">
      <c r="A871" s="38"/>
      <c r="B871" s="35"/>
      <c r="C871" s="35"/>
      <c r="AG871" s="8"/>
      <c r="AO871" s="39"/>
      <c r="AP871" s="39"/>
    </row>
    <row r="872" spans="1:42" x14ac:dyDescent="0.3">
      <c r="A872" s="38"/>
      <c r="B872" s="35"/>
      <c r="C872" s="35"/>
      <c r="AG872" s="8"/>
      <c r="AO872" s="39"/>
      <c r="AP872" s="39"/>
    </row>
    <row r="873" spans="1:42" x14ac:dyDescent="0.3">
      <c r="A873" s="38"/>
      <c r="B873" s="35"/>
      <c r="C873" s="35"/>
      <c r="AG873" s="8"/>
      <c r="AO873" s="39"/>
      <c r="AP873" s="39"/>
    </row>
    <row r="874" spans="1:42" x14ac:dyDescent="0.3">
      <c r="A874" s="38"/>
      <c r="B874" s="35"/>
      <c r="C874" s="35"/>
      <c r="AG874" s="8"/>
      <c r="AO874" s="39"/>
      <c r="AP874" s="39"/>
    </row>
    <row r="875" spans="1:42" x14ac:dyDescent="0.3">
      <c r="A875" s="38"/>
      <c r="B875" s="35"/>
      <c r="C875" s="35"/>
      <c r="AG875" s="8"/>
      <c r="AO875" s="39"/>
      <c r="AP875" s="39"/>
    </row>
    <row r="876" spans="1:42" x14ac:dyDescent="0.3">
      <c r="A876" s="38"/>
      <c r="B876" s="35"/>
      <c r="C876" s="35"/>
      <c r="AG876" s="8"/>
      <c r="AO876" s="39"/>
      <c r="AP876" s="39"/>
    </row>
    <row r="877" spans="1:42" x14ac:dyDescent="0.3">
      <c r="A877" s="38"/>
      <c r="B877" s="35"/>
      <c r="C877" s="35"/>
      <c r="AG877" s="8"/>
      <c r="AO877" s="39"/>
      <c r="AP877" s="39"/>
    </row>
    <row r="878" spans="1:42" x14ac:dyDescent="0.3">
      <c r="A878" s="38"/>
      <c r="B878" s="35"/>
      <c r="C878" s="35"/>
      <c r="AG878" s="8"/>
      <c r="AO878" s="39"/>
      <c r="AP878" s="39"/>
    </row>
    <row r="879" spans="1:42" x14ac:dyDescent="0.3">
      <c r="A879" s="38"/>
      <c r="B879" s="35"/>
      <c r="C879" s="35"/>
      <c r="AG879" s="8"/>
      <c r="AO879" s="39"/>
      <c r="AP879" s="39"/>
    </row>
    <row r="880" spans="1:42" x14ac:dyDescent="0.3">
      <c r="A880" s="38"/>
      <c r="B880" s="35"/>
      <c r="C880" s="35"/>
      <c r="AG880" s="8"/>
      <c r="AO880" s="39"/>
      <c r="AP880" s="39"/>
    </row>
    <row r="881" spans="1:42" x14ac:dyDescent="0.3">
      <c r="A881" s="38"/>
      <c r="B881" s="35"/>
      <c r="C881" s="35"/>
      <c r="AG881" s="8"/>
      <c r="AO881" s="39"/>
      <c r="AP881" s="39"/>
    </row>
    <row r="882" spans="1:42" x14ac:dyDescent="0.3">
      <c r="A882" s="38"/>
      <c r="B882" s="35"/>
      <c r="C882" s="35"/>
      <c r="AG882" s="8"/>
      <c r="AO882" s="39"/>
      <c r="AP882" s="39"/>
    </row>
    <row r="883" spans="1:42" x14ac:dyDescent="0.3">
      <c r="A883" s="38"/>
      <c r="B883" s="35"/>
      <c r="C883" s="35"/>
      <c r="AG883" s="8"/>
      <c r="AO883" s="39"/>
      <c r="AP883" s="39"/>
    </row>
    <row r="884" spans="1:42" x14ac:dyDescent="0.3">
      <c r="A884" s="38"/>
      <c r="B884" s="35"/>
      <c r="C884" s="35"/>
      <c r="AG884" s="8"/>
      <c r="AO884" s="39"/>
      <c r="AP884" s="39"/>
    </row>
    <row r="885" spans="1:42" x14ac:dyDescent="0.3">
      <c r="A885" s="38"/>
      <c r="B885" s="35"/>
      <c r="C885" s="35"/>
      <c r="AG885" s="8"/>
      <c r="AO885" s="39"/>
      <c r="AP885" s="39"/>
    </row>
    <row r="886" spans="1:42" x14ac:dyDescent="0.3">
      <c r="A886" s="38"/>
      <c r="B886" s="35"/>
      <c r="C886" s="35"/>
      <c r="AG886" s="8"/>
      <c r="AO886" s="39"/>
      <c r="AP886" s="39"/>
    </row>
    <row r="887" spans="1:42" x14ac:dyDescent="0.3">
      <c r="A887" s="38"/>
      <c r="B887" s="35"/>
      <c r="C887" s="35"/>
      <c r="AG887" s="8"/>
      <c r="AO887" s="39"/>
      <c r="AP887" s="39"/>
    </row>
    <row r="888" spans="1:42" x14ac:dyDescent="0.3">
      <c r="A888" s="38"/>
      <c r="B888" s="35"/>
      <c r="C888" s="35"/>
      <c r="AG888" s="8"/>
      <c r="AO888" s="39"/>
      <c r="AP888" s="39"/>
    </row>
    <row r="889" spans="1:42" x14ac:dyDescent="0.3">
      <c r="A889" s="38"/>
      <c r="B889" s="35"/>
      <c r="C889" s="35"/>
      <c r="AG889" s="8"/>
      <c r="AO889" s="39"/>
      <c r="AP889" s="39"/>
    </row>
    <row r="890" spans="1:42" x14ac:dyDescent="0.3">
      <c r="A890" s="38"/>
      <c r="B890" s="35"/>
      <c r="C890" s="35"/>
      <c r="AG890" s="8"/>
      <c r="AO890" s="39"/>
      <c r="AP890" s="39"/>
    </row>
    <row r="891" spans="1:42" x14ac:dyDescent="0.3">
      <c r="A891" s="38"/>
      <c r="B891" s="35"/>
      <c r="C891" s="35"/>
      <c r="AG891" s="8"/>
      <c r="AO891" s="39"/>
      <c r="AP891" s="39"/>
    </row>
    <row r="892" spans="1:42" x14ac:dyDescent="0.3">
      <c r="A892" s="38"/>
      <c r="B892" s="35"/>
      <c r="C892" s="35"/>
      <c r="AG892" s="8"/>
      <c r="AO892" s="39"/>
      <c r="AP892" s="39"/>
    </row>
    <row r="893" spans="1:42" x14ac:dyDescent="0.3">
      <c r="A893" s="38"/>
      <c r="B893" s="35"/>
      <c r="C893" s="35"/>
      <c r="AG893" s="8"/>
      <c r="AO893" s="39"/>
      <c r="AP893" s="39"/>
    </row>
    <row r="894" spans="1:42" x14ac:dyDescent="0.3">
      <c r="A894" s="38"/>
      <c r="B894" s="35"/>
      <c r="C894" s="35"/>
      <c r="AG894" s="8"/>
      <c r="AO894" s="39"/>
      <c r="AP894" s="39"/>
    </row>
    <row r="895" spans="1:42" x14ac:dyDescent="0.3">
      <c r="A895" s="38"/>
      <c r="B895" s="35"/>
      <c r="C895" s="35"/>
      <c r="AG895" s="8"/>
      <c r="AO895" s="39"/>
      <c r="AP895" s="39"/>
    </row>
    <row r="896" spans="1:42" x14ac:dyDescent="0.3">
      <c r="A896" s="38"/>
      <c r="B896" s="35"/>
      <c r="C896" s="35"/>
      <c r="AG896" s="8"/>
      <c r="AO896" s="39"/>
      <c r="AP896" s="39"/>
    </row>
    <row r="897" spans="1:42" x14ac:dyDescent="0.3">
      <c r="A897" s="38"/>
      <c r="B897" s="35"/>
      <c r="C897" s="35"/>
      <c r="AG897" s="8"/>
      <c r="AO897" s="39"/>
      <c r="AP897" s="39"/>
    </row>
    <row r="898" spans="1:42" x14ac:dyDescent="0.3">
      <c r="A898" s="38"/>
      <c r="B898" s="35"/>
      <c r="C898" s="35"/>
      <c r="AG898" s="8"/>
      <c r="AO898" s="39"/>
      <c r="AP898" s="39"/>
    </row>
    <row r="899" spans="1:42" x14ac:dyDescent="0.3">
      <c r="A899" s="38"/>
      <c r="B899" s="35"/>
      <c r="C899" s="35"/>
      <c r="AG899" s="8"/>
      <c r="AO899" s="39"/>
      <c r="AP899" s="39"/>
    </row>
    <row r="900" spans="1:42" x14ac:dyDescent="0.3">
      <c r="A900" s="38"/>
      <c r="B900" s="35"/>
      <c r="C900" s="35"/>
      <c r="AG900" s="8"/>
      <c r="AO900" s="39"/>
      <c r="AP900" s="39"/>
    </row>
    <row r="901" spans="1:42" x14ac:dyDescent="0.3">
      <c r="A901" s="38"/>
      <c r="B901" s="35"/>
      <c r="C901" s="35"/>
      <c r="AG901" s="8"/>
      <c r="AO901" s="39"/>
      <c r="AP901" s="39"/>
    </row>
    <row r="902" spans="1:42" x14ac:dyDescent="0.3">
      <c r="A902" s="38"/>
      <c r="B902" s="35"/>
      <c r="C902" s="35"/>
      <c r="AG902" s="8"/>
      <c r="AO902" s="39"/>
      <c r="AP902" s="39"/>
    </row>
    <row r="903" spans="1:42" x14ac:dyDescent="0.3">
      <c r="A903" s="38"/>
      <c r="B903" s="35"/>
      <c r="C903" s="35"/>
      <c r="AG903" s="8"/>
      <c r="AO903" s="39"/>
      <c r="AP903" s="39"/>
    </row>
    <row r="904" spans="1:42" x14ac:dyDescent="0.3">
      <c r="A904" s="38"/>
      <c r="B904" s="35"/>
      <c r="C904" s="35"/>
      <c r="AG904" s="8"/>
      <c r="AO904" s="39"/>
      <c r="AP904" s="39"/>
    </row>
    <row r="905" spans="1:42" x14ac:dyDescent="0.3">
      <c r="A905" s="38"/>
      <c r="B905" s="35"/>
      <c r="C905" s="35"/>
      <c r="AG905" s="8"/>
      <c r="AO905" s="39"/>
      <c r="AP905" s="39"/>
    </row>
    <row r="906" spans="1:42" x14ac:dyDescent="0.3">
      <c r="A906" s="38"/>
      <c r="B906" s="35"/>
      <c r="C906" s="35"/>
      <c r="AG906" s="8"/>
      <c r="AO906" s="39"/>
      <c r="AP906" s="39"/>
    </row>
    <row r="907" spans="1:42" x14ac:dyDescent="0.3">
      <c r="A907" s="38"/>
      <c r="B907" s="35"/>
      <c r="C907" s="35"/>
      <c r="AG907" s="8"/>
      <c r="AO907" s="39"/>
      <c r="AP907" s="39"/>
    </row>
    <row r="908" spans="1:42" x14ac:dyDescent="0.3">
      <c r="A908" s="38"/>
      <c r="B908" s="35"/>
      <c r="C908" s="35"/>
      <c r="AG908" s="8"/>
      <c r="AO908" s="39"/>
      <c r="AP908" s="39"/>
    </row>
    <row r="909" spans="1:42" x14ac:dyDescent="0.3">
      <c r="A909" s="38"/>
      <c r="B909" s="35"/>
      <c r="C909" s="35"/>
      <c r="AG909" s="8"/>
      <c r="AO909" s="39"/>
      <c r="AP909" s="39"/>
    </row>
    <row r="910" spans="1:42" x14ac:dyDescent="0.3">
      <c r="A910" s="38"/>
      <c r="B910" s="35"/>
      <c r="C910" s="35"/>
      <c r="AG910" s="8"/>
      <c r="AO910" s="39"/>
      <c r="AP910" s="39"/>
    </row>
    <row r="911" spans="1:42" x14ac:dyDescent="0.3">
      <c r="A911" s="38"/>
      <c r="B911" s="35"/>
      <c r="C911" s="35"/>
      <c r="AG911" s="8"/>
      <c r="AO911" s="39"/>
      <c r="AP911" s="39"/>
    </row>
    <row r="912" spans="1:42" x14ac:dyDescent="0.3">
      <c r="A912" s="38"/>
      <c r="B912" s="35"/>
      <c r="C912" s="35"/>
      <c r="AG912" s="8"/>
      <c r="AO912" s="39"/>
      <c r="AP912" s="39"/>
    </row>
    <row r="913" spans="1:42" x14ac:dyDescent="0.3">
      <c r="A913" s="38"/>
      <c r="B913" s="35"/>
      <c r="C913" s="35"/>
      <c r="AG913" s="8"/>
      <c r="AO913" s="39"/>
      <c r="AP913" s="39"/>
    </row>
    <row r="914" spans="1:42" x14ac:dyDescent="0.3">
      <c r="A914" s="38"/>
      <c r="B914" s="35"/>
      <c r="C914" s="35"/>
      <c r="AG914" s="8"/>
      <c r="AO914" s="39"/>
      <c r="AP914" s="39"/>
    </row>
    <row r="915" spans="1:42" x14ac:dyDescent="0.3">
      <c r="A915" s="38"/>
      <c r="B915" s="35"/>
      <c r="C915" s="35"/>
      <c r="AG915" s="8"/>
      <c r="AO915" s="39"/>
      <c r="AP915" s="39"/>
    </row>
    <row r="916" spans="1:42" x14ac:dyDescent="0.3">
      <c r="A916" s="38"/>
      <c r="B916" s="35"/>
      <c r="C916" s="35"/>
      <c r="AG916" s="8"/>
      <c r="AO916" s="39"/>
      <c r="AP916" s="39"/>
    </row>
    <row r="917" spans="1:42" x14ac:dyDescent="0.3">
      <c r="A917" s="38"/>
      <c r="B917" s="35"/>
      <c r="C917" s="35"/>
      <c r="AG917" s="8"/>
      <c r="AO917" s="39"/>
      <c r="AP917" s="39"/>
    </row>
    <row r="918" spans="1:42" x14ac:dyDescent="0.3">
      <c r="A918" s="38"/>
      <c r="B918" s="35"/>
      <c r="C918" s="35"/>
      <c r="AG918" s="8"/>
      <c r="AO918" s="39"/>
      <c r="AP918" s="39"/>
    </row>
    <row r="919" spans="1:42" x14ac:dyDescent="0.3">
      <c r="A919" s="38"/>
      <c r="B919" s="35"/>
      <c r="C919" s="35"/>
      <c r="AG919" s="8"/>
      <c r="AO919" s="39"/>
      <c r="AP919" s="39"/>
    </row>
    <row r="920" spans="1:42" x14ac:dyDescent="0.3">
      <c r="A920" s="38"/>
      <c r="B920" s="35"/>
      <c r="C920" s="35"/>
      <c r="AG920" s="8"/>
      <c r="AO920" s="39"/>
      <c r="AP920" s="39"/>
    </row>
    <row r="921" spans="1:42" x14ac:dyDescent="0.3">
      <c r="A921" s="38"/>
      <c r="B921" s="35"/>
      <c r="C921" s="35"/>
      <c r="AG921" s="8"/>
      <c r="AO921" s="39"/>
      <c r="AP921" s="39"/>
    </row>
    <row r="922" spans="1:42" x14ac:dyDescent="0.3">
      <c r="A922" s="38"/>
      <c r="B922" s="35"/>
      <c r="C922" s="35"/>
      <c r="AG922" s="8"/>
      <c r="AO922" s="39"/>
      <c r="AP922" s="39"/>
    </row>
    <row r="923" spans="1:42" x14ac:dyDescent="0.3">
      <c r="A923" s="38"/>
      <c r="B923" s="35"/>
      <c r="C923" s="35"/>
      <c r="AG923" s="8"/>
      <c r="AO923" s="39"/>
      <c r="AP923" s="39"/>
    </row>
    <row r="924" spans="1:42" x14ac:dyDescent="0.3">
      <c r="A924" s="38"/>
      <c r="B924" s="35"/>
      <c r="C924" s="35"/>
      <c r="AG924" s="8"/>
      <c r="AO924" s="39"/>
      <c r="AP924" s="39"/>
    </row>
    <row r="925" spans="1:42" x14ac:dyDescent="0.3">
      <c r="A925" s="38"/>
      <c r="B925" s="35"/>
      <c r="C925" s="35"/>
      <c r="AG925" s="8"/>
      <c r="AO925" s="39"/>
      <c r="AP925" s="39"/>
    </row>
    <row r="926" spans="1:42" x14ac:dyDescent="0.3">
      <c r="A926" s="38"/>
      <c r="B926" s="35"/>
      <c r="C926" s="35"/>
      <c r="AG926" s="8"/>
      <c r="AO926" s="39"/>
      <c r="AP926" s="39"/>
    </row>
    <row r="927" spans="1:42" x14ac:dyDescent="0.3">
      <c r="A927" s="38"/>
      <c r="B927" s="35"/>
      <c r="C927" s="35"/>
      <c r="AG927" s="8"/>
      <c r="AO927" s="39"/>
      <c r="AP927" s="39"/>
    </row>
    <row r="928" spans="1:42" x14ac:dyDescent="0.3">
      <c r="A928" s="38"/>
      <c r="B928" s="35"/>
      <c r="C928" s="35"/>
      <c r="AG928" s="8"/>
      <c r="AO928" s="39"/>
      <c r="AP928" s="39"/>
    </row>
    <row r="929" spans="1:42" x14ac:dyDescent="0.3">
      <c r="A929" s="38"/>
      <c r="B929" s="35"/>
      <c r="C929" s="35"/>
      <c r="AG929" s="8"/>
      <c r="AO929" s="39"/>
      <c r="AP929" s="39"/>
    </row>
    <row r="930" spans="1:42" x14ac:dyDescent="0.3">
      <c r="A930" s="38"/>
      <c r="B930" s="35"/>
      <c r="C930" s="35"/>
      <c r="AG930" s="8"/>
      <c r="AO930" s="39"/>
      <c r="AP930" s="39"/>
    </row>
    <row r="931" spans="1:42" x14ac:dyDescent="0.3">
      <c r="A931" s="38"/>
      <c r="B931" s="35"/>
      <c r="C931" s="35"/>
      <c r="AG931" s="8"/>
      <c r="AO931" s="39"/>
      <c r="AP931" s="39"/>
    </row>
    <row r="932" spans="1:42" x14ac:dyDescent="0.3">
      <c r="A932" s="38"/>
      <c r="B932" s="35"/>
      <c r="C932" s="35"/>
      <c r="AG932" s="8"/>
      <c r="AO932" s="39"/>
      <c r="AP932" s="39"/>
    </row>
    <row r="933" spans="1:42" x14ac:dyDescent="0.3">
      <c r="A933" s="38"/>
      <c r="B933" s="35"/>
      <c r="C933" s="35"/>
      <c r="AG933" s="8"/>
      <c r="AO933" s="39"/>
      <c r="AP933" s="39"/>
    </row>
    <row r="934" spans="1:42" x14ac:dyDescent="0.3">
      <c r="A934" s="38"/>
      <c r="B934" s="35"/>
      <c r="C934" s="35"/>
      <c r="AG934" s="8"/>
      <c r="AO934" s="39"/>
      <c r="AP934" s="39"/>
    </row>
    <row r="935" spans="1:42" x14ac:dyDescent="0.3">
      <c r="A935" s="38"/>
      <c r="B935" s="35"/>
      <c r="C935" s="35"/>
      <c r="AG935" s="8"/>
      <c r="AO935" s="39"/>
      <c r="AP935" s="39"/>
    </row>
    <row r="936" spans="1:42" x14ac:dyDescent="0.3">
      <c r="A936" s="38"/>
      <c r="B936" s="35"/>
      <c r="C936" s="35"/>
      <c r="AG936" s="8"/>
      <c r="AO936" s="39"/>
      <c r="AP936" s="39"/>
    </row>
    <row r="937" spans="1:42" x14ac:dyDescent="0.3">
      <c r="A937" s="38"/>
      <c r="B937" s="35"/>
      <c r="C937" s="35"/>
      <c r="AG937" s="8"/>
      <c r="AO937" s="39"/>
      <c r="AP937" s="39"/>
    </row>
    <row r="938" spans="1:42" x14ac:dyDescent="0.3">
      <c r="A938" s="38"/>
      <c r="B938" s="35"/>
      <c r="C938" s="35"/>
      <c r="AG938" s="8"/>
      <c r="AO938" s="39"/>
      <c r="AP938" s="39"/>
    </row>
    <row r="939" spans="1:42" x14ac:dyDescent="0.3">
      <c r="A939" s="38"/>
      <c r="B939" s="35"/>
      <c r="C939" s="35"/>
      <c r="AG939" s="8"/>
      <c r="AO939" s="39"/>
      <c r="AP939" s="39"/>
    </row>
    <row r="940" spans="1:42" x14ac:dyDescent="0.3">
      <c r="A940" s="38"/>
      <c r="B940" s="35"/>
      <c r="C940" s="35"/>
      <c r="AG940" s="8"/>
      <c r="AO940" s="39"/>
      <c r="AP940" s="39"/>
    </row>
    <row r="941" spans="1:42" x14ac:dyDescent="0.3">
      <c r="A941" s="38"/>
      <c r="B941" s="35"/>
      <c r="C941" s="35"/>
      <c r="AG941" s="8"/>
      <c r="AO941" s="39"/>
      <c r="AP941" s="39"/>
    </row>
    <row r="942" spans="1:42" x14ac:dyDescent="0.3">
      <c r="A942" s="38"/>
      <c r="B942" s="35"/>
      <c r="C942" s="35"/>
      <c r="AG942" s="8"/>
      <c r="AO942" s="39"/>
      <c r="AP942" s="39"/>
    </row>
    <row r="943" spans="1:42" x14ac:dyDescent="0.3">
      <c r="A943" s="38"/>
      <c r="B943" s="35"/>
      <c r="C943" s="35"/>
      <c r="AG943" s="8"/>
      <c r="AO943" s="39"/>
      <c r="AP943" s="39"/>
    </row>
    <row r="944" spans="1:42" x14ac:dyDescent="0.3">
      <c r="A944" s="38"/>
      <c r="B944" s="35"/>
      <c r="C944" s="35"/>
      <c r="AG944" s="8"/>
      <c r="AO944" s="39"/>
      <c r="AP944" s="39"/>
    </row>
    <row r="945" spans="1:42" x14ac:dyDescent="0.3">
      <c r="A945" s="38"/>
      <c r="B945" s="35"/>
      <c r="C945" s="35"/>
      <c r="AG945" s="8"/>
      <c r="AO945" s="39"/>
      <c r="AP945" s="39"/>
    </row>
    <row r="946" spans="1:42" x14ac:dyDescent="0.3">
      <c r="A946" s="38"/>
      <c r="B946" s="35"/>
      <c r="C946" s="35"/>
      <c r="AG946" s="8"/>
      <c r="AO946" s="39"/>
      <c r="AP946" s="39"/>
    </row>
    <row r="947" spans="1:42" x14ac:dyDescent="0.3">
      <c r="A947" s="38"/>
      <c r="B947" s="35"/>
      <c r="C947" s="35"/>
      <c r="AG947" s="8"/>
      <c r="AO947" s="39"/>
      <c r="AP947" s="39"/>
    </row>
    <row r="948" spans="1:42" x14ac:dyDescent="0.3">
      <c r="A948" s="38"/>
      <c r="B948" s="35"/>
      <c r="C948" s="35"/>
      <c r="AG948" s="8"/>
      <c r="AO948" s="39"/>
      <c r="AP948" s="39"/>
    </row>
    <row r="949" spans="1:42" x14ac:dyDescent="0.3">
      <c r="A949" s="38"/>
      <c r="B949" s="35"/>
      <c r="C949" s="35"/>
      <c r="AG949" s="8"/>
      <c r="AO949" s="39"/>
      <c r="AP949" s="39"/>
    </row>
    <row r="950" spans="1:42" x14ac:dyDescent="0.3">
      <c r="A950" s="38"/>
      <c r="B950" s="35"/>
      <c r="C950" s="35"/>
      <c r="AG950" s="8"/>
      <c r="AO950" s="39"/>
      <c r="AP950" s="39"/>
    </row>
    <row r="951" spans="1:42" x14ac:dyDescent="0.3">
      <c r="A951" s="38"/>
      <c r="B951" s="35"/>
      <c r="C951" s="35"/>
      <c r="AG951" s="8"/>
      <c r="AO951" s="39"/>
      <c r="AP951" s="39"/>
    </row>
    <row r="952" spans="1:42" x14ac:dyDescent="0.3">
      <c r="A952" s="38"/>
      <c r="B952" s="35"/>
      <c r="C952" s="35"/>
      <c r="AG952" s="8"/>
      <c r="AO952" s="39"/>
      <c r="AP952" s="39"/>
    </row>
    <row r="953" spans="1:42" x14ac:dyDescent="0.3">
      <c r="A953" s="38"/>
      <c r="B953" s="35"/>
      <c r="C953" s="35"/>
      <c r="AG953" s="8"/>
      <c r="AO953" s="39"/>
      <c r="AP953" s="39"/>
    </row>
    <row r="954" spans="1:42" x14ac:dyDescent="0.3">
      <c r="A954" s="38"/>
      <c r="B954" s="35"/>
      <c r="C954" s="35"/>
      <c r="AG954" s="8"/>
      <c r="AO954" s="39"/>
      <c r="AP954" s="39"/>
    </row>
    <row r="955" spans="1:42" x14ac:dyDescent="0.3">
      <c r="A955" s="38"/>
      <c r="B955" s="35"/>
      <c r="C955" s="35"/>
      <c r="AG955" s="8"/>
      <c r="AO955" s="39"/>
      <c r="AP955" s="39"/>
    </row>
    <row r="956" spans="1:42" x14ac:dyDescent="0.3">
      <c r="A956" s="38"/>
      <c r="B956" s="35"/>
      <c r="C956" s="35"/>
    </row>
    <row r="957" spans="1:42" x14ac:dyDescent="0.3">
      <c r="A957" s="38"/>
      <c r="B957" s="35"/>
      <c r="C957" s="35"/>
    </row>
    <row r="958" spans="1:42" x14ac:dyDescent="0.3">
      <c r="A958" s="38"/>
      <c r="B958" s="35"/>
      <c r="C958" s="35"/>
    </row>
    <row r="959" spans="1:42" x14ac:dyDescent="0.3">
      <c r="A959" s="38"/>
      <c r="B959" s="35"/>
      <c r="C959" s="35"/>
    </row>
    <row r="960" spans="1:42" x14ac:dyDescent="0.3">
      <c r="A960" s="38"/>
      <c r="B960" s="35"/>
      <c r="C960" s="35"/>
    </row>
    <row r="961" spans="1:3" x14ac:dyDescent="0.3">
      <c r="A961" s="38"/>
      <c r="B961" s="35"/>
      <c r="C961" s="35"/>
    </row>
    <row r="962" spans="1:3" x14ac:dyDescent="0.3">
      <c r="A962" s="38"/>
      <c r="B962" s="35"/>
      <c r="C962" s="35"/>
    </row>
    <row r="963" spans="1:3" x14ac:dyDescent="0.3">
      <c r="A963" s="38"/>
      <c r="B963" s="35"/>
      <c r="C963" s="35"/>
    </row>
    <row r="964" spans="1:3" x14ac:dyDescent="0.3">
      <c r="A964" s="38"/>
      <c r="B964" s="35"/>
      <c r="C964" s="35"/>
    </row>
    <row r="965" spans="1:3" x14ac:dyDescent="0.3">
      <c r="A965" s="38"/>
      <c r="B965" s="35"/>
      <c r="C965" s="35"/>
    </row>
    <row r="966" spans="1:3" x14ac:dyDescent="0.3">
      <c r="A966" s="38"/>
      <c r="B966" s="35"/>
      <c r="C966" s="35"/>
    </row>
    <row r="967" spans="1:3" x14ac:dyDescent="0.3">
      <c r="A967" s="38"/>
      <c r="B967" s="35"/>
      <c r="C967" s="35"/>
    </row>
    <row r="968" spans="1:3" x14ac:dyDescent="0.3">
      <c r="A968" s="38"/>
      <c r="B968" s="35"/>
      <c r="C968" s="35"/>
    </row>
    <row r="969" spans="1:3" x14ac:dyDescent="0.3">
      <c r="A969" s="38"/>
      <c r="B969" s="35"/>
      <c r="C969" s="35"/>
    </row>
    <row r="970" spans="1:3" x14ac:dyDescent="0.3">
      <c r="A970" s="38"/>
      <c r="B970" s="35"/>
      <c r="C970" s="35"/>
    </row>
    <row r="971" spans="1:3" x14ac:dyDescent="0.3">
      <c r="A971" s="38"/>
      <c r="B971" s="35"/>
      <c r="C971" s="35"/>
    </row>
    <row r="972" spans="1:3" x14ac:dyDescent="0.3">
      <c r="A972" s="38"/>
      <c r="B972" s="35"/>
      <c r="C972" s="35"/>
    </row>
    <row r="973" spans="1:3" x14ac:dyDescent="0.3">
      <c r="A973" s="38"/>
      <c r="B973" s="35"/>
      <c r="C973" s="35"/>
    </row>
    <row r="974" spans="1:3" x14ac:dyDescent="0.3">
      <c r="A974" s="38"/>
      <c r="B974" s="35"/>
      <c r="C974" s="35"/>
    </row>
    <row r="975" spans="1:3" x14ac:dyDescent="0.3">
      <c r="A975" s="38"/>
      <c r="B975" s="35"/>
      <c r="C975" s="35"/>
    </row>
    <row r="976" spans="1:3" x14ac:dyDescent="0.3">
      <c r="A976" s="38"/>
      <c r="B976" s="35"/>
      <c r="C976" s="35"/>
    </row>
    <row r="977" spans="1:3" x14ac:dyDescent="0.3">
      <c r="A977" s="38"/>
      <c r="B977" s="35"/>
      <c r="C977" s="35"/>
    </row>
    <row r="978" spans="1:3" x14ac:dyDescent="0.3">
      <c r="A978" s="38"/>
      <c r="B978" s="35"/>
      <c r="C978" s="35"/>
    </row>
    <row r="979" spans="1:3" x14ac:dyDescent="0.3">
      <c r="A979" s="38"/>
      <c r="B979" s="35"/>
      <c r="C979" s="35"/>
    </row>
    <row r="980" spans="1:3" x14ac:dyDescent="0.3">
      <c r="A980" s="38"/>
      <c r="B980" s="35"/>
      <c r="C980" s="35"/>
    </row>
    <row r="981" spans="1:3" x14ac:dyDescent="0.3">
      <c r="A981" s="38"/>
      <c r="B981" s="35"/>
      <c r="C981" s="35"/>
    </row>
    <row r="982" spans="1:3" x14ac:dyDescent="0.3">
      <c r="A982" s="38"/>
      <c r="B982" s="35"/>
      <c r="C982" s="35"/>
    </row>
    <row r="983" spans="1:3" x14ac:dyDescent="0.3">
      <c r="A983" s="38"/>
      <c r="B983" s="35"/>
      <c r="C983" s="35"/>
    </row>
    <row r="984" spans="1:3" x14ac:dyDescent="0.3">
      <c r="A984" s="38"/>
      <c r="B984" s="35"/>
      <c r="C984" s="35"/>
    </row>
    <row r="985" spans="1:3" x14ac:dyDescent="0.3">
      <c r="A985" s="38"/>
      <c r="B985" s="35"/>
      <c r="C985" s="35"/>
    </row>
    <row r="986" spans="1:3" x14ac:dyDescent="0.3">
      <c r="A986" s="38"/>
      <c r="B986" s="35"/>
      <c r="C986" s="35"/>
    </row>
    <row r="987" spans="1:3" x14ac:dyDescent="0.3">
      <c r="A987" s="38"/>
      <c r="B987" s="35"/>
      <c r="C987" s="35"/>
    </row>
    <row r="988" spans="1:3" x14ac:dyDescent="0.3">
      <c r="A988" s="38"/>
      <c r="B988" s="35"/>
      <c r="C988" s="35"/>
    </row>
    <row r="989" spans="1:3" x14ac:dyDescent="0.3">
      <c r="A989" s="38"/>
      <c r="B989" s="35"/>
      <c r="C989" s="35"/>
    </row>
    <row r="990" spans="1:3" x14ac:dyDescent="0.3">
      <c r="A990" s="38"/>
      <c r="B990" s="35"/>
      <c r="C990" s="35"/>
    </row>
    <row r="991" spans="1:3" x14ac:dyDescent="0.3">
      <c r="A991" s="38"/>
      <c r="B991" s="35"/>
      <c r="C991" s="35"/>
    </row>
    <row r="992" spans="1:3" x14ac:dyDescent="0.3">
      <c r="A992" s="38"/>
      <c r="B992" s="35"/>
      <c r="C992" s="35"/>
    </row>
    <row r="993" spans="1:3" x14ac:dyDescent="0.3">
      <c r="A993" s="38"/>
      <c r="B993" s="35"/>
      <c r="C993" s="35"/>
    </row>
    <row r="994" spans="1:3" x14ac:dyDescent="0.3">
      <c r="A994" s="38"/>
      <c r="B994" s="35"/>
      <c r="C994" s="35"/>
    </row>
    <row r="995" spans="1:3" x14ac:dyDescent="0.3">
      <c r="A995" s="38"/>
      <c r="B995" s="35"/>
      <c r="C995" s="35"/>
    </row>
    <row r="996" spans="1:3" x14ac:dyDescent="0.3">
      <c r="A996" s="38"/>
      <c r="B996" s="35"/>
      <c r="C996" s="35"/>
    </row>
    <row r="997" spans="1:3" x14ac:dyDescent="0.3">
      <c r="A997" s="38"/>
      <c r="B997" s="35"/>
      <c r="C997" s="35"/>
    </row>
    <row r="998" spans="1:3" x14ac:dyDescent="0.3">
      <c r="A998" s="38"/>
      <c r="B998" s="35"/>
      <c r="C998" s="35"/>
    </row>
    <row r="999" spans="1:3" x14ac:dyDescent="0.3">
      <c r="A999" s="38"/>
      <c r="B999" s="35"/>
      <c r="C999" s="35"/>
    </row>
    <row r="1000" spans="1:3" x14ac:dyDescent="0.3">
      <c r="A1000" s="38"/>
      <c r="B1000" s="35"/>
      <c r="C1000" s="35"/>
    </row>
    <row r="1001" spans="1:3" x14ac:dyDescent="0.3">
      <c r="A1001" s="38"/>
      <c r="B1001" s="35"/>
      <c r="C1001" s="35"/>
    </row>
    <row r="1002" spans="1:3" x14ac:dyDescent="0.3">
      <c r="A1002" s="38"/>
      <c r="B1002" s="35"/>
      <c r="C1002" s="35"/>
    </row>
    <row r="1003" spans="1:3" x14ac:dyDescent="0.3">
      <c r="A1003" s="38"/>
      <c r="B1003" s="35"/>
      <c r="C1003" s="35"/>
    </row>
    <row r="1004" spans="1:3" x14ac:dyDescent="0.3">
      <c r="A1004" s="38"/>
      <c r="B1004" s="35"/>
      <c r="C1004" s="35"/>
    </row>
    <row r="1005" spans="1:3" x14ac:dyDescent="0.3">
      <c r="A1005" s="38"/>
      <c r="B1005" s="35"/>
      <c r="C1005" s="35"/>
    </row>
    <row r="1006" spans="1:3" x14ac:dyDescent="0.3">
      <c r="A1006" s="38"/>
      <c r="B1006" s="35"/>
      <c r="C1006" s="35"/>
    </row>
    <row r="1007" spans="1:3" x14ac:dyDescent="0.3">
      <c r="A1007" s="38"/>
      <c r="B1007" s="35"/>
      <c r="C1007" s="35"/>
    </row>
    <row r="1008" spans="1:3" x14ac:dyDescent="0.3">
      <c r="A1008" s="38"/>
      <c r="B1008" s="35"/>
      <c r="C1008" s="35"/>
    </row>
    <row r="1009" spans="1:3" x14ac:dyDescent="0.3">
      <c r="A1009" s="38"/>
      <c r="B1009" s="35"/>
      <c r="C1009" s="35"/>
    </row>
    <row r="1010" spans="1:3" x14ac:dyDescent="0.3">
      <c r="A1010" s="38"/>
      <c r="B1010" s="35"/>
      <c r="C1010" s="35"/>
    </row>
    <row r="1011" spans="1:3" x14ac:dyDescent="0.3">
      <c r="A1011" s="38"/>
      <c r="B1011" s="35"/>
      <c r="C1011" s="35"/>
    </row>
    <row r="1012" spans="1:3" x14ac:dyDescent="0.3">
      <c r="A1012" s="38"/>
      <c r="B1012" s="35"/>
      <c r="C1012" s="35"/>
    </row>
    <row r="1013" spans="1:3" x14ac:dyDescent="0.3">
      <c r="A1013" s="38"/>
      <c r="B1013" s="35"/>
      <c r="C1013" s="35"/>
    </row>
    <row r="1014" spans="1:3" x14ac:dyDescent="0.3">
      <c r="A1014" s="38"/>
      <c r="B1014" s="35"/>
      <c r="C1014" s="35"/>
    </row>
    <row r="1015" spans="1:3" x14ac:dyDescent="0.3">
      <c r="A1015" s="38"/>
      <c r="B1015" s="35"/>
      <c r="C1015" s="35"/>
    </row>
    <row r="1016" spans="1:3" x14ac:dyDescent="0.3">
      <c r="A1016" s="38"/>
      <c r="B1016" s="35"/>
      <c r="C1016" s="35"/>
    </row>
    <row r="1017" spans="1:3" x14ac:dyDescent="0.3">
      <c r="A1017" s="38"/>
      <c r="B1017" s="35"/>
      <c r="C1017" s="35"/>
    </row>
    <row r="1018" spans="1:3" x14ac:dyDescent="0.3">
      <c r="A1018" s="38"/>
      <c r="B1018" s="35"/>
      <c r="C1018" s="35"/>
    </row>
    <row r="1019" spans="1:3" x14ac:dyDescent="0.3">
      <c r="A1019" s="38"/>
      <c r="B1019" s="35"/>
      <c r="C1019" s="35"/>
    </row>
    <row r="1020" spans="1:3" x14ac:dyDescent="0.3">
      <c r="A1020" s="38"/>
      <c r="B1020" s="35"/>
      <c r="C1020" s="35"/>
    </row>
    <row r="1021" spans="1:3" x14ac:dyDescent="0.3">
      <c r="A1021" s="38"/>
      <c r="B1021" s="35"/>
      <c r="C1021" s="35"/>
    </row>
    <row r="1022" spans="1:3" x14ac:dyDescent="0.3">
      <c r="A1022" s="38"/>
      <c r="B1022" s="35"/>
      <c r="C1022" s="35"/>
    </row>
    <row r="1023" spans="1:3" x14ac:dyDescent="0.3">
      <c r="A1023" s="38"/>
      <c r="B1023" s="35"/>
      <c r="C1023" s="35"/>
    </row>
    <row r="1024" spans="1:3" x14ac:dyDescent="0.3">
      <c r="A1024" s="38"/>
      <c r="B1024" s="35"/>
      <c r="C1024" s="35"/>
    </row>
    <row r="1025" spans="1:3" x14ac:dyDescent="0.3">
      <c r="A1025" s="38"/>
      <c r="B1025" s="35"/>
      <c r="C1025" s="35"/>
    </row>
    <row r="1026" spans="1:3" x14ac:dyDescent="0.3">
      <c r="A1026" s="38"/>
      <c r="B1026" s="35"/>
      <c r="C1026" s="35"/>
    </row>
    <row r="1027" spans="1:3" x14ac:dyDescent="0.3">
      <c r="A1027" s="38"/>
      <c r="B1027" s="35"/>
      <c r="C1027" s="35"/>
    </row>
    <row r="1028" spans="1:3" x14ac:dyDescent="0.3">
      <c r="A1028" s="38"/>
      <c r="B1028" s="35"/>
      <c r="C1028" s="35"/>
    </row>
    <row r="1029" spans="1:3" x14ac:dyDescent="0.3">
      <c r="A1029" s="38"/>
      <c r="B1029" s="35"/>
      <c r="C1029" s="35"/>
    </row>
    <row r="1030" spans="1:3" x14ac:dyDescent="0.3">
      <c r="A1030" s="38"/>
      <c r="B1030" s="35"/>
      <c r="C1030" s="35"/>
    </row>
    <row r="1031" spans="1:3" x14ac:dyDescent="0.3">
      <c r="A1031" s="38"/>
      <c r="B1031" s="35"/>
      <c r="C1031" s="35"/>
    </row>
    <row r="1032" spans="1:3" x14ac:dyDescent="0.3">
      <c r="A1032" s="38"/>
      <c r="B1032" s="35"/>
      <c r="C1032" s="35"/>
    </row>
    <row r="1033" spans="1:3" x14ac:dyDescent="0.3">
      <c r="A1033" s="38"/>
      <c r="B1033" s="35"/>
      <c r="C1033" s="35"/>
    </row>
    <row r="1034" spans="1:3" x14ac:dyDescent="0.3">
      <c r="A1034" s="38"/>
      <c r="B1034" s="35"/>
      <c r="C1034" s="35"/>
    </row>
    <row r="1035" spans="1:3" x14ac:dyDescent="0.3">
      <c r="A1035" s="38"/>
      <c r="B1035" s="35"/>
      <c r="C1035" s="35"/>
    </row>
    <row r="1036" spans="1:3" x14ac:dyDescent="0.3">
      <c r="A1036" s="38"/>
      <c r="B1036" s="35"/>
      <c r="C1036" s="35"/>
    </row>
    <row r="1037" spans="1:3" x14ac:dyDescent="0.3">
      <c r="A1037" s="38"/>
      <c r="B1037" s="35"/>
      <c r="C1037" s="35"/>
    </row>
    <row r="1038" spans="1:3" x14ac:dyDescent="0.3">
      <c r="A1038" s="38"/>
      <c r="B1038" s="35"/>
      <c r="C1038" s="35"/>
    </row>
    <row r="1039" spans="1:3" x14ac:dyDescent="0.3">
      <c r="A1039" s="38"/>
      <c r="B1039" s="35"/>
      <c r="C1039" s="35"/>
    </row>
    <row r="1040" spans="1:3" x14ac:dyDescent="0.3">
      <c r="A1040" s="38"/>
      <c r="B1040" s="35"/>
      <c r="C1040" s="35"/>
    </row>
    <row r="1041" spans="1:3" x14ac:dyDescent="0.3">
      <c r="A1041" s="38"/>
      <c r="B1041" s="35"/>
      <c r="C1041" s="35"/>
    </row>
    <row r="1042" spans="1:3" x14ac:dyDescent="0.3">
      <c r="A1042" s="38"/>
      <c r="B1042" s="35"/>
      <c r="C1042" s="35"/>
    </row>
    <row r="1043" spans="1:3" x14ac:dyDescent="0.3">
      <c r="A1043" s="38"/>
      <c r="B1043" s="35"/>
      <c r="C1043" s="35"/>
    </row>
    <row r="1044" spans="1:3" x14ac:dyDescent="0.3">
      <c r="A1044" s="38"/>
      <c r="B1044" s="35"/>
      <c r="C1044" s="35"/>
    </row>
    <row r="1045" spans="1:3" x14ac:dyDescent="0.3">
      <c r="A1045" s="38"/>
      <c r="B1045" s="35"/>
      <c r="C1045" s="35"/>
    </row>
    <row r="1046" spans="1:3" x14ac:dyDescent="0.3">
      <c r="A1046" s="38"/>
      <c r="B1046" s="35"/>
      <c r="C1046" s="35"/>
    </row>
    <row r="1047" spans="1:3" x14ac:dyDescent="0.3">
      <c r="A1047" s="38"/>
      <c r="B1047" s="35"/>
      <c r="C1047" s="35"/>
    </row>
    <row r="1048" spans="1:3" x14ac:dyDescent="0.3">
      <c r="A1048" s="38"/>
      <c r="B1048" s="35"/>
      <c r="C1048" s="35"/>
    </row>
    <row r="1049" spans="1:3" x14ac:dyDescent="0.3">
      <c r="A1049" s="38"/>
      <c r="B1049" s="35"/>
      <c r="C1049" s="35"/>
    </row>
    <row r="1050" spans="1:3" x14ac:dyDescent="0.3">
      <c r="A1050" s="38"/>
      <c r="B1050" s="35"/>
      <c r="C1050" s="35"/>
    </row>
    <row r="1051" spans="1:3" x14ac:dyDescent="0.3">
      <c r="A1051" s="38"/>
      <c r="B1051" s="35"/>
      <c r="C1051" s="35"/>
    </row>
    <row r="1052" spans="1:3" x14ac:dyDescent="0.3">
      <c r="A1052" s="38"/>
      <c r="B1052" s="35"/>
      <c r="C1052" s="35"/>
    </row>
    <row r="1053" spans="1:3" x14ac:dyDescent="0.3">
      <c r="A1053" s="38"/>
      <c r="B1053" s="35"/>
      <c r="C1053" s="35"/>
    </row>
    <row r="1054" spans="1:3" x14ac:dyDescent="0.3">
      <c r="A1054" s="38"/>
      <c r="B1054" s="35"/>
      <c r="C1054" s="35"/>
    </row>
    <row r="1055" spans="1:3" x14ac:dyDescent="0.3">
      <c r="A1055" s="38"/>
      <c r="B1055" s="35"/>
      <c r="C1055" s="35"/>
    </row>
    <row r="1056" spans="1:3" x14ac:dyDescent="0.3">
      <c r="A1056" s="38"/>
      <c r="B1056" s="35"/>
      <c r="C1056" s="35"/>
    </row>
    <row r="1057" spans="1:3" x14ac:dyDescent="0.3">
      <c r="A1057" s="38"/>
      <c r="B1057" s="35"/>
      <c r="C1057" s="35"/>
    </row>
    <row r="1058" spans="1:3" x14ac:dyDescent="0.3">
      <c r="A1058" s="38"/>
      <c r="B1058" s="35"/>
      <c r="C1058" s="35"/>
    </row>
    <row r="1059" spans="1:3" x14ac:dyDescent="0.3">
      <c r="A1059" s="38"/>
      <c r="B1059" s="35"/>
      <c r="C1059" s="35"/>
    </row>
    <row r="1060" spans="1:3" x14ac:dyDescent="0.3">
      <c r="A1060" s="38"/>
      <c r="B1060" s="35"/>
      <c r="C1060" s="35"/>
    </row>
    <row r="1061" spans="1:3" x14ac:dyDescent="0.3">
      <c r="A1061" s="38"/>
      <c r="B1061" s="35"/>
      <c r="C1061" s="35"/>
    </row>
    <row r="1062" spans="1:3" x14ac:dyDescent="0.3">
      <c r="A1062" s="38"/>
      <c r="B1062" s="35"/>
      <c r="C1062" s="35"/>
    </row>
    <row r="1063" spans="1:3" x14ac:dyDescent="0.3">
      <c r="A1063" s="38"/>
      <c r="B1063" s="35"/>
      <c r="C1063" s="35"/>
    </row>
    <row r="1064" spans="1:3" x14ac:dyDescent="0.3">
      <c r="A1064" s="38"/>
      <c r="B1064" s="35"/>
      <c r="C1064" s="35"/>
    </row>
    <row r="1065" spans="1:3" x14ac:dyDescent="0.3">
      <c r="A1065" s="38"/>
      <c r="B1065" s="35"/>
      <c r="C1065" s="35"/>
    </row>
    <row r="1066" spans="1:3" x14ac:dyDescent="0.3">
      <c r="A1066" s="38"/>
      <c r="B1066" s="35"/>
      <c r="C1066" s="35"/>
    </row>
    <row r="1067" spans="1:3" x14ac:dyDescent="0.3">
      <c r="A1067" s="38"/>
      <c r="B1067" s="35"/>
      <c r="C1067" s="35"/>
    </row>
    <row r="1068" spans="1:3" x14ac:dyDescent="0.3">
      <c r="A1068" s="38"/>
      <c r="B1068" s="35"/>
      <c r="C1068" s="35"/>
    </row>
    <row r="1069" spans="1:3" x14ac:dyDescent="0.3">
      <c r="A1069" s="38"/>
      <c r="B1069" s="35"/>
      <c r="C1069" s="35"/>
    </row>
    <row r="1070" spans="1:3" x14ac:dyDescent="0.3">
      <c r="A1070" s="38"/>
      <c r="B1070" s="35"/>
      <c r="C1070" s="35"/>
    </row>
    <row r="1071" spans="1:3" x14ac:dyDescent="0.3">
      <c r="A1071" s="38"/>
      <c r="B1071" s="35"/>
      <c r="C1071" s="35"/>
    </row>
    <row r="1072" spans="1:3" x14ac:dyDescent="0.3">
      <c r="A1072" s="38"/>
      <c r="B1072" s="35"/>
      <c r="C1072" s="35"/>
    </row>
    <row r="1073" spans="1:3" x14ac:dyDescent="0.3">
      <c r="A1073" s="38"/>
      <c r="B1073" s="35"/>
      <c r="C1073" s="35"/>
    </row>
    <row r="1074" spans="1:3" x14ac:dyDescent="0.3">
      <c r="A1074" s="38"/>
      <c r="B1074" s="35"/>
      <c r="C1074" s="35"/>
    </row>
    <row r="1075" spans="1:3" x14ac:dyDescent="0.3">
      <c r="A1075" s="38"/>
      <c r="B1075" s="35"/>
      <c r="C1075" s="35"/>
    </row>
    <row r="1076" spans="1:3" x14ac:dyDescent="0.3">
      <c r="A1076" s="38"/>
      <c r="B1076" s="35"/>
      <c r="C1076" s="35"/>
    </row>
    <row r="1077" spans="1:3" x14ac:dyDescent="0.3">
      <c r="A1077" s="38"/>
      <c r="B1077" s="35"/>
      <c r="C1077" s="35"/>
    </row>
    <row r="1078" spans="1:3" x14ac:dyDescent="0.3">
      <c r="A1078" s="38"/>
      <c r="B1078" s="35"/>
      <c r="C1078" s="35"/>
    </row>
    <row r="1079" spans="1:3" x14ac:dyDescent="0.3">
      <c r="A1079" s="38"/>
      <c r="B1079" s="35"/>
      <c r="C1079" s="35"/>
    </row>
    <row r="1080" spans="1:3" x14ac:dyDescent="0.3">
      <c r="A1080" s="38"/>
      <c r="B1080" s="35"/>
      <c r="C1080" s="35"/>
    </row>
    <row r="1081" spans="1:3" x14ac:dyDescent="0.3">
      <c r="A1081" s="38"/>
      <c r="B1081" s="35"/>
      <c r="C1081" s="35"/>
    </row>
    <row r="1082" spans="1:3" x14ac:dyDescent="0.3">
      <c r="A1082" s="38"/>
      <c r="B1082" s="35"/>
      <c r="C1082" s="35"/>
    </row>
  </sheetData>
  <phoneticPr fontId="4" type="noConversion"/>
  <hyperlinks>
    <hyperlink ref="A6" tooltip="Quantiwise7G" display="     Refresh     "/>
    <hyperlink ref="H6" tooltip="Quantiwise7G" display="     Refresh     "/>
  </hyperlinks>
  <pageMargins left="0.7" right="0.7" top="0.75" bottom="0.75" header="0.3" footer="0.3"/>
  <pageSetup paperSize="9" orientation="portrait" r:id="rId1"/>
  <drawing r:id="rId2"/>
  <legacyDrawing r:id="rId3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1"/>
  <dimension ref="A1:BO1082"/>
  <sheetViews>
    <sheetView showGridLines="0" topLeftCell="G1" zoomScaleNormal="100" workbookViewId="0">
      <pane ySplit="19" topLeftCell="A673" activePane="bottomLeft" state="frozen"/>
      <selection activeCell="F14" sqref="F14"/>
      <selection pane="bottomLeft" activeCell="AC692" sqref="AC692"/>
    </sheetView>
  </sheetViews>
  <sheetFormatPr defaultRowHeight="16.5" x14ac:dyDescent="0.3"/>
  <cols>
    <col min="1" max="3" width="14.625" customWidth="1"/>
    <col min="8" max="23" width="14.625" customWidth="1"/>
    <col min="24" max="25" width="14.75" customWidth="1"/>
    <col min="26" max="27" width="13.875" customWidth="1"/>
    <col min="28" max="28" width="2" style="3" customWidth="1"/>
    <col min="29" max="29" width="8.625" style="4" customWidth="1"/>
    <col min="30" max="30" width="9" style="5"/>
    <col min="31" max="31" width="11.125" style="5" bestFit="1" customWidth="1"/>
    <col min="32" max="32" width="11.125" bestFit="1" customWidth="1"/>
    <col min="33" max="34" width="11.5" style="6" customWidth="1"/>
    <col min="38" max="38" width="11.375" bestFit="1" customWidth="1"/>
    <col min="39" max="39" width="11.125" customWidth="1"/>
    <col min="41" max="41" width="12.5" customWidth="1"/>
    <col min="42" max="42" width="9" style="33"/>
    <col min="54" max="54" width="12" customWidth="1"/>
    <col min="63" max="63" width="12" customWidth="1"/>
  </cols>
  <sheetData>
    <row r="1" spans="1:67" x14ac:dyDescent="0.3">
      <c r="AK1">
        <f>COLUMN()-COLUMN($AE$6)</f>
        <v>6</v>
      </c>
      <c r="AL1" s="6">
        <v>2</v>
      </c>
      <c r="AM1" s="6">
        <v>3</v>
      </c>
    </row>
    <row r="2" spans="1:67" x14ac:dyDescent="0.3">
      <c r="AK2" s="9"/>
      <c r="AL2" s="10" t="s">
        <v>3732</v>
      </c>
      <c r="AM2" s="10" t="s">
        <v>3733</v>
      </c>
    </row>
    <row r="3" spans="1:67" x14ac:dyDescent="0.3">
      <c r="AK3" s="12">
        <v>2003</v>
      </c>
      <c r="AL3" s="13">
        <f>K19</f>
        <v>29414.48</v>
      </c>
      <c r="AM3" s="13">
        <f>K20</f>
        <v>34817.83</v>
      </c>
    </row>
    <row r="4" spans="1:67" x14ac:dyDescent="0.3">
      <c r="AK4" s="12">
        <v>2004</v>
      </c>
      <c r="AL4" s="13">
        <f>L19</f>
        <v>34440.410000000003</v>
      </c>
      <c r="AM4" s="13">
        <f>L20</f>
        <v>41882.620000000003</v>
      </c>
    </row>
    <row r="5" spans="1:67" x14ac:dyDescent="0.3">
      <c r="AK5" s="12">
        <v>2005</v>
      </c>
      <c r="AL5" s="13">
        <f>M19</f>
        <v>39656.61</v>
      </c>
      <c r="AM5" s="13">
        <f>M20</f>
        <v>49076.63</v>
      </c>
    </row>
    <row r="6" spans="1:67" ht="15" customHeight="1" x14ac:dyDescent="0.3">
      <c r="A6" s="1" t="s">
        <v>0</v>
      </c>
      <c r="B6" t="s">
        <v>5685</v>
      </c>
      <c r="H6" s="1" t="s">
        <v>0</v>
      </c>
      <c r="I6" s="2" t="s">
        <v>5698</v>
      </c>
      <c r="AK6" s="12">
        <v>2006</v>
      </c>
      <c r="AL6" s="13">
        <f>N19</f>
        <v>45197.58</v>
      </c>
      <c r="AM6" s="13">
        <f>N20</f>
        <v>57153.14</v>
      </c>
      <c r="BC6">
        <f>COLUMN()-COLUMN($AE$6)</f>
        <v>24</v>
      </c>
    </row>
    <row r="7" spans="1:67" x14ac:dyDescent="0.3">
      <c r="A7" s="7">
        <v>0</v>
      </c>
      <c r="AK7" s="12">
        <v>2007</v>
      </c>
      <c r="AL7" s="13">
        <f>O19</f>
        <v>51560.62</v>
      </c>
      <c r="AM7" s="13">
        <f>O20</f>
        <v>64110.02</v>
      </c>
    </row>
    <row r="8" spans="1:67" x14ac:dyDescent="0.3">
      <c r="A8" s="11" t="s">
        <v>1</v>
      </c>
      <c r="H8" s="11" t="s">
        <v>5679</v>
      </c>
      <c r="AK8" s="12">
        <v>2008</v>
      </c>
      <c r="AL8" s="13">
        <f>P19</f>
        <v>58113.49</v>
      </c>
      <c r="AM8" s="13">
        <f>P20</f>
        <v>66987.8</v>
      </c>
    </row>
    <row r="9" spans="1:67" x14ac:dyDescent="0.3">
      <c r="A9" s="14" t="s">
        <v>2</v>
      </c>
      <c r="B9" s="14" t="s">
        <v>1058</v>
      </c>
      <c r="C9" s="14" t="s">
        <v>4</v>
      </c>
      <c r="D9" s="14">
        <v>0</v>
      </c>
      <c r="E9" s="15"/>
      <c r="F9" s="15"/>
      <c r="H9" s="14" t="s">
        <v>5</v>
      </c>
      <c r="I9" s="14" t="s">
        <v>6</v>
      </c>
      <c r="J9" s="14" t="s">
        <v>7</v>
      </c>
      <c r="K9" s="15"/>
      <c r="L9" s="15"/>
      <c r="M9" s="15"/>
      <c r="N9" s="15"/>
      <c r="O9" s="15"/>
      <c r="P9" s="15"/>
      <c r="Q9" s="15"/>
      <c r="R9" s="15"/>
      <c r="S9" s="15"/>
      <c r="T9" s="15"/>
      <c r="U9" s="15"/>
      <c r="AK9" s="12">
        <v>2009</v>
      </c>
      <c r="AL9" s="13">
        <f>Q19</f>
        <v>66824.710000000006</v>
      </c>
      <c r="AM9" s="13">
        <f>Q20</f>
        <v>76560.320000000007</v>
      </c>
    </row>
    <row r="10" spans="1:67" ht="17.25" thickBot="1" x14ac:dyDescent="0.35">
      <c r="A10" s="16" t="s">
        <v>8</v>
      </c>
      <c r="B10" s="16">
        <f>PER!B10</f>
        <v>20040102</v>
      </c>
      <c r="C10" s="16" t="s">
        <v>7</v>
      </c>
      <c r="D10" s="16">
        <v>0</v>
      </c>
      <c r="E10" s="16"/>
      <c r="F10" s="16"/>
      <c r="H10" s="16"/>
      <c r="I10" s="16"/>
      <c r="J10" s="16"/>
      <c r="K10" s="16"/>
      <c r="L10" s="16"/>
      <c r="M10" s="16"/>
      <c r="N10" s="16"/>
      <c r="O10" s="16"/>
      <c r="P10" s="16"/>
      <c r="Q10" s="16"/>
      <c r="R10" s="16"/>
      <c r="S10" s="16"/>
      <c r="T10" s="16"/>
      <c r="U10" s="16"/>
      <c r="AK10" s="12">
        <f>AK9+1</f>
        <v>2010</v>
      </c>
      <c r="AL10" s="13">
        <f>R19</f>
        <v>85589.56</v>
      </c>
      <c r="AM10" s="13">
        <f>R20</f>
        <v>99656.59</v>
      </c>
      <c r="AO10">
        <v>2014</v>
      </c>
      <c r="AP10" s="33">
        <f>AP18/AK371*D352</f>
        <v>1041476.6475303515</v>
      </c>
    </row>
    <row r="11" spans="1:67" ht="17.25" thickBot="1" x14ac:dyDescent="0.35">
      <c r="A11" s="17" t="s">
        <v>9</v>
      </c>
      <c r="B11" s="17" t="s">
        <v>5686</v>
      </c>
      <c r="C11" s="17"/>
      <c r="D11" s="17">
        <v>0</v>
      </c>
      <c r="E11" s="15"/>
      <c r="F11" s="15"/>
      <c r="H11" s="16"/>
      <c r="I11" s="16"/>
      <c r="J11" s="16"/>
      <c r="K11" s="16"/>
      <c r="L11" s="16"/>
      <c r="M11" s="16"/>
      <c r="N11" s="16"/>
      <c r="O11" s="16"/>
      <c r="P11" s="16"/>
      <c r="Q11" s="16"/>
      <c r="R11" s="16"/>
      <c r="S11" s="16"/>
      <c r="T11" s="16"/>
      <c r="U11" s="16"/>
      <c r="AK11" s="12">
        <v>2011</v>
      </c>
      <c r="AL11" s="13">
        <f>S19</f>
        <v>97090.38</v>
      </c>
      <c r="AM11" s="13">
        <f>S20</f>
        <v>111410.83</v>
      </c>
      <c r="AO11" t="s">
        <v>1059</v>
      </c>
      <c r="AP11" s="47">
        <f>AP18/INDEX($AK$20:$AK$435,MATCH(MAX($AL$20:$AL$435),$AL$20:$AL$435,0))*INDEX($D$20:$D$405,MATCH( MAX($A$20:$A$405),$A$20:$A$405,0))</f>
        <v>994539.58738090366</v>
      </c>
      <c r="BB11" t="s">
        <v>1059</v>
      </c>
      <c r="BC11" s="47">
        <f>BG18/INDEX($BC$20:$BC$435,MATCH(MAX($AL$20:$AL$435),$AL$20:$AL$435,0))*INDEX($D$20:$D$405,MATCH( MAX($A$20:$A$405),$A$20:$A$405,0))</f>
        <v>1062930.1935318301</v>
      </c>
    </row>
    <row r="12" spans="1:67" x14ac:dyDescent="0.3">
      <c r="H12" s="17"/>
      <c r="I12" s="17"/>
      <c r="J12" s="17"/>
      <c r="K12" s="15"/>
      <c r="L12" s="15"/>
      <c r="M12" s="15"/>
      <c r="N12" s="15"/>
      <c r="O12" s="15"/>
      <c r="P12" s="15"/>
      <c r="Q12" s="15"/>
      <c r="R12" s="15"/>
      <c r="S12" s="15"/>
      <c r="T12" s="15"/>
      <c r="U12" s="15"/>
      <c r="AK12" s="12">
        <f>AK11+1</f>
        <v>2012</v>
      </c>
      <c r="AL12" s="13">
        <f>T19</f>
        <v>117094.05</v>
      </c>
      <c r="AM12" s="13">
        <f>T20</f>
        <v>133438.82</v>
      </c>
      <c r="AO12" s="76" t="s">
        <v>3664</v>
      </c>
      <c r="AP12" s="78">
        <f>MAX(AK20:AK5005)</f>
        <v>3.0688183684464154</v>
      </c>
      <c r="AW12" t="s">
        <v>3740</v>
      </c>
      <c r="BB12" s="76" t="s">
        <v>3664</v>
      </c>
      <c r="BC12" s="76">
        <f>MAX(BC20:BC5005)</f>
        <v>2.6359384052754162</v>
      </c>
      <c r="BN12" t="s">
        <v>3741</v>
      </c>
    </row>
    <row r="13" spans="1:67" x14ac:dyDescent="0.3">
      <c r="A13" s="18" t="s">
        <v>5688</v>
      </c>
      <c r="B13" s="52" t="str">
        <f>PER!B13</f>
        <v>A005930</v>
      </c>
      <c r="C13" s="52" t="str">
        <f>PER!C13</f>
        <v>WI620</v>
      </c>
      <c r="D13" s="52" t="str">
        <f>PER!D13</f>
        <v>A005930</v>
      </c>
      <c r="E13" s="52" t="str">
        <f>PER!E13</f>
        <v>WI620</v>
      </c>
      <c r="AK13" s="12">
        <f t="shared" ref="AK13:AK17" si="0">AK12+1</f>
        <v>2013</v>
      </c>
      <c r="AL13" s="13">
        <f>U19</f>
        <v>144442.62</v>
      </c>
      <c r="AM13" s="13">
        <f>U20</f>
        <v>164018.70000000001</v>
      </c>
      <c r="AO13" s="76" t="s">
        <v>3665</v>
      </c>
      <c r="AP13" s="78">
        <f>MIN(AK20:AK5005)</f>
        <v>0.91910535054017883</v>
      </c>
      <c r="AU13" s="33"/>
      <c r="AV13" s="33"/>
      <c r="AW13" s="76" t="s">
        <v>3738</v>
      </c>
      <c r="AX13" s="76">
        <f>INDEX(AT20:AT5005,MATCH(MAX($AL$20:$AL$5005),$AL$20:$AL$5005,0))</f>
        <v>11.614526338622461</v>
      </c>
      <c r="BB13" s="76" t="s">
        <v>3665</v>
      </c>
      <c r="BC13" s="76">
        <f>MIN(BC20:BC5005)</f>
        <v>0.87262410705075233</v>
      </c>
      <c r="BN13" s="76" t="s">
        <v>3738</v>
      </c>
      <c r="BO13" s="76">
        <f>INDEX(BK20:BK5005,MATCH(MAX($AL$20:$AL$5005),$AL$20:$AL$5005,0))</f>
        <v>12.409056725414134</v>
      </c>
    </row>
    <row r="14" spans="1:67" x14ac:dyDescent="0.3">
      <c r="A14" s="19" t="s">
        <v>5689</v>
      </c>
      <c r="B14" s="20" t="s">
        <v>5672</v>
      </c>
      <c r="C14" s="21" t="s">
        <v>5694</v>
      </c>
      <c r="D14" s="20" t="s">
        <v>5695</v>
      </c>
      <c r="E14" s="21" t="s">
        <v>5694</v>
      </c>
      <c r="H14" s="14"/>
      <c r="I14" s="14" t="s">
        <v>5680</v>
      </c>
      <c r="J14" s="14" t="s">
        <v>10</v>
      </c>
      <c r="K14" s="14" t="s">
        <v>1057</v>
      </c>
      <c r="L14" s="14" t="s">
        <v>1057</v>
      </c>
      <c r="M14" s="14" t="s">
        <v>1057</v>
      </c>
      <c r="N14" s="14" t="s">
        <v>1057</v>
      </c>
      <c r="O14" s="14" t="s">
        <v>1057</v>
      </c>
      <c r="P14" s="14" t="s">
        <v>1057</v>
      </c>
      <c r="Q14" s="14" t="s">
        <v>1057</v>
      </c>
      <c r="R14" s="14" t="s">
        <v>1057</v>
      </c>
      <c r="S14" s="14" t="s">
        <v>1057</v>
      </c>
      <c r="T14" s="14" t="s">
        <v>1057</v>
      </c>
      <c r="U14" s="14" t="s">
        <v>1057</v>
      </c>
      <c r="V14" s="14" t="s">
        <v>1057</v>
      </c>
      <c r="W14" s="14" t="s">
        <v>3640</v>
      </c>
      <c r="X14" s="14" t="s">
        <v>3640</v>
      </c>
      <c r="Y14" s="14" t="s">
        <v>3640</v>
      </c>
      <c r="Z14" s="14" t="s">
        <v>3640</v>
      </c>
      <c r="AA14" s="15"/>
      <c r="AB14" s="22"/>
      <c r="AC14" s="23"/>
      <c r="AK14" s="12">
        <f t="shared" si="0"/>
        <v>2014</v>
      </c>
      <c r="AL14" s="13">
        <f>V19</f>
        <v>162181.73000000001</v>
      </c>
      <c r="AM14" s="13">
        <f>V20</f>
        <v>186968.31</v>
      </c>
      <c r="AO14" s="76" t="s">
        <v>3669</v>
      </c>
      <c r="AP14" s="79">
        <f>INDEX(AK20:AK5005,MATCH(MAX(AL20:AL5005),AL20:AL5005,0))</f>
        <v>1.1986056640878848</v>
      </c>
      <c r="AU14" s="33"/>
      <c r="AV14" s="33"/>
      <c r="AW14" s="76" t="s">
        <v>3739</v>
      </c>
      <c r="AX14" s="76">
        <f>INDEX(AW20:AW5006,MATCH(MAX($AL$20:$AL$5006),$AL$20:$AL$5006,0))</f>
        <v>11.665087247341853</v>
      </c>
      <c r="BB14" s="76" t="s">
        <v>3669</v>
      </c>
      <c r="BC14" s="79">
        <f>INDEX(BC20:BC5005,MATCH(MAX(AL20:AL5005),AL20:AL5005,0))</f>
        <v>1.0890525366973627</v>
      </c>
      <c r="BN14" s="76" t="s">
        <v>3739</v>
      </c>
      <c r="BO14" s="76">
        <f>INDEX(BN20:BN5006,MATCH(MAX($AL$20:$AL$5006),$AL$20:$AL$5006,0))</f>
        <v>13.872164527481246</v>
      </c>
    </row>
    <row r="15" spans="1:67" x14ac:dyDescent="0.3">
      <c r="A15" s="24" t="s">
        <v>5690</v>
      </c>
      <c r="B15" s="25" t="str">
        <f>PER!B15</f>
        <v>S102100</v>
      </c>
      <c r="C15" s="25" t="str">
        <f>PER!C15</f>
        <v>S102100</v>
      </c>
      <c r="D15" s="25" t="str">
        <f>PER!D15</f>
        <v>S100300</v>
      </c>
      <c r="E15" t="s">
        <v>3730</v>
      </c>
      <c r="H15" s="15"/>
      <c r="I15" s="15" t="s">
        <v>5699</v>
      </c>
      <c r="J15" s="15"/>
      <c r="K15" s="15" t="s">
        <v>3748</v>
      </c>
      <c r="L15" s="15" t="s">
        <v>3749</v>
      </c>
      <c r="M15" s="15" t="s">
        <v>3750</v>
      </c>
      <c r="N15" s="15" t="s">
        <v>3751</v>
      </c>
      <c r="O15" s="15" t="s">
        <v>3752</v>
      </c>
      <c r="P15" s="15" t="s">
        <v>1060</v>
      </c>
      <c r="Q15" s="15" t="s">
        <v>16</v>
      </c>
      <c r="R15" s="15" t="s">
        <v>17</v>
      </c>
      <c r="S15" s="15" t="s">
        <v>18</v>
      </c>
      <c r="T15" s="15" t="s">
        <v>19</v>
      </c>
      <c r="U15" s="15" t="s">
        <v>20</v>
      </c>
      <c r="V15" s="15" t="s">
        <v>21</v>
      </c>
      <c r="W15" s="15" t="s">
        <v>22</v>
      </c>
      <c r="X15" s="15" t="s">
        <v>23</v>
      </c>
      <c r="Y15" s="15" t="s">
        <v>24</v>
      </c>
      <c r="Z15" s="15" t="s">
        <v>1061</v>
      </c>
      <c r="AA15" s="15"/>
      <c r="AB15" s="22"/>
      <c r="AC15" s="23"/>
      <c r="AK15" s="12">
        <f t="shared" si="0"/>
        <v>2015</v>
      </c>
      <c r="AL15" s="43">
        <f>W19</f>
        <v>177646.63</v>
      </c>
      <c r="AM15" s="43">
        <f>W20</f>
        <v>203484.29</v>
      </c>
    </row>
    <row r="16" spans="1:67" x14ac:dyDescent="0.3">
      <c r="A16" s="24" t="s">
        <v>5691</v>
      </c>
      <c r="B16" s="25" t="s">
        <v>1062</v>
      </c>
      <c r="C16" s="27" t="s">
        <v>1063</v>
      </c>
      <c r="D16" s="25" t="s">
        <v>27</v>
      </c>
      <c r="E16" s="25" t="s">
        <v>27</v>
      </c>
      <c r="H16" s="15"/>
      <c r="I16" s="15" t="s">
        <v>5691</v>
      </c>
      <c r="J16" s="15" t="s">
        <v>28</v>
      </c>
      <c r="K16" s="28" t="s">
        <v>26</v>
      </c>
      <c r="L16" s="28" t="s">
        <v>26</v>
      </c>
      <c r="M16" s="28" t="s">
        <v>26</v>
      </c>
      <c r="N16" s="28" t="s">
        <v>26</v>
      </c>
      <c r="O16" s="28" t="s">
        <v>26</v>
      </c>
      <c r="P16" s="28" t="s">
        <v>1064</v>
      </c>
      <c r="Q16" s="28" t="s">
        <v>1065</v>
      </c>
      <c r="R16" s="28" t="s">
        <v>1066</v>
      </c>
      <c r="S16" s="28" t="s">
        <v>1067</v>
      </c>
      <c r="T16" s="28" t="s">
        <v>1068</v>
      </c>
      <c r="U16" s="28" t="s">
        <v>1069</v>
      </c>
      <c r="V16" s="28" t="s">
        <v>1070</v>
      </c>
      <c r="W16" s="28" t="s">
        <v>1071</v>
      </c>
      <c r="X16" s="28" t="s">
        <v>1072</v>
      </c>
      <c r="Y16" s="28" t="s">
        <v>1073</v>
      </c>
      <c r="Z16" s="28" t="s">
        <v>1074</v>
      </c>
      <c r="AA16" s="15"/>
      <c r="AB16" s="22"/>
      <c r="AC16" s="23"/>
      <c r="AK16" s="12">
        <f t="shared" si="0"/>
        <v>2016</v>
      </c>
      <c r="AL16" s="43">
        <f>X19</f>
        <v>185028.56</v>
      </c>
      <c r="AM16" s="43">
        <f>X20</f>
        <v>212873.23</v>
      </c>
    </row>
    <row r="17" spans="1:66" x14ac:dyDescent="0.3">
      <c r="A17" s="24" t="s">
        <v>5692</v>
      </c>
      <c r="B17" s="25"/>
      <c r="C17" s="25"/>
      <c r="D17" s="25"/>
      <c r="H17" s="25"/>
      <c r="I17" s="25" t="s">
        <v>5692</v>
      </c>
      <c r="J17" s="15"/>
      <c r="K17" s="15"/>
      <c r="L17" s="15"/>
      <c r="M17" s="15"/>
      <c r="N17" s="15"/>
      <c r="O17" s="15"/>
      <c r="P17" s="15"/>
      <c r="Q17" s="15"/>
      <c r="R17" s="15"/>
      <c r="S17" s="15"/>
      <c r="T17" s="15"/>
      <c r="U17" s="15"/>
      <c r="V17" s="15" t="s">
        <v>30</v>
      </c>
      <c r="W17" s="15" t="s">
        <v>30</v>
      </c>
      <c r="X17" s="15" t="s">
        <v>30</v>
      </c>
      <c r="Y17" s="15" t="s">
        <v>30</v>
      </c>
      <c r="Z17" s="15" t="s">
        <v>30</v>
      </c>
      <c r="AA17" s="15"/>
      <c r="AB17" s="22"/>
      <c r="AC17" s="23"/>
      <c r="AK17" s="12">
        <f t="shared" si="0"/>
        <v>2017</v>
      </c>
      <c r="AL17" s="42">
        <f>Y19</f>
        <v>205273.02</v>
      </c>
      <c r="AM17" s="43">
        <f>Y20</f>
        <v>236957.31</v>
      </c>
    </row>
    <row r="18" spans="1:66" x14ac:dyDescent="0.3">
      <c r="A18" s="19"/>
      <c r="B18" s="27"/>
      <c r="C18" s="25"/>
      <c r="D18" s="25"/>
      <c r="E18" s="25"/>
      <c r="H18" s="29" t="s">
        <v>5688</v>
      </c>
      <c r="I18" s="21" t="s">
        <v>5689</v>
      </c>
      <c r="J18" s="21" t="s">
        <v>5700</v>
      </c>
      <c r="K18" s="21" t="s">
        <v>5701</v>
      </c>
      <c r="L18" s="21" t="s">
        <v>5701</v>
      </c>
      <c r="M18" s="21" t="s">
        <v>5701</v>
      </c>
      <c r="N18" s="21" t="s">
        <v>5701</v>
      </c>
      <c r="O18" s="21" t="s">
        <v>5701</v>
      </c>
      <c r="P18" s="21" t="s">
        <v>5701</v>
      </c>
      <c r="Q18" s="21" t="s">
        <v>5701</v>
      </c>
      <c r="R18" s="21" t="s">
        <v>5701</v>
      </c>
      <c r="S18" s="21" t="s">
        <v>5701</v>
      </c>
      <c r="T18" s="21" t="s">
        <v>5701</v>
      </c>
      <c r="U18" s="21" t="s">
        <v>5701</v>
      </c>
      <c r="V18" s="21" t="s">
        <v>5701</v>
      </c>
      <c r="W18" s="21" t="s">
        <v>5701</v>
      </c>
      <c r="X18" s="21" t="s">
        <v>5701</v>
      </c>
      <c r="Y18" s="21" t="s">
        <v>5701</v>
      </c>
      <c r="Z18" s="21" t="s">
        <v>5701</v>
      </c>
      <c r="AA18" s="25"/>
      <c r="AB18" s="30"/>
      <c r="AC18" s="31"/>
      <c r="AG18" s="6">
        <v>52</v>
      </c>
      <c r="AH18" s="6">
        <v>52</v>
      </c>
      <c r="AM18" s="6"/>
      <c r="AN18" s="44">
        <f>Outcome!E9</f>
        <v>2.5999999999999996</v>
      </c>
      <c r="AO18" s="44">
        <f>Outcome!F9</f>
        <v>2.1999999999999997</v>
      </c>
      <c r="AP18" s="44">
        <f>Outcome!G9</f>
        <v>1.7999999999999998</v>
      </c>
      <c r="AQ18" s="44">
        <f>Outcome!H9</f>
        <v>1.4</v>
      </c>
      <c r="AR18" s="44">
        <f>Outcome!I9</f>
        <v>1</v>
      </c>
      <c r="AU18" s="33" t="s">
        <v>3728</v>
      </c>
      <c r="BD18" s="6"/>
      <c r="BE18" s="44">
        <f>Outcome!L9</f>
        <v>2.4</v>
      </c>
      <c r="BF18" s="44">
        <f>Outcome!M9</f>
        <v>2</v>
      </c>
      <c r="BG18" s="44">
        <f>Outcome!N9</f>
        <v>1.6</v>
      </c>
      <c r="BH18" s="44">
        <f>Outcome!O9</f>
        <v>1.2000000000000002</v>
      </c>
      <c r="BI18" s="44">
        <f>Outcome!P9</f>
        <v>0.8</v>
      </c>
      <c r="BL18" s="33" t="s">
        <v>3728</v>
      </c>
    </row>
    <row r="19" spans="1:66" x14ac:dyDescent="0.3">
      <c r="A19" s="29" t="s">
        <v>5687</v>
      </c>
      <c r="B19" s="20" t="s">
        <v>5693</v>
      </c>
      <c r="C19" s="21" t="s">
        <v>5693</v>
      </c>
      <c r="D19" s="21" t="s">
        <v>5696</v>
      </c>
      <c r="E19" s="21" t="s">
        <v>5697</v>
      </c>
      <c r="H19" s="5" t="str">
        <f>B13</f>
        <v>A005930</v>
      </c>
      <c r="I19" s="16" t="s">
        <v>5695</v>
      </c>
      <c r="J19" s="5">
        <v>12</v>
      </c>
      <c r="K19" s="50">
        <v>29414.48</v>
      </c>
      <c r="L19" s="50">
        <v>34440.410000000003</v>
      </c>
      <c r="M19" s="50">
        <v>39656.61</v>
      </c>
      <c r="N19" s="50">
        <v>45197.58</v>
      </c>
      <c r="O19" s="50">
        <v>51560.62</v>
      </c>
      <c r="P19" s="50">
        <v>58113.49</v>
      </c>
      <c r="Q19" s="50">
        <v>66824.710000000006</v>
      </c>
      <c r="R19" s="50">
        <v>85589.56</v>
      </c>
      <c r="S19" s="50">
        <v>97090.38</v>
      </c>
      <c r="T19" s="50">
        <v>117094.05</v>
      </c>
      <c r="U19" s="50">
        <v>144442.62</v>
      </c>
      <c r="V19" s="50">
        <v>162181.73000000001</v>
      </c>
      <c r="W19" s="50">
        <v>177646.63</v>
      </c>
      <c r="X19" s="50">
        <v>185028.56</v>
      </c>
      <c r="Y19" s="50">
        <v>205273.02</v>
      </c>
      <c r="Z19" s="50">
        <v>227415.6</v>
      </c>
      <c r="AA19" s="50"/>
      <c r="AB19" s="34"/>
      <c r="AC19" s="35" t="s">
        <v>1075</v>
      </c>
      <c r="AE19" s="5" t="s">
        <v>1076</v>
      </c>
      <c r="AG19" s="6" t="s">
        <v>1077</v>
      </c>
      <c r="AH19" s="6" t="s">
        <v>1078</v>
      </c>
      <c r="AJ19" s="33" t="s">
        <v>3641</v>
      </c>
      <c r="AK19" s="36" t="s">
        <v>3642</v>
      </c>
      <c r="AM19" s="37" t="str">
        <f>B14</f>
        <v>삼성전자</v>
      </c>
      <c r="AN19" s="6" t="str">
        <f>AN18&amp;"X"</f>
        <v>2.6X</v>
      </c>
      <c r="AO19" s="6" t="str">
        <f>AO18&amp;"X"</f>
        <v>2.2X</v>
      </c>
      <c r="AP19" s="45" t="str">
        <f>AP18&amp;"X"</f>
        <v>1.8X</v>
      </c>
      <c r="AQ19" s="6" t="str">
        <f t="shared" ref="AQ19" si="1">AQ18&amp;"X"</f>
        <v>1.4X</v>
      </c>
      <c r="AR19" s="6" t="str">
        <f>AR18&amp;"X"</f>
        <v>1X</v>
      </c>
      <c r="AT19" s="36" t="str">
        <f>PER!AP19&amp;" Trailing ROE"</f>
        <v>삼성전자 Trailing ROE</v>
      </c>
      <c r="AU19" s="33" t="s">
        <v>3731</v>
      </c>
      <c r="AV19" s="36"/>
      <c r="AW19" s="36" t="s">
        <v>3737</v>
      </c>
      <c r="BB19" s="33" t="s">
        <v>3641</v>
      </c>
      <c r="BC19" s="36" t="s">
        <v>3643</v>
      </c>
      <c r="BD19" s="6" t="str">
        <f t="shared" ref="BD19:BD82" si="2">AM19</f>
        <v>삼성전자</v>
      </c>
      <c r="BE19" s="6" t="str">
        <f>BE18&amp;"X"</f>
        <v>2.4X</v>
      </c>
      <c r="BF19" s="6" t="str">
        <f t="shared" ref="BF19:BI19" si="3">BF18&amp;"X"</f>
        <v>2X</v>
      </c>
      <c r="BG19" s="6" t="str">
        <f t="shared" si="3"/>
        <v>1.6X</v>
      </c>
      <c r="BH19" s="6" t="str">
        <f t="shared" si="3"/>
        <v>1.2X</v>
      </c>
      <c r="BI19" s="6" t="str">
        <f t="shared" si="3"/>
        <v>0.8X</v>
      </c>
      <c r="BK19" s="46" t="str">
        <f>BD19&amp;" Forward ROE"</f>
        <v>삼성전자 Forward ROE</v>
      </c>
      <c r="BL19" s="33" t="s">
        <v>3731</v>
      </c>
      <c r="BN19" s="36" t="s">
        <v>3736</v>
      </c>
    </row>
    <row r="20" spans="1:66" x14ac:dyDescent="0.3">
      <c r="A20" s="38">
        <v>37988</v>
      </c>
      <c r="B20" s="48">
        <v>67733.09</v>
      </c>
      <c r="C20" s="48">
        <v>73465.820000000007</v>
      </c>
      <c r="D20" s="48">
        <v>449000</v>
      </c>
      <c r="E20" s="49">
        <v>999.13</v>
      </c>
      <c r="H20" s="5" t="str">
        <f>PER!H20</f>
        <v>WI620</v>
      </c>
      <c r="I20" s="16" t="s">
        <v>5694</v>
      </c>
      <c r="J20" s="5"/>
      <c r="K20" s="50">
        <v>34817.83</v>
      </c>
      <c r="L20" s="50">
        <v>41882.620000000003</v>
      </c>
      <c r="M20" s="50">
        <v>49076.63</v>
      </c>
      <c r="N20" s="50">
        <v>57153.14</v>
      </c>
      <c r="O20" s="50">
        <v>64110.02</v>
      </c>
      <c r="P20" s="50">
        <v>66987.8</v>
      </c>
      <c r="Q20" s="50">
        <v>76560.320000000007</v>
      </c>
      <c r="R20" s="50">
        <v>99656.59</v>
      </c>
      <c r="S20" s="51">
        <v>111410.83</v>
      </c>
      <c r="T20" s="50">
        <v>133438.82</v>
      </c>
      <c r="U20" s="50">
        <v>164018.70000000001</v>
      </c>
      <c r="V20" s="50">
        <v>186968.31</v>
      </c>
      <c r="W20" s="50">
        <v>203484.29</v>
      </c>
      <c r="X20" s="50">
        <v>212873.23</v>
      </c>
      <c r="Y20" s="50">
        <v>236957.31</v>
      </c>
      <c r="Z20" s="50">
        <v>263404.78000000003</v>
      </c>
      <c r="AA20" s="50"/>
      <c r="AB20" s="34"/>
      <c r="AC20" s="35">
        <f>AD20+1</f>
        <v>2005</v>
      </c>
      <c r="AD20" s="5">
        <f t="shared" ref="AD20:AD83" si="4">YEAR(AF20)</f>
        <v>2004</v>
      </c>
      <c r="AE20" s="5">
        <f>AD20-1</f>
        <v>2003</v>
      </c>
      <c r="AF20" s="8">
        <f t="shared" ref="AF20:AF83" si="5">A20</f>
        <v>37988</v>
      </c>
      <c r="AG20" s="6">
        <v>52</v>
      </c>
      <c r="AH20" s="6">
        <v>0</v>
      </c>
      <c r="AJ20">
        <f>VLOOKUP($AD20,$AK$3:$AM$17,AL$1,FALSE)*($AH20/$AG$18)+VLOOKUP($AE20,$AK$3:$AM$17,AL$1,FALSE)*($AG20/$AH$18)</f>
        <v>29414.48</v>
      </c>
      <c r="AK20">
        <f>B20/AJ20</f>
        <v>2.3027124735844384</v>
      </c>
      <c r="AL20" s="39">
        <f t="shared" ref="AL20:AL83" si="6">AF20</f>
        <v>37988</v>
      </c>
      <c r="AM20" s="40">
        <f t="shared" ref="AM20:AM83" si="7">(B20)/1000</f>
        <v>67.73308999999999</v>
      </c>
      <c r="AN20">
        <f t="shared" ref="AN20:AR36" si="8">($AJ20*AN$18)/1000</f>
        <v>76.477647999999988</v>
      </c>
      <c r="AO20">
        <f t="shared" si="8"/>
        <v>64.711855999999997</v>
      </c>
      <c r="AP20">
        <f t="shared" si="8"/>
        <v>52.946063999999993</v>
      </c>
      <c r="AQ20">
        <f t="shared" si="8"/>
        <v>41.180271999999995</v>
      </c>
      <c r="AR20">
        <f t="shared" si="8"/>
        <v>29.414480000000001</v>
      </c>
      <c r="AT20">
        <f>PER!AK20/PBR!AJ20*100</f>
        <v>20.2587297140728</v>
      </c>
      <c r="AU20">
        <f>VLOOKUP($AD20,$AK$3:$AM$17,AM$1,FALSE)*($AH20/$AG$18)+VLOOKUP($AE20,$AK$3:$AM$17,AM$1,FALSE)*($AG20/$AH$18)</f>
        <v>34817.83</v>
      </c>
      <c r="AW20">
        <f>PER!AW20/PBR!AU20*100</f>
        <v>11.786748341295251</v>
      </c>
      <c r="BB20">
        <f>VLOOKUP($AD20,$AK$3:$AM$17,AL$1,FALSE)*($AG20/$AG$18)+VLOOKUP($AC20,$AK$3:$AM$17,AL$1,FALSE)*($AH20/$AH$18)</f>
        <v>34440.410000000003</v>
      </c>
      <c r="BC20">
        <f t="shared" ref="BC20:BC83" si="9">B20/BB20</f>
        <v>1.9666749031152646</v>
      </c>
      <c r="BD20" s="41">
        <f t="shared" si="2"/>
        <v>67.73308999999999</v>
      </c>
      <c r="BE20">
        <f t="shared" ref="BE20:BI35" si="10">($BB20*BE$18)/1000</f>
        <v>82.656984000000008</v>
      </c>
      <c r="BF20">
        <f t="shared" si="10"/>
        <v>68.88082</v>
      </c>
      <c r="BG20">
        <f t="shared" si="10"/>
        <v>55.104656000000013</v>
      </c>
      <c r="BH20">
        <f t="shared" si="10"/>
        <v>41.328492000000011</v>
      </c>
      <c r="BI20">
        <f t="shared" si="10"/>
        <v>27.552328000000006</v>
      </c>
      <c r="BK20">
        <f>PER!BD20/PBR!BB20*100</f>
        <v>31.320010417994439</v>
      </c>
      <c r="BL20">
        <f>VLOOKUP($AD20,$AK$3:$AM$17,AM$1,FALSE)*($AH20/$AG$18)+VLOOKUP($AE20,$AK$3:$AM$17,AM$1,FALSE)*($AG20/$AH$18)</f>
        <v>34817.83</v>
      </c>
      <c r="BN20">
        <f>PER!BP20/PBR!BL20*100</f>
        <v>35.717102415630151</v>
      </c>
    </row>
    <row r="21" spans="1:66" x14ac:dyDescent="0.3">
      <c r="A21" s="38">
        <v>37995</v>
      </c>
      <c r="B21" s="48">
        <v>76633.429999999993</v>
      </c>
      <c r="C21" s="48">
        <v>83222.38</v>
      </c>
      <c r="D21" s="48">
        <v>508000</v>
      </c>
      <c r="E21" s="49">
        <v>1131.17</v>
      </c>
      <c r="AC21" s="35">
        <f t="shared" ref="AC21:AC84" si="11">AD21+1</f>
        <v>2005</v>
      </c>
      <c r="AD21" s="5">
        <f t="shared" si="4"/>
        <v>2004</v>
      </c>
      <c r="AE21" s="5">
        <f t="shared" ref="AE21:AE84" si="12">AD21-1</f>
        <v>2003</v>
      </c>
      <c r="AF21" s="8">
        <f t="shared" si="5"/>
        <v>37995</v>
      </c>
      <c r="AG21" s="6">
        <f t="shared" ref="AG21:AG84" si="13">AG20-1</f>
        <v>51</v>
      </c>
      <c r="AH21" s="6">
        <f t="shared" ref="AH21:AH84" si="14">AH20+1</f>
        <v>1</v>
      </c>
      <c r="AJ21">
        <f t="shared" ref="AJ21:AJ84" si="15">VLOOKUP($AD21,$AK$3:$AM$17,AL$1,FALSE)*($AH21/$AG$18)+VLOOKUP($AE21,$AK$3:$AM$17,AL$1,FALSE)*($AG21/$AH$18)</f>
        <v>29511.132499999996</v>
      </c>
      <c r="AK21">
        <f t="shared" ref="AK21:AK84" si="16">B21/AJ21</f>
        <v>2.5967634417283039</v>
      </c>
      <c r="AL21" s="39">
        <f t="shared" si="6"/>
        <v>37995</v>
      </c>
      <c r="AM21" s="40">
        <f t="shared" si="7"/>
        <v>76.63342999999999</v>
      </c>
      <c r="AN21">
        <f t="shared" si="8"/>
        <v>76.728944499999983</v>
      </c>
      <c r="AO21">
        <f t="shared" si="8"/>
        <v>64.924491499999988</v>
      </c>
      <c r="AP21">
        <f t="shared" si="8"/>
        <v>53.120038499999986</v>
      </c>
      <c r="AQ21">
        <f t="shared" si="8"/>
        <v>41.31558549999999</v>
      </c>
      <c r="AR21">
        <f t="shared" si="8"/>
        <v>29.511132499999995</v>
      </c>
      <c r="AT21">
        <f>PER!AK21/PBR!AJ21*100</f>
        <v>20.506976998751757</v>
      </c>
      <c r="AU21">
        <f t="shared" ref="AU21:AU84" si="17">VLOOKUP($AD21,$AK$3:$AM$17,AM$1,FALSE)*($AH21/$AG$18)+VLOOKUP($AE21,$AK$3:$AM$17,AM$1,FALSE)*($AG21/$AH$18)</f>
        <v>34953.691346153842</v>
      </c>
      <c r="AW21">
        <f>PER!AW21/PBR!AU21*100</f>
        <v>12.199344852952283</v>
      </c>
      <c r="BB21">
        <f t="shared" ref="BB21:BB84" si="18">VLOOKUP($AD21,$AK$3:$AM$17,AL$1,FALSE)*($AG21/$AG$18)+VLOOKUP($AC21,$AK$3:$AM$17,AL$1,FALSE)*($AH21/$AH$18)</f>
        <v>34540.721538461541</v>
      </c>
      <c r="BC21">
        <f t="shared" si="9"/>
        <v>2.2186401032377878</v>
      </c>
      <c r="BD21" s="41">
        <f t="shared" si="2"/>
        <v>76.63342999999999</v>
      </c>
      <c r="BE21">
        <f t="shared" si="10"/>
        <v>82.897731692307701</v>
      </c>
      <c r="BF21">
        <f t="shared" si="10"/>
        <v>69.08144307692308</v>
      </c>
      <c r="BG21">
        <f t="shared" si="10"/>
        <v>55.265154461538472</v>
      </c>
      <c r="BH21">
        <f t="shared" si="10"/>
        <v>41.448865846153858</v>
      </c>
      <c r="BI21">
        <f t="shared" si="10"/>
        <v>27.632577230769236</v>
      </c>
      <c r="BK21">
        <f>PER!BD21/PBR!BB21*100</f>
        <v>31.053867232473735</v>
      </c>
      <c r="BL21">
        <f t="shared" ref="BL21:BL84" si="19">VLOOKUP($AD21,$AK$3:$AM$17,AM$1,FALSE)*($AH21/$AG$18)+VLOOKUP($AE21,$AK$3:$AM$17,AM$1,FALSE)*($AG21/$AH$18)</f>
        <v>34953.691346153842</v>
      </c>
      <c r="BN21">
        <f>PER!BP21/PBR!BL21*100</f>
        <v>35.404936184934144</v>
      </c>
    </row>
    <row r="22" spans="1:66" x14ac:dyDescent="0.3">
      <c r="A22" s="38">
        <v>38002</v>
      </c>
      <c r="B22" s="48">
        <v>76471.210000000006</v>
      </c>
      <c r="C22" s="48">
        <v>83206.320000000007</v>
      </c>
      <c r="D22" s="48">
        <v>506000</v>
      </c>
      <c r="E22" s="49">
        <v>1129.02</v>
      </c>
      <c r="AC22" s="35">
        <f t="shared" si="11"/>
        <v>2005</v>
      </c>
      <c r="AD22" s="5">
        <f t="shared" si="4"/>
        <v>2004</v>
      </c>
      <c r="AE22" s="5">
        <f t="shared" si="12"/>
        <v>2003</v>
      </c>
      <c r="AF22" s="8">
        <f t="shared" si="5"/>
        <v>38002</v>
      </c>
      <c r="AG22" s="6">
        <f t="shared" si="13"/>
        <v>50</v>
      </c>
      <c r="AH22" s="6">
        <f t="shared" si="14"/>
        <v>2</v>
      </c>
      <c r="AJ22">
        <f t="shared" si="15"/>
        <v>29607.785000000003</v>
      </c>
      <c r="AK22">
        <f t="shared" si="16"/>
        <v>2.5828075284929284</v>
      </c>
      <c r="AL22" s="39">
        <f t="shared" si="6"/>
        <v>38002</v>
      </c>
      <c r="AM22" s="40">
        <f t="shared" si="7"/>
        <v>76.471210000000013</v>
      </c>
      <c r="AN22">
        <f t="shared" si="8"/>
        <v>76.980240999999992</v>
      </c>
      <c r="AO22">
        <f t="shared" si="8"/>
        <v>65.137127000000007</v>
      </c>
      <c r="AP22">
        <f t="shared" si="8"/>
        <v>53.294013</v>
      </c>
      <c r="AQ22">
        <f t="shared" si="8"/>
        <v>41.450899000000007</v>
      </c>
      <c r="AR22">
        <f t="shared" si="8"/>
        <v>29.607785000000003</v>
      </c>
      <c r="AT22">
        <f>PER!AK22/PBR!AJ22*100</f>
        <v>20.753603512361046</v>
      </c>
      <c r="AU22">
        <f t="shared" si="17"/>
        <v>35089.552692307698</v>
      </c>
      <c r="AW22">
        <f>PER!AW22/PBR!AU22*100</f>
        <v>12.608746344257604</v>
      </c>
      <c r="BB22">
        <f t="shared" si="18"/>
        <v>34641.033076923079</v>
      </c>
      <c r="BC22">
        <f t="shared" si="9"/>
        <v>2.2075326053408917</v>
      </c>
      <c r="BD22" s="41">
        <f t="shared" si="2"/>
        <v>76.471210000000013</v>
      </c>
      <c r="BE22">
        <f t="shared" si="10"/>
        <v>83.138479384615394</v>
      </c>
      <c r="BF22">
        <f t="shared" si="10"/>
        <v>69.282066153846159</v>
      </c>
      <c r="BG22">
        <f t="shared" si="10"/>
        <v>55.425652923076932</v>
      </c>
      <c r="BH22">
        <f t="shared" si="10"/>
        <v>41.569239692307704</v>
      </c>
      <c r="BI22">
        <f t="shared" si="10"/>
        <v>27.712826461538466</v>
      </c>
      <c r="BK22">
        <f>PER!BD22/PBR!BB22*100</f>
        <v>30.789265411630666</v>
      </c>
      <c r="BL22">
        <f t="shared" si="19"/>
        <v>35089.552692307698</v>
      </c>
      <c r="BN22">
        <f>PER!BP22/PBR!BL22*100</f>
        <v>35.095187273415597</v>
      </c>
    </row>
    <row r="23" spans="1:66" x14ac:dyDescent="0.3">
      <c r="A23" s="38">
        <v>38006</v>
      </c>
      <c r="B23" s="48">
        <v>79493.789999999994</v>
      </c>
      <c r="C23" s="48">
        <v>86204.84</v>
      </c>
      <c r="D23" s="48">
        <v>526000</v>
      </c>
      <c r="E23" s="49">
        <v>1169.56</v>
      </c>
      <c r="AC23" s="35">
        <f t="shared" si="11"/>
        <v>2005</v>
      </c>
      <c r="AD23" s="5">
        <f t="shared" si="4"/>
        <v>2004</v>
      </c>
      <c r="AE23" s="5">
        <f t="shared" si="12"/>
        <v>2003</v>
      </c>
      <c r="AF23" s="8">
        <f t="shared" si="5"/>
        <v>38006</v>
      </c>
      <c r="AG23" s="6">
        <f t="shared" si="13"/>
        <v>49</v>
      </c>
      <c r="AH23" s="6">
        <f t="shared" si="14"/>
        <v>3</v>
      </c>
      <c r="AJ23">
        <f t="shared" si="15"/>
        <v>29704.4375</v>
      </c>
      <c r="AK23">
        <f t="shared" si="16"/>
        <v>2.6761587389089589</v>
      </c>
      <c r="AL23" s="39">
        <f t="shared" si="6"/>
        <v>38006</v>
      </c>
      <c r="AM23" s="40">
        <f t="shared" si="7"/>
        <v>79.49378999999999</v>
      </c>
      <c r="AN23">
        <f t="shared" si="8"/>
        <v>77.231537499999988</v>
      </c>
      <c r="AO23">
        <f t="shared" si="8"/>
        <v>65.349762499999983</v>
      </c>
      <c r="AP23" s="33">
        <f t="shared" si="8"/>
        <v>53.467987499999992</v>
      </c>
      <c r="AQ23">
        <f t="shared" si="8"/>
        <v>41.586212499999995</v>
      </c>
      <c r="AR23">
        <f t="shared" si="8"/>
        <v>29.704437500000001</v>
      </c>
      <c r="AT23">
        <f>PER!AK23/PBR!AJ23*100</f>
        <v>20.998625075928341</v>
      </c>
      <c r="AU23">
        <f t="shared" si="17"/>
        <v>35225.414038461538</v>
      </c>
      <c r="AW23">
        <f>PER!AW23/PBR!AU23*100</f>
        <v>13.014989783954769</v>
      </c>
      <c r="BB23">
        <f t="shared" si="18"/>
        <v>34741.344615384616</v>
      </c>
      <c r="BC23">
        <f t="shared" si="9"/>
        <v>2.2881610047066951</v>
      </c>
      <c r="BD23" s="41">
        <f t="shared" si="2"/>
        <v>79.49378999999999</v>
      </c>
      <c r="BE23">
        <f t="shared" si="10"/>
        <v>83.379227076923087</v>
      </c>
      <c r="BF23">
        <f t="shared" si="10"/>
        <v>69.482689230769239</v>
      </c>
      <c r="BG23">
        <f t="shared" si="10"/>
        <v>55.586151384615391</v>
      </c>
      <c r="BH23">
        <f t="shared" si="10"/>
        <v>41.68961353846155</v>
      </c>
      <c r="BI23">
        <f t="shared" si="10"/>
        <v>27.793075692307696</v>
      </c>
      <c r="BK23">
        <f>PER!BD23/PBR!BB23*100</f>
        <v>30.526191603938628</v>
      </c>
      <c r="BL23">
        <f t="shared" si="19"/>
        <v>35225.414038461538</v>
      </c>
      <c r="BN23">
        <f>PER!BP23/PBR!BL23*100</f>
        <v>34.787827710907564</v>
      </c>
    </row>
    <row r="24" spans="1:66" x14ac:dyDescent="0.3">
      <c r="A24" s="38">
        <v>38016</v>
      </c>
      <c r="B24" s="48">
        <v>79226.66</v>
      </c>
      <c r="C24" s="48">
        <v>86705.2</v>
      </c>
      <c r="D24" s="48">
        <v>524000</v>
      </c>
      <c r="E24" s="49">
        <v>1174.7</v>
      </c>
      <c r="AC24" s="35">
        <f t="shared" si="11"/>
        <v>2005</v>
      </c>
      <c r="AD24" s="5">
        <f t="shared" si="4"/>
        <v>2004</v>
      </c>
      <c r="AE24" s="5">
        <f t="shared" si="12"/>
        <v>2003</v>
      </c>
      <c r="AF24" s="8">
        <f t="shared" si="5"/>
        <v>38016</v>
      </c>
      <c r="AG24" s="6">
        <f t="shared" si="13"/>
        <v>48</v>
      </c>
      <c r="AH24" s="6">
        <f t="shared" si="14"/>
        <v>4</v>
      </c>
      <c r="AJ24">
        <f t="shared" si="15"/>
        <v>29801.09</v>
      </c>
      <c r="AK24">
        <f t="shared" si="16"/>
        <v>2.6585155106742739</v>
      </c>
      <c r="AL24" s="39">
        <f t="shared" si="6"/>
        <v>38016</v>
      </c>
      <c r="AM24" s="40">
        <f t="shared" si="7"/>
        <v>79.22666000000001</v>
      </c>
      <c r="AN24">
        <f t="shared" si="8"/>
        <v>77.482833999999983</v>
      </c>
      <c r="AO24">
        <f t="shared" si="8"/>
        <v>65.562397999999988</v>
      </c>
      <c r="AP24" s="33">
        <f t="shared" si="8"/>
        <v>53.641961999999992</v>
      </c>
      <c r="AQ24">
        <f t="shared" si="8"/>
        <v>41.721525999999997</v>
      </c>
      <c r="AR24">
        <f t="shared" si="8"/>
        <v>29.801089999999999</v>
      </c>
      <c r="AT24">
        <f>PER!AK24/PBR!AJ24*100</f>
        <v>21.242057305234859</v>
      </c>
      <c r="AU24">
        <f t="shared" si="17"/>
        <v>35361.275384615386</v>
      </c>
      <c r="AW24">
        <f>PER!AW24/PBR!AU24*100</f>
        <v>13.418111572637761</v>
      </c>
      <c r="BB24">
        <f t="shared" si="18"/>
        <v>34841.656153846161</v>
      </c>
      <c r="BC24">
        <f t="shared" si="9"/>
        <v>2.2739062589381014</v>
      </c>
      <c r="BD24" s="41">
        <f t="shared" si="2"/>
        <v>79.22666000000001</v>
      </c>
      <c r="BE24">
        <f t="shared" si="10"/>
        <v>83.61997476923078</v>
      </c>
      <c r="BF24">
        <f t="shared" si="10"/>
        <v>69.683312307692319</v>
      </c>
      <c r="BG24">
        <f t="shared" si="10"/>
        <v>55.746649846153858</v>
      </c>
      <c r="BH24">
        <f t="shared" si="10"/>
        <v>41.809987384615404</v>
      </c>
      <c r="BI24">
        <f t="shared" si="10"/>
        <v>27.873324923076929</v>
      </c>
      <c r="BK24">
        <f>PER!BD24/PBR!BB24*100</f>
        <v>30.264632611630905</v>
      </c>
      <c r="BL24">
        <f t="shared" si="19"/>
        <v>35361.275384615386</v>
      </c>
      <c r="BN24">
        <f>PER!BP24/PBR!BL24*100</f>
        <v>34.482829957099092</v>
      </c>
    </row>
    <row r="25" spans="1:66" x14ac:dyDescent="0.3">
      <c r="A25" s="38">
        <v>38023</v>
      </c>
      <c r="B25" s="48">
        <v>79738.92</v>
      </c>
      <c r="C25" s="48">
        <v>86916.07</v>
      </c>
      <c r="D25" s="48">
        <v>527000</v>
      </c>
      <c r="E25" s="49">
        <v>1176.83</v>
      </c>
      <c r="AC25" s="35">
        <f t="shared" si="11"/>
        <v>2005</v>
      </c>
      <c r="AD25" s="5">
        <f t="shared" si="4"/>
        <v>2004</v>
      </c>
      <c r="AE25" s="5">
        <f t="shared" si="12"/>
        <v>2003</v>
      </c>
      <c r="AF25" s="8">
        <f t="shared" si="5"/>
        <v>38023</v>
      </c>
      <c r="AG25" s="6">
        <f t="shared" si="13"/>
        <v>47</v>
      </c>
      <c r="AH25" s="6">
        <f t="shared" si="14"/>
        <v>5</v>
      </c>
      <c r="AJ25">
        <f t="shared" si="15"/>
        <v>29897.7425</v>
      </c>
      <c r="AK25">
        <f t="shared" si="16"/>
        <v>2.6670548788089934</v>
      </c>
      <c r="AL25" s="39">
        <f t="shared" si="6"/>
        <v>38023</v>
      </c>
      <c r="AM25" s="40">
        <f t="shared" si="7"/>
        <v>79.738919999999993</v>
      </c>
      <c r="AN25">
        <f t="shared" si="8"/>
        <v>77.734130499999978</v>
      </c>
      <c r="AO25">
        <f t="shared" si="8"/>
        <v>65.775033499999992</v>
      </c>
      <c r="AP25" s="33">
        <f t="shared" si="8"/>
        <v>53.815936499999999</v>
      </c>
      <c r="AQ25">
        <f t="shared" si="8"/>
        <v>41.856839499999992</v>
      </c>
      <c r="AR25">
        <f t="shared" si="8"/>
        <v>29.8977425</v>
      </c>
      <c r="AT25">
        <f>PER!AK25/PBR!AJ25*100</f>
        <v>21.483915614132972</v>
      </c>
      <c r="AU25">
        <f t="shared" si="17"/>
        <v>35497.136730769234</v>
      </c>
      <c r="AW25">
        <f>PER!AW25/PBR!AU25*100</f>
        <v>13.818147553623653</v>
      </c>
      <c r="BB25">
        <f t="shared" si="18"/>
        <v>34941.967692307699</v>
      </c>
      <c r="BC25">
        <f t="shared" si="9"/>
        <v>2.2820386276515885</v>
      </c>
      <c r="BD25" s="41">
        <f t="shared" si="2"/>
        <v>79.738919999999993</v>
      </c>
      <c r="BE25">
        <f t="shared" si="10"/>
        <v>83.860722461538472</v>
      </c>
      <c r="BF25">
        <f t="shared" si="10"/>
        <v>69.883935384615398</v>
      </c>
      <c r="BG25">
        <f t="shared" si="10"/>
        <v>55.907148307692317</v>
      </c>
      <c r="BH25">
        <f t="shared" si="10"/>
        <v>41.930361230769243</v>
      </c>
      <c r="BI25">
        <f t="shared" si="10"/>
        <v>27.953574153846159</v>
      </c>
      <c r="BK25">
        <f>PER!BD25/PBR!BB25*100</f>
        <v>30.004575388493599</v>
      </c>
      <c r="BL25">
        <f t="shared" si="19"/>
        <v>35497.136730769234</v>
      </c>
      <c r="BN25">
        <f>PER!BP25/PBR!BL25*100</f>
        <v>34.180166893309178</v>
      </c>
    </row>
    <row r="26" spans="1:66" x14ac:dyDescent="0.3">
      <c r="A26" s="38">
        <v>38030</v>
      </c>
      <c r="B26" s="48">
        <v>82782.509999999995</v>
      </c>
      <c r="C26" s="48">
        <v>90130.04</v>
      </c>
      <c r="D26" s="48">
        <v>555000</v>
      </c>
      <c r="E26" s="49">
        <v>1236.46</v>
      </c>
      <c r="AC26" s="35">
        <f t="shared" si="11"/>
        <v>2005</v>
      </c>
      <c r="AD26" s="5">
        <f t="shared" si="4"/>
        <v>2004</v>
      </c>
      <c r="AE26" s="5">
        <f t="shared" si="12"/>
        <v>2003</v>
      </c>
      <c r="AF26" s="8">
        <f t="shared" si="5"/>
        <v>38030</v>
      </c>
      <c r="AG26" s="6">
        <f t="shared" si="13"/>
        <v>46</v>
      </c>
      <c r="AH26" s="6">
        <f t="shared" si="14"/>
        <v>6</v>
      </c>
      <c r="AJ26">
        <f t="shared" si="15"/>
        <v>29994.394999999997</v>
      </c>
      <c r="AK26">
        <f t="shared" si="16"/>
        <v>2.7599326474162922</v>
      </c>
      <c r="AL26" s="39">
        <f t="shared" si="6"/>
        <v>38030</v>
      </c>
      <c r="AM26" s="40">
        <f t="shared" si="7"/>
        <v>82.782509999999988</v>
      </c>
      <c r="AN26">
        <f t="shared" si="8"/>
        <v>77.985426999999987</v>
      </c>
      <c r="AO26">
        <f t="shared" si="8"/>
        <v>65.987668999999983</v>
      </c>
      <c r="AP26" s="33">
        <f t="shared" si="8"/>
        <v>53.989910999999985</v>
      </c>
      <c r="AQ26">
        <f t="shared" si="8"/>
        <v>41.992152999999988</v>
      </c>
      <c r="AR26">
        <f t="shared" si="8"/>
        <v>29.994394999999997</v>
      </c>
      <c r="AT26">
        <f>PER!AK26/PBR!AJ26*100</f>
        <v>21.724215217799607</v>
      </c>
      <c r="AU26">
        <f t="shared" si="17"/>
        <v>35632.998076923075</v>
      </c>
      <c r="AW26">
        <f>PER!AW26/PBR!AU26*100</f>
        <v>14.215133023576515</v>
      </c>
      <c r="BB26">
        <f t="shared" si="18"/>
        <v>35042.279230769229</v>
      </c>
      <c r="BC26">
        <f t="shared" si="9"/>
        <v>2.3623608913917895</v>
      </c>
      <c r="BD26" s="41">
        <f t="shared" si="2"/>
        <v>82.782509999999988</v>
      </c>
      <c r="BE26">
        <f t="shared" si="10"/>
        <v>84.101470153846151</v>
      </c>
      <c r="BF26">
        <f t="shared" si="10"/>
        <v>70.084558461538464</v>
      </c>
      <c r="BG26">
        <f t="shared" si="10"/>
        <v>56.06764676923077</v>
      </c>
      <c r="BH26">
        <f t="shared" si="10"/>
        <v>42.050735076923083</v>
      </c>
      <c r="BI26">
        <f t="shared" si="10"/>
        <v>28.033823384615385</v>
      </c>
      <c r="BK26">
        <f>PER!BD26/PBR!BB26*100</f>
        <v>29.746007037696419</v>
      </c>
      <c r="BL26">
        <f t="shared" si="19"/>
        <v>35632.998076923075</v>
      </c>
      <c r="BN26">
        <f>PER!BP26/PBR!BL26*100</f>
        <v>33.879811814448786</v>
      </c>
    </row>
    <row r="27" spans="1:66" x14ac:dyDescent="0.3">
      <c r="A27" s="38">
        <v>38037</v>
      </c>
      <c r="B27" s="48">
        <v>81887.570000000007</v>
      </c>
      <c r="C27" s="48">
        <v>89504.98</v>
      </c>
      <c r="D27" s="48">
        <v>549000</v>
      </c>
      <c r="E27" s="49">
        <v>1228.1400000000001</v>
      </c>
      <c r="AC27" s="35">
        <f t="shared" si="11"/>
        <v>2005</v>
      </c>
      <c r="AD27" s="5">
        <f t="shared" si="4"/>
        <v>2004</v>
      </c>
      <c r="AE27" s="5">
        <f t="shared" si="12"/>
        <v>2003</v>
      </c>
      <c r="AF27" s="8">
        <f t="shared" si="5"/>
        <v>38037</v>
      </c>
      <c r="AG27" s="6">
        <f t="shared" si="13"/>
        <v>45</v>
      </c>
      <c r="AH27" s="6">
        <f t="shared" si="14"/>
        <v>7</v>
      </c>
      <c r="AJ27">
        <f t="shared" si="15"/>
        <v>30091.047500000001</v>
      </c>
      <c r="AK27">
        <f t="shared" si="16"/>
        <v>2.7213266670095151</v>
      </c>
      <c r="AL27" s="39">
        <f t="shared" si="6"/>
        <v>38037</v>
      </c>
      <c r="AM27" s="40">
        <f t="shared" si="7"/>
        <v>81.887570000000011</v>
      </c>
      <c r="AN27">
        <f t="shared" si="8"/>
        <v>78.236723499999997</v>
      </c>
      <c r="AO27">
        <f t="shared" si="8"/>
        <v>66.200304500000001</v>
      </c>
      <c r="AP27" s="33">
        <f t="shared" si="8"/>
        <v>54.163885499999999</v>
      </c>
      <c r="AQ27">
        <f t="shared" si="8"/>
        <v>42.127466499999997</v>
      </c>
      <c r="AR27">
        <f t="shared" si="8"/>
        <v>30.091047500000002</v>
      </c>
      <c r="AT27">
        <f>PER!AK27/PBR!AJ27*100</f>
        <v>21.962971135926974</v>
      </c>
      <c r="AU27">
        <f t="shared" si="17"/>
        <v>35768.859423076923</v>
      </c>
      <c r="AW27">
        <f>PER!AW27/PBR!AU27*100</f>
        <v>14.609102742889229</v>
      </c>
      <c r="BB27">
        <f t="shared" si="18"/>
        <v>35142.590769230774</v>
      </c>
      <c r="BC27">
        <f t="shared" si="9"/>
        <v>2.3301517676294079</v>
      </c>
      <c r="BD27" s="41">
        <f t="shared" si="2"/>
        <v>81.887570000000011</v>
      </c>
      <c r="BE27">
        <f t="shared" si="10"/>
        <v>84.342217846153858</v>
      </c>
      <c r="BF27">
        <f t="shared" si="10"/>
        <v>70.285181538461543</v>
      </c>
      <c r="BG27">
        <f t="shared" si="10"/>
        <v>56.228145230769236</v>
      </c>
      <c r="BH27">
        <f t="shared" si="10"/>
        <v>42.171108923076936</v>
      </c>
      <c r="BI27">
        <f t="shared" si="10"/>
        <v>28.114072615384618</v>
      </c>
      <c r="BK27">
        <f>PER!BD27/PBR!BB27*100</f>
        <v>29.48891480966072</v>
      </c>
      <c r="BL27">
        <f t="shared" si="19"/>
        <v>35768.859423076923</v>
      </c>
      <c r="BN27">
        <f>PER!BP27/PBR!BL27*100</f>
        <v>33.581738421166079</v>
      </c>
    </row>
    <row r="28" spans="1:66" x14ac:dyDescent="0.3">
      <c r="A28" s="38">
        <v>38044</v>
      </c>
      <c r="B28" s="48">
        <v>81290.94</v>
      </c>
      <c r="C28" s="48">
        <v>88759.96</v>
      </c>
      <c r="D28" s="48">
        <v>545000</v>
      </c>
      <c r="E28" s="49">
        <v>1218.0999999999999</v>
      </c>
      <c r="AC28" s="35">
        <f t="shared" si="11"/>
        <v>2005</v>
      </c>
      <c r="AD28" s="5">
        <f t="shared" si="4"/>
        <v>2004</v>
      </c>
      <c r="AE28" s="5">
        <f t="shared" si="12"/>
        <v>2003</v>
      </c>
      <c r="AF28" s="8">
        <f t="shared" si="5"/>
        <v>38044</v>
      </c>
      <c r="AG28" s="6">
        <f t="shared" si="13"/>
        <v>44</v>
      </c>
      <c r="AH28" s="6">
        <f t="shared" si="14"/>
        <v>8</v>
      </c>
      <c r="AJ28">
        <f t="shared" si="15"/>
        <v>30187.7</v>
      </c>
      <c r="AK28">
        <f t="shared" si="16"/>
        <v>2.6928497368133377</v>
      </c>
      <c r="AL28" s="39">
        <f t="shared" si="6"/>
        <v>38044</v>
      </c>
      <c r="AM28" s="40">
        <f t="shared" si="7"/>
        <v>81.290940000000006</v>
      </c>
      <c r="AN28">
        <f t="shared" si="8"/>
        <v>78.488019999999992</v>
      </c>
      <c r="AO28">
        <f t="shared" si="8"/>
        <v>66.412939999999992</v>
      </c>
      <c r="AP28" s="33">
        <f t="shared" si="8"/>
        <v>54.337859999999992</v>
      </c>
      <c r="AQ28">
        <f t="shared" si="8"/>
        <v>42.262779999999999</v>
      </c>
      <c r="AR28">
        <f t="shared" si="8"/>
        <v>30.1877</v>
      </c>
      <c r="AT28">
        <f>PER!AK28/PBR!AJ28*100</f>
        <v>22.200198195852057</v>
      </c>
      <c r="AU28">
        <f t="shared" si="17"/>
        <v>35904.720769230771</v>
      </c>
      <c r="AW28">
        <f>PER!AW28/PBR!AU28*100</f>
        <v>15.000090945829559</v>
      </c>
      <c r="BB28">
        <f t="shared" si="18"/>
        <v>35242.902307692311</v>
      </c>
      <c r="BC28">
        <f t="shared" si="9"/>
        <v>2.3065903962812109</v>
      </c>
      <c r="BD28" s="41">
        <f t="shared" si="2"/>
        <v>81.290940000000006</v>
      </c>
      <c r="BE28">
        <f t="shared" si="10"/>
        <v>84.582965538461551</v>
      </c>
      <c r="BF28">
        <f t="shared" si="10"/>
        <v>70.485804615384623</v>
      </c>
      <c r="BG28">
        <f t="shared" si="10"/>
        <v>56.388643692307696</v>
      </c>
      <c r="BH28">
        <f t="shared" si="10"/>
        <v>42.291482769230782</v>
      </c>
      <c r="BI28">
        <f t="shared" si="10"/>
        <v>28.194321846153848</v>
      </c>
      <c r="BK28">
        <f>PER!BD28/PBR!BB28*100</f>
        <v>29.233286099963866</v>
      </c>
      <c r="BL28">
        <f t="shared" si="19"/>
        <v>35904.720769230771</v>
      </c>
      <c r="BN28">
        <f>PER!BP28/PBR!BL28*100</f>
        <v>33.285920812170041</v>
      </c>
    </row>
    <row r="29" spans="1:66" x14ac:dyDescent="0.3">
      <c r="A29" s="38">
        <v>38051</v>
      </c>
      <c r="B29" s="48">
        <v>84124.93</v>
      </c>
      <c r="C29" s="48">
        <v>92072.48</v>
      </c>
      <c r="D29" s="48">
        <v>564000</v>
      </c>
      <c r="E29" s="49">
        <v>1263.6500000000001</v>
      </c>
      <c r="AC29" s="35">
        <f t="shared" si="11"/>
        <v>2005</v>
      </c>
      <c r="AD29" s="5">
        <f t="shared" si="4"/>
        <v>2004</v>
      </c>
      <c r="AE29" s="5">
        <f t="shared" si="12"/>
        <v>2003</v>
      </c>
      <c r="AF29" s="8">
        <f t="shared" si="5"/>
        <v>38051</v>
      </c>
      <c r="AG29" s="6">
        <f t="shared" si="13"/>
        <v>43</v>
      </c>
      <c r="AH29" s="6">
        <f t="shared" si="14"/>
        <v>9</v>
      </c>
      <c r="AJ29">
        <f t="shared" si="15"/>
        <v>30284.352499999997</v>
      </c>
      <c r="AK29">
        <f t="shared" si="16"/>
        <v>2.7778348571262996</v>
      </c>
      <c r="AL29" s="39">
        <f t="shared" si="6"/>
        <v>38051</v>
      </c>
      <c r="AM29" s="40">
        <f t="shared" si="7"/>
        <v>84.124929999999992</v>
      </c>
      <c r="AN29">
        <f t="shared" si="8"/>
        <v>78.739316499999987</v>
      </c>
      <c r="AO29">
        <f t="shared" si="8"/>
        <v>66.625575499999997</v>
      </c>
      <c r="AP29" s="33">
        <f t="shared" si="8"/>
        <v>54.511834499999992</v>
      </c>
      <c r="AQ29">
        <f t="shared" si="8"/>
        <v>42.398093499999995</v>
      </c>
      <c r="AR29">
        <f t="shared" si="8"/>
        <v>30.284352499999997</v>
      </c>
      <c r="AT29">
        <f>PER!AK29/PBR!AJ29*100</f>
        <v>22.43591103562602</v>
      </c>
      <c r="AU29">
        <f t="shared" si="17"/>
        <v>36040.582115384612</v>
      </c>
      <c r="AW29">
        <f>PER!AW29/PBR!AU29*100</f>
        <v>15.388131350456771</v>
      </c>
      <c r="BB29">
        <f t="shared" si="18"/>
        <v>35343.213846153842</v>
      </c>
      <c r="BC29">
        <f t="shared" si="9"/>
        <v>2.380228644915797</v>
      </c>
      <c r="BD29" s="41">
        <f t="shared" si="2"/>
        <v>84.124929999999992</v>
      </c>
      <c r="BE29">
        <f t="shared" si="10"/>
        <v>84.823713230769229</v>
      </c>
      <c r="BF29">
        <f t="shared" si="10"/>
        <v>70.686427692307689</v>
      </c>
      <c r="BG29">
        <f t="shared" si="10"/>
        <v>56.549142153846148</v>
      </c>
      <c r="BH29">
        <f t="shared" si="10"/>
        <v>42.411856615384622</v>
      </c>
      <c r="BI29">
        <f t="shared" si="10"/>
        <v>28.274571076923074</v>
      </c>
      <c r="BK29">
        <f>PER!BD29/PBR!BB29*100</f>
        <v>28.979108447279341</v>
      </c>
      <c r="BL29">
        <f t="shared" si="19"/>
        <v>36040.582115384612</v>
      </c>
      <c r="BN29">
        <f>PER!BP29/PBR!BL29*100</f>
        <v>32.992333476727595</v>
      </c>
    </row>
    <row r="30" spans="1:66" x14ac:dyDescent="0.3">
      <c r="A30" s="38">
        <v>38058</v>
      </c>
      <c r="B30" s="48">
        <v>78158.62</v>
      </c>
      <c r="C30" s="48">
        <v>85933.45</v>
      </c>
      <c r="D30" s="48">
        <v>524000</v>
      </c>
      <c r="E30" s="49">
        <v>1179.3800000000001</v>
      </c>
      <c r="AC30" s="35">
        <f t="shared" si="11"/>
        <v>2005</v>
      </c>
      <c r="AD30" s="5">
        <f t="shared" si="4"/>
        <v>2004</v>
      </c>
      <c r="AE30" s="5">
        <f t="shared" si="12"/>
        <v>2003</v>
      </c>
      <c r="AF30" s="8">
        <f t="shared" si="5"/>
        <v>38058</v>
      </c>
      <c r="AG30" s="6">
        <f t="shared" si="13"/>
        <v>42</v>
      </c>
      <c r="AH30" s="6">
        <f t="shared" si="14"/>
        <v>10</v>
      </c>
      <c r="AJ30">
        <f t="shared" si="15"/>
        <v>30381.005000000005</v>
      </c>
      <c r="AK30">
        <f t="shared" si="16"/>
        <v>2.5726146979008755</v>
      </c>
      <c r="AL30" s="39">
        <f t="shared" si="6"/>
        <v>38058</v>
      </c>
      <c r="AM30" s="40">
        <f t="shared" si="7"/>
        <v>78.158619999999999</v>
      </c>
      <c r="AN30">
        <f t="shared" si="8"/>
        <v>78.990612999999996</v>
      </c>
      <c r="AO30">
        <f t="shared" si="8"/>
        <v>66.838211000000001</v>
      </c>
      <c r="AP30" s="33">
        <f t="shared" si="8"/>
        <v>54.685808999999999</v>
      </c>
      <c r="AQ30">
        <f t="shared" si="8"/>
        <v>42.533407000000004</v>
      </c>
      <c r="AR30">
        <f t="shared" si="8"/>
        <v>30.381005000000005</v>
      </c>
      <c r="AT30">
        <f>PER!AK30/PBR!AJ30*100</f>
        <v>22.67012410702522</v>
      </c>
      <c r="AU30">
        <f t="shared" si="17"/>
        <v>36176.443461538467</v>
      </c>
      <c r="AW30">
        <f>PER!AW30/PBR!AU30*100</f>
        <v>15.773257168314785</v>
      </c>
      <c r="BB30">
        <f t="shared" si="18"/>
        <v>35443.525384615386</v>
      </c>
      <c r="BC30">
        <f t="shared" si="9"/>
        <v>2.2051593105330745</v>
      </c>
      <c r="BD30" s="41">
        <f t="shared" si="2"/>
        <v>78.158619999999999</v>
      </c>
      <c r="BE30">
        <f t="shared" si="10"/>
        <v>85.064460923076922</v>
      </c>
      <c r="BF30">
        <f t="shared" si="10"/>
        <v>70.887050769230768</v>
      </c>
      <c r="BG30">
        <f t="shared" si="10"/>
        <v>56.709640615384622</v>
      </c>
      <c r="BH30">
        <f t="shared" si="10"/>
        <v>42.532230461538468</v>
      </c>
      <c r="BI30">
        <f t="shared" si="10"/>
        <v>28.354820307692311</v>
      </c>
      <c r="BK30">
        <f>PER!BD30/PBR!BB30*100</f>
        <v>28.726369531351747</v>
      </c>
      <c r="BL30">
        <f t="shared" si="19"/>
        <v>36176.443461538467</v>
      </c>
      <c r="BN30">
        <f>PER!BP30/PBR!BL30*100</f>
        <v>32.70095128732995</v>
      </c>
    </row>
    <row r="31" spans="1:66" x14ac:dyDescent="0.3">
      <c r="A31" s="38">
        <v>38065</v>
      </c>
      <c r="B31" s="48">
        <v>82782.509999999995</v>
      </c>
      <c r="C31" s="48">
        <v>91372.49</v>
      </c>
      <c r="D31" s="48">
        <v>555000</v>
      </c>
      <c r="E31" s="49">
        <v>1254.3</v>
      </c>
      <c r="AC31" s="35">
        <f t="shared" si="11"/>
        <v>2005</v>
      </c>
      <c r="AD31" s="5">
        <f t="shared" si="4"/>
        <v>2004</v>
      </c>
      <c r="AE31" s="5">
        <f t="shared" si="12"/>
        <v>2003</v>
      </c>
      <c r="AF31" s="8">
        <f t="shared" si="5"/>
        <v>38065</v>
      </c>
      <c r="AG31" s="6">
        <f t="shared" si="13"/>
        <v>41</v>
      </c>
      <c r="AH31" s="6">
        <f t="shared" si="14"/>
        <v>11</v>
      </c>
      <c r="AJ31">
        <f t="shared" si="15"/>
        <v>30477.657500000001</v>
      </c>
      <c r="AK31">
        <f t="shared" si="16"/>
        <v>2.7161703618462143</v>
      </c>
      <c r="AL31" s="39">
        <f t="shared" si="6"/>
        <v>38065</v>
      </c>
      <c r="AM31" s="40">
        <f t="shared" si="7"/>
        <v>82.782509999999988</v>
      </c>
      <c r="AN31">
        <f t="shared" si="8"/>
        <v>79.241909499999991</v>
      </c>
      <c r="AO31">
        <f t="shared" si="8"/>
        <v>67.050846500000006</v>
      </c>
      <c r="AP31" s="33">
        <f t="shared" si="8"/>
        <v>54.859783499999999</v>
      </c>
      <c r="AQ31">
        <f t="shared" si="8"/>
        <v>42.668720499999999</v>
      </c>
      <c r="AR31">
        <f t="shared" si="8"/>
        <v>30.477657499999999</v>
      </c>
      <c r="AT31">
        <f>PER!AK31/PBR!AJ31*100</f>
        <v>22.902851678504792</v>
      </c>
      <c r="AU31">
        <f t="shared" si="17"/>
        <v>36312.304807692308</v>
      </c>
      <c r="AW31">
        <f>PER!AW31/PBR!AU31*100</f>
        <v>16.15550111390775</v>
      </c>
      <c r="BB31">
        <f t="shared" si="18"/>
        <v>35543.836923076924</v>
      </c>
      <c r="BC31">
        <f t="shared" si="9"/>
        <v>2.3290257092715065</v>
      </c>
      <c r="BD31" s="41">
        <f t="shared" si="2"/>
        <v>82.782509999999988</v>
      </c>
      <c r="BE31">
        <f t="shared" si="10"/>
        <v>85.305208615384615</v>
      </c>
      <c r="BF31">
        <f t="shared" si="10"/>
        <v>71.087673846153848</v>
      </c>
      <c r="BG31">
        <f t="shared" si="10"/>
        <v>56.870139076923081</v>
      </c>
      <c r="BH31">
        <f t="shared" si="10"/>
        <v>42.652604307692314</v>
      </c>
      <c r="BI31">
        <f t="shared" si="10"/>
        <v>28.435069538461541</v>
      </c>
      <c r="BK31">
        <f>PER!BD31/PBR!BB31*100</f>
        <v>28.475057171006252</v>
      </c>
      <c r="BL31">
        <f t="shared" si="19"/>
        <v>36312.304807692308</v>
      </c>
      <c r="BN31">
        <f>PER!BP31/PBR!BL31*100</f>
        <v>32.41174949252342</v>
      </c>
    </row>
    <row r="32" spans="1:66" x14ac:dyDescent="0.3">
      <c r="A32" s="38">
        <v>38072</v>
      </c>
      <c r="B32" s="48">
        <v>81290.94</v>
      </c>
      <c r="C32" s="48">
        <v>89457.38</v>
      </c>
      <c r="D32" s="48">
        <v>545000</v>
      </c>
      <c r="E32" s="49">
        <v>1227.8800000000001</v>
      </c>
      <c r="AC32" s="35">
        <f t="shared" si="11"/>
        <v>2005</v>
      </c>
      <c r="AD32" s="5">
        <f t="shared" si="4"/>
        <v>2004</v>
      </c>
      <c r="AE32" s="5">
        <f t="shared" si="12"/>
        <v>2003</v>
      </c>
      <c r="AF32" s="8">
        <f t="shared" si="5"/>
        <v>38072</v>
      </c>
      <c r="AG32" s="6">
        <f t="shared" si="13"/>
        <v>40</v>
      </c>
      <c r="AH32" s="6">
        <f t="shared" si="14"/>
        <v>12</v>
      </c>
      <c r="AJ32">
        <f t="shared" si="15"/>
        <v>30574.31</v>
      </c>
      <c r="AK32">
        <f t="shared" si="16"/>
        <v>2.6587988412494017</v>
      </c>
      <c r="AL32" s="39">
        <f t="shared" si="6"/>
        <v>38072</v>
      </c>
      <c r="AM32" s="40">
        <f t="shared" si="7"/>
        <v>81.290940000000006</v>
      </c>
      <c r="AN32">
        <f t="shared" si="8"/>
        <v>79.493205999999986</v>
      </c>
      <c r="AO32">
        <f t="shared" si="8"/>
        <v>67.263481999999982</v>
      </c>
      <c r="AP32" s="33">
        <f t="shared" si="8"/>
        <v>55.033757999999992</v>
      </c>
      <c r="AQ32">
        <f t="shared" si="8"/>
        <v>42.804034000000001</v>
      </c>
      <c r="AR32">
        <f t="shared" si="8"/>
        <v>30.574310000000001</v>
      </c>
      <c r="AT32">
        <f>PER!AK32/PBR!AJ32*100</f>
        <v>23.134107838096252</v>
      </c>
      <c r="AU32">
        <f t="shared" si="17"/>
        <v>36448.166153846163</v>
      </c>
      <c r="AW32">
        <f>PER!AW32/PBR!AU32*100</f>
        <v>16.534895413963632</v>
      </c>
      <c r="BB32">
        <f t="shared" si="18"/>
        <v>35644.148461538469</v>
      </c>
      <c r="BC32">
        <f t="shared" si="9"/>
        <v>2.2806251098330019</v>
      </c>
      <c r="BD32" s="41">
        <f t="shared" si="2"/>
        <v>81.290940000000006</v>
      </c>
      <c r="BE32">
        <f t="shared" si="10"/>
        <v>85.545956307692322</v>
      </c>
      <c r="BF32">
        <f t="shared" si="10"/>
        <v>71.288296923076942</v>
      </c>
      <c r="BG32">
        <f t="shared" si="10"/>
        <v>57.030637538461555</v>
      </c>
      <c r="BH32">
        <f t="shared" si="10"/>
        <v>42.772978153846168</v>
      </c>
      <c r="BI32">
        <f t="shared" si="10"/>
        <v>28.515318769230777</v>
      </c>
      <c r="BK32">
        <f>PER!BD32/PBR!BB32*100</f>
        <v>28.225159322191473</v>
      </c>
      <c r="BL32">
        <f t="shared" si="19"/>
        <v>36448.166153846163</v>
      </c>
      <c r="BN32">
        <f>PER!BP32/PBR!BL32*100</f>
        <v>32.124703709900686</v>
      </c>
    </row>
    <row r="33" spans="1:66" x14ac:dyDescent="0.3">
      <c r="A33" s="38">
        <v>38079</v>
      </c>
      <c r="B33" s="48">
        <v>84274.09</v>
      </c>
      <c r="C33" s="48">
        <v>93398.080000000002</v>
      </c>
      <c r="D33" s="48">
        <v>565000</v>
      </c>
      <c r="E33" s="49">
        <v>1281.4000000000001</v>
      </c>
      <c r="AC33" s="35">
        <f t="shared" si="11"/>
        <v>2005</v>
      </c>
      <c r="AD33" s="5">
        <f t="shared" si="4"/>
        <v>2004</v>
      </c>
      <c r="AE33" s="5">
        <f t="shared" si="12"/>
        <v>2003</v>
      </c>
      <c r="AF33" s="8">
        <f t="shared" si="5"/>
        <v>38079</v>
      </c>
      <c r="AG33" s="6">
        <f t="shared" si="13"/>
        <v>39</v>
      </c>
      <c r="AH33" s="6">
        <f t="shared" si="14"/>
        <v>13</v>
      </c>
      <c r="AJ33">
        <f t="shared" si="15"/>
        <v>30670.962500000001</v>
      </c>
      <c r="AK33">
        <f t="shared" si="16"/>
        <v>2.7476832525226422</v>
      </c>
      <c r="AL33" s="39">
        <f t="shared" si="6"/>
        <v>38079</v>
      </c>
      <c r="AM33" s="40">
        <f t="shared" si="7"/>
        <v>84.274090000000001</v>
      </c>
      <c r="AN33">
        <f t="shared" si="8"/>
        <v>79.744502499999982</v>
      </c>
      <c r="AO33">
        <f t="shared" si="8"/>
        <v>67.476117499999987</v>
      </c>
      <c r="AP33" s="33">
        <f t="shared" si="8"/>
        <v>55.207732499999999</v>
      </c>
      <c r="AQ33">
        <f t="shared" si="8"/>
        <v>42.939347499999997</v>
      </c>
      <c r="AR33">
        <f t="shared" si="8"/>
        <v>30.670962500000002</v>
      </c>
      <c r="AT33">
        <f>PER!AK33/PBR!AJ33*100</f>
        <v>23.363906496250319</v>
      </c>
      <c r="AU33">
        <f t="shared" si="17"/>
        <v>36584.027500000004</v>
      </c>
      <c r="AW33">
        <f>PER!AW33/PBR!AU33*100</f>
        <v>16.911471816491503</v>
      </c>
      <c r="BB33">
        <f t="shared" si="18"/>
        <v>35744.460000000006</v>
      </c>
      <c r="BC33">
        <f t="shared" si="9"/>
        <v>2.3576825611577283</v>
      </c>
      <c r="BD33" s="41">
        <f t="shared" si="2"/>
        <v>84.274090000000001</v>
      </c>
      <c r="BE33">
        <f t="shared" si="10"/>
        <v>85.786704000000015</v>
      </c>
      <c r="BF33">
        <f t="shared" si="10"/>
        <v>71.488920000000007</v>
      </c>
      <c r="BG33">
        <f t="shared" si="10"/>
        <v>57.191136000000014</v>
      </c>
      <c r="BH33">
        <f t="shared" si="10"/>
        <v>42.893352000000014</v>
      </c>
      <c r="BI33">
        <f t="shared" si="10"/>
        <v>28.595568000000007</v>
      </c>
      <c r="BK33">
        <f>PER!BD33/PBR!BB33*100</f>
        <v>27.976664076055417</v>
      </c>
      <c r="BL33">
        <f t="shared" si="19"/>
        <v>36584.027500000004</v>
      </c>
      <c r="BN33">
        <f>PER!BP33/PBR!BL33*100</f>
        <v>31.839789919248222</v>
      </c>
    </row>
    <row r="34" spans="1:66" x14ac:dyDescent="0.3">
      <c r="A34" s="38">
        <v>38086</v>
      </c>
      <c r="B34" s="48">
        <v>88748.82</v>
      </c>
      <c r="C34" s="48">
        <v>98710.98</v>
      </c>
      <c r="D34" s="49">
        <v>595000</v>
      </c>
      <c r="E34" s="49">
        <v>1354.07</v>
      </c>
      <c r="AC34" s="35">
        <f t="shared" si="11"/>
        <v>2005</v>
      </c>
      <c r="AD34" s="5">
        <f t="shared" si="4"/>
        <v>2004</v>
      </c>
      <c r="AE34" s="5">
        <f t="shared" si="12"/>
        <v>2003</v>
      </c>
      <c r="AF34" s="8">
        <f t="shared" si="5"/>
        <v>38086</v>
      </c>
      <c r="AG34" s="6">
        <f t="shared" si="13"/>
        <v>38</v>
      </c>
      <c r="AH34" s="6">
        <f t="shared" si="14"/>
        <v>14</v>
      </c>
      <c r="AJ34">
        <f t="shared" si="15"/>
        <v>30767.614999999998</v>
      </c>
      <c r="AK34">
        <f t="shared" si="16"/>
        <v>2.8844881216824905</v>
      </c>
      <c r="AL34" s="39">
        <f t="shared" si="6"/>
        <v>38086</v>
      </c>
      <c r="AM34" s="40">
        <f t="shared" si="7"/>
        <v>88.748820000000009</v>
      </c>
      <c r="AN34">
        <f t="shared" si="8"/>
        <v>79.995798999999991</v>
      </c>
      <c r="AO34">
        <f t="shared" si="8"/>
        <v>67.688752999999977</v>
      </c>
      <c r="AP34" s="33">
        <f t="shared" si="8"/>
        <v>55.381706999999984</v>
      </c>
      <c r="AQ34">
        <f t="shared" si="8"/>
        <v>43.074660999999992</v>
      </c>
      <c r="AR34">
        <f t="shared" si="8"/>
        <v>30.767614999999999</v>
      </c>
      <c r="AT34">
        <f>PER!AK34/PBR!AJ34*100</f>
        <v>23.592261388626167</v>
      </c>
      <c r="AU34">
        <f t="shared" si="17"/>
        <v>36719.888846153844</v>
      </c>
      <c r="AW34">
        <f>PER!AW34/PBR!AU34*100</f>
        <v>17.285261599637614</v>
      </c>
      <c r="BB34">
        <f t="shared" si="18"/>
        <v>35844.771538461537</v>
      </c>
      <c r="BC34">
        <f t="shared" si="9"/>
        <v>2.4759209276804088</v>
      </c>
      <c r="BD34" s="41">
        <f t="shared" si="2"/>
        <v>88.748820000000009</v>
      </c>
      <c r="BE34">
        <f t="shared" si="10"/>
        <v>86.027451692307693</v>
      </c>
      <c r="BF34">
        <f t="shared" si="10"/>
        <v>71.689543076923073</v>
      </c>
      <c r="BG34">
        <f t="shared" si="10"/>
        <v>57.35163446153846</v>
      </c>
      <c r="BH34">
        <f t="shared" si="10"/>
        <v>43.013725846153854</v>
      </c>
      <c r="BI34">
        <f t="shared" si="10"/>
        <v>28.67581723076923</v>
      </c>
      <c r="BK34">
        <f>PER!BD34/PBR!BB34*100</f>
        <v>27.729559657053727</v>
      </c>
      <c r="BL34">
        <f t="shared" si="19"/>
        <v>36719.888846153844</v>
      </c>
      <c r="BN34">
        <f>PER!BP34/PBR!BL34*100</f>
        <v>31.556984455845772</v>
      </c>
    </row>
    <row r="35" spans="1:66" x14ac:dyDescent="0.3">
      <c r="A35" s="38">
        <v>38093</v>
      </c>
      <c r="B35" s="48">
        <v>88599.66</v>
      </c>
      <c r="C35" s="48">
        <v>98016.43</v>
      </c>
      <c r="D35" s="48">
        <v>594000</v>
      </c>
      <c r="E35" s="49">
        <v>1344.14</v>
      </c>
      <c r="AC35" s="35">
        <f t="shared" si="11"/>
        <v>2005</v>
      </c>
      <c r="AD35" s="5">
        <f t="shared" si="4"/>
        <v>2004</v>
      </c>
      <c r="AE35" s="5">
        <f t="shared" si="12"/>
        <v>2003</v>
      </c>
      <c r="AF35" s="8">
        <f t="shared" si="5"/>
        <v>38093</v>
      </c>
      <c r="AG35" s="6">
        <f t="shared" si="13"/>
        <v>37</v>
      </c>
      <c r="AH35" s="6">
        <f t="shared" si="14"/>
        <v>15</v>
      </c>
      <c r="AJ35">
        <f t="shared" si="15"/>
        <v>30864.267499999998</v>
      </c>
      <c r="AK35">
        <f t="shared" si="16"/>
        <v>2.8706224762988466</v>
      </c>
      <c r="AL35" s="39">
        <f t="shared" si="6"/>
        <v>38093</v>
      </c>
      <c r="AM35" s="40">
        <f t="shared" si="7"/>
        <v>88.59966</v>
      </c>
      <c r="AN35">
        <f t="shared" si="8"/>
        <v>80.247095499999986</v>
      </c>
      <c r="AO35">
        <f t="shared" si="8"/>
        <v>67.901388499999982</v>
      </c>
      <c r="AP35" s="33">
        <f t="shared" si="8"/>
        <v>55.555681499999992</v>
      </c>
      <c r="AQ35">
        <f t="shared" si="8"/>
        <v>43.209974499999994</v>
      </c>
      <c r="AR35">
        <f t="shared" si="8"/>
        <v>30.864267499999997</v>
      </c>
      <c r="AT35">
        <f>PER!AK35/PBR!AJ35*100</f>
        <v>23.819186078828238</v>
      </c>
      <c r="AU35">
        <f t="shared" si="17"/>
        <v>36855.750192307692</v>
      </c>
      <c r="AW35">
        <f>PER!AW35/PBR!AU35*100</f>
        <v>17.656295580345745</v>
      </c>
      <c r="BB35">
        <f t="shared" si="18"/>
        <v>35945.083076923082</v>
      </c>
      <c r="BC35">
        <f t="shared" si="9"/>
        <v>2.4648617395151167</v>
      </c>
      <c r="BD35" s="41">
        <f t="shared" si="2"/>
        <v>88.59966</v>
      </c>
      <c r="BE35">
        <f t="shared" si="10"/>
        <v>86.268199384615386</v>
      </c>
      <c r="BF35">
        <f t="shared" si="10"/>
        <v>71.890166153846167</v>
      </c>
      <c r="BG35">
        <f t="shared" si="10"/>
        <v>57.512132923076933</v>
      </c>
      <c r="BH35">
        <f t="shared" si="10"/>
        <v>43.134099692307707</v>
      </c>
      <c r="BI35">
        <f t="shared" si="10"/>
        <v>28.756066461538467</v>
      </c>
      <c r="BK35">
        <f>PER!BD35/PBR!BB35*100</f>
        <v>27.483834421089533</v>
      </c>
      <c r="BL35">
        <f t="shared" si="19"/>
        <v>36855.750192307692</v>
      </c>
      <c r="BN35">
        <f>PER!BP35/PBR!BL35*100</f>
        <v>31.276264003914093</v>
      </c>
    </row>
    <row r="36" spans="1:66" x14ac:dyDescent="0.3">
      <c r="A36" s="38">
        <v>38100</v>
      </c>
      <c r="B36" s="48">
        <v>95013.440000000002</v>
      </c>
      <c r="C36" s="48">
        <v>104680.54</v>
      </c>
      <c r="D36" s="48">
        <v>637000</v>
      </c>
      <c r="E36" s="49">
        <v>1435.1</v>
      </c>
      <c r="AC36" s="35">
        <f t="shared" si="11"/>
        <v>2005</v>
      </c>
      <c r="AD36" s="5">
        <f t="shared" si="4"/>
        <v>2004</v>
      </c>
      <c r="AE36" s="5">
        <f t="shared" si="12"/>
        <v>2003</v>
      </c>
      <c r="AF36" s="8">
        <f t="shared" si="5"/>
        <v>38100</v>
      </c>
      <c r="AG36" s="6">
        <f t="shared" si="13"/>
        <v>36</v>
      </c>
      <c r="AH36" s="6">
        <f t="shared" si="14"/>
        <v>16</v>
      </c>
      <c r="AJ36">
        <f t="shared" si="15"/>
        <v>30960.920000000002</v>
      </c>
      <c r="AK36">
        <f t="shared" si="16"/>
        <v>3.0688183684464154</v>
      </c>
      <c r="AL36" s="39">
        <f t="shared" si="6"/>
        <v>38100</v>
      </c>
      <c r="AM36" s="40">
        <f t="shared" si="7"/>
        <v>95.013440000000003</v>
      </c>
      <c r="AN36">
        <f t="shared" si="8"/>
        <v>80.498391999999996</v>
      </c>
      <c r="AO36">
        <f t="shared" si="8"/>
        <v>68.114023999999986</v>
      </c>
      <c r="AP36" s="33">
        <f t="shared" si="8"/>
        <v>55.729655999999999</v>
      </c>
      <c r="AQ36">
        <f t="shared" si="8"/>
        <v>43.345288000000004</v>
      </c>
      <c r="AR36">
        <f t="shared" si="8"/>
        <v>30.960920000000002</v>
      </c>
      <c r="AT36">
        <f>PER!AK36/PBR!AJ36*100</f>
        <v>24.044693961091788</v>
      </c>
      <c r="AU36">
        <f t="shared" si="17"/>
        <v>36991.61153846154</v>
      </c>
      <c r="AW36">
        <f>PER!AW36/PBR!AU36*100</f>
        <v>18.024604122826602</v>
      </c>
      <c r="BB36">
        <f t="shared" si="18"/>
        <v>36045.394615384619</v>
      </c>
      <c r="BC36">
        <f t="shared" si="9"/>
        <v>2.6359384052754162</v>
      </c>
      <c r="BD36" s="41">
        <f t="shared" si="2"/>
        <v>95.013440000000003</v>
      </c>
      <c r="BE36">
        <f t="shared" ref="BE36:BI51" si="20">($BB36*BE$18)/1000</f>
        <v>86.508947076923079</v>
      </c>
      <c r="BF36">
        <f t="shared" si="20"/>
        <v>72.090789230769232</v>
      </c>
      <c r="BG36">
        <f t="shared" si="20"/>
        <v>57.672631384615393</v>
      </c>
      <c r="BH36">
        <f t="shared" si="20"/>
        <v>43.254473538461546</v>
      </c>
      <c r="BI36">
        <f t="shared" si="20"/>
        <v>28.836315692307696</v>
      </c>
      <c r="BK36">
        <f>PER!BD36/PBR!BB36*100</f>
        <v>27.239476853684476</v>
      </c>
      <c r="BL36">
        <f t="shared" si="19"/>
        <v>36991.61153846154</v>
      </c>
      <c r="BN36">
        <f>PER!BP36/PBR!BL36*100</f>
        <v>30.997605590207101</v>
      </c>
    </row>
    <row r="37" spans="1:66" x14ac:dyDescent="0.3">
      <c r="A37" s="38">
        <v>38107</v>
      </c>
      <c r="B37" s="48">
        <v>83080.83</v>
      </c>
      <c r="C37" s="48">
        <v>92203.520000000004</v>
      </c>
      <c r="D37" s="48">
        <v>557000</v>
      </c>
      <c r="E37" s="49">
        <v>1264.2</v>
      </c>
      <c r="AC37" s="35">
        <f t="shared" si="11"/>
        <v>2005</v>
      </c>
      <c r="AD37" s="5">
        <f t="shared" si="4"/>
        <v>2004</v>
      </c>
      <c r="AE37" s="5">
        <f t="shared" si="12"/>
        <v>2003</v>
      </c>
      <c r="AF37" s="8">
        <f t="shared" si="5"/>
        <v>38107</v>
      </c>
      <c r="AG37" s="6">
        <f t="shared" si="13"/>
        <v>35</v>
      </c>
      <c r="AH37" s="6">
        <f t="shared" si="14"/>
        <v>17</v>
      </c>
      <c r="AJ37">
        <f t="shared" si="15"/>
        <v>31057.572500000002</v>
      </c>
      <c r="AK37">
        <f t="shared" si="16"/>
        <v>2.6750587155515775</v>
      </c>
      <c r="AL37" s="39">
        <f t="shared" si="6"/>
        <v>38107</v>
      </c>
      <c r="AM37" s="40">
        <f t="shared" si="7"/>
        <v>83.080830000000006</v>
      </c>
      <c r="AN37">
        <f t="shared" ref="AN37:AR52" si="21">($AJ37*AN$18)/1000</f>
        <v>80.749688499999991</v>
      </c>
      <c r="AO37">
        <f t="shared" si="21"/>
        <v>68.326659499999991</v>
      </c>
      <c r="AP37" s="33">
        <f t="shared" si="21"/>
        <v>55.903630499999998</v>
      </c>
      <c r="AQ37">
        <f t="shared" si="21"/>
        <v>43.480601499999999</v>
      </c>
      <c r="AR37">
        <f t="shared" si="21"/>
        <v>31.057572500000003</v>
      </c>
      <c r="AT37">
        <f>PER!AK37/PBR!AJ37*100</f>
        <v>24.268798262918377</v>
      </c>
      <c r="AU37">
        <f t="shared" si="17"/>
        <v>37127.472884615388</v>
      </c>
      <c r="AW37">
        <f>PER!AW37/PBR!AU37*100</f>
        <v>18.390217146841277</v>
      </c>
      <c r="BB37">
        <f t="shared" si="18"/>
        <v>36145.706153846157</v>
      </c>
      <c r="BC37">
        <f t="shared" si="9"/>
        <v>2.298497908614233</v>
      </c>
      <c r="BD37" s="41">
        <f t="shared" si="2"/>
        <v>83.080830000000006</v>
      </c>
      <c r="BE37">
        <f t="shared" si="20"/>
        <v>86.749694769230771</v>
      </c>
      <c r="BF37">
        <f t="shared" si="20"/>
        <v>72.291412307692312</v>
      </c>
      <c r="BG37">
        <f t="shared" si="20"/>
        <v>57.833129846153852</v>
      </c>
      <c r="BH37">
        <f t="shared" si="20"/>
        <v>43.374847384615393</v>
      </c>
      <c r="BI37">
        <f t="shared" si="20"/>
        <v>28.916564923076926</v>
      </c>
      <c r="BK37">
        <f>PER!BD37/PBR!BB37*100</f>
        <v>26.996475568180049</v>
      </c>
      <c r="BL37">
        <f t="shared" si="19"/>
        <v>37127.472884615388</v>
      </c>
      <c r="BN37">
        <f>PER!BP37/PBR!BL37*100</f>
        <v>30.720986577744608</v>
      </c>
    </row>
    <row r="38" spans="1:66" x14ac:dyDescent="0.3">
      <c r="A38" s="38">
        <v>38114</v>
      </c>
      <c r="B38" s="48">
        <v>80545.149999999994</v>
      </c>
      <c r="C38" s="48">
        <v>90064.21</v>
      </c>
      <c r="D38" s="48">
        <v>540000</v>
      </c>
      <c r="E38" s="49">
        <v>1234.97</v>
      </c>
      <c r="AC38" s="35">
        <f t="shared" si="11"/>
        <v>2005</v>
      </c>
      <c r="AD38" s="5">
        <f t="shared" si="4"/>
        <v>2004</v>
      </c>
      <c r="AE38" s="5">
        <f t="shared" si="12"/>
        <v>2003</v>
      </c>
      <c r="AF38" s="8">
        <f t="shared" si="5"/>
        <v>38114</v>
      </c>
      <c r="AG38" s="6">
        <f t="shared" si="13"/>
        <v>34</v>
      </c>
      <c r="AH38" s="6">
        <f t="shared" si="14"/>
        <v>18</v>
      </c>
      <c r="AJ38">
        <f t="shared" si="15"/>
        <v>31154.225000000002</v>
      </c>
      <c r="AK38">
        <f t="shared" si="16"/>
        <v>2.5853684371862879</v>
      </c>
      <c r="AL38" s="39">
        <f t="shared" si="6"/>
        <v>38114</v>
      </c>
      <c r="AM38" s="40">
        <f t="shared" si="7"/>
        <v>80.545149999999992</v>
      </c>
      <c r="AN38">
        <f t="shared" si="21"/>
        <v>81.000985</v>
      </c>
      <c r="AO38">
        <f t="shared" si="21"/>
        <v>68.539294999999996</v>
      </c>
      <c r="AP38" s="33">
        <f t="shared" si="21"/>
        <v>56.077604999999998</v>
      </c>
      <c r="AQ38">
        <f t="shared" si="21"/>
        <v>43.615915000000001</v>
      </c>
      <c r="AR38">
        <f t="shared" si="21"/>
        <v>31.154225000000004</v>
      </c>
      <c r="AT38">
        <f>PER!AK38/PBR!AJ38*100</f>
        <v>24.491512047662134</v>
      </c>
      <c r="AU38">
        <f t="shared" si="17"/>
        <v>37263.334230769229</v>
      </c>
      <c r="AW38">
        <f>PER!AW38/PBR!AU38*100</f>
        <v>18.753164135803573</v>
      </c>
      <c r="BB38">
        <f t="shared" si="18"/>
        <v>36246.017692307694</v>
      </c>
      <c r="BC38">
        <f t="shared" si="9"/>
        <v>2.222179293839877</v>
      </c>
      <c r="BD38" s="41">
        <f t="shared" si="2"/>
        <v>80.545149999999992</v>
      </c>
      <c r="BE38">
        <f t="shared" si="20"/>
        <v>86.990442461538464</v>
      </c>
      <c r="BF38">
        <f t="shared" si="20"/>
        <v>72.492035384615392</v>
      </c>
      <c r="BG38">
        <f t="shared" si="20"/>
        <v>57.993628307692312</v>
      </c>
      <c r="BH38">
        <f t="shared" si="20"/>
        <v>43.495221230769239</v>
      </c>
      <c r="BI38">
        <f t="shared" si="20"/>
        <v>28.996814153846156</v>
      </c>
      <c r="BK38">
        <f>PER!BD38/PBR!BB38*100</f>
        <v>26.754819303968947</v>
      </c>
      <c r="BL38">
        <f t="shared" si="19"/>
        <v>37263.334230769229</v>
      </c>
      <c r="BN38">
        <f>PER!BP38/PBR!BL38*100</f>
        <v>30.44638465968233</v>
      </c>
    </row>
    <row r="39" spans="1:66" x14ac:dyDescent="0.3">
      <c r="A39" s="38">
        <v>38121</v>
      </c>
      <c r="B39" s="48">
        <v>73311</v>
      </c>
      <c r="C39" s="48">
        <v>81589.679999999993</v>
      </c>
      <c r="D39" s="48">
        <v>491500</v>
      </c>
      <c r="E39" s="49">
        <v>1118.58</v>
      </c>
      <c r="AC39" s="35">
        <f t="shared" si="11"/>
        <v>2005</v>
      </c>
      <c r="AD39" s="5">
        <f t="shared" si="4"/>
        <v>2004</v>
      </c>
      <c r="AE39" s="5">
        <f t="shared" si="12"/>
        <v>2003</v>
      </c>
      <c r="AF39" s="8">
        <f t="shared" si="5"/>
        <v>38121</v>
      </c>
      <c r="AG39" s="6">
        <f t="shared" si="13"/>
        <v>33</v>
      </c>
      <c r="AH39" s="6">
        <f t="shared" si="14"/>
        <v>19</v>
      </c>
      <c r="AJ39">
        <f t="shared" si="15"/>
        <v>31250.877499999999</v>
      </c>
      <c r="AK39">
        <f t="shared" si="16"/>
        <v>2.3458861275175393</v>
      </c>
      <c r="AL39" s="39">
        <f t="shared" si="6"/>
        <v>38121</v>
      </c>
      <c r="AM39" s="40">
        <f t="shared" si="7"/>
        <v>73.311000000000007</v>
      </c>
      <c r="AN39">
        <f t="shared" si="21"/>
        <v>81.252281499999981</v>
      </c>
      <c r="AO39">
        <f t="shared" si="21"/>
        <v>68.751930499999986</v>
      </c>
      <c r="AP39" s="33">
        <f t="shared" si="21"/>
        <v>56.251579499999991</v>
      </c>
      <c r="AQ39">
        <f t="shared" si="21"/>
        <v>43.751228499999996</v>
      </c>
      <c r="AR39">
        <f t="shared" si="21"/>
        <v>31.250877499999998</v>
      </c>
      <c r="AT39">
        <f>PER!AK39/PBR!AJ39*100</f>
        <v>24.712848217068217</v>
      </c>
      <c r="AU39">
        <f t="shared" si="17"/>
        <v>37399.195576923077</v>
      </c>
      <c r="AW39">
        <f>PER!AW39/PBR!AU39*100</f>
        <v>19.113474144705613</v>
      </c>
      <c r="BB39">
        <f t="shared" si="18"/>
        <v>36346.329230769232</v>
      </c>
      <c r="BC39">
        <f t="shared" si="9"/>
        <v>2.0170124893365595</v>
      </c>
      <c r="BD39" s="41">
        <f t="shared" si="2"/>
        <v>73.311000000000007</v>
      </c>
      <c r="BE39">
        <f t="shared" si="20"/>
        <v>87.231190153846157</v>
      </c>
      <c r="BF39">
        <f t="shared" si="20"/>
        <v>72.692658461538457</v>
      </c>
      <c r="BG39">
        <f t="shared" si="20"/>
        <v>58.154126769230771</v>
      </c>
      <c r="BH39">
        <f t="shared" si="20"/>
        <v>43.615595076923086</v>
      </c>
      <c r="BI39">
        <f t="shared" si="20"/>
        <v>29.077063384615386</v>
      </c>
      <c r="BK39">
        <f>PER!BD39/PBR!BB39*100</f>
        <v>26.514496924755576</v>
      </c>
      <c r="BL39">
        <f t="shared" si="19"/>
        <v>37399.195576923077</v>
      </c>
      <c r="BN39">
        <f>PER!BP39/PBR!BL39*100</f>
        <v>30.173777853315304</v>
      </c>
    </row>
    <row r="40" spans="1:66" x14ac:dyDescent="0.3">
      <c r="A40" s="38">
        <v>38128</v>
      </c>
      <c r="B40" s="48">
        <v>73341.039999999994</v>
      </c>
      <c r="C40" s="48">
        <v>80740.759999999995</v>
      </c>
      <c r="D40" s="48">
        <v>502000</v>
      </c>
      <c r="E40" s="49">
        <v>1127.74</v>
      </c>
      <c r="AC40" s="35">
        <f t="shared" si="11"/>
        <v>2005</v>
      </c>
      <c r="AD40" s="5">
        <f t="shared" si="4"/>
        <v>2004</v>
      </c>
      <c r="AE40" s="5">
        <f t="shared" si="12"/>
        <v>2003</v>
      </c>
      <c r="AF40" s="8">
        <f t="shared" si="5"/>
        <v>38128</v>
      </c>
      <c r="AG40" s="6">
        <f t="shared" si="13"/>
        <v>32</v>
      </c>
      <c r="AH40" s="6">
        <f t="shared" si="14"/>
        <v>20</v>
      </c>
      <c r="AJ40">
        <f t="shared" si="15"/>
        <v>31347.530000000002</v>
      </c>
      <c r="AK40">
        <f t="shared" si="16"/>
        <v>2.3396114462606779</v>
      </c>
      <c r="AL40" s="39">
        <f t="shared" si="6"/>
        <v>38128</v>
      </c>
      <c r="AM40" s="40">
        <f t="shared" si="7"/>
        <v>73.341039999999992</v>
      </c>
      <c r="AN40">
        <f t="shared" si="21"/>
        <v>81.50357799999999</v>
      </c>
      <c r="AO40">
        <f t="shared" si="21"/>
        <v>68.964565999999991</v>
      </c>
      <c r="AP40" s="33">
        <f t="shared" si="21"/>
        <v>56.425553999999998</v>
      </c>
      <c r="AQ40">
        <f t="shared" si="21"/>
        <v>43.886541999999999</v>
      </c>
      <c r="AR40">
        <f t="shared" si="21"/>
        <v>31.347530000000003</v>
      </c>
      <c r="AT40">
        <f>PER!AK40/PBR!AJ40*100</f>
        <v>24.932819513764169</v>
      </c>
      <c r="AU40">
        <f t="shared" si="17"/>
        <v>37535.056923076925</v>
      </c>
      <c r="AW40">
        <f>PER!AW40/PBR!AU40*100</f>
        <v>19.471175807871429</v>
      </c>
      <c r="BB40">
        <f t="shared" si="18"/>
        <v>36446.640769230777</v>
      </c>
      <c r="BC40">
        <f t="shared" si="9"/>
        <v>2.0122853149724693</v>
      </c>
      <c r="BD40" s="41">
        <f t="shared" si="2"/>
        <v>73.341039999999992</v>
      </c>
      <c r="BE40">
        <f t="shared" si="20"/>
        <v>87.471937846153864</v>
      </c>
      <c r="BF40">
        <f t="shared" si="20"/>
        <v>72.893281538461551</v>
      </c>
      <c r="BG40">
        <f t="shared" si="20"/>
        <v>58.314625230769245</v>
      </c>
      <c r="BH40">
        <f t="shared" si="20"/>
        <v>43.735968923076939</v>
      </c>
      <c r="BI40">
        <f t="shared" si="20"/>
        <v>29.157312615384622</v>
      </c>
      <c r="BK40">
        <f>PER!BD40/PBR!BB40*100</f>
        <v>26.275497416845401</v>
      </c>
      <c r="BL40">
        <f t="shared" si="19"/>
        <v>37535.056923076925</v>
      </c>
      <c r="BN40">
        <f>PER!BP40/PBR!BL40*100</f>
        <v>29.903144494211713</v>
      </c>
    </row>
    <row r="41" spans="1:66" x14ac:dyDescent="0.3">
      <c r="A41" s="38">
        <v>38135</v>
      </c>
      <c r="B41" s="48">
        <v>75970.789999999994</v>
      </c>
      <c r="C41" s="48">
        <v>83930.26</v>
      </c>
      <c r="D41" s="48">
        <v>520000</v>
      </c>
      <c r="E41" s="49">
        <v>1172.5</v>
      </c>
      <c r="AC41" s="35">
        <f t="shared" si="11"/>
        <v>2005</v>
      </c>
      <c r="AD41" s="5">
        <f t="shared" si="4"/>
        <v>2004</v>
      </c>
      <c r="AE41" s="5">
        <f t="shared" si="12"/>
        <v>2003</v>
      </c>
      <c r="AF41" s="8">
        <f t="shared" si="5"/>
        <v>38135</v>
      </c>
      <c r="AG41" s="6">
        <f t="shared" si="13"/>
        <v>31</v>
      </c>
      <c r="AH41" s="6">
        <f t="shared" si="14"/>
        <v>21</v>
      </c>
      <c r="AJ41">
        <f t="shared" si="15"/>
        <v>31444.182500000003</v>
      </c>
      <c r="AK41">
        <f t="shared" si="16"/>
        <v>2.4160523174676265</v>
      </c>
      <c r="AL41" s="39">
        <f t="shared" si="6"/>
        <v>38135</v>
      </c>
      <c r="AM41" s="40">
        <f t="shared" si="7"/>
        <v>75.970789999999994</v>
      </c>
      <c r="AN41">
        <f t="shared" si="21"/>
        <v>81.754874499999985</v>
      </c>
      <c r="AO41">
        <f t="shared" si="21"/>
        <v>69.177201499999995</v>
      </c>
      <c r="AP41" s="33">
        <f t="shared" si="21"/>
        <v>56.599528499999998</v>
      </c>
      <c r="AQ41">
        <f t="shared" si="21"/>
        <v>44.021855500000001</v>
      </c>
      <c r="AR41">
        <f t="shared" si="21"/>
        <v>31.444182500000004</v>
      </c>
      <c r="AT41">
        <f>PER!AK41/PBR!AJ41*100</f>
        <v>25.151438523705394</v>
      </c>
      <c r="AU41">
        <f t="shared" si="17"/>
        <v>37670.918269230773</v>
      </c>
      <c r="AW41">
        <f>PER!AW41/PBR!AU41*100</f>
        <v>19.826297346542699</v>
      </c>
      <c r="BB41">
        <f t="shared" si="18"/>
        <v>36546.952307692307</v>
      </c>
      <c r="BC41">
        <f t="shared" si="9"/>
        <v>2.0787175182322892</v>
      </c>
      <c r="BD41" s="41">
        <f t="shared" si="2"/>
        <v>75.970789999999994</v>
      </c>
      <c r="BE41">
        <f t="shared" si="20"/>
        <v>87.712685538461528</v>
      </c>
      <c r="BF41">
        <f t="shared" si="20"/>
        <v>73.093904615384616</v>
      </c>
      <c r="BG41">
        <f t="shared" si="20"/>
        <v>58.475123692307697</v>
      </c>
      <c r="BH41">
        <f t="shared" si="20"/>
        <v>43.856342769230771</v>
      </c>
      <c r="BI41">
        <f t="shared" si="20"/>
        <v>29.237561846153849</v>
      </c>
      <c r="BK41">
        <f>PER!BD41/PBR!BB41*100</f>
        <v>26.037809887462366</v>
      </c>
      <c r="BL41">
        <f t="shared" si="19"/>
        <v>37670.918269230773</v>
      </c>
      <c r="BN41">
        <f>PER!BP41/PBR!BL41*100</f>
        <v>29.634463230473511</v>
      </c>
    </row>
    <row r="42" spans="1:66" x14ac:dyDescent="0.3">
      <c r="A42" s="38">
        <v>38142</v>
      </c>
      <c r="B42" s="48">
        <v>70272.98</v>
      </c>
      <c r="C42" s="48">
        <v>78125.039999999994</v>
      </c>
      <c r="D42" s="48">
        <v>481000</v>
      </c>
      <c r="E42" s="49">
        <v>1090.18</v>
      </c>
      <c r="AC42" s="35">
        <f t="shared" si="11"/>
        <v>2005</v>
      </c>
      <c r="AD42" s="5">
        <f t="shared" si="4"/>
        <v>2004</v>
      </c>
      <c r="AE42" s="5">
        <f t="shared" si="12"/>
        <v>2003</v>
      </c>
      <c r="AF42" s="8">
        <f t="shared" si="5"/>
        <v>38142</v>
      </c>
      <c r="AG42" s="6">
        <f t="shared" si="13"/>
        <v>30</v>
      </c>
      <c r="AH42" s="6">
        <f t="shared" si="14"/>
        <v>22</v>
      </c>
      <c r="AJ42">
        <f t="shared" si="15"/>
        <v>31540.834999999999</v>
      </c>
      <c r="AK42">
        <f t="shared" si="16"/>
        <v>2.2279999879521259</v>
      </c>
      <c r="AL42" s="39">
        <f t="shared" si="6"/>
        <v>38142</v>
      </c>
      <c r="AM42" s="40">
        <f t="shared" si="7"/>
        <v>70.27297999999999</v>
      </c>
      <c r="AN42">
        <f t="shared" si="21"/>
        <v>82.006170999999981</v>
      </c>
      <c r="AO42">
        <f t="shared" si="21"/>
        <v>69.389836999999986</v>
      </c>
      <c r="AP42" s="33">
        <f t="shared" si="21"/>
        <v>56.773502999999991</v>
      </c>
      <c r="AQ42">
        <f t="shared" si="21"/>
        <v>44.157168999999996</v>
      </c>
      <c r="AR42">
        <f t="shared" si="21"/>
        <v>31.540834999999998</v>
      </c>
      <c r="AT42">
        <f>PER!AK42/PBR!AJ42*100</f>
        <v>25.368717678575674</v>
      </c>
      <c r="AU42">
        <f t="shared" si="17"/>
        <v>37806.779615384614</v>
      </c>
      <c r="AW42">
        <f>PER!AW42/PBR!AU42*100</f>
        <v>20.178866576300976</v>
      </c>
      <c r="BB42">
        <f t="shared" si="18"/>
        <v>36647.263846153844</v>
      </c>
      <c r="BC42">
        <f t="shared" si="9"/>
        <v>1.9175505242358004</v>
      </c>
      <c r="BD42" s="41">
        <f t="shared" si="2"/>
        <v>70.27297999999999</v>
      </c>
      <c r="BE42">
        <f t="shared" si="20"/>
        <v>87.953433230769221</v>
      </c>
      <c r="BF42">
        <f t="shared" si="20"/>
        <v>73.294527692307696</v>
      </c>
      <c r="BG42">
        <f t="shared" si="20"/>
        <v>58.635622153846157</v>
      </c>
      <c r="BH42">
        <f t="shared" si="20"/>
        <v>43.976716615384618</v>
      </c>
      <c r="BI42">
        <f t="shared" si="20"/>
        <v>29.317811076923078</v>
      </c>
      <c r="BK42">
        <f>PER!BD42/PBR!BB42*100</f>
        <v>25.801423563094005</v>
      </c>
      <c r="BL42">
        <f t="shared" si="19"/>
        <v>37806.779615384614</v>
      </c>
      <c r="BN42">
        <f>PER!BP42/PBR!BL42*100</f>
        <v>29.367713017120948</v>
      </c>
    </row>
    <row r="43" spans="1:66" x14ac:dyDescent="0.3">
      <c r="A43" s="38">
        <v>38149</v>
      </c>
      <c r="B43" s="48">
        <v>63771.64</v>
      </c>
      <c r="C43" s="48">
        <v>71821.73</v>
      </c>
      <c r="D43" s="48">
        <v>436500</v>
      </c>
      <c r="E43" s="49">
        <v>1002.1</v>
      </c>
      <c r="AC43" s="35">
        <f t="shared" si="11"/>
        <v>2005</v>
      </c>
      <c r="AD43" s="5">
        <f t="shared" si="4"/>
        <v>2004</v>
      </c>
      <c r="AE43" s="5">
        <f t="shared" si="12"/>
        <v>2003</v>
      </c>
      <c r="AF43" s="8">
        <f t="shared" si="5"/>
        <v>38149</v>
      </c>
      <c r="AG43" s="6">
        <f t="shared" si="13"/>
        <v>29</v>
      </c>
      <c r="AH43" s="6">
        <f t="shared" si="14"/>
        <v>23</v>
      </c>
      <c r="AJ43">
        <f t="shared" si="15"/>
        <v>31637.487499999999</v>
      </c>
      <c r="AK43">
        <f t="shared" si="16"/>
        <v>2.0156986233499103</v>
      </c>
      <c r="AL43" s="39">
        <f t="shared" si="6"/>
        <v>38149</v>
      </c>
      <c r="AM43" s="40">
        <f t="shared" si="7"/>
        <v>63.771639999999998</v>
      </c>
      <c r="AN43">
        <f t="shared" si="21"/>
        <v>82.25746749999999</v>
      </c>
      <c r="AO43">
        <f t="shared" si="21"/>
        <v>69.60247249999999</v>
      </c>
      <c r="AP43" s="33">
        <f t="shared" si="21"/>
        <v>56.947477499999991</v>
      </c>
      <c r="AQ43">
        <f t="shared" si="21"/>
        <v>44.292482499999998</v>
      </c>
      <c r="AR43">
        <f t="shared" si="21"/>
        <v>31.637487499999999</v>
      </c>
      <c r="AT43">
        <f>PER!AK43/PBR!AJ43*100</f>
        <v>25.584669258143645</v>
      </c>
      <c r="AU43">
        <f t="shared" si="17"/>
        <v>37942.640961538462</v>
      </c>
      <c r="AW43">
        <f>PER!AW43/PBR!AU43*100</f>
        <v>20.528910914330385</v>
      </c>
      <c r="BB43">
        <f t="shared" si="18"/>
        <v>36747.575384615382</v>
      </c>
      <c r="BC43">
        <f t="shared" si="9"/>
        <v>1.7353972155316244</v>
      </c>
      <c r="BD43" s="41">
        <f t="shared" si="2"/>
        <v>63.771639999999998</v>
      </c>
      <c r="BE43">
        <f t="shared" si="20"/>
        <v>88.194180923076914</v>
      </c>
      <c r="BF43">
        <f t="shared" si="20"/>
        <v>73.495150769230762</v>
      </c>
      <c r="BG43">
        <f t="shared" si="20"/>
        <v>58.796120615384616</v>
      </c>
      <c r="BH43">
        <f t="shared" si="20"/>
        <v>44.097090461538464</v>
      </c>
      <c r="BI43">
        <f t="shared" si="20"/>
        <v>29.398060307692308</v>
      </c>
      <c r="BK43">
        <f>PER!BD43/PBR!BB43*100</f>
        <v>25.566327787863681</v>
      </c>
      <c r="BL43">
        <f t="shared" si="19"/>
        <v>37942.640961538462</v>
      </c>
      <c r="BN43">
        <f>PER!BP43/PBR!BL43*100</f>
        <v>29.102873110597567</v>
      </c>
    </row>
    <row r="44" spans="1:66" x14ac:dyDescent="0.3">
      <c r="A44" s="38">
        <v>38156</v>
      </c>
      <c r="B44" s="48">
        <v>63625.54</v>
      </c>
      <c r="C44" s="48">
        <v>71131.509999999995</v>
      </c>
      <c r="D44" s="48">
        <v>435500</v>
      </c>
      <c r="E44" s="49">
        <v>993.07</v>
      </c>
      <c r="AC44" s="35">
        <f t="shared" si="11"/>
        <v>2005</v>
      </c>
      <c r="AD44" s="5">
        <f t="shared" si="4"/>
        <v>2004</v>
      </c>
      <c r="AE44" s="5">
        <f t="shared" si="12"/>
        <v>2003</v>
      </c>
      <c r="AF44" s="8">
        <f t="shared" si="5"/>
        <v>38156</v>
      </c>
      <c r="AG44" s="6">
        <f t="shared" si="13"/>
        <v>28</v>
      </c>
      <c r="AH44" s="6">
        <f t="shared" si="14"/>
        <v>24</v>
      </c>
      <c r="AJ44">
        <f t="shared" si="15"/>
        <v>31734.140000000003</v>
      </c>
      <c r="AK44">
        <f t="shared" si="16"/>
        <v>2.0049555462980875</v>
      </c>
      <c r="AL44" s="39">
        <f t="shared" si="6"/>
        <v>38156</v>
      </c>
      <c r="AM44" s="40">
        <f t="shared" si="7"/>
        <v>63.625540000000001</v>
      </c>
      <c r="AN44">
        <f t="shared" si="21"/>
        <v>82.508763999999999</v>
      </c>
      <c r="AO44">
        <f t="shared" si="21"/>
        <v>69.815107999999995</v>
      </c>
      <c r="AP44" s="33">
        <f t="shared" si="21"/>
        <v>57.121451999999998</v>
      </c>
      <c r="AQ44">
        <f t="shared" si="21"/>
        <v>44.427796000000001</v>
      </c>
      <c r="AR44">
        <f t="shared" si="21"/>
        <v>31.734140000000004</v>
      </c>
      <c r="AT44">
        <f>PER!AK44/PBR!AJ44*100</f>
        <v>25.799305392576233</v>
      </c>
      <c r="AU44">
        <f t="shared" si="17"/>
        <v>38078.50230769231</v>
      </c>
      <c r="AW44">
        <f>PER!AW44/PBR!AU44*100</f>
        <v>20.876457386524962</v>
      </c>
      <c r="BB44">
        <f t="shared" si="18"/>
        <v>36847.88692307692</v>
      </c>
      <c r="BC44">
        <f t="shared" si="9"/>
        <v>1.7267079692472922</v>
      </c>
      <c r="BD44" s="41">
        <f t="shared" si="2"/>
        <v>63.625540000000001</v>
      </c>
      <c r="BE44">
        <f t="shared" si="20"/>
        <v>88.434928615384607</v>
      </c>
      <c r="BF44">
        <f t="shared" si="20"/>
        <v>73.695773846153841</v>
      </c>
      <c r="BG44">
        <f t="shared" si="20"/>
        <v>58.956619076923076</v>
      </c>
      <c r="BH44">
        <f t="shared" si="20"/>
        <v>44.21746430769231</v>
      </c>
      <c r="BI44">
        <f t="shared" si="20"/>
        <v>29.478309538461538</v>
      </c>
      <c r="BK44">
        <f>PER!BD44/PBR!BB44*100</f>
        <v>25.332512021929325</v>
      </c>
      <c r="BL44">
        <f t="shared" si="19"/>
        <v>38078.50230769231</v>
      </c>
      <c r="BN44">
        <f>PER!BP44/PBR!BL44*100</f>
        <v>28.839923063392948</v>
      </c>
    </row>
    <row r="45" spans="1:66" x14ac:dyDescent="0.3">
      <c r="A45" s="38">
        <v>38163</v>
      </c>
      <c r="B45" s="48">
        <v>70419.08</v>
      </c>
      <c r="C45" s="48">
        <v>78351.19</v>
      </c>
      <c r="D45" s="48">
        <v>482000</v>
      </c>
      <c r="E45" s="49">
        <v>1094.6400000000001</v>
      </c>
      <c r="AC45" s="35">
        <f t="shared" si="11"/>
        <v>2005</v>
      </c>
      <c r="AD45" s="5">
        <f t="shared" si="4"/>
        <v>2004</v>
      </c>
      <c r="AE45" s="5">
        <f t="shared" si="12"/>
        <v>2003</v>
      </c>
      <c r="AF45" s="8">
        <f t="shared" si="5"/>
        <v>38163</v>
      </c>
      <c r="AG45" s="6">
        <f t="shared" si="13"/>
        <v>27</v>
      </c>
      <c r="AH45" s="6">
        <f t="shared" si="14"/>
        <v>25</v>
      </c>
      <c r="AJ45">
        <f t="shared" si="15"/>
        <v>31830.792500000003</v>
      </c>
      <c r="AK45">
        <f t="shared" si="16"/>
        <v>2.2122942744827983</v>
      </c>
      <c r="AL45" s="39">
        <f t="shared" si="6"/>
        <v>38163</v>
      </c>
      <c r="AM45" s="40">
        <f t="shared" si="7"/>
        <v>70.419080000000008</v>
      </c>
      <c r="AN45">
        <f t="shared" si="21"/>
        <v>82.760060499999994</v>
      </c>
      <c r="AO45">
        <f t="shared" si="21"/>
        <v>70.0277435</v>
      </c>
      <c r="AP45" s="33">
        <f t="shared" si="21"/>
        <v>57.295426500000005</v>
      </c>
      <c r="AQ45">
        <f t="shared" si="21"/>
        <v>44.563109499999996</v>
      </c>
      <c r="AR45">
        <f t="shared" si="21"/>
        <v>31.830792500000005</v>
      </c>
      <c r="AT45">
        <f>PER!AK45/PBR!AJ45*100</f>
        <v>26.012638064709968</v>
      </c>
      <c r="AU45">
        <f t="shared" si="17"/>
        <v>38214.363653846158</v>
      </c>
      <c r="AW45">
        <f>PER!AW45/PBR!AU45*100</f>
        <v>21.22153263444422</v>
      </c>
      <c r="BB45">
        <f t="shared" si="18"/>
        <v>36948.198461538472</v>
      </c>
      <c r="BC45">
        <f t="shared" si="9"/>
        <v>1.9058866990038315</v>
      </c>
      <c r="BD45" s="41">
        <f t="shared" si="2"/>
        <v>70.419080000000008</v>
      </c>
      <c r="BE45">
        <f t="shared" si="20"/>
        <v>88.675676307692328</v>
      </c>
      <c r="BF45">
        <f t="shared" si="20"/>
        <v>73.896396923076949</v>
      </c>
      <c r="BG45">
        <f t="shared" si="20"/>
        <v>59.117117538461557</v>
      </c>
      <c r="BH45">
        <f t="shared" si="20"/>
        <v>44.337838153846178</v>
      </c>
      <c r="BI45">
        <f t="shared" si="20"/>
        <v>29.558558769230778</v>
      </c>
      <c r="BK45">
        <f>PER!BD45/PBR!BB45*100</f>
        <v>25.099965839908332</v>
      </c>
      <c r="BL45">
        <f t="shared" si="19"/>
        <v>38214.363653846158</v>
      </c>
      <c r="BN45">
        <f>PER!BP45/PBR!BL45*100</f>
        <v>28.578842718780162</v>
      </c>
    </row>
    <row r="46" spans="1:66" x14ac:dyDescent="0.3">
      <c r="A46" s="38">
        <v>38170</v>
      </c>
      <c r="B46" s="48">
        <v>64867.37</v>
      </c>
      <c r="C46" s="48">
        <v>72993.17</v>
      </c>
      <c r="D46" s="48">
        <v>444000</v>
      </c>
      <c r="E46" s="49">
        <v>1019.31</v>
      </c>
      <c r="AC46" s="35">
        <f t="shared" si="11"/>
        <v>2005</v>
      </c>
      <c r="AD46" s="5">
        <f t="shared" si="4"/>
        <v>2004</v>
      </c>
      <c r="AE46" s="5">
        <f t="shared" si="12"/>
        <v>2003</v>
      </c>
      <c r="AF46" s="8">
        <f t="shared" si="5"/>
        <v>38170</v>
      </c>
      <c r="AG46" s="6">
        <f t="shared" si="13"/>
        <v>26</v>
      </c>
      <c r="AH46" s="6">
        <f t="shared" si="14"/>
        <v>26</v>
      </c>
      <c r="AJ46">
        <f t="shared" si="15"/>
        <v>31927.445</v>
      </c>
      <c r="AK46">
        <f t="shared" si="16"/>
        <v>2.0317119017823067</v>
      </c>
      <c r="AL46" s="39">
        <f t="shared" si="6"/>
        <v>38170</v>
      </c>
      <c r="AM46" s="40">
        <f t="shared" si="7"/>
        <v>64.867370000000008</v>
      </c>
      <c r="AN46">
        <f t="shared" si="21"/>
        <v>83.01135699999999</v>
      </c>
      <c r="AO46">
        <f t="shared" si="21"/>
        <v>70.24037899999999</v>
      </c>
      <c r="AP46" s="33">
        <f t="shared" si="21"/>
        <v>57.469400999999991</v>
      </c>
      <c r="AQ46">
        <f t="shared" si="21"/>
        <v>44.698422999999998</v>
      </c>
      <c r="AR46">
        <f t="shared" si="21"/>
        <v>31.927444999999999</v>
      </c>
      <c r="AT46">
        <f>PER!AK46/PBR!AJ46*100</f>
        <v>26.224679112280985</v>
      </c>
      <c r="AU46">
        <f t="shared" si="17"/>
        <v>38350.225000000006</v>
      </c>
      <c r="AW46">
        <f>PER!AW46/PBR!AU46*100</f>
        <v>21.564162922121056</v>
      </c>
      <c r="BB46">
        <f t="shared" si="18"/>
        <v>37048.51</v>
      </c>
      <c r="BC46">
        <f t="shared" si="9"/>
        <v>1.7508766209491287</v>
      </c>
      <c r="BD46" s="41">
        <f t="shared" si="2"/>
        <v>64.867370000000008</v>
      </c>
      <c r="BE46">
        <f t="shared" si="20"/>
        <v>88.916423999999992</v>
      </c>
      <c r="BF46">
        <f t="shared" si="20"/>
        <v>74.097020000000001</v>
      </c>
      <c r="BG46">
        <f t="shared" si="20"/>
        <v>59.277616000000009</v>
      </c>
      <c r="BH46">
        <f t="shared" si="20"/>
        <v>44.45821200000001</v>
      </c>
      <c r="BI46">
        <f t="shared" si="20"/>
        <v>29.638808000000004</v>
      </c>
      <c r="BK46">
        <f>PER!BD46/PBR!BB46*100</f>
        <v>24.868678929328063</v>
      </c>
      <c r="BL46">
        <f t="shared" si="19"/>
        <v>38350.225000000006</v>
      </c>
      <c r="BN46">
        <f>PER!BP46/PBR!BL46*100</f>
        <v>28.319612205665024</v>
      </c>
    </row>
    <row r="47" spans="1:66" x14ac:dyDescent="0.3">
      <c r="A47" s="38">
        <v>38177</v>
      </c>
      <c r="B47" s="48">
        <v>61945.42</v>
      </c>
      <c r="C47" s="48">
        <v>69807.81</v>
      </c>
      <c r="D47" s="48">
        <v>424000</v>
      </c>
      <c r="E47" s="49">
        <v>974.41</v>
      </c>
      <c r="AC47" s="35">
        <f t="shared" si="11"/>
        <v>2005</v>
      </c>
      <c r="AD47" s="5">
        <f t="shared" si="4"/>
        <v>2004</v>
      </c>
      <c r="AE47" s="5">
        <f t="shared" si="12"/>
        <v>2003</v>
      </c>
      <c r="AF47" s="8">
        <f t="shared" si="5"/>
        <v>38177</v>
      </c>
      <c r="AG47" s="6">
        <f t="shared" si="13"/>
        <v>25</v>
      </c>
      <c r="AH47" s="6">
        <f t="shared" si="14"/>
        <v>27</v>
      </c>
      <c r="AJ47">
        <f t="shared" si="15"/>
        <v>32024.097500000003</v>
      </c>
      <c r="AK47">
        <f t="shared" si="16"/>
        <v>1.9343377280187206</v>
      </c>
      <c r="AL47" s="39">
        <f t="shared" si="6"/>
        <v>38177</v>
      </c>
      <c r="AM47" s="40">
        <f t="shared" si="7"/>
        <v>61.945419999999999</v>
      </c>
      <c r="AN47">
        <f t="shared" si="21"/>
        <v>83.262653499999999</v>
      </c>
      <c r="AO47">
        <f t="shared" si="21"/>
        <v>70.453014500000009</v>
      </c>
      <c r="AP47" s="33">
        <f t="shared" si="21"/>
        <v>57.643375500000005</v>
      </c>
      <c r="AQ47">
        <f t="shared" si="21"/>
        <v>44.833736500000001</v>
      </c>
      <c r="AR47">
        <f t="shared" si="21"/>
        <v>32.024097500000003</v>
      </c>
      <c r="AT47">
        <f>PER!AK47/PBR!AJ47*100</f>
        <v>26.435440230114693</v>
      </c>
      <c r="AU47">
        <f t="shared" si="17"/>
        <v>38486.086346153854</v>
      </c>
      <c r="AW47">
        <f>PER!AW47/PBR!AU47*100</f>
        <v>21.904374142725274</v>
      </c>
      <c r="BB47">
        <f t="shared" si="18"/>
        <v>37148.821538461547</v>
      </c>
      <c r="BC47">
        <f t="shared" si="9"/>
        <v>1.6674935417767052</v>
      </c>
      <c r="BD47" s="41">
        <f t="shared" si="2"/>
        <v>61.945419999999999</v>
      </c>
      <c r="BE47">
        <f t="shared" si="20"/>
        <v>89.157171692307699</v>
      </c>
      <c r="BF47">
        <f t="shared" si="20"/>
        <v>74.297643076923094</v>
      </c>
      <c r="BG47">
        <f t="shared" si="20"/>
        <v>59.438114461538476</v>
      </c>
      <c r="BH47">
        <f t="shared" si="20"/>
        <v>44.578585846153864</v>
      </c>
      <c r="BI47">
        <f t="shared" si="20"/>
        <v>29.719057230769238</v>
      </c>
      <c r="BK47">
        <f>PER!BD47/PBR!BB47*100</f>
        <v>24.63864108910132</v>
      </c>
      <c r="BL47">
        <f t="shared" si="19"/>
        <v>38486.086346153854</v>
      </c>
      <c r="BN47">
        <f>PER!BP47/PBR!BL47*100</f>
        <v>28.062211933544468</v>
      </c>
    </row>
    <row r="48" spans="1:66" x14ac:dyDescent="0.3">
      <c r="A48" s="38">
        <v>38184</v>
      </c>
      <c r="B48" s="48">
        <v>61799.32</v>
      </c>
      <c r="C48" s="48">
        <v>69087.97</v>
      </c>
      <c r="D48" s="48">
        <v>423000</v>
      </c>
      <c r="E48" s="49">
        <v>964.36</v>
      </c>
      <c r="AC48" s="35">
        <f t="shared" si="11"/>
        <v>2005</v>
      </c>
      <c r="AD48" s="5">
        <f t="shared" si="4"/>
        <v>2004</v>
      </c>
      <c r="AE48" s="5">
        <f t="shared" si="12"/>
        <v>2003</v>
      </c>
      <c r="AF48" s="8">
        <f t="shared" si="5"/>
        <v>38184</v>
      </c>
      <c r="AG48" s="6">
        <f t="shared" si="13"/>
        <v>24</v>
      </c>
      <c r="AH48" s="6">
        <f t="shared" si="14"/>
        <v>28</v>
      </c>
      <c r="AJ48">
        <f t="shared" si="15"/>
        <v>32120.75</v>
      </c>
      <c r="AK48">
        <f t="shared" si="16"/>
        <v>1.923968774079061</v>
      </c>
      <c r="AL48" s="39">
        <f t="shared" si="6"/>
        <v>38184</v>
      </c>
      <c r="AM48" s="40">
        <f t="shared" si="7"/>
        <v>61.799320000000002</v>
      </c>
      <c r="AN48">
        <f t="shared" si="21"/>
        <v>83.51394999999998</v>
      </c>
      <c r="AO48">
        <f t="shared" si="21"/>
        <v>70.665649999999999</v>
      </c>
      <c r="AP48" s="33">
        <f t="shared" si="21"/>
        <v>57.81734999999999</v>
      </c>
      <c r="AQ48">
        <f t="shared" si="21"/>
        <v>44.969049999999996</v>
      </c>
      <c r="AR48">
        <f t="shared" si="21"/>
        <v>32.120750000000001</v>
      </c>
      <c r="AT48">
        <f>PER!AK48/PBR!AJ48*100</f>
        <v>26.644932972275885</v>
      </c>
      <c r="AU48">
        <f t="shared" si="17"/>
        <v>38621.947692307695</v>
      </c>
      <c r="AW48">
        <f>PER!AW48/PBR!AU48*100</f>
        <v>22.242191825086621</v>
      </c>
      <c r="BB48">
        <f t="shared" si="18"/>
        <v>37249.133076923084</v>
      </c>
      <c r="BC48">
        <f t="shared" si="9"/>
        <v>1.6590807596079724</v>
      </c>
      <c r="BD48" s="41">
        <f t="shared" si="2"/>
        <v>61.799320000000002</v>
      </c>
      <c r="BE48">
        <f t="shared" si="20"/>
        <v>89.397919384615392</v>
      </c>
      <c r="BF48">
        <f t="shared" si="20"/>
        <v>74.498266153846174</v>
      </c>
      <c r="BG48">
        <f t="shared" si="20"/>
        <v>59.598612923076935</v>
      </c>
      <c r="BH48">
        <f t="shared" si="20"/>
        <v>44.69895969230771</v>
      </c>
      <c r="BI48">
        <f t="shared" si="20"/>
        <v>29.799306461538468</v>
      </c>
      <c r="BK48">
        <f>PER!BD48/PBR!BB48*100</f>
        <v>24.409842228026658</v>
      </c>
      <c r="BL48">
        <f t="shared" si="19"/>
        <v>38621.947692307695</v>
      </c>
      <c r="BN48">
        <f>PER!BP48/PBR!BL48*100</f>
        <v>27.806622587571372</v>
      </c>
    </row>
    <row r="49" spans="1:66" x14ac:dyDescent="0.3">
      <c r="A49" s="38">
        <v>38191</v>
      </c>
      <c r="B49" s="48">
        <v>61068.83</v>
      </c>
      <c r="C49" s="48">
        <v>68512.149999999994</v>
      </c>
      <c r="D49" s="48">
        <v>418000</v>
      </c>
      <c r="E49" s="49">
        <v>956.25</v>
      </c>
      <c r="AC49" s="35">
        <f t="shared" si="11"/>
        <v>2005</v>
      </c>
      <c r="AD49" s="5">
        <f t="shared" si="4"/>
        <v>2004</v>
      </c>
      <c r="AE49" s="5">
        <f t="shared" si="12"/>
        <v>2003</v>
      </c>
      <c r="AF49" s="8">
        <f t="shared" si="5"/>
        <v>38191</v>
      </c>
      <c r="AG49" s="6">
        <f t="shared" si="13"/>
        <v>23</v>
      </c>
      <c r="AH49" s="6">
        <f t="shared" si="14"/>
        <v>29</v>
      </c>
      <c r="AJ49">
        <f t="shared" si="15"/>
        <v>32217.402500000004</v>
      </c>
      <c r="AK49">
        <f t="shared" si="16"/>
        <v>1.8955230794909674</v>
      </c>
      <c r="AL49" s="39">
        <f t="shared" si="6"/>
        <v>38191</v>
      </c>
      <c r="AM49" s="40">
        <f t="shared" si="7"/>
        <v>61.068829999999998</v>
      </c>
      <c r="AN49">
        <f t="shared" si="21"/>
        <v>83.765246499999989</v>
      </c>
      <c r="AO49">
        <f t="shared" si="21"/>
        <v>70.878285500000004</v>
      </c>
      <c r="AP49" s="33">
        <f t="shared" si="21"/>
        <v>57.991324500000005</v>
      </c>
      <c r="AQ49">
        <f t="shared" si="21"/>
        <v>45.104363499999998</v>
      </c>
      <c r="AR49">
        <f t="shared" si="21"/>
        <v>32.217402500000006</v>
      </c>
      <c r="AT49">
        <f>PER!AK49/PBR!AJ49*100</f>
        <v>26.853168754180174</v>
      </c>
      <c r="AU49">
        <f t="shared" si="17"/>
        <v>38757.809038461543</v>
      </c>
      <c r="AW49">
        <f>PER!AW49/PBR!AU49*100</f>
        <v>22.577641140080516</v>
      </c>
      <c r="BB49">
        <f t="shared" si="18"/>
        <v>37349.444615384622</v>
      </c>
      <c r="BC49">
        <f t="shared" si="9"/>
        <v>1.6350666155513627</v>
      </c>
      <c r="BD49" s="41">
        <f t="shared" si="2"/>
        <v>61.068829999999998</v>
      </c>
      <c r="BE49">
        <f t="shared" si="20"/>
        <v>89.638667076923085</v>
      </c>
      <c r="BF49">
        <f t="shared" si="20"/>
        <v>74.69888923076924</v>
      </c>
      <c r="BG49">
        <f t="shared" si="20"/>
        <v>59.759111384615395</v>
      </c>
      <c r="BH49">
        <f t="shared" si="20"/>
        <v>44.819333538461557</v>
      </c>
      <c r="BI49">
        <f t="shared" si="20"/>
        <v>29.879555692307697</v>
      </c>
      <c r="BK49">
        <f>PER!BD49/PBR!BB49*100</f>
        <v>24.182272363312656</v>
      </c>
      <c r="BL49">
        <f t="shared" si="19"/>
        <v>38757.809038461543</v>
      </c>
      <c r="BN49">
        <f>PER!BP49/PBR!BL49*100</f>
        <v>27.552825123723078</v>
      </c>
    </row>
    <row r="50" spans="1:66" x14ac:dyDescent="0.3">
      <c r="A50" s="38">
        <v>38198</v>
      </c>
      <c r="B50" s="48">
        <v>60922.73</v>
      </c>
      <c r="C50" s="48">
        <v>67188.92</v>
      </c>
      <c r="D50" s="49">
        <v>417000</v>
      </c>
      <c r="E50" s="49">
        <v>938.12</v>
      </c>
      <c r="AC50" s="35">
        <f t="shared" si="11"/>
        <v>2005</v>
      </c>
      <c r="AD50" s="5">
        <f t="shared" si="4"/>
        <v>2004</v>
      </c>
      <c r="AE50" s="5">
        <f t="shared" si="12"/>
        <v>2003</v>
      </c>
      <c r="AF50" s="8">
        <f t="shared" si="5"/>
        <v>38198</v>
      </c>
      <c r="AG50" s="6">
        <f t="shared" si="13"/>
        <v>22</v>
      </c>
      <c r="AH50" s="6">
        <f t="shared" si="14"/>
        <v>30</v>
      </c>
      <c r="AJ50">
        <f t="shared" si="15"/>
        <v>32314.055</v>
      </c>
      <c r="AK50">
        <f t="shared" si="16"/>
        <v>1.885332249388076</v>
      </c>
      <c r="AL50" s="39">
        <f t="shared" si="6"/>
        <v>38198</v>
      </c>
      <c r="AM50" s="40">
        <f t="shared" si="7"/>
        <v>60.922730000000001</v>
      </c>
      <c r="AN50">
        <f t="shared" si="21"/>
        <v>84.016542999999984</v>
      </c>
      <c r="AO50">
        <f t="shared" si="21"/>
        <v>71.090920999999994</v>
      </c>
      <c r="AP50" s="33">
        <f t="shared" si="21"/>
        <v>58.16529899999999</v>
      </c>
      <c r="AQ50">
        <f t="shared" si="21"/>
        <v>45.239676999999993</v>
      </c>
      <c r="AR50">
        <f t="shared" si="21"/>
        <v>32.314055000000003</v>
      </c>
      <c r="AT50">
        <f>PER!AK50/PBR!AJ50*100</f>
        <v>27.060158854667467</v>
      </c>
      <c r="AU50">
        <f t="shared" si="17"/>
        <v>38893.670384615383</v>
      </c>
      <c r="AW50">
        <f>PER!AW50/PBR!AU50*100</f>
        <v>22.910746906880032</v>
      </c>
      <c r="BB50">
        <f t="shared" si="18"/>
        <v>37449.756153846152</v>
      </c>
      <c r="BC50">
        <f t="shared" si="9"/>
        <v>1.6267857592910693</v>
      </c>
      <c r="BD50" s="41">
        <f t="shared" si="2"/>
        <v>60.922730000000001</v>
      </c>
      <c r="BE50">
        <f t="shared" si="20"/>
        <v>89.879414769230763</v>
      </c>
      <c r="BF50">
        <f t="shared" si="20"/>
        <v>74.899512307692305</v>
      </c>
      <c r="BG50">
        <f t="shared" si="20"/>
        <v>59.919609846153847</v>
      </c>
      <c r="BH50">
        <f t="shared" si="20"/>
        <v>44.939707384615389</v>
      </c>
      <c r="BI50">
        <f t="shared" si="20"/>
        <v>29.959804923076923</v>
      </c>
      <c r="BK50">
        <f>PER!BD50/PBR!BB50*100</f>
        <v>23.955921619126084</v>
      </c>
      <c r="BL50">
        <f t="shared" si="19"/>
        <v>38893.670384615383</v>
      </c>
      <c r="BN50">
        <f>PER!BP50/PBR!BL50*100</f>
        <v>27.300800764071333</v>
      </c>
    </row>
    <row r="51" spans="1:66" x14ac:dyDescent="0.3">
      <c r="A51" s="38">
        <v>38205</v>
      </c>
      <c r="B51" s="48">
        <v>61287.98</v>
      </c>
      <c r="C51" s="48">
        <v>67657.73</v>
      </c>
      <c r="D51" s="48">
        <v>419500</v>
      </c>
      <c r="E51" s="49">
        <v>944.58</v>
      </c>
      <c r="AC51" s="35">
        <f t="shared" si="11"/>
        <v>2005</v>
      </c>
      <c r="AD51" s="5">
        <f t="shared" si="4"/>
        <v>2004</v>
      </c>
      <c r="AE51" s="5">
        <f t="shared" si="12"/>
        <v>2003</v>
      </c>
      <c r="AF51" s="8">
        <f t="shared" si="5"/>
        <v>38205</v>
      </c>
      <c r="AG51" s="6">
        <f t="shared" si="13"/>
        <v>21</v>
      </c>
      <c r="AH51" s="6">
        <f t="shared" si="14"/>
        <v>31</v>
      </c>
      <c r="AJ51">
        <f t="shared" si="15"/>
        <v>32410.707500000004</v>
      </c>
      <c r="AK51">
        <f t="shared" si="16"/>
        <v>1.8909793931527104</v>
      </c>
      <c r="AL51" s="39">
        <f t="shared" si="6"/>
        <v>38205</v>
      </c>
      <c r="AM51" s="40">
        <f t="shared" si="7"/>
        <v>61.287980000000005</v>
      </c>
      <c r="AN51">
        <f t="shared" si="21"/>
        <v>84.267839500000008</v>
      </c>
      <c r="AO51">
        <f t="shared" si="21"/>
        <v>71.303556499999999</v>
      </c>
      <c r="AP51" s="33">
        <f t="shared" si="21"/>
        <v>58.339273500000004</v>
      </c>
      <c r="AQ51">
        <f t="shared" si="21"/>
        <v>45.374990500000003</v>
      </c>
      <c r="AR51">
        <f t="shared" si="21"/>
        <v>32.410707500000001</v>
      </c>
      <c r="AT51">
        <f>PER!AK51/PBR!AJ51*100</f>
        <v>27.265914418038445</v>
      </c>
      <c r="AU51">
        <f t="shared" si="17"/>
        <v>39029.531730769231</v>
      </c>
      <c r="AW51">
        <f>PER!AW51/PBR!AU51*100</f>
        <v>23.241533599077204</v>
      </c>
      <c r="BB51">
        <f t="shared" si="18"/>
        <v>37550.067692307697</v>
      </c>
      <c r="BC51">
        <f t="shared" si="9"/>
        <v>1.6321669644434522</v>
      </c>
      <c r="BD51" s="41">
        <f t="shared" si="2"/>
        <v>61.287980000000005</v>
      </c>
      <c r="BE51">
        <f t="shared" si="20"/>
        <v>90.12016246153847</v>
      </c>
      <c r="BF51">
        <f t="shared" si="20"/>
        <v>75.100135384615399</v>
      </c>
      <c r="BG51">
        <f t="shared" si="20"/>
        <v>60.080108307692313</v>
      </c>
      <c r="BH51">
        <f t="shared" si="20"/>
        <v>45.060081230769249</v>
      </c>
      <c r="BI51">
        <f t="shared" si="20"/>
        <v>30.040054153846157</v>
      </c>
      <c r="BK51">
        <f>PER!BD51/PBR!BB51*100</f>
        <v>23.730780225163166</v>
      </c>
      <c r="BL51">
        <f t="shared" si="19"/>
        <v>39029.531730769231</v>
      </c>
      <c r="BN51">
        <f>PER!BP51/PBR!BL51*100</f>
        <v>27.05053099215084</v>
      </c>
    </row>
    <row r="52" spans="1:66" x14ac:dyDescent="0.3">
      <c r="A52" s="38">
        <v>38212</v>
      </c>
      <c r="B52" s="48">
        <v>63990.78</v>
      </c>
      <c r="C52" s="48">
        <v>70312.56</v>
      </c>
      <c r="D52" s="48">
        <v>438000</v>
      </c>
      <c r="E52" s="49">
        <v>981.47</v>
      </c>
      <c r="AC52" s="35">
        <f t="shared" si="11"/>
        <v>2005</v>
      </c>
      <c r="AD52" s="5">
        <f t="shared" si="4"/>
        <v>2004</v>
      </c>
      <c r="AE52" s="5">
        <f t="shared" si="12"/>
        <v>2003</v>
      </c>
      <c r="AF52" s="8">
        <f t="shared" si="5"/>
        <v>38212</v>
      </c>
      <c r="AG52" s="6">
        <f t="shared" si="13"/>
        <v>20</v>
      </c>
      <c r="AH52" s="6">
        <f t="shared" si="14"/>
        <v>32</v>
      </c>
      <c r="AJ52">
        <f t="shared" si="15"/>
        <v>32507.360000000004</v>
      </c>
      <c r="AK52">
        <f t="shared" si="16"/>
        <v>1.968501287093138</v>
      </c>
      <c r="AL52" s="39">
        <f t="shared" si="6"/>
        <v>38212</v>
      </c>
      <c r="AM52" s="40">
        <f t="shared" si="7"/>
        <v>63.990780000000001</v>
      </c>
      <c r="AN52">
        <f t="shared" si="21"/>
        <v>84.519136000000003</v>
      </c>
      <c r="AO52">
        <f t="shared" si="21"/>
        <v>71.51619199999999</v>
      </c>
      <c r="AP52" s="33">
        <f t="shared" si="21"/>
        <v>58.513247999999997</v>
      </c>
      <c r="AQ52">
        <f t="shared" si="21"/>
        <v>45.510304000000005</v>
      </c>
      <c r="AR52">
        <f t="shared" si="21"/>
        <v>32.507360000000006</v>
      </c>
      <c r="AT52">
        <f>PER!AK52/PBR!AJ52*100</f>
        <v>27.470446456054638</v>
      </c>
      <c r="AU52">
        <f t="shared" si="17"/>
        <v>39165.393076923079</v>
      </c>
      <c r="AW52">
        <f>PER!AW52/PBR!AU52*100</f>
        <v>23.570025350677032</v>
      </c>
      <c r="BB52">
        <f t="shared" si="18"/>
        <v>37650.379230769235</v>
      </c>
      <c r="BC52">
        <f t="shared" si="9"/>
        <v>1.699605191432028</v>
      </c>
      <c r="BD52" s="41">
        <f t="shared" si="2"/>
        <v>63.990780000000001</v>
      </c>
      <c r="BE52">
        <f t="shared" ref="BE52:BI67" si="22">($BB52*BE$18)/1000</f>
        <v>90.360910153846149</v>
      </c>
      <c r="BF52">
        <f t="shared" si="22"/>
        <v>75.300758461538464</v>
      </c>
      <c r="BG52">
        <f t="shared" si="22"/>
        <v>60.24060676923078</v>
      </c>
      <c r="BH52">
        <f t="shared" si="22"/>
        <v>45.180455076923089</v>
      </c>
      <c r="BI52">
        <f t="shared" si="22"/>
        <v>30.12030338461539</v>
      </c>
      <c r="BK52">
        <f>PER!BD52/PBR!BB52*100</f>
        <v>23.506838515243881</v>
      </c>
      <c r="BL52">
        <f t="shared" si="19"/>
        <v>39165.393076923079</v>
      </c>
      <c r="BN52">
        <f>PER!BP52/PBR!BL52*100</f>
        <v>26.801997548424378</v>
      </c>
    </row>
    <row r="53" spans="1:66" x14ac:dyDescent="0.3">
      <c r="A53" s="38">
        <v>38219</v>
      </c>
      <c r="B53" s="48">
        <v>63406.39</v>
      </c>
      <c r="C53" s="48">
        <v>70102.25</v>
      </c>
      <c r="D53" s="48">
        <v>434000</v>
      </c>
      <c r="E53" s="49">
        <v>978.22</v>
      </c>
      <c r="AC53" s="35">
        <f t="shared" si="11"/>
        <v>2005</v>
      </c>
      <c r="AD53" s="5">
        <f t="shared" si="4"/>
        <v>2004</v>
      </c>
      <c r="AE53" s="5">
        <f t="shared" si="12"/>
        <v>2003</v>
      </c>
      <c r="AF53" s="8">
        <f t="shared" si="5"/>
        <v>38219</v>
      </c>
      <c r="AG53" s="6">
        <f t="shared" si="13"/>
        <v>19</v>
      </c>
      <c r="AH53" s="6">
        <f t="shared" si="14"/>
        <v>33</v>
      </c>
      <c r="AJ53">
        <f t="shared" si="15"/>
        <v>32604.012499999997</v>
      </c>
      <c r="AK53">
        <f t="shared" si="16"/>
        <v>1.9447419240193213</v>
      </c>
      <c r="AL53" s="39">
        <f t="shared" si="6"/>
        <v>38219</v>
      </c>
      <c r="AM53" s="40">
        <f t="shared" si="7"/>
        <v>63.406390000000002</v>
      </c>
      <c r="AN53">
        <f t="shared" ref="AN53:AR68" si="23">($AJ53*AN$18)/1000</f>
        <v>84.770432499999984</v>
      </c>
      <c r="AO53">
        <f t="shared" si="23"/>
        <v>71.72882749999998</v>
      </c>
      <c r="AP53" s="33">
        <f t="shared" si="23"/>
        <v>58.68722249999999</v>
      </c>
      <c r="AQ53">
        <f t="shared" si="23"/>
        <v>45.645617499999993</v>
      </c>
      <c r="AR53">
        <f t="shared" si="23"/>
        <v>32.604012499999996</v>
      </c>
      <c r="AT53">
        <f>PER!AK53/PBR!AJ53*100</f>
        <v>27.673765849902914</v>
      </c>
      <c r="AU53">
        <f t="shared" si="17"/>
        <v>39301.25442307692</v>
      </c>
      <c r="AW53">
        <f>PER!AW53/PBR!AU53*100</f>
        <v>23.896245961967068</v>
      </c>
      <c r="BB53">
        <f t="shared" si="18"/>
        <v>37750.690769230772</v>
      </c>
      <c r="BC53">
        <f t="shared" si="9"/>
        <v>1.6796087358401468</v>
      </c>
      <c r="BD53" s="41">
        <f t="shared" si="2"/>
        <v>63.406390000000002</v>
      </c>
      <c r="BE53">
        <f t="shared" si="22"/>
        <v>90.601657846153842</v>
      </c>
      <c r="BF53">
        <f t="shared" si="22"/>
        <v>75.501381538461544</v>
      </c>
      <c r="BG53">
        <f t="shared" si="22"/>
        <v>60.40110523076924</v>
      </c>
      <c r="BH53">
        <f t="shared" si="22"/>
        <v>45.300828923076935</v>
      </c>
      <c r="BI53">
        <f t="shared" si="22"/>
        <v>30.20055261538462</v>
      </c>
      <c r="BK53">
        <f>PER!BD53/PBR!BB53*100</f>
        <v>23.284086925928484</v>
      </c>
      <c r="BL53">
        <f t="shared" si="19"/>
        <v>39301.25442307692</v>
      </c>
      <c r="BN53">
        <f>PER!BP53/PBR!BL53*100</f>
        <v>26.555182425841835</v>
      </c>
    </row>
    <row r="54" spans="1:66" x14ac:dyDescent="0.3">
      <c r="A54" s="38">
        <v>38226</v>
      </c>
      <c r="B54" s="48">
        <v>67536.75</v>
      </c>
      <c r="C54" s="48">
        <v>74733.58</v>
      </c>
      <c r="D54" s="48">
        <v>458500</v>
      </c>
      <c r="E54" s="49">
        <v>1035.31</v>
      </c>
      <c r="AC54" s="35">
        <f t="shared" si="11"/>
        <v>2005</v>
      </c>
      <c r="AD54" s="5">
        <f t="shared" si="4"/>
        <v>2004</v>
      </c>
      <c r="AE54" s="5">
        <f t="shared" si="12"/>
        <v>2003</v>
      </c>
      <c r="AF54" s="8">
        <f t="shared" si="5"/>
        <v>38226</v>
      </c>
      <c r="AG54" s="6">
        <f t="shared" si="13"/>
        <v>18</v>
      </c>
      <c r="AH54" s="6">
        <f t="shared" si="14"/>
        <v>34</v>
      </c>
      <c r="AJ54">
        <f t="shared" si="15"/>
        <v>32700.665000000001</v>
      </c>
      <c r="AK54">
        <f t="shared" si="16"/>
        <v>2.0653020359066092</v>
      </c>
      <c r="AL54" s="39">
        <f t="shared" si="6"/>
        <v>38226</v>
      </c>
      <c r="AM54" s="40">
        <f t="shared" si="7"/>
        <v>67.536749999999998</v>
      </c>
      <c r="AN54">
        <f t="shared" si="23"/>
        <v>85.021728999999993</v>
      </c>
      <c r="AO54">
        <f t="shared" si="23"/>
        <v>71.941462999999985</v>
      </c>
      <c r="AP54" s="33">
        <f t="shared" si="23"/>
        <v>58.86119699999999</v>
      </c>
      <c r="AQ54">
        <f t="shared" si="23"/>
        <v>45.780930999999995</v>
      </c>
      <c r="AR54">
        <f t="shared" si="23"/>
        <v>32.700665000000001</v>
      </c>
      <c r="AT54">
        <f>PER!AK54/PBR!AJ54*100</f>
        <v>27.875883352125197</v>
      </c>
      <c r="AU54">
        <f t="shared" si="17"/>
        <v>39437.115769230768</v>
      </c>
      <c r="AW54">
        <f>PER!AW54/PBR!AU54*100</f>
        <v>24.220218905265746</v>
      </c>
      <c r="BB54">
        <f t="shared" si="18"/>
        <v>37851.00230769231</v>
      </c>
      <c r="BC54">
        <f t="shared" si="9"/>
        <v>1.7842790383988001</v>
      </c>
      <c r="BD54" s="41">
        <f t="shared" si="2"/>
        <v>67.536749999999998</v>
      </c>
      <c r="BE54">
        <f t="shared" si="22"/>
        <v>90.842405538461534</v>
      </c>
      <c r="BF54">
        <f t="shared" si="22"/>
        <v>75.702004615384624</v>
      </c>
      <c r="BG54">
        <f t="shared" si="22"/>
        <v>60.561603692307699</v>
      </c>
      <c r="BH54">
        <f t="shared" si="22"/>
        <v>45.421202769230781</v>
      </c>
      <c r="BI54">
        <f t="shared" si="22"/>
        <v>30.28080184615385</v>
      </c>
      <c r="BK54">
        <f>PER!BD54/PBR!BB54*100</f>
        <v>23.062515995156151</v>
      </c>
      <c r="BL54">
        <f t="shared" si="19"/>
        <v>39437.115769230768</v>
      </c>
      <c r="BN54">
        <f>PER!BP54/PBR!BL54*100</f>
        <v>26.310067865491138</v>
      </c>
    </row>
    <row r="55" spans="1:66" x14ac:dyDescent="0.3">
      <c r="A55" s="38">
        <v>38233</v>
      </c>
      <c r="B55" s="48">
        <v>64296.160000000003</v>
      </c>
      <c r="C55" s="48">
        <v>71369.039999999994</v>
      </c>
      <c r="D55" s="48">
        <v>436500</v>
      </c>
      <c r="E55" s="49">
        <v>988.33</v>
      </c>
      <c r="AC55" s="35">
        <f t="shared" si="11"/>
        <v>2005</v>
      </c>
      <c r="AD55" s="5">
        <f t="shared" si="4"/>
        <v>2004</v>
      </c>
      <c r="AE55" s="5">
        <f t="shared" si="12"/>
        <v>2003</v>
      </c>
      <c r="AF55" s="8">
        <f t="shared" si="5"/>
        <v>38233</v>
      </c>
      <c r="AG55" s="6">
        <f t="shared" si="13"/>
        <v>17</v>
      </c>
      <c r="AH55" s="6">
        <f t="shared" si="14"/>
        <v>35</v>
      </c>
      <c r="AJ55">
        <f t="shared" si="15"/>
        <v>32797.317500000005</v>
      </c>
      <c r="AK55">
        <f t="shared" si="16"/>
        <v>1.9604091096779483</v>
      </c>
      <c r="AL55" s="39">
        <f t="shared" si="6"/>
        <v>38233</v>
      </c>
      <c r="AM55" s="40">
        <f t="shared" si="7"/>
        <v>64.29616</v>
      </c>
      <c r="AN55">
        <f t="shared" si="23"/>
        <v>85.273025500000003</v>
      </c>
      <c r="AO55">
        <f t="shared" si="23"/>
        <v>72.154098500000003</v>
      </c>
      <c r="AP55" s="33">
        <f t="shared" si="23"/>
        <v>59.035171500000004</v>
      </c>
      <c r="AQ55">
        <f t="shared" si="23"/>
        <v>45.916244499999998</v>
      </c>
      <c r="AR55">
        <f t="shared" si="23"/>
        <v>32.797317500000005</v>
      </c>
      <c r="AT55">
        <f>PER!AK55/PBR!AJ55*100</f>
        <v>28.076809588514013</v>
      </c>
      <c r="AU55">
        <f t="shared" si="17"/>
        <v>39572.977115384616</v>
      </c>
      <c r="AW55">
        <f>PER!AW55/PBR!AU55*100</f>
        <v>24.541967330552264</v>
      </c>
      <c r="BB55">
        <f t="shared" si="18"/>
        <v>37951.313846153847</v>
      </c>
      <c r="BC55">
        <f t="shared" si="9"/>
        <v>1.694174811987861</v>
      </c>
      <c r="BD55" s="41">
        <f t="shared" si="2"/>
        <v>64.29616</v>
      </c>
      <c r="BE55">
        <f t="shared" si="22"/>
        <v>91.083153230769227</v>
      </c>
      <c r="BF55">
        <f t="shared" si="22"/>
        <v>75.902627692307689</v>
      </c>
      <c r="BG55">
        <f t="shared" si="22"/>
        <v>60.722102153846159</v>
      </c>
      <c r="BH55">
        <f t="shared" si="22"/>
        <v>45.541576615384628</v>
      </c>
      <c r="BI55">
        <f t="shared" si="22"/>
        <v>30.361051076923079</v>
      </c>
      <c r="BK55">
        <f>PER!BD55/PBR!BB55*100</f>
        <v>22.842116360905152</v>
      </c>
      <c r="BL55">
        <f t="shared" si="19"/>
        <v>39572.977115384616</v>
      </c>
      <c r="BN55">
        <f>PER!BP55/PBR!BL55*100</f>
        <v>26.066636352338747</v>
      </c>
    </row>
    <row r="56" spans="1:66" x14ac:dyDescent="0.3">
      <c r="A56" s="38">
        <v>38240</v>
      </c>
      <c r="B56" s="48">
        <v>67389.45</v>
      </c>
      <c r="C56" s="48">
        <v>74724.509999999995</v>
      </c>
      <c r="D56" s="48">
        <v>457500</v>
      </c>
      <c r="E56" s="49">
        <v>1034.83</v>
      </c>
      <c r="AC56" s="35">
        <f t="shared" si="11"/>
        <v>2005</v>
      </c>
      <c r="AD56" s="5">
        <f t="shared" si="4"/>
        <v>2004</v>
      </c>
      <c r="AE56" s="5">
        <f t="shared" si="12"/>
        <v>2003</v>
      </c>
      <c r="AF56" s="8">
        <f t="shared" si="5"/>
        <v>38240</v>
      </c>
      <c r="AG56" s="6">
        <f t="shared" si="13"/>
        <v>16</v>
      </c>
      <c r="AH56" s="6">
        <f t="shared" si="14"/>
        <v>36</v>
      </c>
      <c r="AJ56">
        <f t="shared" si="15"/>
        <v>32893.97</v>
      </c>
      <c r="AK56">
        <f t="shared" si="16"/>
        <v>2.0486870389922527</v>
      </c>
      <c r="AL56" s="39">
        <f t="shared" si="6"/>
        <v>38240</v>
      </c>
      <c r="AM56" s="40">
        <f t="shared" si="7"/>
        <v>67.389449999999997</v>
      </c>
      <c r="AN56">
        <f t="shared" si="23"/>
        <v>85.524321999999984</v>
      </c>
      <c r="AO56">
        <f t="shared" si="23"/>
        <v>72.366733999999994</v>
      </c>
      <c r="AP56" s="33">
        <f t="shared" si="23"/>
        <v>59.20914599999999</v>
      </c>
      <c r="AQ56">
        <f t="shared" si="23"/>
        <v>46.051558</v>
      </c>
      <c r="AR56">
        <f t="shared" si="23"/>
        <v>32.893970000000003</v>
      </c>
      <c r="AT56">
        <f>PER!AK56/PBR!AJ56*100</f>
        <v>28.276555059974633</v>
      </c>
      <c r="AU56">
        <f t="shared" si="17"/>
        <v>39708.838461538464</v>
      </c>
      <c r="AW56">
        <f>PER!AW56/PBR!AU56*100</f>
        <v>24.861514070980906</v>
      </c>
      <c r="BB56">
        <f t="shared" si="18"/>
        <v>38051.625384615385</v>
      </c>
      <c r="BC56">
        <f t="shared" si="9"/>
        <v>1.7710005635461281</v>
      </c>
      <c r="BD56" s="41">
        <f t="shared" si="2"/>
        <v>67.389449999999997</v>
      </c>
      <c r="BE56">
        <f t="shared" si="22"/>
        <v>91.32390092307692</v>
      </c>
      <c r="BF56">
        <f t="shared" si="22"/>
        <v>76.103250769230769</v>
      </c>
      <c r="BG56">
        <f t="shared" si="22"/>
        <v>60.882600615384618</v>
      </c>
      <c r="BH56">
        <f t="shared" si="22"/>
        <v>45.661950461538474</v>
      </c>
      <c r="BI56">
        <f t="shared" si="22"/>
        <v>30.441300307692309</v>
      </c>
      <c r="BK56">
        <f>PER!BD56/PBR!BB56*100</f>
        <v>22.622878759874261</v>
      </c>
      <c r="BL56">
        <f t="shared" si="19"/>
        <v>39708.838461538464</v>
      </c>
      <c r="BN56">
        <f>PER!BP56/PBR!BL56*100</f>
        <v>25.824870611057527</v>
      </c>
    </row>
    <row r="57" spans="1:66" x14ac:dyDescent="0.3">
      <c r="A57" s="38">
        <v>38247</v>
      </c>
      <c r="B57" s="48">
        <v>69157.039999999994</v>
      </c>
      <c r="C57" s="48">
        <v>76822.63</v>
      </c>
      <c r="D57" s="48">
        <v>469500</v>
      </c>
      <c r="E57" s="49">
        <v>1063.93</v>
      </c>
      <c r="AC57" s="35">
        <f t="shared" si="11"/>
        <v>2005</v>
      </c>
      <c r="AD57" s="5">
        <f t="shared" si="4"/>
        <v>2004</v>
      </c>
      <c r="AE57" s="5">
        <f t="shared" si="12"/>
        <v>2003</v>
      </c>
      <c r="AF57" s="8">
        <f t="shared" si="5"/>
        <v>38247</v>
      </c>
      <c r="AG57" s="6">
        <f t="shared" si="13"/>
        <v>15</v>
      </c>
      <c r="AH57" s="6">
        <f t="shared" si="14"/>
        <v>37</v>
      </c>
      <c r="AJ57">
        <f t="shared" si="15"/>
        <v>32990.622500000005</v>
      </c>
      <c r="AK57">
        <f t="shared" si="16"/>
        <v>2.0962635670181724</v>
      </c>
      <c r="AL57" s="39">
        <f t="shared" si="6"/>
        <v>38247</v>
      </c>
      <c r="AM57" s="40">
        <f t="shared" si="7"/>
        <v>69.157039999999995</v>
      </c>
      <c r="AN57">
        <f t="shared" si="23"/>
        <v>85.775618499999993</v>
      </c>
      <c r="AO57">
        <f t="shared" si="23"/>
        <v>72.579369499999999</v>
      </c>
      <c r="AP57" s="33">
        <f t="shared" si="23"/>
        <v>59.383120500000004</v>
      </c>
      <c r="AQ57">
        <f t="shared" si="23"/>
        <v>46.186871500000002</v>
      </c>
      <c r="AR57">
        <f t="shared" si="23"/>
        <v>32.990622500000008</v>
      </c>
      <c r="AT57">
        <f>PER!AK57/PBR!AJ57*100</f>
        <v>28.475130144354477</v>
      </c>
      <c r="AU57">
        <f t="shared" si="17"/>
        <v>39844.699807692305</v>
      </c>
      <c r="AW57">
        <f>PER!AW57/PBR!AU57*100</f>
        <v>25.178881648282548</v>
      </c>
      <c r="BB57">
        <f t="shared" si="18"/>
        <v>38151.936923076923</v>
      </c>
      <c r="BC57">
        <f t="shared" si="9"/>
        <v>1.812674416489954</v>
      </c>
      <c r="BD57" s="41">
        <f t="shared" si="2"/>
        <v>69.157039999999995</v>
      </c>
      <c r="BE57">
        <f t="shared" si="22"/>
        <v>91.564648615384598</v>
      </c>
      <c r="BF57">
        <f t="shared" si="22"/>
        <v>76.303873846153849</v>
      </c>
      <c r="BG57">
        <f t="shared" si="22"/>
        <v>61.043099076923077</v>
      </c>
      <c r="BH57">
        <f t="shared" si="22"/>
        <v>45.782324307692321</v>
      </c>
      <c r="BI57">
        <f t="shared" si="22"/>
        <v>30.521549538461539</v>
      </c>
      <c r="BK57">
        <f>PER!BD57/PBR!BB57*100</f>
        <v>22.404794026184938</v>
      </c>
      <c r="BL57">
        <f t="shared" si="19"/>
        <v>39844.699807692305</v>
      </c>
      <c r="BN57">
        <f>PER!BP57/PBR!BL57*100</f>
        <v>25.584753601940079</v>
      </c>
    </row>
    <row r="58" spans="1:66" x14ac:dyDescent="0.3">
      <c r="A58" s="38">
        <v>38254</v>
      </c>
      <c r="B58" s="48">
        <v>67610.399999999994</v>
      </c>
      <c r="C58" s="48">
        <v>74950.399999999994</v>
      </c>
      <c r="D58" s="48">
        <v>459000</v>
      </c>
      <c r="E58" s="49">
        <v>1038.07</v>
      </c>
      <c r="AC58" s="35">
        <f t="shared" si="11"/>
        <v>2005</v>
      </c>
      <c r="AD58" s="5">
        <f t="shared" si="4"/>
        <v>2004</v>
      </c>
      <c r="AE58" s="5">
        <f t="shared" si="12"/>
        <v>2003</v>
      </c>
      <c r="AF58" s="8">
        <f t="shared" si="5"/>
        <v>38254</v>
      </c>
      <c r="AG58" s="6">
        <f t="shared" si="13"/>
        <v>14</v>
      </c>
      <c r="AH58" s="6">
        <f t="shared" si="14"/>
        <v>38</v>
      </c>
      <c r="AJ58">
        <f t="shared" si="15"/>
        <v>33087.275000000001</v>
      </c>
      <c r="AK58">
        <f t="shared" si="16"/>
        <v>2.0433958372214089</v>
      </c>
      <c r="AL58" s="39">
        <f t="shared" si="6"/>
        <v>38254</v>
      </c>
      <c r="AM58" s="40">
        <f t="shared" si="7"/>
        <v>67.610399999999998</v>
      </c>
      <c r="AN58">
        <f t="shared" si="23"/>
        <v>86.026914999999988</v>
      </c>
      <c r="AO58">
        <f t="shared" si="23"/>
        <v>72.792004999999989</v>
      </c>
      <c r="AP58" s="33">
        <f t="shared" si="23"/>
        <v>59.557094999999997</v>
      </c>
      <c r="AQ58">
        <f t="shared" si="23"/>
        <v>46.322184999999998</v>
      </c>
      <c r="AR58">
        <f t="shared" si="23"/>
        <v>33.087274999999998</v>
      </c>
      <c r="AT58">
        <f>PER!AK58/PBR!AJ58*100</f>
        <v>28.672545098240469</v>
      </c>
      <c r="AU58">
        <f t="shared" si="17"/>
        <v>39980.561153846153</v>
      </c>
      <c r="AW58">
        <f>PER!AW58/PBR!AU58*100</f>
        <v>25.494092278056012</v>
      </c>
      <c r="BB58">
        <f t="shared" si="18"/>
        <v>38252.24846153846</v>
      </c>
      <c r="BC58">
        <f t="shared" si="9"/>
        <v>1.7674882580557405</v>
      </c>
      <c r="BD58" s="41">
        <f t="shared" si="2"/>
        <v>67.610399999999998</v>
      </c>
      <c r="BE58">
        <f t="shared" si="22"/>
        <v>91.805396307692291</v>
      </c>
      <c r="BF58">
        <f t="shared" si="22"/>
        <v>76.504496923076914</v>
      </c>
      <c r="BG58">
        <f t="shared" si="22"/>
        <v>61.203597538461537</v>
      </c>
      <c r="BH58">
        <f t="shared" si="22"/>
        <v>45.90269815384616</v>
      </c>
      <c r="BI58">
        <f t="shared" si="22"/>
        <v>30.601798769230768</v>
      </c>
      <c r="BK58">
        <f>PER!BD58/PBR!BB58*100</f>
        <v>22.187853090103925</v>
      </c>
      <c r="BL58">
        <f t="shared" si="19"/>
        <v>39980.561153846153</v>
      </c>
      <c r="BN58">
        <f>PER!BP58/PBR!BL58*100</f>
        <v>25.346268516895314</v>
      </c>
    </row>
    <row r="59" spans="1:66" x14ac:dyDescent="0.3">
      <c r="A59" s="38">
        <v>38261</v>
      </c>
      <c r="B59" s="48">
        <v>67904.990000000005</v>
      </c>
      <c r="C59" s="48">
        <v>75591.81</v>
      </c>
      <c r="D59" s="48">
        <v>461000</v>
      </c>
      <c r="E59" s="49">
        <v>1046.93</v>
      </c>
      <c r="AC59" s="35">
        <f t="shared" si="11"/>
        <v>2005</v>
      </c>
      <c r="AD59" s="5">
        <f t="shared" si="4"/>
        <v>2004</v>
      </c>
      <c r="AE59" s="5">
        <f t="shared" si="12"/>
        <v>2003</v>
      </c>
      <c r="AF59" s="8">
        <f t="shared" si="5"/>
        <v>38261</v>
      </c>
      <c r="AG59" s="6">
        <f t="shared" si="13"/>
        <v>13</v>
      </c>
      <c r="AH59" s="6">
        <f t="shared" si="14"/>
        <v>39</v>
      </c>
      <c r="AJ59">
        <f t="shared" si="15"/>
        <v>33183.927500000005</v>
      </c>
      <c r="AK59">
        <f t="shared" si="16"/>
        <v>2.0463216718394768</v>
      </c>
      <c r="AL59" s="39">
        <f t="shared" si="6"/>
        <v>38261</v>
      </c>
      <c r="AM59" s="40">
        <f t="shared" si="7"/>
        <v>67.904990000000012</v>
      </c>
      <c r="AN59">
        <f t="shared" si="23"/>
        <v>86.278211500000012</v>
      </c>
      <c r="AO59">
        <f t="shared" si="23"/>
        <v>73.004640500000008</v>
      </c>
      <c r="AP59" s="33">
        <f t="shared" si="23"/>
        <v>59.731069500000004</v>
      </c>
      <c r="AQ59">
        <f t="shared" si="23"/>
        <v>46.4574985</v>
      </c>
      <c r="AR59">
        <f t="shared" si="23"/>
        <v>33.183927500000003</v>
      </c>
      <c r="AT59">
        <f>PER!AK59/PBR!AJ59*100</f>
        <v>28.868810058724964</v>
      </c>
      <c r="AU59">
        <f t="shared" si="17"/>
        <v>40116.422500000001</v>
      </c>
      <c r="AW59">
        <f>PER!AW59/PBR!AU59*100</f>
        <v>25.807167874951958</v>
      </c>
      <c r="BB59">
        <f t="shared" si="18"/>
        <v>38352.559999999998</v>
      </c>
      <c r="BC59">
        <f t="shared" si="9"/>
        <v>1.7705464772103872</v>
      </c>
      <c r="BD59" s="41">
        <f t="shared" si="2"/>
        <v>67.904990000000012</v>
      </c>
      <c r="BE59">
        <f t="shared" si="22"/>
        <v>92.046143999999984</v>
      </c>
      <c r="BF59">
        <f t="shared" si="22"/>
        <v>76.705119999999994</v>
      </c>
      <c r="BG59">
        <f t="shared" si="22"/>
        <v>61.364095999999996</v>
      </c>
      <c r="BH59">
        <f t="shared" si="22"/>
        <v>46.023072000000006</v>
      </c>
      <c r="BI59">
        <f t="shared" si="22"/>
        <v>30.682047999999998</v>
      </c>
      <c r="BK59">
        <f>PER!BD59/PBR!BB59*100</f>
        <v>21.972046976785908</v>
      </c>
      <c r="BL59">
        <f t="shared" si="19"/>
        <v>40116.422500000001</v>
      </c>
      <c r="BN59">
        <f>PER!BP59/PBR!BL59*100</f>
        <v>25.109398775526408</v>
      </c>
    </row>
    <row r="60" spans="1:66" x14ac:dyDescent="0.3">
      <c r="A60" s="38">
        <v>38268</v>
      </c>
      <c r="B60" s="48">
        <v>70188.13</v>
      </c>
      <c r="C60" s="48">
        <v>79467.23</v>
      </c>
      <c r="D60" s="48">
        <v>476500</v>
      </c>
      <c r="E60" s="49">
        <v>1100.68</v>
      </c>
      <c r="AC60" s="35">
        <f t="shared" si="11"/>
        <v>2005</v>
      </c>
      <c r="AD60" s="5">
        <f t="shared" si="4"/>
        <v>2004</v>
      </c>
      <c r="AE60" s="5">
        <f t="shared" si="12"/>
        <v>2003</v>
      </c>
      <c r="AF60" s="8">
        <f t="shared" si="5"/>
        <v>38268</v>
      </c>
      <c r="AG60" s="6">
        <f t="shared" si="13"/>
        <v>12</v>
      </c>
      <c r="AH60" s="6">
        <f t="shared" si="14"/>
        <v>40</v>
      </c>
      <c r="AJ60">
        <f t="shared" si="15"/>
        <v>33280.58</v>
      </c>
      <c r="AK60">
        <f t="shared" si="16"/>
        <v>2.1089815742393911</v>
      </c>
      <c r="AL60" s="39">
        <f t="shared" si="6"/>
        <v>38268</v>
      </c>
      <c r="AM60" s="40">
        <f t="shared" si="7"/>
        <v>70.188130000000001</v>
      </c>
      <c r="AN60">
        <f t="shared" si="23"/>
        <v>86.529507999999993</v>
      </c>
      <c r="AO60">
        <f t="shared" si="23"/>
        <v>73.217275999999998</v>
      </c>
      <c r="AP60" s="33">
        <f t="shared" si="23"/>
        <v>59.905043999999997</v>
      </c>
      <c r="AQ60">
        <f t="shared" si="23"/>
        <v>46.592811999999995</v>
      </c>
      <c r="AR60">
        <f t="shared" si="23"/>
        <v>33.28058</v>
      </c>
      <c r="AT60">
        <f>PER!AK60/PBR!AJ60*100</f>
        <v>29.063935045140898</v>
      </c>
      <c r="AU60">
        <f t="shared" si="17"/>
        <v>40252.283846153849</v>
      </c>
      <c r="AW60">
        <f>PER!AW60/PBR!AU60*100</f>
        <v>26.118130057751713</v>
      </c>
      <c r="BB60">
        <f t="shared" si="18"/>
        <v>38452.871538461543</v>
      </c>
      <c r="BC60">
        <f t="shared" si="9"/>
        <v>1.8253026937090002</v>
      </c>
      <c r="BD60" s="41">
        <f t="shared" si="2"/>
        <v>70.188130000000001</v>
      </c>
      <c r="BE60">
        <f t="shared" si="22"/>
        <v>92.286891692307705</v>
      </c>
      <c r="BF60">
        <f t="shared" si="22"/>
        <v>76.905743076923088</v>
      </c>
      <c r="BG60">
        <f t="shared" si="22"/>
        <v>61.52459446153847</v>
      </c>
      <c r="BH60">
        <f t="shared" si="22"/>
        <v>46.14344584615386</v>
      </c>
      <c r="BI60">
        <f t="shared" si="22"/>
        <v>30.762297230769235</v>
      </c>
      <c r="BK60">
        <f>PER!BD60/PBR!BB60*100</f>
        <v>21.757366805035847</v>
      </c>
      <c r="BL60">
        <f t="shared" si="19"/>
        <v>40252.283846153849</v>
      </c>
      <c r="BN60">
        <f>PER!BP60/PBR!BL60*100</f>
        <v>24.874128021288193</v>
      </c>
    </row>
    <row r="61" spans="1:66" x14ac:dyDescent="0.3">
      <c r="A61" s="38">
        <v>38275</v>
      </c>
      <c r="B61" s="48">
        <v>64369.81</v>
      </c>
      <c r="C61" s="48">
        <v>73577.38</v>
      </c>
      <c r="D61" s="48">
        <v>437000</v>
      </c>
      <c r="E61" s="49">
        <v>1018.57</v>
      </c>
      <c r="AC61" s="35">
        <f t="shared" si="11"/>
        <v>2005</v>
      </c>
      <c r="AD61" s="5">
        <f t="shared" si="4"/>
        <v>2004</v>
      </c>
      <c r="AE61" s="5">
        <f t="shared" si="12"/>
        <v>2003</v>
      </c>
      <c r="AF61" s="8">
        <f t="shared" si="5"/>
        <v>38275</v>
      </c>
      <c r="AG61" s="6">
        <f t="shared" si="13"/>
        <v>11</v>
      </c>
      <c r="AH61" s="6">
        <f t="shared" si="14"/>
        <v>41</v>
      </c>
      <c r="AJ61">
        <f t="shared" si="15"/>
        <v>33377.232499999998</v>
      </c>
      <c r="AK61">
        <f t="shared" si="16"/>
        <v>1.9285544420137291</v>
      </c>
      <c r="AL61" s="39">
        <f t="shared" si="6"/>
        <v>38275</v>
      </c>
      <c r="AM61" s="40">
        <f t="shared" si="7"/>
        <v>64.369810000000001</v>
      </c>
      <c r="AN61">
        <f t="shared" si="23"/>
        <v>86.780804499999988</v>
      </c>
      <c r="AO61">
        <f t="shared" si="23"/>
        <v>73.429911499999989</v>
      </c>
      <c r="AP61" s="33">
        <f t="shared" si="23"/>
        <v>60.079018499999989</v>
      </c>
      <c r="AQ61">
        <f t="shared" si="23"/>
        <v>46.728125499999997</v>
      </c>
      <c r="AR61">
        <f t="shared" si="23"/>
        <v>33.377232499999998</v>
      </c>
      <c r="AT61">
        <f>PER!AK61/PBR!AJ61*100</f>
        <v>29.257929960766845</v>
      </c>
      <c r="AU61">
        <f t="shared" si="17"/>
        <v>40388.145192307689</v>
      </c>
      <c r="AW61">
        <f>PER!AW61/PBR!AU61*100</f>
        <v>26.427000154343656</v>
      </c>
      <c r="BB61">
        <f t="shared" si="18"/>
        <v>38553.18307692308</v>
      </c>
      <c r="BC61">
        <f t="shared" si="9"/>
        <v>1.6696367164175887</v>
      </c>
      <c r="BD61" s="41">
        <f t="shared" si="2"/>
        <v>64.369810000000001</v>
      </c>
      <c r="BE61">
        <f t="shared" si="22"/>
        <v>92.527639384615398</v>
      </c>
      <c r="BF61">
        <f t="shared" si="22"/>
        <v>77.106366153846153</v>
      </c>
      <c r="BG61">
        <f t="shared" si="22"/>
        <v>61.68509292307693</v>
      </c>
      <c r="BH61">
        <f t="shared" si="22"/>
        <v>46.263819692307706</v>
      </c>
      <c r="BI61">
        <f t="shared" si="22"/>
        <v>30.842546461538465</v>
      </c>
      <c r="BK61">
        <f>PER!BD61/PBR!BB61*100</f>
        <v>21.543803786090653</v>
      </c>
      <c r="BL61">
        <f t="shared" si="19"/>
        <v>40388.145192307689</v>
      </c>
      <c r="BN61">
        <f>PER!BP61/PBR!BL61*100</f>
        <v>24.640440117722093</v>
      </c>
    </row>
    <row r="62" spans="1:66" x14ac:dyDescent="0.3">
      <c r="A62" s="38">
        <v>38282</v>
      </c>
      <c r="B62" s="48">
        <v>64443.46</v>
      </c>
      <c r="C62" s="48">
        <v>73042.45</v>
      </c>
      <c r="D62" s="48">
        <v>437500</v>
      </c>
      <c r="E62" s="49">
        <v>1007.36</v>
      </c>
      <c r="AC62" s="35">
        <f t="shared" si="11"/>
        <v>2005</v>
      </c>
      <c r="AD62" s="5">
        <f t="shared" si="4"/>
        <v>2004</v>
      </c>
      <c r="AE62" s="5">
        <f t="shared" si="12"/>
        <v>2003</v>
      </c>
      <c r="AF62" s="8">
        <f t="shared" si="5"/>
        <v>38282</v>
      </c>
      <c r="AG62" s="6">
        <f t="shared" si="13"/>
        <v>10</v>
      </c>
      <c r="AH62" s="6">
        <f t="shared" si="14"/>
        <v>42</v>
      </c>
      <c r="AJ62">
        <f t="shared" si="15"/>
        <v>33473.885000000002</v>
      </c>
      <c r="AK62">
        <f t="shared" si="16"/>
        <v>1.9251861563126</v>
      </c>
      <c r="AL62" s="39">
        <f t="shared" si="6"/>
        <v>38282</v>
      </c>
      <c r="AM62" s="40">
        <f t="shared" si="7"/>
        <v>64.443460000000002</v>
      </c>
      <c r="AN62">
        <f t="shared" si="23"/>
        <v>87.032100999999997</v>
      </c>
      <c r="AO62">
        <f t="shared" si="23"/>
        <v>73.642546999999993</v>
      </c>
      <c r="AP62" s="33">
        <f t="shared" si="23"/>
        <v>60.252992999999996</v>
      </c>
      <c r="AQ62">
        <f t="shared" si="23"/>
        <v>46.863439</v>
      </c>
      <c r="AR62">
        <f t="shared" si="23"/>
        <v>33.473885000000003</v>
      </c>
      <c r="AT62">
        <f>PER!AK62/PBR!AJ62*100</f>
        <v>29.450804594502433</v>
      </c>
      <c r="AU62">
        <f t="shared" si="17"/>
        <v>40524.006538461545</v>
      </c>
      <c r="AW62">
        <f>PER!AW62/PBR!AU62*100</f>
        <v>26.733799206599446</v>
      </c>
      <c r="BB62">
        <f t="shared" si="18"/>
        <v>38653.494615384618</v>
      </c>
      <c r="BC62">
        <f t="shared" si="9"/>
        <v>1.6672091525290089</v>
      </c>
      <c r="BD62" s="41">
        <f t="shared" si="2"/>
        <v>64.443460000000002</v>
      </c>
      <c r="BE62">
        <f t="shared" si="22"/>
        <v>92.768387076923091</v>
      </c>
      <c r="BF62">
        <f t="shared" si="22"/>
        <v>77.306989230769233</v>
      </c>
      <c r="BG62">
        <f t="shared" si="22"/>
        <v>61.845591384615389</v>
      </c>
      <c r="BH62">
        <f t="shared" si="22"/>
        <v>46.384193538461552</v>
      </c>
      <c r="BI62">
        <f t="shared" si="22"/>
        <v>30.922795692307695</v>
      </c>
      <c r="BK62">
        <f>PER!BD62/PBR!BB62*100</f>
        <v>21.331349222419789</v>
      </c>
      <c r="BL62">
        <f t="shared" si="19"/>
        <v>40524.006538461545</v>
      </c>
      <c r="BN62">
        <f>PER!BP62/PBR!BL62*100</f>
        <v>24.408319144766768</v>
      </c>
    </row>
    <row r="63" spans="1:66" x14ac:dyDescent="0.3">
      <c r="A63" s="38">
        <v>38289</v>
      </c>
      <c r="B63" s="48">
        <v>64738.06</v>
      </c>
      <c r="C63" s="48">
        <v>73382.009999999995</v>
      </c>
      <c r="D63" s="48">
        <v>439500</v>
      </c>
      <c r="E63" s="49">
        <v>1011.8</v>
      </c>
      <c r="AC63" s="35">
        <f t="shared" si="11"/>
        <v>2005</v>
      </c>
      <c r="AD63" s="5">
        <f t="shared" si="4"/>
        <v>2004</v>
      </c>
      <c r="AE63" s="5">
        <f t="shared" si="12"/>
        <v>2003</v>
      </c>
      <c r="AF63" s="8">
        <f t="shared" si="5"/>
        <v>38289</v>
      </c>
      <c r="AG63" s="6">
        <f t="shared" si="13"/>
        <v>9</v>
      </c>
      <c r="AH63" s="6">
        <f t="shared" si="14"/>
        <v>43</v>
      </c>
      <c r="AJ63">
        <f t="shared" si="15"/>
        <v>33570.537499999999</v>
      </c>
      <c r="AK63">
        <f t="shared" si="16"/>
        <v>1.928418929842872</v>
      </c>
      <c r="AL63" s="39">
        <f t="shared" si="6"/>
        <v>38289</v>
      </c>
      <c r="AM63" s="40">
        <f t="shared" si="7"/>
        <v>64.738060000000004</v>
      </c>
      <c r="AN63">
        <f t="shared" si="23"/>
        <v>87.283397499999978</v>
      </c>
      <c r="AO63">
        <f t="shared" si="23"/>
        <v>73.855182499999984</v>
      </c>
      <c r="AP63" s="33">
        <f t="shared" si="23"/>
        <v>60.426967499999989</v>
      </c>
      <c r="AQ63">
        <f t="shared" si="23"/>
        <v>46.998752499999995</v>
      </c>
      <c r="AR63">
        <f t="shared" si="23"/>
        <v>33.5705375</v>
      </c>
      <c r="AT63">
        <f>PER!AK63/PBR!AJ63*100</f>
        <v>29.642568622514954</v>
      </c>
      <c r="AU63">
        <f t="shared" si="17"/>
        <v>40659.867884615385</v>
      </c>
      <c r="AW63">
        <f>PER!AW63/PBR!AU63*100</f>
        <v>27.038547975152564</v>
      </c>
      <c r="BB63">
        <f t="shared" si="18"/>
        <v>38753.806153846148</v>
      </c>
      <c r="BC63">
        <f t="shared" si="9"/>
        <v>1.6704955312776426</v>
      </c>
      <c r="BD63" s="41">
        <f t="shared" si="2"/>
        <v>64.738060000000004</v>
      </c>
      <c r="BE63">
        <f t="shared" si="22"/>
        <v>93.009134769230741</v>
      </c>
      <c r="BF63">
        <f t="shared" si="22"/>
        <v>77.507612307692298</v>
      </c>
      <c r="BG63">
        <f t="shared" si="22"/>
        <v>62.006089846153841</v>
      </c>
      <c r="BH63">
        <f t="shared" si="22"/>
        <v>46.504567384615385</v>
      </c>
      <c r="BI63">
        <f t="shared" si="22"/>
        <v>31.003044923076921</v>
      </c>
      <c r="BK63">
        <f>PER!BD63/PBR!BB63*100</f>
        <v>21.11999450654455</v>
      </c>
      <c r="BL63">
        <f t="shared" si="19"/>
        <v>40659.867884615385</v>
      </c>
      <c r="BN63">
        <f>PER!BP63/PBR!BL63*100</f>
        <v>24.177749395142808</v>
      </c>
    </row>
    <row r="64" spans="1:66" x14ac:dyDescent="0.3">
      <c r="A64" s="38">
        <v>38296</v>
      </c>
      <c r="B64" s="48">
        <v>66652.95</v>
      </c>
      <c r="C64" s="48">
        <v>75068.070000000007</v>
      </c>
      <c r="D64" s="48">
        <v>452500</v>
      </c>
      <c r="E64" s="49">
        <v>1035.1500000000001</v>
      </c>
      <c r="AC64" s="35">
        <f t="shared" si="11"/>
        <v>2005</v>
      </c>
      <c r="AD64" s="5">
        <f t="shared" si="4"/>
        <v>2004</v>
      </c>
      <c r="AE64" s="5">
        <f t="shared" si="12"/>
        <v>2003</v>
      </c>
      <c r="AF64" s="8">
        <f t="shared" si="5"/>
        <v>38296</v>
      </c>
      <c r="AG64" s="6">
        <f t="shared" si="13"/>
        <v>8</v>
      </c>
      <c r="AH64" s="6">
        <f t="shared" si="14"/>
        <v>44</v>
      </c>
      <c r="AJ64">
        <f t="shared" si="15"/>
        <v>33667.19</v>
      </c>
      <c r="AK64">
        <f t="shared" si="16"/>
        <v>1.9797598195750816</v>
      </c>
      <c r="AL64" s="39">
        <f t="shared" si="6"/>
        <v>38296</v>
      </c>
      <c r="AM64" s="40">
        <f t="shared" si="7"/>
        <v>66.652950000000004</v>
      </c>
      <c r="AN64">
        <f t="shared" si="23"/>
        <v>87.534693999999988</v>
      </c>
      <c r="AO64">
        <f t="shared" si="23"/>
        <v>74.067818000000003</v>
      </c>
      <c r="AP64" s="33">
        <f t="shared" si="23"/>
        <v>60.600941999999996</v>
      </c>
      <c r="AQ64">
        <f t="shared" si="23"/>
        <v>47.134065999999997</v>
      </c>
      <c r="AR64">
        <f t="shared" si="23"/>
        <v>33.667190000000005</v>
      </c>
      <c r="AT64">
        <f>PER!AK64/PBR!AJ64*100</f>
        <v>29.833231609857453</v>
      </c>
      <c r="AU64">
        <f t="shared" si="17"/>
        <v>40795.729230769233</v>
      </c>
      <c r="AW64">
        <f>PER!AW64/PBR!AU64*100</f>
        <v>27.341266944081326</v>
      </c>
      <c r="BB64">
        <f t="shared" si="18"/>
        <v>38854.117692307693</v>
      </c>
      <c r="BC64">
        <f t="shared" si="9"/>
        <v>1.7154668271670956</v>
      </c>
      <c r="BD64" s="41">
        <f t="shared" si="2"/>
        <v>66.652950000000004</v>
      </c>
      <c r="BE64">
        <f t="shared" si="22"/>
        <v>93.249882461538462</v>
      </c>
      <c r="BF64">
        <f t="shared" si="22"/>
        <v>77.708235384615392</v>
      </c>
      <c r="BG64">
        <f t="shared" si="22"/>
        <v>62.166588307692315</v>
      </c>
      <c r="BH64">
        <f t="shared" si="22"/>
        <v>46.624941230769238</v>
      </c>
      <c r="BI64">
        <f t="shared" si="22"/>
        <v>31.083294153846158</v>
      </c>
      <c r="BK64">
        <f>PER!BD64/PBR!BB64*100</f>
        <v>20.909731119875563</v>
      </c>
      <c r="BL64">
        <f t="shared" si="19"/>
        <v>40795.729230769233</v>
      </c>
      <c r="BN64">
        <f>PER!BP64/PBR!BL64*100</f>
        <v>23.948715370809552</v>
      </c>
    </row>
    <row r="65" spans="1:66" x14ac:dyDescent="0.3">
      <c r="A65" s="38">
        <v>38303</v>
      </c>
      <c r="B65" s="48">
        <v>66063.75</v>
      </c>
      <c r="C65" s="48">
        <v>74445.2</v>
      </c>
      <c r="D65" s="48">
        <v>448500</v>
      </c>
      <c r="E65" s="49">
        <v>1026.33</v>
      </c>
      <c r="AC65" s="35">
        <f t="shared" si="11"/>
        <v>2005</v>
      </c>
      <c r="AD65" s="5">
        <f t="shared" si="4"/>
        <v>2004</v>
      </c>
      <c r="AE65" s="5">
        <f t="shared" si="12"/>
        <v>2003</v>
      </c>
      <c r="AF65" s="8">
        <f t="shared" si="5"/>
        <v>38303</v>
      </c>
      <c r="AG65" s="6">
        <f t="shared" si="13"/>
        <v>7</v>
      </c>
      <c r="AH65" s="6">
        <f t="shared" si="14"/>
        <v>45</v>
      </c>
      <c r="AJ65">
        <f t="shared" si="15"/>
        <v>33763.842500000006</v>
      </c>
      <c r="AK65">
        <f t="shared" si="16"/>
        <v>1.9566419313796997</v>
      </c>
      <c r="AL65" s="39">
        <f t="shared" si="6"/>
        <v>38303</v>
      </c>
      <c r="AM65" s="40">
        <f t="shared" si="7"/>
        <v>66.063749999999999</v>
      </c>
      <c r="AN65">
        <f t="shared" si="23"/>
        <v>87.785990499999997</v>
      </c>
      <c r="AO65">
        <f t="shared" si="23"/>
        <v>74.280453500000007</v>
      </c>
      <c r="AP65" s="33">
        <f t="shared" si="23"/>
        <v>60.774916500000003</v>
      </c>
      <c r="AQ65">
        <f t="shared" si="23"/>
        <v>47.269379499999999</v>
      </c>
      <c r="AR65">
        <f t="shared" si="23"/>
        <v>33.763842500000003</v>
      </c>
      <c r="AT65">
        <f>PER!AK65/PBR!AJ65*100</f>
        <v>30.022803012059189</v>
      </c>
      <c r="AU65">
        <f t="shared" si="17"/>
        <v>40931.590576923081</v>
      </c>
      <c r="AW65">
        <f>PER!AW65/PBR!AU65*100</f>
        <v>27.641976325498558</v>
      </c>
      <c r="BB65">
        <f t="shared" si="18"/>
        <v>38954.42923076923</v>
      </c>
      <c r="BC65">
        <f t="shared" si="9"/>
        <v>1.6959239630654819</v>
      </c>
      <c r="BD65" s="41">
        <f t="shared" si="2"/>
        <v>66.063749999999999</v>
      </c>
      <c r="BE65">
        <f t="shared" si="22"/>
        <v>93.490630153846155</v>
      </c>
      <c r="BF65">
        <f t="shared" si="22"/>
        <v>77.908858461538458</v>
      </c>
      <c r="BG65">
        <f t="shared" si="22"/>
        <v>62.327086769230775</v>
      </c>
      <c r="BH65">
        <f t="shared" si="22"/>
        <v>46.745315076923085</v>
      </c>
      <c r="BI65">
        <f t="shared" si="22"/>
        <v>31.163543384615387</v>
      </c>
      <c r="BK65">
        <f>PER!BD65/PBR!BB65*100</f>
        <v>20.700550631568351</v>
      </c>
      <c r="BL65">
        <f t="shared" si="19"/>
        <v>40931.590576923081</v>
      </c>
      <c r="BN65">
        <f>PER!BP65/PBR!BL65*100</f>
        <v>23.721201779492574</v>
      </c>
    </row>
    <row r="66" spans="1:66" x14ac:dyDescent="0.3">
      <c r="A66" s="38">
        <v>38310</v>
      </c>
      <c r="B66" s="48">
        <v>66873.899999999994</v>
      </c>
      <c r="C66" s="48">
        <v>75431.56</v>
      </c>
      <c r="D66" s="48">
        <v>454000</v>
      </c>
      <c r="E66" s="49">
        <v>1039.8</v>
      </c>
      <c r="AC66" s="35">
        <f t="shared" si="11"/>
        <v>2005</v>
      </c>
      <c r="AD66" s="5">
        <f t="shared" si="4"/>
        <v>2004</v>
      </c>
      <c r="AE66" s="5">
        <f t="shared" si="12"/>
        <v>2003</v>
      </c>
      <c r="AF66" s="8">
        <f t="shared" si="5"/>
        <v>38310</v>
      </c>
      <c r="AG66" s="6">
        <f t="shared" si="13"/>
        <v>6</v>
      </c>
      <c r="AH66" s="6">
        <f t="shared" si="14"/>
        <v>46</v>
      </c>
      <c r="AJ66">
        <f t="shared" si="15"/>
        <v>33860.495000000003</v>
      </c>
      <c r="AK66">
        <f t="shared" si="16"/>
        <v>1.9749829410349726</v>
      </c>
      <c r="AL66" s="39">
        <f t="shared" si="6"/>
        <v>38310</v>
      </c>
      <c r="AM66" s="40">
        <f t="shared" si="7"/>
        <v>66.873899999999992</v>
      </c>
      <c r="AN66">
        <f t="shared" si="23"/>
        <v>88.037286999999992</v>
      </c>
      <c r="AO66">
        <f t="shared" si="23"/>
        <v>74.493088999999998</v>
      </c>
      <c r="AP66" s="33">
        <f t="shared" si="23"/>
        <v>60.948890999999996</v>
      </c>
      <c r="AQ66">
        <f t="shared" si="23"/>
        <v>47.404693000000002</v>
      </c>
      <c r="AR66">
        <f t="shared" si="23"/>
        <v>33.860495</v>
      </c>
      <c r="AT66">
        <f>PER!AK66/PBR!AJ66*100</f>
        <v>30.211292176688719</v>
      </c>
      <c r="AU66">
        <f t="shared" si="17"/>
        <v>41067.451923076922</v>
      </c>
      <c r="AW66">
        <f>PER!AW66/PBR!AU66*100</f>
        <v>27.940696064050353</v>
      </c>
      <c r="BB66">
        <f t="shared" si="18"/>
        <v>39054.740769230768</v>
      </c>
      <c r="BC66">
        <f t="shared" si="9"/>
        <v>1.712311967326807</v>
      </c>
      <c r="BD66" s="41">
        <f t="shared" si="2"/>
        <v>66.873899999999992</v>
      </c>
      <c r="BE66">
        <f t="shared" si="22"/>
        <v>93.731377846153848</v>
      </c>
      <c r="BF66">
        <f t="shared" si="22"/>
        <v>78.109481538461537</v>
      </c>
      <c r="BG66">
        <f t="shared" si="22"/>
        <v>62.487585230769234</v>
      </c>
      <c r="BH66">
        <f t="shared" si="22"/>
        <v>46.865688923076931</v>
      </c>
      <c r="BI66">
        <f t="shared" si="22"/>
        <v>31.243792615384617</v>
      </c>
      <c r="BK66">
        <f>PER!BD66/PBR!BB66*100</f>
        <v>20.492444697396433</v>
      </c>
      <c r="BL66">
        <f t="shared" si="19"/>
        <v>41067.451923076922</v>
      </c>
      <c r="BN66">
        <f>PER!BP66/PBR!BL66*100</f>
        <v>23.495193531280037</v>
      </c>
    </row>
    <row r="67" spans="1:66" x14ac:dyDescent="0.3">
      <c r="A67" s="38">
        <v>38317</v>
      </c>
      <c r="B67" s="48">
        <v>63780.61</v>
      </c>
      <c r="C67" s="48">
        <v>71496.070000000007</v>
      </c>
      <c r="D67" s="48">
        <v>433000</v>
      </c>
      <c r="E67" s="49">
        <v>985.15</v>
      </c>
      <c r="AC67" s="35">
        <f t="shared" si="11"/>
        <v>2005</v>
      </c>
      <c r="AD67" s="5">
        <f t="shared" si="4"/>
        <v>2004</v>
      </c>
      <c r="AE67" s="5">
        <f t="shared" si="12"/>
        <v>2003</v>
      </c>
      <c r="AF67" s="8">
        <f t="shared" si="5"/>
        <v>38317</v>
      </c>
      <c r="AG67" s="6">
        <f t="shared" si="13"/>
        <v>5</v>
      </c>
      <c r="AH67" s="6">
        <f t="shared" si="14"/>
        <v>47</v>
      </c>
      <c r="AJ67">
        <f t="shared" si="15"/>
        <v>33957.147500000006</v>
      </c>
      <c r="AK67">
        <f t="shared" si="16"/>
        <v>1.8782676018355189</v>
      </c>
      <c r="AL67" s="39">
        <f t="shared" si="6"/>
        <v>38317</v>
      </c>
      <c r="AM67" s="40">
        <f t="shared" si="7"/>
        <v>63.780610000000003</v>
      </c>
      <c r="AN67">
        <f t="shared" si="23"/>
        <v>88.288583500000001</v>
      </c>
      <c r="AO67">
        <f t="shared" si="23"/>
        <v>74.705724500000017</v>
      </c>
      <c r="AP67" s="33">
        <f t="shared" si="23"/>
        <v>61.12286550000001</v>
      </c>
      <c r="AQ67">
        <f t="shared" si="23"/>
        <v>47.540006500000004</v>
      </c>
      <c r="AR67">
        <f t="shared" si="23"/>
        <v>33.957147500000005</v>
      </c>
      <c r="AT67">
        <f>PER!AK67/PBR!AJ67*100</f>
        <v>30.398708344890363</v>
      </c>
      <c r="AU67">
        <f t="shared" si="17"/>
        <v>41203.31326923077</v>
      </c>
      <c r="AW67">
        <f>PER!AW67/PBR!AU67*100</f>
        <v>28.237445841325616</v>
      </c>
      <c r="BB67">
        <f t="shared" si="18"/>
        <v>39155.052307692305</v>
      </c>
      <c r="BC67">
        <f t="shared" si="9"/>
        <v>1.6289241423761249</v>
      </c>
      <c r="BD67" s="41">
        <f t="shared" si="2"/>
        <v>63.780610000000003</v>
      </c>
      <c r="BE67">
        <f t="shared" si="22"/>
        <v>93.97212553846154</v>
      </c>
      <c r="BF67">
        <f t="shared" si="22"/>
        <v>78.310104615384617</v>
      </c>
      <c r="BG67">
        <f t="shared" si="22"/>
        <v>62.648083692307694</v>
      </c>
      <c r="BH67">
        <f t="shared" si="22"/>
        <v>46.986062769230777</v>
      </c>
      <c r="BI67">
        <f t="shared" si="22"/>
        <v>31.324041846153847</v>
      </c>
      <c r="BK67">
        <f>PER!BD67/PBR!BB67*100</f>
        <v>20.28540505864181</v>
      </c>
      <c r="BL67">
        <f t="shared" si="19"/>
        <v>41203.31326923077</v>
      </c>
      <c r="BN67">
        <f>PER!BP67/PBR!BL67*100</f>
        <v>23.270675735286392</v>
      </c>
    </row>
    <row r="68" spans="1:66" x14ac:dyDescent="0.3">
      <c r="A68" s="38">
        <v>38324</v>
      </c>
      <c r="B68" s="48">
        <v>62749.52</v>
      </c>
      <c r="C68" s="48">
        <v>70557.7</v>
      </c>
      <c r="D68" s="48">
        <v>426000</v>
      </c>
      <c r="E68" s="49">
        <v>971.96</v>
      </c>
      <c r="AC68" s="35">
        <f t="shared" si="11"/>
        <v>2005</v>
      </c>
      <c r="AD68" s="5">
        <f t="shared" si="4"/>
        <v>2004</v>
      </c>
      <c r="AE68" s="5">
        <f t="shared" si="12"/>
        <v>2003</v>
      </c>
      <c r="AF68" s="8">
        <f t="shared" si="5"/>
        <v>38324</v>
      </c>
      <c r="AG68" s="6">
        <f t="shared" si="13"/>
        <v>4</v>
      </c>
      <c r="AH68" s="6">
        <f t="shared" si="14"/>
        <v>48</v>
      </c>
      <c r="AJ68">
        <f t="shared" si="15"/>
        <v>34053.800000000003</v>
      </c>
      <c r="AK68">
        <f t="shared" si="16"/>
        <v>1.8426583817371334</v>
      </c>
      <c r="AL68" s="39">
        <f t="shared" si="6"/>
        <v>38324</v>
      </c>
      <c r="AM68" s="40">
        <f t="shared" si="7"/>
        <v>62.749519999999997</v>
      </c>
      <c r="AN68">
        <f t="shared" si="23"/>
        <v>88.539879999999997</v>
      </c>
      <c r="AO68">
        <f t="shared" si="23"/>
        <v>74.918360000000007</v>
      </c>
      <c r="AP68" s="33">
        <f t="shared" si="23"/>
        <v>61.296839999999996</v>
      </c>
      <c r="AQ68">
        <f t="shared" si="23"/>
        <v>47.675319999999999</v>
      </c>
      <c r="AR68">
        <f t="shared" si="23"/>
        <v>34.053800000000003</v>
      </c>
      <c r="AT68">
        <f>PER!AK68/PBR!AJ68*100</f>
        <v>30.585060652894491</v>
      </c>
      <c r="AU68">
        <f t="shared" si="17"/>
        <v>41339.174615384618</v>
      </c>
      <c r="AW68">
        <f>PER!AW68/PBR!AU68*100</f>
        <v>28.532245080178836</v>
      </c>
      <c r="BB68">
        <f t="shared" si="18"/>
        <v>39255.36384615385</v>
      </c>
      <c r="BC68">
        <f t="shared" si="9"/>
        <v>1.598495437360417</v>
      </c>
      <c r="BD68" s="41">
        <f t="shared" si="2"/>
        <v>62.749519999999997</v>
      </c>
      <c r="BE68">
        <f t="shared" ref="BE68:BI83" si="24">($BB68*BE$18)/1000</f>
        <v>94.212873230769247</v>
      </c>
      <c r="BF68">
        <f t="shared" si="24"/>
        <v>78.510727692307697</v>
      </c>
      <c r="BG68">
        <f t="shared" si="24"/>
        <v>62.80858215384616</v>
      </c>
      <c r="BH68">
        <f t="shared" si="24"/>
        <v>47.106436615384631</v>
      </c>
      <c r="BI68">
        <f t="shared" si="24"/>
        <v>31.40429107692308</v>
      </c>
      <c r="BK68">
        <f>PER!BD68/PBR!BB68*100</f>
        <v>20.079423541002424</v>
      </c>
      <c r="BL68">
        <f t="shared" si="19"/>
        <v>41339.174615384618</v>
      </c>
      <c r="BN68">
        <f>PER!BP68/PBR!BL68*100</f>
        <v>23.047633696381904</v>
      </c>
    </row>
    <row r="69" spans="1:66" x14ac:dyDescent="0.3">
      <c r="A69" s="38">
        <v>38331</v>
      </c>
      <c r="B69" s="48">
        <v>59803.53</v>
      </c>
      <c r="C69" s="48">
        <v>67369.47</v>
      </c>
      <c r="D69" s="48">
        <v>406000</v>
      </c>
      <c r="E69" s="49">
        <v>927.13</v>
      </c>
      <c r="AC69" s="35">
        <f t="shared" si="11"/>
        <v>2005</v>
      </c>
      <c r="AD69" s="5">
        <f t="shared" si="4"/>
        <v>2004</v>
      </c>
      <c r="AE69" s="5">
        <f t="shared" si="12"/>
        <v>2003</v>
      </c>
      <c r="AF69" s="8">
        <f t="shared" si="5"/>
        <v>38331</v>
      </c>
      <c r="AG69" s="6">
        <f t="shared" si="13"/>
        <v>3</v>
      </c>
      <c r="AH69" s="6">
        <f t="shared" si="14"/>
        <v>49</v>
      </c>
      <c r="AJ69">
        <f t="shared" si="15"/>
        <v>34150.452499999999</v>
      </c>
      <c r="AK69">
        <f t="shared" si="16"/>
        <v>1.7511782603759056</v>
      </c>
      <c r="AL69" s="39">
        <f t="shared" si="6"/>
        <v>38331</v>
      </c>
      <c r="AM69" s="40">
        <f t="shared" si="7"/>
        <v>59.803530000000002</v>
      </c>
      <c r="AN69">
        <f t="shared" ref="AN69:AR84" si="25">($AJ69*AN$18)/1000</f>
        <v>88.791176499999992</v>
      </c>
      <c r="AO69">
        <f t="shared" si="25"/>
        <v>75.130995499999983</v>
      </c>
      <c r="AP69" s="33">
        <f t="shared" si="25"/>
        <v>61.470814499999996</v>
      </c>
      <c r="AQ69">
        <f t="shared" si="25"/>
        <v>47.810633499999994</v>
      </c>
      <c r="AR69">
        <f t="shared" si="25"/>
        <v>34.1504525</v>
      </c>
      <c r="AT69">
        <f>PER!AK69/PBR!AJ69*100</f>
        <v>30.77035813350215</v>
      </c>
      <c r="AU69">
        <f t="shared" si="17"/>
        <v>41475.035961538466</v>
      </c>
      <c r="AW69">
        <f>PER!AW69/PBR!AU69*100</f>
        <v>28.825112948967764</v>
      </c>
      <c r="BB69">
        <f t="shared" si="18"/>
        <v>39355.675384615388</v>
      </c>
      <c r="BC69">
        <f t="shared" si="9"/>
        <v>1.519565587823146</v>
      </c>
      <c r="BD69" s="41">
        <f t="shared" si="2"/>
        <v>59.803530000000002</v>
      </c>
      <c r="BE69">
        <f t="shared" si="24"/>
        <v>94.453620923076926</v>
      </c>
      <c r="BF69">
        <f t="shared" si="24"/>
        <v>78.711350769230776</v>
      </c>
      <c r="BG69">
        <f t="shared" si="24"/>
        <v>62.96908061538462</v>
      </c>
      <c r="BH69">
        <f t="shared" si="24"/>
        <v>47.22681046153847</v>
      </c>
      <c r="BI69">
        <f t="shared" si="24"/>
        <v>31.48454030769231</v>
      </c>
      <c r="BK69">
        <f>PER!BD69/PBR!BB69*100</f>
        <v>19.874492053516356</v>
      </c>
      <c r="BL69">
        <f t="shared" si="19"/>
        <v>41475.035961538466</v>
      </c>
      <c r="BN69">
        <f>PER!BP69/PBR!BL69*100</f>
        <v>22.826052911986391</v>
      </c>
    </row>
    <row r="70" spans="1:66" x14ac:dyDescent="0.3">
      <c r="A70" s="38">
        <v>38338</v>
      </c>
      <c r="B70" s="48">
        <v>65400.91</v>
      </c>
      <c r="C70" s="48">
        <v>73610.399999999994</v>
      </c>
      <c r="D70" s="48">
        <v>444000</v>
      </c>
      <c r="E70" s="49">
        <v>1013.43</v>
      </c>
      <c r="AC70" s="35">
        <f t="shared" si="11"/>
        <v>2005</v>
      </c>
      <c r="AD70" s="5">
        <f t="shared" si="4"/>
        <v>2004</v>
      </c>
      <c r="AE70" s="5">
        <f t="shared" si="12"/>
        <v>2003</v>
      </c>
      <c r="AF70" s="8">
        <f t="shared" si="5"/>
        <v>38338</v>
      </c>
      <c r="AG70" s="6">
        <f t="shared" si="13"/>
        <v>2</v>
      </c>
      <c r="AH70" s="6">
        <f t="shared" si="14"/>
        <v>50</v>
      </c>
      <c r="AJ70">
        <f t="shared" si="15"/>
        <v>34247.105000000003</v>
      </c>
      <c r="AK70">
        <f t="shared" si="16"/>
        <v>1.9096770369349467</v>
      </c>
      <c r="AL70" s="39">
        <f t="shared" si="6"/>
        <v>38338</v>
      </c>
      <c r="AM70" s="40">
        <f t="shared" si="7"/>
        <v>65.40091000000001</v>
      </c>
      <c r="AN70">
        <f t="shared" si="25"/>
        <v>89.042473000000001</v>
      </c>
      <c r="AO70">
        <f t="shared" si="25"/>
        <v>75.343630999999988</v>
      </c>
      <c r="AP70" s="33">
        <f t="shared" si="25"/>
        <v>61.644788999999996</v>
      </c>
      <c r="AQ70">
        <f t="shared" si="25"/>
        <v>47.945946999999997</v>
      </c>
      <c r="AR70">
        <f t="shared" si="25"/>
        <v>34.247105000000005</v>
      </c>
      <c r="AT70">
        <f>PER!AK70/PBR!AJ70*100</f>
        <v>30.954609717544567</v>
      </c>
      <c r="AU70">
        <f t="shared" si="17"/>
        <v>41610.897307692307</v>
      </c>
      <c r="AW70">
        <f>PER!AW70/PBR!AU70*100</f>
        <v>29.116068365708159</v>
      </c>
      <c r="BB70">
        <f t="shared" si="18"/>
        <v>39455.986923076925</v>
      </c>
      <c r="BC70">
        <f t="shared" si="9"/>
        <v>1.6575661921093265</v>
      </c>
      <c r="BD70" s="41">
        <f t="shared" si="2"/>
        <v>65.40091000000001</v>
      </c>
      <c r="BE70">
        <f t="shared" si="24"/>
        <v>94.694368615384619</v>
      </c>
      <c r="BF70">
        <f t="shared" si="24"/>
        <v>78.911973846153856</v>
      </c>
      <c r="BG70">
        <f t="shared" si="24"/>
        <v>63.129579076923079</v>
      </c>
      <c r="BH70">
        <f t="shared" si="24"/>
        <v>47.347184307692316</v>
      </c>
      <c r="BI70">
        <f t="shared" si="24"/>
        <v>31.56478953846154</v>
      </c>
      <c r="BK70">
        <f>PER!BD70/PBR!BB70*100</f>
        <v>19.670602587502415</v>
      </c>
      <c r="BL70">
        <f t="shared" si="19"/>
        <v>41610.897307692307</v>
      </c>
      <c r="BN70">
        <f>PER!BP70/PBR!BL70*100</f>
        <v>22.605919068925854</v>
      </c>
    </row>
    <row r="71" spans="1:66" x14ac:dyDescent="0.3">
      <c r="A71" s="38">
        <v>38345</v>
      </c>
      <c r="B71" s="48">
        <v>63780.61</v>
      </c>
      <c r="C71" s="48">
        <v>71778.77</v>
      </c>
      <c r="D71" s="48">
        <v>433000</v>
      </c>
      <c r="E71" s="49">
        <v>987.34</v>
      </c>
      <c r="AC71" s="35">
        <f t="shared" si="11"/>
        <v>2005</v>
      </c>
      <c r="AD71" s="5">
        <f t="shared" si="4"/>
        <v>2004</v>
      </c>
      <c r="AE71" s="5">
        <f t="shared" si="12"/>
        <v>2003</v>
      </c>
      <c r="AF71" s="8">
        <f t="shared" si="5"/>
        <v>38345</v>
      </c>
      <c r="AG71" s="6">
        <f t="shared" si="13"/>
        <v>1</v>
      </c>
      <c r="AH71" s="6">
        <f t="shared" si="14"/>
        <v>51</v>
      </c>
      <c r="AJ71">
        <f t="shared" si="15"/>
        <v>34343.7575</v>
      </c>
      <c r="AK71">
        <f t="shared" si="16"/>
        <v>1.8571238164606771</v>
      </c>
      <c r="AL71" s="39">
        <f t="shared" si="6"/>
        <v>38345</v>
      </c>
      <c r="AM71" s="40">
        <f t="shared" si="7"/>
        <v>63.780610000000003</v>
      </c>
      <c r="AN71">
        <f t="shared" si="25"/>
        <v>89.293769499999982</v>
      </c>
      <c r="AO71">
        <f t="shared" si="25"/>
        <v>75.556266499999978</v>
      </c>
      <c r="AP71" s="33">
        <f t="shared" si="25"/>
        <v>61.818763499999996</v>
      </c>
      <c r="AQ71">
        <f t="shared" si="25"/>
        <v>48.081260499999999</v>
      </c>
      <c r="AR71">
        <f t="shared" si="25"/>
        <v>34.343757500000002</v>
      </c>
      <c r="AT71">
        <f>PER!AK71/PBR!AJ71*100</f>
        <v>31.137824235318014</v>
      </c>
      <c r="AU71">
        <f t="shared" si="17"/>
        <v>41746.758653846155</v>
      </c>
      <c r="AW71">
        <f>PER!AW71/PBR!AU71*100</f>
        <v>29.405130002147335</v>
      </c>
      <c r="BB71">
        <f t="shared" si="18"/>
        <v>39556.298461538463</v>
      </c>
      <c r="BC71">
        <f t="shared" si="9"/>
        <v>1.6124008686509284</v>
      </c>
      <c r="BD71" s="41">
        <f t="shared" si="2"/>
        <v>63.780610000000003</v>
      </c>
      <c r="BE71">
        <f t="shared" si="24"/>
        <v>94.935116307692311</v>
      </c>
      <c r="BF71">
        <f t="shared" si="24"/>
        <v>79.112596923076921</v>
      </c>
      <c r="BG71">
        <f t="shared" si="24"/>
        <v>63.290077538461539</v>
      </c>
      <c r="BH71">
        <f t="shared" si="24"/>
        <v>47.467558153846163</v>
      </c>
      <c r="BI71">
        <f t="shared" si="24"/>
        <v>31.645038769230769</v>
      </c>
      <c r="BK71">
        <f>PER!BD71/PBR!BB71*100</f>
        <v>19.467747215516859</v>
      </c>
      <c r="BL71">
        <f t="shared" si="19"/>
        <v>41746.758653846155</v>
      </c>
      <c r="BN71">
        <f>PER!BP71/PBR!BL71*100</f>
        <v>22.387218040350394</v>
      </c>
    </row>
    <row r="72" spans="1:66" x14ac:dyDescent="0.3">
      <c r="A72" s="38">
        <v>38351</v>
      </c>
      <c r="B72" s="48">
        <v>66358.350000000006</v>
      </c>
      <c r="C72" s="48">
        <v>74736.62</v>
      </c>
      <c r="D72" s="48">
        <v>450500</v>
      </c>
      <c r="E72" s="49">
        <v>1028.19</v>
      </c>
      <c r="AC72" s="35">
        <f t="shared" si="11"/>
        <v>2005</v>
      </c>
      <c r="AD72" s="5">
        <f t="shared" si="4"/>
        <v>2004</v>
      </c>
      <c r="AE72" s="5">
        <f t="shared" si="12"/>
        <v>2003</v>
      </c>
      <c r="AF72" s="8">
        <f t="shared" si="5"/>
        <v>38351</v>
      </c>
      <c r="AG72" s="6">
        <v>0</v>
      </c>
      <c r="AH72" s="6">
        <v>52</v>
      </c>
      <c r="AJ72">
        <f t="shared" si="15"/>
        <v>34440.410000000003</v>
      </c>
      <c r="AK72">
        <f t="shared" si="16"/>
        <v>1.9267584212847639</v>
      </c>
      <c r="AL72" s="39">
        <f t="shared" si="6"/>
        <v>38351</v>
      </c>
      <c r="AM72" s="40">
        <f t="shared" si="7"/>
        <v>66.358350000000002</v>
      </c>
      <c r="AN72">
        <f t="shared" si="25"/>
        <v>89.545065999999991</v>
      </c>
      <c r="AO72">
        <f t="shared" si="25"/>
        <v>75.768901999999997</v>
      </c>
      <c r="AP72" s="33">
        <f t="shared" si="25"/>
        <v>61.992737999999996</v>
      </c>
      <c r="AQ72">
        <f t="shared" si="25"/>
        <v>48.216574000000001</v>
      </c>
      <c r="AR72">
        <f t="shared" si="25"/>
        <v>34.44041</v>
      </c>
      <c r="AT72">
        <f>PER!AK72/PBR!AJ72*100</f>
        <v>31.320010417994439</v>
      </c>
      <c r="AU72">
        <f t="shared" si="17"/>
        <v>41882.620000000003</v>
      </c>
      <c r="AW72">
        <f>PER!AW72/PBR!AU72*100</f>
        <v>29.692316287758501</v>
      </c>
      <c r="BB72">
        <f t="shared" si="18"/>
        <v>39656.61</v>
      </c>
      <c r="BC72">
        <f t="shared" si="9"/>
        <v>1.6733238166348563</v>
      </c>
      <c r="BD72" s="41">
        <f t="shared" si="2"/>
        <v>66.358350000000002</v>
      </c>
      <c r="BE72">
        <f t="shared" si="24"/>
        <v>95.175864000000004</v>
      </c>
      <c r="BF72">
        <f t="shared" si="24"/>
        <v>79.313220000000001</v>
      </c>
      <c r="BG72">
        <f t="shared" si="24"/>
        <v>63.450575999999998</v>
      </c>
      <c r="BH72">
        <f t="shared" si="24"/>
        <v>47.587932000000009</v>
      </c>
      <c r="BI72">
        <f t="shared" si="24"/>
        <v>31.725287999999999</v>
      </c>
      <c r="BK72">
        <f>PER!BD72/PBR!BB72*100</f>
        <v>19.265918090325926</v>
      </c>
      <c r="BL72">
        <f t="shared" si="19"/>
        <v>41882.620000000003</v>
      </c>
      <c r="BN72">
        <f>PER!BP72/PBR!BL72*100</f>
        <v>22.169935882712206</v>
      </c>
    </row>
    <row r="73" spans="1:66" x14ac:dyDescent="0.3">
      <c r="A73" s="38">
        <v>38359</v>
      </c>
      <c r="B73" s="48">
        <v>64885.36</v>
      </c>
      <c r="C73" s="48">
        <v>73552.78</v>
      </c>
      <c r="D73" s="48">
        <v>440500</v>
      </c>
      <c r="E73" s="49">
        <v>1011.58</v>
      </c>
      <c r="AC73" s="35">
        <f t="shared" si="11"/>
        <v>2006</v>
      </c>
      <c r="AD73" s="5">
        <f t="shared" si="4"/>
        <v>2005</v>
      </c>
      <c r="AE73" s="5">
        <f t="shared" si="12"/>
        <v>2004</v>
      </c>
      <c r="AF73" s="8">
        <f t="shared" si="5"/>
        <v>38359</v>
      </c>
      <c r="AG73" s="6">
        <v>52</v>
      </c>
      <c r="AH73" s="6">
        <v>0</v>
      </c>
      <c r="AJ73">
        <f t="shared" si="15"/>
        <v>34440.410000000003</v>
      </c>
      <c r="AK73">
        <f t="shared" si="16"/>
        <v>1.8839891859591682</v>
      </c>
      <c r="AL73" s="39">
        <f t="shared" si="6"/>
        <v>38359</v>
      </c>
      <c r="AM73" s="40">
        <f t="shared" si="7"/>
        <v>64.885360000000006</v>
      </c>
      <c r="AN73">
        <f t="shared" si="25"/>
        <v>89.545065999999991</v>
      </c>
      <c r="AO73">
        <f t="shared" si="25"/>
        <v>75.768901999999997</v>
      </c>
      <c r="AP73" s="33">
        <f t="shared" si="25"/>
        <v>61.992737999999996</v>
      </c>
      <c r="AQ73">
        <f t="shared" si="25"/>
        <v>48.216574000000001</v>
      </c>
      <c r="AR73">
        <f t="shared" si="25"/>
        <v>34.44041</v>
      </c>
      <c r="AT73">
        <f>PER!AK73/PBR!AJ73*100</f>
        <v>31.320010417994439</v>
      </c>
      <c r="AU73">
        <f t="shared" si="17"/>
        <v>41882.620000000003</v>
      </c>
      <c r="AW73">
        <f>PER!AW73/PBR!AU73*100</f>
        <v>29.692316287758501</v>
      </c>
      <c r="BB73">
        <f t="shared" si="18"/>
        <v>39656.61</v>
      </c>
      <c r="BC73">
        <f t="shared" si="9"/>
        <v>1.6361801979543888</v>
      </c>
      <c r="BD73" s="41">
        <f t="shared" si="2"/>
        <v>64.885360000000006</v>
      </c>
      <c r="BE73">
        <f t="shared" si="24"/>
        <v>95.175864000000004</v>
      </c>
      <c r="BF73">
        <f t="shared" si="24"/>
        <v>79.313220000000001</v>
      </c>
      <c r="BG73">
        <f t="shared" si="24"/>
        <v>63.450575999999998</v>
      </c>
      <c r="BH73">
        <f t="shared" si="24"/>
        <v>47.587932000000009</v>
      </c>
      <c r="BI73">
        <f t="shared" si="24"/>
        <v>31.725287999999999</v>
      </c>
      <c r="BK73">
        <f>PER!BD73/PBR!BB73*100</f>
        <v>19.265918090325926</v>
      </c>
      <c r="BL73">
        <f t="shared" si="19"/>
        <v>41882.620000000003</v>
      </c>
      <c r="BN73">
        <f>PER!BP73/PBR!BL73*100</f>
        <v>22.169935882712206</v>
      </c>
    </row>
    <row r="74" spans="1:66" x14ac:dyDescent="0.3">
      <c r="A74" s="38">
        <v>38366</v>
      </c>
      <c r="B74" s="48">
        <v>69451.64</v>
      </c>
      <c r="C74" s="48">
        <v>78578.009999999995</v>
      </c>
      <c r="D74" s="48">
        <v>471500</v>
      </c>
      <c r="E74" s="49">
        <v>1080.78</v>
      </c>
      <c r="AC74" s="35">
        <f t="shared" si="11"/>
        <v>2006</v>
      </c>
      <c r="AD74" s="5">
        <f t="shared" si="4"/>
        <v>2005</v>
      </c>
      <c r="AE74" s="5">
        <f t="shared" si="12"/>
        <v>2004</v>
      </c>
      <c r="AF74" s="8">
        <f t="shared" si="5"/>
        <v>38366</v>
      </c>
      <c r="AG74" s="6">
        <f t="shared" si="13"/>
        <v>51</v>
      </c>
      <c r="AH74" s="6">
        <f t="shared" si="14"/>
        <v>1</v>
      </c>
      <c r="AJ74">
        <f t="shared" si="15"/>
        <v>34540.721538461541</v>
      </c>
      <c r="AK74">
        <f t="shared" si="16"/>
        <v>2.0107176951316634</v>
      </c>
      <c r="AL74" s="39">
        <f t="shared" si="6"/>
        <v>38366</v>
      </c>
      <c r="AM74" s="40">
        <f t="shared" si="7"/>
        <v>69.451639999999998</v>
      </c>
      <c r="AN74">
        <f t="shared" si="25"/>
        <v>89.805875999999984</v>
      </c>
      <c r="AO74">
        <f t="shared" si="25"/>
        <v>75.98958738461539</v>
      </c>
      <c r="AP74" s="33">
        <f t="shared" si="25"/>
        <v>62.173298769230762</v>
      </c>
      <c r="AQ74">
        <f t="shared" si="25"/>
        <v>48.357010153846154</v>
      </c>
      <c r="AR74">
        <f t="shared" si="25"/>
        <v>34.54072153846154</v>
      </c>
      <c r="AT74">
        <f>PER!AK74/PBR!AJ74*100</f>
        <v>31.053867232473735</v>
      </c>
      <c r="AU74">
        <f t="shared" si="17"/>
        <v>42020.966346153844</v>
      </c>
      <c r="AW74">
        <f>PER!AW74/PBR!AU74*100</f>
        <v>29.450374875820351</v>
      </c>
      <c r="BB74">
        <f t="shared" si="18"/>
        <v>39763.167115384611</v>
      </c>
      <c r="BC74">
        <f t="shared" si="9"/>
        <v>1.7466325003354357</v>
      </c>
      <c r="BD74" s="41">
        <f t="shared" si="2"/>
        <v>69.451639999999998</v>
      </c>
      <c r="BE74">
        <f t="shared" si="24"/>
        <v>95.431601076923059</v>
      </c>
      <c r="BF74">
        <f t="shared" si="24"/>
        <v>79.526334230769223</v>
      </c>
      <c r="BG74">
        <f t="shared" si="24"/>
        <v>63.62106738461538</v>
      </c>
      <c r="BH74">
        <f t="shared" si="24"/>
        <v>47.715800538461536</v>
      </c>
      <c r="BI74">
        <f t="shared" si="24"/>
        <v>31.81053369230769</v>
      </c>
      <c r="BK74">
        <f>PER!BD74/PBR!BB74*100</f>
        <v>19.227651194728342</v>
      </c>
      <c r="BL74">
        <f t="shared" si="19"/>
        <v>42020.966346153844</v>
      </c>
      <c r="BN74">
        <f>PER!BP74/PBR!BL74*100</f>
        <v>22.110463400768005</v>
      </c>
    </row>
    <row r="75" spans="1:66" x14ac:dyDescent="0.3">
      <c r="A75" s="38">
        <v>38373</v>
      </c>
      <c r="B75" s="48">
        <v>71587.48</v>
      </c>
      <c r="C75" s="48">
        <v>81124</v>
      </c>
      <c r="D75" s="48">
        <v>486000</v>
      </c>
      <c r="E75" s="49">
        <v>1115.0899999999999</v>
      </c>
      <c r="AC75" s="35">
        <f t="shared" si="11"/>
        <v>2006</v>
      </c>
      <c r="AD75" s="5">
        <f t="shared" si="4"/>
        <v>2005</v>
      </c>
      <c r="AE75" s="5">
        <f t="shared" si="12"/>
        <v>2004</v>
      </c>
      <c r="AF75" s="8">
        <f t="shared" si="5"/>
        <v>38373</v>
      </c>
      <c r="AG75" s="6">
        <f t="shared" si="13"/>
        <v>50</v>
      </c>
      <c r="AH75" s="6">
        <f t="shared" si="14"/>
        <v>2</v>
      </c>
      <c r="AJ75">
        <f t="shared" si="15"/>
        <v>34641.033076923079</v>
      </c>
      <c r="AK75">
        <f t="shared" si="16"/>
        <v>2.0665515327165473</v>
      </c>
      <c r="AL75" s="39">
        <f t="shared" si="6"/>
        <v>38373</v>
      </c>
      <c r="AM75" s="40">
        <f t="shared" si="7"/>
        <v>71.587479999999999</v>
      </c>
      <c r="AN75">
        <f t="shared" si="25"/>
        <v>90.06668599999999</v>
      </c>
      <c r="AO75">
        <f t="shared" si="25"/>
        <v>76.21027276923077</v>
      </c>
      <c r="AP75" s="33">
        <f t="shared" si="25"/>
        <v>62.353859538461535</v>
      </c>
      <c r="AQ75">
        <f t="shared" si="25"/>
        <v>48.497446307692307</v>
      </c>
      <c r="AR75">
        <f t="shared" si="25"/>
        <v>34.64103307692308</v>
      </c>
      <c r="AT75">
        <f>PER!AK75/PBR!AJ75*100</f>
        <v>30.789265411630666</v>
      </c>
      <c r="AU75">
        <f t="shared" si="17"/>
        <v>42159.312692307692</v>
      </c>
      <c r="AW75">
        <f>PER!AW75/PBR!AU75*100</f>
        <v>29.210021331813969</v>
      </c>
      <c r="BB75">
        <f t="shared" si="18"/>
        <v>39869.724230769236</v>
      </c>
      <c r="BC75">
        <f t="shared" si="9"/>
        <v>1.7955348671499654</v>
      </c>
      <c r="BD75" s="41">
        <f t="shared" si="2"/>
        <v>71.587479999999999</v>
      </c>
      <c r="BE75">
        <f t="shared" si="24"/>
        <v>95.68733815384617</v>
      </c>
      <c r="BF75">
        <f t="shared" si="24"/>
        <v>79.739448461538473</v>
      </c>
      <c r="BG75">
        <f t="shared" si="24"/>
        <v>63.791558769230782</v>
      </c>
      <c r="BH75">
        <f t="shared" si="24"/>
        <v>47.843669076923092</v>
      </c>
      <c r="BI75">
        <f t="shared" si="24"/>
        <v>31.895779384615391</v>
      </c>
      <c r="BK75">
        <f>PER!BD75/PBR!BB75*100</f>
        <v>19.189588845818161</v>
      </c>
      <c r="BL75">
        <f t="shared" si="19"/>
        <v>42159.312692307692</v>
      </c>
      <c r="BN75">
        <f>PER!BP75/PBR!BL75*100</f>
        <v>22.051381238307115</v>
      </c>
    </row>
    <row r="76" spans="1:66" x14ac:dyDescent="0.3">
      <c r="A76" s="38">
        <v>38380</v>
      </c>
      <c r="B76" s="48">
        <v>72029.38</v>
      </c>
      <c r="C76" s="48">
        <v>81550.64</v>
      </c>
      <c r="D76" s="48">
        <v>489000</v>
      </c>
      <c r="E76" s="49">
        <v>1120.8399999999999</v>
      </c>
      <c r="AC76" s="35">
        <f t="shared" si="11"/>
        <v>2006</v>
      </c>
      <c r="AD76" s="5">
        <f t="shared" si="4"/>
        <v>2005</v>
      </c>
      <c r="AE76" s="5">
        <f t="shared" si="12"/>
        <v>2004</v>
      </c>
      <c r="AF76" s="8">
        <f t="shared" si="5"/>
        <v>38380</v>
      </c>
      <c r="AG76" s="6">
        <f t="shared" si="13"/>
        <v>49</v>
      </c>
      <c r="AH76" s="6">
        <f t="shared" si="14"/>
        <v>3</v>
      </c>
      <c r="AJ76">
        <f t="shared" si="15"/>
        <v>34741.344615384616</v>
      </c>
      <c r="AK76">
        <f t="shared" si="16"/>
        <v>2.0733043236358508</v>
      </c>
      <c r="AL76" s="39">
        <f t="shared" si="6"/>
        <v>38380</v>
      </c>
      <c r="AM76" s="40">
        <f t="shared" si="7"/>
        <v>72.029380000000003</v>
      </c>
      <c r="AN76">
        <f t="shared" si="25"/>
        <v>90.327495999999982</v>
      </c>
      <c r="AO76">
        <f t="shared" si="25"/>
        <v>76.430958153846149</v>
      </c>
      <c r="AP76" s="33">
        <f t="shared" si="25"/>
        <v>62.534420307692301</v>
      </c>
      <c r="AQ76">
        <f t="shared" si="25"/>
        <v>48.63788246153846</v>
      </c>
      <c r="AR76">
        <f t="shared" si="25"/>
        <v>34.741344615384619</v>
      </c>
      <c r="AT76">
        <f>PER!AK76/PBR!AJ76*100</f>
        <v>30.526191603938628</v>
      </c>
      <c r="AU76">
        <f t="shared" si="17"/>
        <v>42297.659038461541</v>
      </c>
      <c r="AW76">
        <f>PER!AW76/PBR!AU76*100</f>
        <v>28.971240075038342</v>
      </c>
      <c r="BB76">
        <f t="shared" si="18"/>
        <v>39976.281346153846</v>
      </c>
      <c r="BC76">
        <f t="shared" si="9"/>
        <v>1.8018029084871352</v>
      </c>
      <c r="BD76" s="41">
        <f t="shared" si="2"/>
        <v>72.029380000000003</v>
      </c>
      <c r="BE76">
        <f t="shared" si="24"/>
        <v>95.943075230769225</v>
      </c>
      <c r="BF76">
        <f t="shared" si="24"/>
        <v>79.952562692307694</v>
      </c>
      <c r="BG76">
        <f t="shared" si="24"/>
        <v>63.962050153846157</v>
      </c>
      <c r="BH76">
        <f t="shared" si="24"/>
        <v>47.971537615384619</v>
      </c>
      <c r="BI76">
        <f t="shared" si="24"/>
        <v>31.981025076923078</v>
      </c>
      <c r="BK76">
        <f>PER!BD76/PBR!BB76*100</f>
        <v>19.151729407932624</v>
      </c>
      <c r="BL76">
        <f t="shared" si="19"/>
        <v>42297.659038461541</v>
      </c>
      <c r="BN76">
        <f>PER!BP76/PBR!BL76*100</f>
        <v>21.99268556538183</v>
      </c>
    </row>
    <row r="77" spans="1:66" x14ac:dyDescent="0.3">
      <c r="A77" s="38">
        <v>38387</v>
      </c>
      <c r="B77" s="48">
        <v>72986.820000000007</v>
      </c>
      <c r="C77" s="48">
        <v>82716.740000000005</v>
      </c>
      <c r="D77" s="48">
        <v>495500</v>
      </c>
      <c r="E77" s="49">
        <v>1133.0899999999999</v>
      </c>
      <c r="AC77" s="35">
        <f t="shared" si="11"/>
        <v>2006</v>
      </c>
      <c r="AD77" s="5">
        <f t="shared" si="4"/>
        <v>2005</v>
      </c>
      <c r="AE77" s="5">
        <f t="shared" si="12"/>
        <v>2004</v>
      </c>
      <c r="AF77" s="8">
        <f t="shared" si="5"/>
        <v>38387</v>
      </c>
      <c r="AG77" s="6">
        <f t="shared" si="13"/>
        <v>48</v>
      </c>
      <c r="AH77" s="6">
        <f t="shared" si="14"/>
        <v>4</v>
      </c>
      <c r="AJ77">
        <f t="shared" si="15"/>
        <v>34841.656153846161</v>
      </c>
      <c r="AK77">
        <f t="shared" si="16"/>
        <v>2.0948148870340946</v>
      </c>
      <c r="AL77" s="39">
        <f t="shared" si="6"/>
        <v>38387</v>
      </c>
      <c r="AM77" s="40">
        <f t="shared" si="7"/>
        <v>72.986820000000009</v>
      </c>
      <c r="AN77">
        <f t="shared" si="25"/>
        <v>90.588306000000017</v>
      </c>
      <c r="AO77">
        <f t="shared" si="25"/>
        <v>76.651643538461542</v>
      </c>
      <c r="AP77" s="33">
        <f t="shared" si="25"/>
        <v>62.714981076923081</v>
      </c>
      <c r="AQ77">
        <f t="shared" si="25"/>
        <v>48.778318615384627</v>
      </c>
      <c r="AR77">
        <f t="shared" si="25"/>
        <v>34.841656153846159</v>
      </c>
      <c r="AT77">
        <f>PER!AK77/PBR!AJ77*100</f>
        <v>30.264632611630905</v>
      </c>
      <c r="AU77">
        <f t="shared" si="17"/>
        <v>42436.00538461539</v>
      </c>
      <c r="AW77">
        <f>PER!AW77/PBR!AU77*100</f>
        <v>28.734015727972071</v>
      </c>
      <c r="BB77">
        <f t="shared" si="18"/>
        <v>40082.838461538464</v>
      </c>
      <c r="BC77">
        <f t="shared" si="9"/>
        <v>1.8208994871966115</v>
      </c>
      <c r="BD77" s="41">
        <f t="shared" si="2"/>
        <v>72.986820000000009</v>
      </c>
      <c r="BE77">
        <f t="shared" si="24"/>
        <v>96.198812307692307</v>
      </c>
      <c r="BF77">
        <f t="shared" si="24"/>
        <v>80.16567692307693</v>
      </c>
      <c r="BG77">
        <f t="shared" si="24"/>
        <v>64.132541538461552</v>
      </c>
      <c r="BH77">
        <f t="shared" si="24"/>
        <v>48.099406153846161</v>
      </c>
      <c r="BI77">
        <f t="shared" si="24"/>
        <v>32.066270769230776</v>
      </c>
      <c r="BK77">
        <f>PER!BD77/PBR!BB77*100</f>
        <v>19.114071262802092</v>
      </c>
      <c r="BL77">
        <f t="shared" si="19"/>
        <v>42436.00538461539</v>
      </c>
      <c r="BN77">
        <f>PER!BP77/PBR!BL77*100</f>
        <v>21.934372601988727</v>
      </c>
    </row>
    <row r="78" spans="1:66" x14ac:dyDescent="0.3">
      <c r="A78" s="38">
        <v>38394</v>
      </c>
      <c r="B78" s="48">
        <v>74533.460000000006</v>
      </c>
      <c r="C78" s="48">
        <v>84735.34</v>
      </c>
      <c r="D78" s="48">
        <v>506000</v>
      </c>
      <c r="E78" s="49">
        <v>1161.04</v>
      </c>
      <c r="AC78" s="35">
        <f t="shared" si="11"/>
        <v>2006</v>
      </c>
      <c r="AD78" s="5">
        <f t="shared" si="4"/>
        <v>2005</v>
      </c>
      <c r="AE78" s="5">
        <f t="shared" si="12"/>
        <v>2004</v>
      </c>
      <c r="AF78" s="8">
        <f t="shared" si="5"/>
        <v>38394</v>
      </c>
      <c r="AG78" s="6">
        <f t="shared" si="13"/>
        <v>47</v>
      </c>
      <c r="AH78" s="6">
        <f t="shared" si="14"/>
        <v>5</v>
      </c>
      <c r="AJ78">
        <f t="shared" si="15"/>
        <v>34941.967692307699</v>
      </c>
      <c r="AK78">
        <f t="shared" si="16"/>
        <v>2.1330641896394456</v>
      </c>
      <c r="AL78" s="39">
        <f t="shared" si="6"/>
        <v>38394</v>
      </c>
      <c r="AM78" s="40">
        <f t="shared" si="7"/>
        <v>74.533460000000005</v>
      </c>
      <c r="AN78">
        <f t="shared" si="25"/>
        <v>90.849116000000009</v>
      </c>
      <c r="AO78">
        <f t="shared" si="25"/>
        <v>76.872328923076935</v>
      </c>
      <c r="AP78" s="33">
        <f t="shared" si="25"/>
        <v>62.895541846153847</v>
      </c>
      <c r="AQ78">
        <f t="shared" si="25"/>
        <v>48.91875476923078</v>
      </c>
      <c r="AR78">
        <f t="shared" si="25"/>
        <v>34.941967692307699</v>
      </c>
      <c r="AT78">
        <f>PER!AK78/PBR!AJ78*100</f>
        <v>30.004575388493599</v>
      </c>
      <c r="AU78">
        <f t="shared" si="17"/>
        <v>42574.351730769231</v>
      </c>
      <c r="AW78">
        <f>PER!AW78/PBR!AU78*100</f>
        <v>28.49833311297224</v>
      </c>
      <c r="BB78">
        <f t="shared" si="18"/>
        <v>40189.395576923074</v>
      </c>
      <c r="BC78">
        <f t="shared" si="9"/>
        <v>1.8545553853215311</v>
      </c>
      <c r="BD78" s="41">
        <f t="shared" si="2"/>
        <v>74.533460000000005</v>
      </c>
      <c r="BE78">
        <f t="shared" si="24"/>
        <v>96.454549384615376</v>
      </c>
      <c r="BF78">
        <f t="shared" si="24"/>
        <v>80.378791153846151</v>
      </c>
      <c r="BG78">
        <f t="shared" si="24"/>
        <v>64.303032923076927</v>
      </c>
      <c r="BH78">
        <f t="shared" si="24"/>
        <v>48.227274692307702</v>
      </c>
      <c r="BI78">
        <f t="shared" si="24"/>
        <v>32.151516461538463</v>
      </c>
      <c r="BK78">
        <f>PER!BD78/PBR!BB78*100</f>
        <v>19.076612809319482</v>
      </c>
      <c r="BL78">
        <f t="shared" si="19"/>
        <v>42574.351730769231</v>
      </c>
      <c r="BN78">
        <f>PER!BP78/PBR!BL78*100</f>
        <v>21.876438617257232</v>
      </c>
    </row>
    <row r="79" spans="1:66" x14ac:dyDescent="0.3">
      <c r="A79" s="38">
        <v>38401</v>
      </c>
      <c r="B79" s="48">
        <v>77626.75</v>
      </c>
      <c r="C79" s="48">
        <v>89131.21</v>
      </c>
      <c r="D79" s="48">
        <v>527000</v>
      </c>
      <c r="E79" s="49">
        <v>1222.28</v>
      </c>
      <c r="AC79" s="35">
        <f t="shared" si="11"/>
        <v>2006</v>
      </c>
      <c r="AD79" s="5">
        <f t="shared" si="4"/>
        <v>2005</v>
      </c>
      <c r="AE79" s="5">
        <f t="shared" si="12"/>
        <v>2004</v>
      </c>
      <c r="AF79" s="8">
        <f t="shared" si="5"/>
        <v>38401</v>
      </c>
      <c r="AG79" s="6">
        <f t="shared" si="13"/>
        <v>46</v>
      </c>
      <c r="AH79" s="6">
        <f t="shared" si="14"/>
        <v>6</v>
      </c>
      <c r="AJ79">
        <f t="shared" si="15"/>
        <v>35042.279230769229</v>
      </c>
      <c r="AK79">
        <f t="shared" si="16"/>
        <v>2.2152311922632886</v>
      </c>
      <c r="AL79" s="39">
        <f t="shared" si="6"/>
        <v>38401</v>
      </c>
      <c r="AM79" s="40">
        <f t="shared" si="7"/>
        <v>77.626750000000001</v>
      </c>
      <c r="AN79">
        <f t="shared" si="25"/>
        <v>91.109925999999973</v>
      </c>
      <c r="AO79">
        <f t="shared" si="25"/>
        <v>77.0930143076923</v>
      </c>
      <c r="AP79" s="33">
        <f t="shared" si="25"/>
        <v>63.076102615384606</v>
      </c>
      <c r="AQ79">
        <f t="shared" si="25"/>
        <v>49.059190923076919</v>
      </c>
      <c r="AR79">
        <f t="shared" si="25"/>
        <v>35.042279230769232</v>
      </c>
      <c r="AT79">
        <f>PER!AK79/PBR!AJ79*100</f>
        <v>29.746007037696419</v>
      </c>
      <c r="AU79">
        <f t="shared" si="17"/>
        <v>42712.698076923079</v>
      </c>
      <c r="AW79">
        <f>PER!AW79/PBR!AU79*100</f>
        <v>28.264177249037314</v>
      </c>
      <c r="BB79">
        <f t="shared" si="18"/>
        <v>40295.952692307692</v>
      </c>
      <c r="BC79">
        <f t="shared" si="9"/>
        <v>1.9264155532627123</v>
      </c>
      <c r="BD79" s="41">
        <f t="shared" si="2"/>
        <v>77.626750000000001</v>
      </c>
      <c r="BE79">
        <f t="shared" si="24"/>
        <v>96.710286461538459</v>
      </c>
      <c r="BF79">
        <f t="shared" si="24"/>
        <v>80.591905384615387</v>
      </c>
      <c r="BG79">
        <f t="shared" si="24"/>
        <v>64.473524307692301</v>
      </c>
      <c r="BH79">
        <f t="shared" si="24"/>
        <v>48.355143230769237</v>
      </c>
      <c r="BI79">
        <f t="shared" si="24"/>
        <v>32.236762153846151</v>
      </c>
      <c r="BK79">
        <f>PER!BD79/PBR!BB79*100</f>
        <v>19.039352463313335</v>
      </c>
      <c r="BL79">
        <f t="shared" si="19"/>
        <v>42712.698076923079</v>
      </c>
      <c r="BN79">
        <f>PER!BP79/PBR!BL79*100</f>
        <v>21.818879928653896</v>
      </c>
    </row>
    <row r="80" spans="1:66" x14ac:dyDescent="0.3">
      <c r="A80" s="38">
        <v>38408</v>
      </c>
      <c r="B80" s="48">
        <v>76890.25</v>
      </c>
      <c r="C80" s="48">
        <v>87999.84</v>
      </c>
      <c r="D80" s="48">
        <v>522000</v>
      </c>
      <c r="E80" s="49">
        <v>1206.7</v>
      </c>
      <c r="AC80" s="35">
        <f t="shared" si="11"/>
        <v>2006</v>
      </c>
      <c r="AD80" s="5">
        <f t="shared" si="4"/>
        <v>2005</v>
      </c>
      <c r="AE80" s="5">
        <f t="shared" si="12"/>
        <v>2004</v>
      </c>
      <c r="AF80" s="8">
        <f t="shared" si="5"/>
        <v>38408</v>
      </c>
      <c r="AG80" s="6">
        <f t="shared" si="13"/>
        <v>45</v>
      </c>
      <c r="AH80" s="6">
        <f t="shared" si="14"/>
        <v>7</v>
      </c>
      <c r="AJ80">
        <f t="shared" si="15"/>
        <v>35142.590769230774</v>
      </c>
      <c r="AK80">
        <f t="shared" si="16"/>
        <v>2.1879505271797304</v>
      </c>
      <c r="AL80" s="39">
        <f t="shared" si="6"/>
        <v>38408</v>
      </c>
      <c r="AM80" s="40">
        <f t="shared" si="7"/>
        <v>76.890249999999995</v>
      </c>
      <c r="AN80">
        <f t="shared" si="25"/>
        <v>91.370736000000008</v>
      </c>
      <c r="AO80">
        <f t="shared" si="25"/>
        <v>77.313699692307694</v>
      </c>
      <c r="AP80" s="33">
        <f t="shared" si="25"/>
        <v>63.256663384615386</v>
      </c>
      <c r="AQ80">
        <f t="shared" si="25"/>
        <v>49.199627076923086</v>
      </c>
      <c r="AR80">
        <f t="shared" si="25"/>
        <v>35.142590769230772</v>
      </c>
      <c r="AT80">
        <f>PER!AK80/PBR!AJ80*100</f>
        <v>29.48891480966072</v>
      </c>
      <c r="AU80">
        <f t="shared" si="17"/>
        <v>42851.044423076928</v>
      </c>
      <c r="AW80">
        <f>PER!AW80/PBR!AU80*100</f>
        <v>28.031533348632902</v>
      </c>
      <c r="BB80">
        <f t="shared" si="18"/>
        <v>40402.50980769231</v>
      </c>
      <c r="BC80">
        <f t="shared" si="9"/>
        <v>1.9031057814472883</v>
      </c>
      <c r="BD80" s="41">
        <f t="shared" si="2"/>
        <v>76.890249999999995</v>
      </c>
      <c r="BE80">
        <f t="shared" si="24"/>
        <v>96.966023538461542</v>
      </c>
      <c r="BF80">
        <f t="shared" si="24"/>
        <v>80.805019615384623</v>
      </c>
      <c r="BG80">
        <f t="shared" si="24"/>
        <v>64.644015692307704</v>
      </c>
      <c r="BH80">
        <f t="shared" si="24"/>
        <v>48.483011769230778</v>
      </c>
      <c r="BI80">
        <f t="shared" si="24"/>
        <v>32.322007846153852</v>
      </c>
      <c r="BK80">
        <f>PER!BD80/PBR!BB80*100</f>
        <v>19.00228865732451</v>
      </c>
      <c r="BL80">
        <f t="shared" si="19"/>
        <v>42851.044423076928</v>
      </c>
      <c r="BN80">
        <f>PER!BP80/PBR!BL80*100</f>
        <v>21.761692901202103</v>
      </c>
    </row>
    <row r="81" spans="1:66" x14ac:dyDescent="0.3">
      <c r="A81" s="38">
        <v>38415</v>
      </c>
      <c r="B81" s="48">
        <v>75122.66</v>
      </c>
      <c r="C81" s="48">
        <v>85706.03</v>
      </c>
      <c r="D81" s="48">
        <v>510000</v>
      </c>
      <c r="E81" s="49">
        <v>1174.6099999999999</v>
      </c>
      <c r="AC81" s="35">
        <f t="shared" si="11"/>
        <v>2006</v>
      </c>
      <c r="AD81" s="5">
        <f t="shared" si="4"/>
        <v>2005</v>
      </c>
      <c r="AE81" s="5">
        <f t="shared" si="12"/>
        <v>2004</v>
      </c>
      <c r="AF81" s="8">
        <f t="shared" si="5"/>
        <v>38415</v>
      </c>
      <c r="AG81" s="6">
        <f t="shared" si="13"/>
        <v>44</v>
      </c>
      <c r="AH81" s="6">
        <f t="shared" si="14"/>
        <v>8</v>
      </c>
      <c r="AJ81">
        <f t="shared" si="15"/>
        <v>35242.902307692311</v>
      </c>
      <c r="AK81">
        <f t="shared" si="16"/>
        <v>2.1315684884330119</v>
      </c>
      <c r="AL81" s="39">
        <f t="shared" si="6"/>
        <v>38415</v>
      </c>
      <c r="AM81" s="40">
        <f t="shared" si="7"/>
        <v>75.12266000000001</v>
      </c>
      <c r="AN81">
        <f t="shared" si="25"/>
        <v>91.631546</v>
      </c>
      <c r="AO81">
        <f t="shared" si="25"/>
        <v>77.534385076923073</v>
      </c>
      <c r="AP81" s="33">
        <f t="shared" si="25"/>
        <v>63.437224153846152</v>
      </c>
      <c r="AQ81">
        <f t="shared" si="25"/>
        <v>49.340063230769239</v>
      </c>
      <c r="AR81">
        <f t="shared" si="25"/>
        <v>35.242902307692312</v>
      </c>
      <c r="AT81">
        <f>PER!AK81/PBR!AJ81*100</f>
        <v>29.233286099963866</v>
      </c>
      <c r="AU81">
        <f t="shared" si="17"/>
        <v>42989.390769230769</v>
      </c>
      <c r="AW81">
        <f>PER!AW81/PBR!AU81*100</f>
        <v>27.800386814578655</v>
      </c>
      <c r="BB81">
        <f t="shared" si="18"/>
        <v>40509.066923076927</v>
      </c>
      <c r="BC81">
        <f t="shared" si="9"/>
        <v>1.8544653260627102</v>
      </c>
      <c r="BD81" s="41">
        <f t="shared" si="2"/>
        <v>75.12266000000001</v>
      </c>
      <c r="BE81">
        <f t="shared" si="24"/>
        <v>97.221760615384625</v>
      </c>
      <c r="BF81">
        <f t="shared" si="24"/>
        <v>81.018133846153859</v>
      </c>
      <c r="BG81">
        <f t="shared" si="24"/>
        <v>64.814507076923093</v>
      </c>
      <c r="BH81">
        <f t="shared" si="24"/>
        <v>48.610880307692319</v>
      </c>
      <c r="BI81">
        <f t="shared" si="24"/>
        <v>32.407253538461546</v>
      </c>
      <c r="BK81">
        <f>PER!BD81/PBR!BB81*100</f>
        <v>18.96541984038635</v>
      </c>
      <c r="BL81">
        <f t="shared" si="19"/>
        <v>42989.390769230769</v>
      </c>
      <c r="BN81">
        <f>PER!BP81/PBR!BL81*100</f>
        <v>21.704873946716869</v>
      </c>
    </row>
    <row r="82" spans="1:66" x14ac:dyDescent="0.3">
      <c r="A82" s="38">
        <v>38422</v>
      </c>
      <c r="B82" s="48">
        <v>76448.36</v>
      </c>
      <c r="C82" s="48">
        <v>87087.06</v>
      </c>
      <c r="D82" s="48">
        <v>519000</v>
      </c>
      <c r="E82" s="49">
        <v>1193.77</v>
      </c>
      <c r="AC82" s="35">
        <f t="shared" si="11"/>
        <v>2006</v>
      </c>
      <c r="AD82" s="5">
        <f t="shared" si="4"/>
        <v>2005</v>
      </c>
      <c r="AE82" s="5">
        <f t="shared" si="12"/>
        <v>2004</v>
      </c>
      <c r="AF82" s="8">
        <f t="shared" si="5"/>
        <v>38422</v>
      </c>
      <c r="AG82" s="6">
        <f t="shared" si="13"/>
        <v>43</v>
      </c>
      <c r="AH82" s="6">
        <f t="shared" si="14"/>
        <v>9</v>
      </c>
      <c r="AJ82">
        <f t="shared" si="15"/>
        <v>35343.213846153842</v>
      </c>
      <c r="AK82">
        <f t="shared" si="16"/>
        <v>2.1630279672011024</v>
      </c>
      <c r="AL82" s="39">
        <f t="shared" si="6"/>
        <v>38422</v>
      </c>
      <c r="AM82" s="40">
        <f t="shared" si="7"/>
        <v>76.448359999999994</v>
      </c>
      <c r="AN82">
        <f t="shared" si="25"/>
        <v>91.892355999999964</v>
      </c>
      <c r="AO82">
        <f t="shared" si="25"/>
        <v>77.755070461538452</v>
      </c>
      <c r="AP82" s="33">
        <f t="shared" si="25"/>
        <v>63.617784923076904</v>
      </c>
      <c r="AQ82">
        <f t="shared" si="25"/>
        <v>49.480499384615371</v>
      </c>
      <c r="AR82">
        <f t="shared" si="25"/>
        <v>35.343213846153844</v>
      </c>
      <c r="AT82">
        <f>PER!AK82/PBR!AJ82*100</f>
        <v>28.979108447279341</v>
      </c>
      <c r="AU82">
        <f t="shared" si="17"/>
        <v>43127.737115384618</v>
      </c>
      <c r="AW82">
        <f>PER!AW82/PBR!AU82*100</f>
        <v>27.570723236995171</v>
      </c>
      <c r="BB82">
        <f t="shared" si="18"/>
        <v>40615.624038461538</v>
      </c>
      <c r="BC82">
        <f t="shared" si="9"/>
        <v>1.8822401922867453</v>
      </c>
      <c r="BD82" s="41">
        <f t="shared" si="2"/>
        <v>76.448359999999994</v>
      </c>
      <c r="BE82">
        <f t="shared" si="24"/>
        <v>97.477497692307693</v>
      </c>
      <c r="BF82">
        <f t="shared" si="24"/>
        <v>81.23124807692308</v>
      </c>
      <c r="BG82">
        <f t="shared" si="24"/>
        <v>64.984998461538467</v>
      </c>
      <c r="BH82">
        <f t="shared" si="24"/>
        <v>48.738748846153854</v>
      </c>
      <c r="BI82">
        <f t="shared" si="24"/>
        <v>32.492499230769234</v>
      </c>
      <c r="BK82">
        <f>PER!BD82/PBR!BB82*100</f>
        <v>18.928744477808358</v>
      </c>
      <c r="BL82">
        <f t="shared" si="19"/>
        <v>43127.737115384618</v>
      </c>
      <c r="BN82">
        <f>PER!BP82/PBR!BL82*100</f>
        <v>21.648419523054304</v>
      </c>
    </row>
    <row r="83" spans="1:66" x14ac:dyDescent="0.3">
      <c r="A83" s="38">
        <v>38429</v>
      </c>
      <c r="B83" s="48">
        <v>72913.17</v>
      </c>
      <c r="C83" s="48">
        <v>82520.740000000005</v>
      </c>
      <c r="D83" s="48">
        <v>495000</v>
      </c>
      <c r="E83" s="49">
        <v>1130.97</v>
      </c>
      <c r="AC83" s="35">
        <f t="shared" si="11"/>
        <v>2006</v>
      </c>
      <c r="AD83" s="5">
        <f t="shared" si="4"/>
        <v>2005</v>
      </c>
      <c r="AE83" s="5">
        <f t="shared" si="12"/>
        <v>2004</v>
      </c>
      <c r="AF83" s="8">
        <f t="shared" si="5"/>
        <v>38429</v>
      </c>
      <c r="AG83" s="6">
        <f t="shared" si="13"/>
        <v>42</v>
      </c>
      <c r="AH83" s="6">
        <f t="shared" si="14"/>
        <v>10</v>
      </c>
      <c r="AJ83">
        <f t="shared" si="15"/>
        <v>35443.525384615386</v>
      </c>
      <c r="AK83">
        <f t="shared" si="16"/>
        <v>2.0571647207432893</v>
      </c>
      <c r="AL83" s="39">
        <f t="shared" si="6"/>
        <v>38429</v>
      </c>
      <c r="AM83" s="40">
        <f t="shared" si="7"/>
        <v>72.913169999999994</v>
      </c>
      <c r="AN83">
        <f t="shared" si="25"/>
        <v>92.153165999999999</v>
      </c>
      <c r="AO83">
        <f t="shared" si="25"/>
        <v>77.975755846153845</v>
      </c>
      <c r="AP83" s="33">
        <f t="shared" si="25"/>
        <v>63.798345692307691</v>
      </c>
      <c r="AQ83">
        <f t="shared" si="25"/>
        <v>49.620935538461538</v>
      </c>
      <c r="AR83">
        <f t="shared" si="25"/>
        <v>35.443525384615384</v>
      </c>
      <c r="AT83">
        <f>PER!AK83/PBR!AJ83*100</f>
        <v>28.726369531351747</v>
      </c>
      <c r="AU83">
        <f t="shared" si="17"/>
        <v>43266.083461538467</v>
      </c>
      <c r="AW83">
        <f>PER!AW83/PBR!AU83*100</f>
        <v>27.342528390309489</v>
      </c>
      <c r="BB83">
        <f t="shared" si="18"/>
        <v>40722.181153846155</v>
      </c>
      <c r="BC83">
        <f t="shared" si="9"/>
        <v>1.7905025697061281</v>
      </c>
      <c r="BD83" s="41">
        <f t="shared" ref="BD83:BD146" si="26">AM83</f>
        <v>72.913169999999994</v>
      </c>
      <c r="BE83">
        <f t="shared" si="24"/>
        <v>97.733234769230762</v>
      </c>
      <c r="BF83">
        <f t="shared" si="24"/>
        <v>81.444362307692316</v>
      </c>
      <c r="BG83">
        <f t="shared" si="24"/>
        <v>65.155489846153856</v>
      </c>
      <c r="BH83">
        <f t="shared" si="24"/>
        <v>48.866617384615388</v>
      </c>
      <c r="BI83">
        <f t="shared" si="24"/>
        <v>32.577744923076928</v>
      </c>
      <c r="BK83">
        <f>PER!BD83/PBR!BB83*100</f>
        <v>18.892261050963242</v>
      </c>
      <c r="BL83">
        <f t="shared" si="19"/>
        <v>43266.083461538467</v>
      </c>
      <c r="BN83">
        <f>PER!BP83/PBR!BL83*100</f>
        <v>21.592326133375551</v>
      </c>
    </row>
    <row r="84" spans="1:66" x14ac:dyDescent="0.3">
      <c r="A84" s="38">
        <v>38436</v>
      </c>
      <c r="B84" s="48">
        <v>74386.17</v>
      </c>
      <c r="C84" s="48">
        <v>83974.62</v>
      </c>
      <c r="D84" s="48">
        <v>505000</v>
      </c>
      <c r="E84" s="49">
        <v>1150.93</v>
      </c>
      <c r="AC84" s="35">
        <f t="shared" si="11"/>
        <v>2006</v>
      </c>
      <c r="AD84" s="5">
        <f t="shared" ref="AD84:AD147" si="27">YEAR(AF84)</f>
        <v>2005</v>
      </c>
      <c r="AE84" s="5">
        <f t="shared" si="12"/>
        <v>2004</v>
      </c>
      <c r="AF84" s="8">
        <f t="shared" ref="AF84:AF147" si="28">A84</f>
        <v>38436</v>
      </c>
      <c r="AG84" s="6">
        <f t="shared" si="13"/>
        <v>41</v>
      </c>
      <c r="AH84" s="6">
        <f t="shared" si="14"/>
        <v>11</v>
      </c>
      <c r="AJ84">
        <f t="shared" si="15"/>
        <v>35543.836923076924</v>
      </c>
      <c r="AK84">
        <f t="shared" si="16"/>
        <v>2.0928007902181376</v>
      </c>
      <c r="AL84" s="39">
        <f t="shared" ref="AL84:AL147" si="29">AF84</f>
        <v>38436</v>
      </c>
      <c r="AM84" s="40">
        <f t="shared" ref="AM84:AM147" si="30">(B84)/1000</f>
        <v>74.386169999999993</v>
      </c>
      <c r="AN84">
        <f t="shared" si="25"/>
        <v>92.413975999999991</v>
      </c>
      <c r="AO84">
        <f t="shared" si="25"/>
        <v>78.196441230769224</v>
      </c>
      <c r="AP84" s="33">
        <f t="shared" si="25"/>
        <v>63.978906461538458</v>
      </c>
      <c r="AQ84">
        <f t="shared" si="25"/>
        <v>49.761371692307691</v>
      </c>
      <c r="AR84">
        <f t="shared" si="25"/>
        <v>35.543836923076924</v>
      </c>
      <c r="AT84">
        <f>PER!AK84/PBR!AJ84*100</f>
        <v>28.475057171006252</v>
      </c>
      <c r="AU84">
        <f t="shared" si="17"/>
        <v>43404.429807692308</v>
      </c>
      <c r="AW84">
        <f>PER!AW84/PBR!AU84*100</f>
        <v>27.115788230317772</v>
      </c>
      <c r="BB84">
        <f t="shared" si="18"/>
        <v>40828.738269230773</v>
      </c>
      <c r="BC84">
        <f t="shared" ref="BC84:BC147" si="31">B84/BB84</f>
        <v>1.8219071456356679</v>
      </c>
      <c r="BD84" s="41">
        <f t="shared" si="26"/>
        <v>74.386169999999993</v>
      </c>
      <c r="BE84">
        <f t="shared" ref="BE84:BI99" si="32">($BB84*BE$18)/1000</f>
        <v>97.988971846153859</v>
      </c>
      <c r="BF84">
        <f t="shared" si="32"/>
        <v>81.657476538461552</v>
      </c>
      <c r="BG84">
        <f t="shared" si="32"/>
        <v>65.325981230769244</v>
      </c>
      <c r="BH84">
        <f t="shared" si="32"/>
        <v>48.994485923076937</v>
      </c>
      <c r="BI84">
        <f t="shared" si="32"/>
        <v>32.662990615384622</v>
      </c>
      <c r="BK84">
        <f>PER!BD84/PBR!BB84*100</f>
        <v>18.855968057077291</v>
      </c>
      <c r="BL84">
        <f t="shared" si="19"/>
        <v>43404.429807692308</v>
      </c>
      <c r="BN84">
        <f>PER!BP84/PBR!BL84*100</f>
        <v>21.536590325424733</v>
      </c>
    </row>
    <row r="85" spans="1:66" x14ac:dyDescent="0.3">
      <c r="A85" s="38">
        <v>38443</v>
      </c>
      <c r="B85" s="48">
        <v>75417.259999999995</v>
      </c>
      <c r="C85" s="48">
        <v>85494.67</v>
      </c>
      <c r="D85" s="48">
        <v>512000</v>
      </c>
      <c r="E85" s="49">
        <v>1171.72</v>
      </c>
      <c r="AC85" s="35">
        <f t="shared" ref="AC85:AC148" si="33">AD85+1</f>
        <v>2006</v>
      </c>
      <c r="AD85" s="5">
        <f t="shared" si="27"/>
        <v>2005</v>
      </c>
      <c r="AE85" s="5">
        <f t="shared" ref="AE85:AE148" si="34">AD85-1</f>
        <v>2004</v>
      </c>
      <c r="AF85" s="8">
        <f t="shared" si="28"/>
        <v>38443</v>
      </c>
      <c r="AG85" s="6">
        <f t="shared" ref="AG85:AG124" si="35">AG84-1</f>
        <v>40</v>
      </c>
      <c r="AH85" s="6">
        <f t="shared" ref="AH85:AH124" si="36">AH84+1</f>
        <v>12</v>
      </c>
      <c r="AJ85">
        <f t="shared" ref="AJ85:AJ148" si="37">VLOOKUP($AD85,$AK$3:$AM$17,AL$1,FALSE)*($AH85/$AG$18)+VLOOKUP($AE85,$AK$3:$AM$17,AL$1,FALSE)*($AG85/$AH$18)</f>
        <v>35644.148461538469</v>
      </c>
      <c r="AK85">
        <f t="shared" ref="AK85:AK148" si="38">B85/AJ85</f>
        <v>2.1158384547011519</v>
      </c>
      <c r="AL85" s="39">
        <f t="shared" si="29"/>
        <v>38443</v>
      </c>
      <c r="AM85" s="40">
        <f t="shared" si="30"/>
        <v>75.417259999999999</v>
      </c>
      <c r="AN85">
        <f t="shared" ref="AN85:AR100" si="39">($AJ85*AN$18)/1000</f>
        <v>92.674786000000012</v>
      </c>
      <c r="AO85">
        <f t="shared" si="39"/>
        <v>78.417126615384618</v>
      </c>
      <c r="AP85" s="33">
        <f t="shared" si="39"/>
        <v>64.159467230769238</v>
      </c>
      <c r="AQ85">
        <f t="shared" si="39"/>
        <v>49.901807846153851</v>
      </c>
      <c r="AR85">
        <f t="shared" si="39"/>
        <v>35.644148461538471</v>
      </c>
      <c r="AT85">
        <f>PER!AK85/PBR!AJ85*100</f>
        <v>28.225159322191473</v>
      </c>
      <c r="AU85">
        <f t="shared" ref="AU85:AU148" si="40">VLOOKUP($AD85,$AK$3:$AM$17,AM$1,FALSE)*($AH85/$AG$18)+VLOOKUP($AE85,$AK$3:$AM$17,AM$1,FALSE)*($AG85/$AH$18)</f>
        <v>43542.776153846156</v>
      </c>
      <c r="AW85">
        <f>PER!AW85/PBR!AU85*100</f>
        <v>26.890488891304038</v>
      </c>
      <c r="BB85">
        <f t="shared" ref="BB85:BB148" si="41">VLOOKUP($AD85,$AK$3:$AM$17,AL$1,FALSE)*($AG85/$AG$18)+VLOOKUP($AC85,$AK$3:$AM$17,AL$1,FALSE)*($AH85/$AH$18)</f>
        <v>40935.295384615391</v>
      </c>
      <c r="BC85">
        <f t="shared" si="31"/>
        <v>1.8423528959887236</v>
      </c>
      <c r="BD85" s="41">
        <f t="shared" si="26"/>
        <v>75.417259999999999</v>
      </c>
      <c r="BE85">
        <f t="shared" si="32"/>
        <v>98.244708923076928</v>
      </c>
      <c r="BF85">
        <f t="shared" si="32"/>
        <v>81.870590769230787</v>
      </c>
      <c r="BG85">
        <f t="shared" si="32"/>
        <v>65.496472615384633</v>
      </c>
      <c r="BH85">
        <f t="shared" si="32"/>
        <v>49.122354461538471</v>
      </c>
      <c r="BI85">
        <f t="shared" si="32"/>
        <v>32.748236307692316</v>
      </c>
      <c r="BK85">
        <f>PER!BD85/PBR!BB85*100</f>
        <v>18.819864009024069</v>
      </c>
      <c r="BL85">
        <f t="shared" ref="BL85:BL148" si="42">VLOOKUP($AD85,$AK$3:$AM$17,AM$1,FALSE)*($AH85/$AG$18)+VLOOKUP($AE85,$AK$3:$AM$17,AM$1,FALSE)*($AG85/$AH$18)</f>
        <v>43542.776153846156</v>
      </c>
      <c r="BN85">
        <f>PER!BP85/PBR!BL85*100</f>
        <v>21.481208690820726</v>
      </c>
    </row>
    <row r="86" spans="1:66" x14ac:dyDescent="0.3">
      <c r="A86" s="38">
        <v>38450</v>
      </c>
      <c r="B86" s="48">
        <v>76890.25</v>
      </c>
      <c r="C86" s="48">
        <v>87028.03</v>
      </c>
      <c r="D86" s="48">
        <v>522000</v>
      </c>
      <c r="E86" s="49">
        <v>1192.8</v>
      </c>
      <c r="AC86" s="35">
        <f t="shared" si="33"/>
        <v>2006</v>
      </c>
      <c r="AD86" s="5">
        <f t="shared" si="27"/>
        <v>2005</v>
      </c>
      <c r="AE86" s="5">
        <f t="shared" si="34"/>
        <v>2004</v>
      </c>
      <c r="AF86" s="8">
        <f t="shared" si="28"/>
        <v>38450</v>
      </c>
      <c r="AG86" s="6">
        <f t="shared" si="35"/>
        <v>39</v>
      </c>
      <c r="AH86" s="6">
        <f t="shared" si="36"/>
        <v>13</v>
      </c>
      <c r="AJ86">
        <f t="shared" si="37"/>
        <v>35744.460000000006</v>
      </c>
      <c r="AK86">
        <f t="shared" si="38"/>
        <v>2.1511095705460366</v>
      </c>
      <c r="AL86" s="39">
        <f t="shared" si="29"/>
        <v>38450</v>
      </c>
      <c r="AM86" s="40">
        <f t="shared" si="30"/>
        <v>76.890249999999995</v>
      </c>
      <c r="AN86">
        <f t="shared" si="39"/>
        <v>92.935596000000004</v>
      </c>
      <c r="AO86">
        <f t="shared" si="39"/>
        <v>78.637812000000011</v>
      </c>
      <c r="AP86" s="33">
        <f t="shared" si="39"/>
        <v>64.340028000000004</v>
      </c>
      <c r="AQ86">
        <f t="shared" si="39"/>
        <v>50.042244000000004</v>
      </c>
      <c r="AR86">
        <f t="shared" si="39"/>
        <v>35.744460000000004</v>
      </c>
      <c r="AT86">
        <f>PER!AK86/PBR!AJ86*100</f>
        <v>27.976664076055417</v>
      </c>
      <c r="AU86">
        <f t="shared" si="40"/>
        <v>43681.122500000005</v>
      </c>
      <c r="AW86">
        <f>PER!AW86/PBR!AU86*100</f>
        <v>26.666616683213668</v>
      </c>
      <c r="BB86">
        <f t="shared" si="41"/>
        <v>41041.852500000001</v>
      </c>
      <c r="BC86">
        <f t="shared" si="31"/>
        <v>1.873459537431942</v>
      </c>
      <c r="BD86" s="41">
        <f t="shared" si="26"/>
        <v>76.890249999999995</v>
      </c>
      <c r="BE86">
        <f t="shared" si="32"/>
        <v>98.500445999999997</v>
      </c>
      <c r="BF86">
        <f t="shared" si="32"/>
        <v>82.083704999999995</v>
      </c>
      <c r="BG86">
        <f t="shared" si="32"/>
        <v>65.666964000000007</v>
      </c>
      <c r="BH86">
        <f t="shared" si="32"/>
        <v>49.250223000000005</v>
      </c>
      <c r="BI86">
        <f t="shared" si="32"/>
        <v>32.833482000000004</v>
      </c>
      <c r="BK86">
        <f>PER!BD86/PBR!BB86*100</f>
        <v>18.783947435121259</v>
      </c>
      <c r="BL86">
        <f t="shared" si="42"/>
        <v>43681.122500000005</v>
      </c>
      <c r="BN86">
        <f>PER!BP86/PBR!BL86*100</f>
        <v>21.426177864362341</v>
      </c>
    </row>
    <row r="87" spans="1:66" x14ac:dyDescent="0.3">
      <c r="A87" s="38">
        <v>38457</v>
      </c>
      <c r="B87" s="48">
        <v>72397.62</v>
      </c>
      <c r="C87" s="48">
        <v>81981.98</v>
      </c>
      <c r="D87" s="48">
        <v>491500</v>
      </c>
      <c r="E87" s="49">
        <v>1123.3599999999999</v>
      </c>
      <c r="AC87" s="35">
        <f t="shared" si="33"/>
        <v>2006</v>
      </c>
      <c r="AD87" s="5">
        <f t="shared" si="27"/>
        <v>2005</v>
      </c>
      <c r="AE87" s="5">
        <f t="shared" si="34"/>
        <v>2004</v>
      </c>
      <c r="AF87" s="8">
        <f t="shared" si="28"/>
        <v>38457</v>
      </c>
      <c r="AG87" s="6">
        <f t="shared" si="35"/>
        <v>38</v>
      </c>
      <c r="AH87" s="6">
        <f t="shared" si="36"/>
        <v>14</v>
      </c>
      <c r="AJ87">
        <f t="shared" si="37"/>
        <v>35844.771538461537</v>
      </c>
      <c r="AK87">
        <f t="shared" si="38"/>
        <v>2.0197539806417</v>
      </c>
      <c r="AL87" s="39">
        <f t="shared" si="29"/>
        <v>38457</v>
      </c>
      <c r="AM87" s="40">
        <f t="shared" si="30"/>
        <v>72.397619999999989</v>
      </c>
      <c r="AN87">
        <f t="shared" si="39"/>
        <v>93.196405999999982</v>
      </c>
      <c r="AO87">
        <f t="shared" si="39"/>
        <v>78.858497384615376</v>
      </c>
      <c r="AP87" s="33">
        <f t="shared" si="39"/>
        <v>64.520588769230756</v>
      </c>
      <c r="AQ87">
        <f t="shared" si="39"/>
        <v>50.18268015384615</v>
      </c>
      <c r="AR87">
        <f t="shared" si="39"/>
        <v>35.844771538461536</v>
      </c>
      <c r="AT87">
        <f>PER!AK87/PBR!AJ87*100</f>
        <v>27.729559657053727</v>
      </c>
      <c r="AU87">
        <f t="shared" si="40"/>
        <v>43819.468846153846</v>
      </c>
      <c r="AW87">
        <f>PER!AW87/PBR!AU87*100</f>
        <v>26.444158088880386</v>
      </c>
      <c r="BB87">
        <f t="shared" si="41"/>
        <v>41148.409615384611</v>
      </c>
      <c r="BC87">
        <f t="shared" si="31"/>
        <v>1.7594269299033103</v>
      </c>
      <c r="BD87" s="41">
        <f t="shared" si="26"/>
        <v>72.397619999999989</v>
      </c>
      <c r="BE87">
        <f t="shared" si="32"/>
        <v>98.756183076923065</v>
      </c>
      <c r="BF87">
        <f t="shared" si="32"/>
        <v>82.296819230769216</v>
      </c>
      <c r="BG87">
        <f t="shared" si="32"/>
        <v>65.837455384615382</v>
      </c>
      <c r="BH87">
        <f t="shared" si="32"/>
        <v>49.378091538461547</v>
      </c>
      <c r="BI87">
        <f t="shared" si="32"/>
        <v>32.918727692307691</v>
      </c>
      <c r="BK87">
        <f>PER!BD87/PBR!BB87*100</f>
        <v>18.748216878930691</v>
      </c>
      <c r="BL87">
        <f t="shared" si="42"/>
        <v>43819.468846153846</v>
      </c>
      <c r="BN87">
        <f>PER!BP87/PBR!BL87*100</f>
        <v>21.371494523346705</v>
      </c>
    </row>
    <row r="88" spans="1:66" x14ac:dyDescent="0.3">
      <c r="A88" s="38">
        <v>38464</v>
      </c>
      <c r="B88" s="49">
        <v>68788.789999999994</v>
      </c>
      <c r="C88" s="48">
        <v>78268.89</v>
      </c>
      <c r="D88" s="48">
        <v>467000</v>
      </c>
      <c r="E88" s="49">
        <v>1072.55</v>
      </c>
      <c r="AC88" s="35">
        <f t="shared" si="33"/>
        <v>2006</v>
      </c>
      <c r="AD88" s="5">
        <f t="shared" si="27"/>
        <v>2005</v>
      </c>
      <c r="AE88" s="5">
        <f t="shared" si="34"/>
        <v>2004</v>
      </c>
      <c r="AF88" s="8">
        <f t="shared" si="28"/>
        <v>38464</v>
      </c>
      <c r="AG88" s="6">
        <f t="shared" si="35"/>
        <v>37</v>
      </c>
      <c r="AH88" s="6">
        <f t="shared" si="36"/>
        <v>15</v>
      </c>
      <c r="AJ88">
        <f t="shared" si="37"/>
        <v>35945.083076923082</v>
      </c>
      <c r="AK88">
        <f t="shared" si="38"/>
        <v>1.9137190433748845</v>
      </c>
      <c r="AL88" s="39">
        <f t="shared" si="29"/>
        <v>38464</v>
      </c>
      <c r="AM88" s="40">
        <f t="shared" si="30"/>
        <v>68.788789999999992</v>
      </c>
      <c r="AN88">
        <f t="shared" si="39"/>
        <v>93.457216000000003</v>
      </c>
      <c r="AO88">
        <f t="shared" si="39"/>
        <v>79.079182769230769</v>
      </c>
      <c r="AP88" s="33">
        <f t="shared" si="39"/>
        <v>64.701149538461536</v>
      </c>
      <c r="AQ88">
        <f t="shared" si="39"/>
        <v>50.32311630769231</v>
      </c>
      <c r="AR88">
        <f t="shared" si="39"/>
        <v>35.945083076923083</v>
      </c>
      <c r="AT88">
        <f>PER!AK88/PBR!AJ88*100</f>
        <v>27.483834421089533</v>
      </c>
      <c r="AU88">
        <f t="shared" si="40"/>
        <v>43957.815192307695</v>
      </c>
      <c r="AW88">
        <f>PER!AW88/PBR!AU88*100</f>
        <v>26.223099761305679</v>
      </c>
      <c r="BB88">
        <f t="shared" si="41"/>
        <v>41254.966730769229</v>
      </c>
      <c r="BC88">
        <f t="shared" si="31"/>
        <v>1.6674062652605459</v>
      </c>
      <c r="BD88" s="41">
        <f t="shared" si="26"/>
        <v>68.788789999999992</v>
      </c>
      <c r="BE88">
        <f t="shared" si="32"/>
        <v>99.011920153846148</v>
      </c>
      <c r="BF88">
        <f t="shared" si="32"/>
        <v>82.509933461538452</v>
      </c>
      <c r="BG88">
        <f t="shared" si="32"/>
        <v>66.00794676923077</v>
      </c>
      <c r="BH88">
        <f t="shared" si="32"/>
        <v>49.505960076923081</v>
      </c>
      <c r="BI88">
        <f t="shared" si="32"/>
        <v>33.003973384615385</v>
      </c>
      <c r="BK88">
        <f>PER!BD88/PBR!BB88*100</f>
        <v>18.712670899061493</v>
      </c>
      <c r="BL88">
        <f t="shared" si="42"/>
        <v>43957.815192307695</v>
      </c>
      <c r="BN88">
        <f>PER!BP88/PBR!BL88*100</f>
        <v>21.317155386900463</v>
      </c>
    </row>
    <row r="89" spans="1:66" x14ac:dyDescent="0.3">
      <c r="A89" s="38">
        <v>38471</v>
      </c>
      <c r="B89" s="48">
        <v>66579.3</v>
      </c>
      <c r="C89" s="48">
        <v>75432.81</v>
      </c>
      <c r="D89" s="48">
        <v>452000</v>
      </c>
      <c r="E89" s="49">
        <v>1033.22</v>
      </c>
      <c r="AC89" s="35">
        <f t="shared" si="33"/>
        <v>2006</v>
      </c>
      <c r="AD89" s="5">
        <f t="shared" si="27"/>
        <v>2005</v>
      </c>
      <c r="AE89" s="5">
        <f t="shared" si="34"/>
        <v>2004</v>
      </c>
      <c r="AF89" s="8">
        <f t="shared" si="28"/>
        <v>38471</v>
      </c>
      <c r="AG89" s="6">
        <f t="shared" si="35"/>
        <v>36</v>
      </c>
      <c r="AH89" s="6">
        <f t="shared" si="36"/>
        <v>16</v>
      </c>
      <c r="AJ89">
        <f t="shared" si="37"/>
        <v>36045.394615384619</v>
      </c>
      <c r="AK89">
        <f t="shared" si="38"/>
        <v>1.8470958831335178</v>
      </c>
      <c r="AL89" s="39">
        <f t="shared" si="29"/>
        <v>38471</v>
      </c>
      <c r="AM89" s="40">
        <f t="shared" si="30"/>
        <v>66.579300000000003</v>
      </c>
      <c r="AN89">
        <f t="shared" si="39"/>
        <v>93.718025999999995</v>
      </c>
      <c r="AO89">
        <f t="shared" si="39"/>
        <v>79.299868153846148</v>
      </c>
      <c r="AP89" s="33">
        <f t="shared" si="39"/>
        <v>64.881710307692302</v>
      </c>
      <c r="AQ89">
        <f t="shared" si="39"/>
        <v>50.463552461538463</v>
      </c>
      <c r="AR89">
        <f t="shared" si="39"/>
        <v>36.045394615384616</v>
      </c>
      <c r="AT89">
        <f>PER!AK89/PBR!AJ89*100</f>
        <v>27.239476853684476</v>
      </c>
      <c r="AU89">
        <f t="shared" si="40"/>
        <v>44096.161538461536</v>
      </c>
      <c r="AW89">
        <f>PER!AW89/PBR!AU89*100</f>
        <v>26.003428520989363</v>
      </c>
      <c r="BB89">
        <f t="shared" si="41"/>
        <v>41361.523846153847</v>
      </c>
      <c r="BC89">
        <f t="shared" si="31"/>
        <v>1.609691660482454</v>
      </c>
      <c r="BD89" s="41">
        <f t="shared" si="26"/>
        <v>66.579300000000003</v>
      </c>
      <c r="BE89">
        <f t="shared" si="32"/>
        <v>99.267657230769231</v>
      </c>
      <c r="BF89">
        <f t="shared" si="32"/>
        <v>82.723047692307688</v>
      </c>
      <c r="BG89">
        <f t="shared" si="32"/>
        <v>66.178438153846159</v>
      </c>
      <c r="BH89">
        <f t="shared" si="32"/>
        <v>49.633828615384623</v>
      </c>
      <c r="BI89">
        <f t="shared" si="32"/>
        <v>33.089219076923079</v>
      </c>
      <c r="BK89">
        <f>PER!BD89/PBR!BB89*100</f>
        <v>18.677308068976256</v>
      </c>
      <c r="BL89">
        <f t="shared" si="42"/>
        <v>44096.161538461536</v>
      </c>
      <c r="BN89">
        <f>PER!BP89/PBR!BL89*100</f>
        <v>21.263157215323645</v>
      </c>
    </row>
    <row r="90" spans="1:66" x14ac:dyDescent="0.3">
      <c r="A90" s="38">
        <v>38478</v>
      </c>
      <c r="B90" s="48">
        <v>69819.89</v>
      </c>
      <c r="C90" s="48">
        <v>79226.850000000006</v>
      </c>
      <c r="D90" s="48">
        <v>474000</v>
      </c>
      <c r="E90" s="49">
        <v>1085.69</v>
      </c>
      <c r="AC90" s="35">
        <f t="shared" si="33"/>
        <v>2006</v>
      </c>
      <c r="AD90" s="5">
        <f t="shared" si="27"/>
        <v>2005</v>
      </c>
      <c r="AE90" s="5">
        <f t="shared" si="34"/>
        <v>2004</v>
      </c>
      <c r="AF90" s="8">
        <f t="shared" si="28"/>
        <v>38478</v>
      </c>
      <c r="AG90" s="6">
        <f t="shared" si="35"/>
        <v>35</v>
      </c>
      <c r="AH90" s="6">
        <f t="shared" si="36"/>
        <v>17</v>
      </c>
      <c r="AJ90">
        <f t="shared" si="37"/>
        <v>36145.706153846157</v>
      </c>
      <c r="AK90">
        <f t="shared" si="38"/>
        <v>1.9316233497507884</v>
      </c>
      <c r="AL90" s="39">
        <f t="shared" si="29"/>
        <v>38478</v>
      </c>
      <c r="AM90" s="40">
        <f t="shared" si="30"/>
        <v>69.819890000000001</v>
      </c>
      <c r="AN90">
        <f t="shared" si="39"/>
        <v>93.978836000000001</v>
      </c>
      <c r="AO90">
        <f t="shared" si="39"/>
        <v>79.520553538461542</v>
      </c>
      <c r="AP90" s="33">
        <f t="shared" si="39"/>
        <v>65.062271076923082</v>
      </c>
      <c r="AQ90">
        <f t="shared" si="39"/>
        <v>50.603988615384615</v>
      </c>
      <c r="AR90">
        <f t="shared" si="39"/>
        <v>36.145706153846156</v>
      </c>
      <c r="AT90">
        <f>PER!AK90/PBR!AJ90*100</f>
        <v>26.996475568180049</v>
      </c>
      <c r="AU90">
        <f t="shared" si="40"/>
        <v>44234.507884615385</v>
      </c>
      <c r="AW90">
        <f>PER!AW90/PBR!AU90*100</f>
        <v>25.785131353310263</v>
      </c>
      <c r="BB90">
        <f t="shared" si="41"/>
        <v>41468.080961538464</v>
      </c>
      <c r="BC90">
        <f t="shared" si="31"/>
        <v>1.6837019794756782</v>
      </c>
      <c r="BD90" s="41">
        <f t="shared" si="26"/>
        <v>69.819890000000001</v>
      </c>
      <c r="BE90">
        <f t="shared" si="32"/>
        <v>99.523394307692314</v>
      </c>
      <c r="BF90">
        <f t="shared" si="32"/>
        <v>82.936161923076924</v>
      </c>
      <c r="BG90">
        <f t="shared" si="32"/>
        <v>66.348929538461533</v>
      </c>
      <c r="BH90">
        <f t="shared" si="32"/>
        <v>49.761697153846164</v>
      </c>
      <c r="BI90">
        <f t="shared" si="32"/>
        <v>33.174464769230767</v>
      </c>
      <c r="BK90">
        <f>PER!BD90/PBR!BB90*100</f>
        <v>18.642126976800196</v>
      </c>
      <c r="BL90">
        <f t="shared" si="42"/>
        <v>44234.507884615385</v>
      </c>
      <c r="BN90">
        <f>PER!BP90/PBR!BL90*100</f>
        <v>21.209496809445774</v>
      </c>
    </row>
    <row r="91" spans="1:66" x14ac:dyDescent="0.3">
      <c r="A91" s="38">
        <v>38485</v>
      </c>
      <c r="B91" s="48">
        <v>70924.63</v>
      </c>
      <c r="C91" s="48">
        <v>80904.56</v>
      </c>
      <c r="D91" s="48">
        <v>481500</v>
      </c>
      <c r="E91" s="49">
        <v>1108.8699999999999</v>
      </c>
      <c r="AC91" s="35">
        <f t="shared" si="33"/>
        <v>2006</v>
      </c>
      <c r="AD91" s="5">
        <f t="shared" si="27"/>
        <v>2005</v>
      </c>
      <c r="AE91" s="5">
        <f t="shared" si="34"/>
        <v>2004</v>
      </c>
      <c r="AF91" s="8">
        <f t="shared" si="28"/>
        <v>38485</v>
      </c>
      <c r="AG91" s="6">
        <f t="shared" si="35"/>
        <v>34</v>
      </c>
      <c r="AH91" s="6">
        <f t="shared" si="36"/>
        <v>18</v>
      </c>
      <c r="AJ91">
        <f t="shared" si="37"/>
        <v>36246.017692307694</v>
      </c>
      <c r="AK91">
        <f t="shared" si="38"/>
        <v>1.9567564801760822</v>
      </c>
      <c r="AL91" s="39">
        <f t="shared" si="29"/>
        <v>38485</v>
      </c>
      <c r="AM91" s="40">
        <f t="shared" si="30"/>
        <v>70.924630000000008</v>
      </c>
      <c r="AN91">
        <f t="shared" si="39"/>
        <v>94.239645999999993</v>
      </c>
      <c r="AO91">
        <f t="shared" si="39"/>
        <v>79.741238923076921</v>
      </c>
      <c r="AP91" s="33">
        <f t="shared" si="39"/>
        <v>65.242831846153848</v>
      </c>
      <c r="AQ91">
        <f t="shared" si="39"/>
        <v>50.744424769230768</v>
      </c>
      <c r="AR91">
        <f t="shared" si="39"/>
        <v>36.246017692307696</v>
      </c>
      <c r="AT91">
        <f>PER!AK91/PBR!AJ91*100</f>
        <v>26.754819303968947</v>
      </c>
      <c r="AU91">
        <f t="shared" si="40"/>
        <v>44372.854230769226</v>
      </c>
      <c r="AW91">
        <f>PER!AW91/PBR!AU91*100</f>
        <v>25.568195405955972</v>
      </c>
      <c r="BB91">
        <f t="shared" si="41"/>
        <v>41574.638076923075</v>
      </c>
      <c r="BC91">
        <f t="shared" si="31"/>
        <v>1.7059590481286304</v>
      </c>
      <c r="BD91" s="41">
        <f t="shared" si="26"/>
        <v>70.924630000000008</v>
      </c>
      <c r="BE91">
        <f t="shared" si="32"/>
        <v>99.779131384615383</v>
      </c>
      <c r="BF91">
        <f t="shared" si="32"/>
        <v>83.149276153846145</v>
      </c>
      <c r="BG91">
        <f t="shared" si="32"/>
        <v>66.519420923076922</v>
      </c>
      <c r="BH91">
        <f t="shared" si="32"/>
        <v>49.889565692307698</v>
      </c>
      <c r="BI91">
        <f t="shared" si="32"/>
        <v>33.259710461538461</v>
      </c>
      <c r="BK91">
        <f>PER!BD91/PBR!BB91*100</f>
        <v>18.607126225133243</v>
      </c>
      <c r="BL91">
        <f t="shared" si="42"/>
        <v>44372.854230769226</v>
      </c>
      <c r="BN91">
        <f>PER!BP91/PBR!BL91*100</f>
        <v>21.156171009994061</v>
      </c>
    </row>
    <row r="92" spans="1:66" x14ac:dyDescent="0.3">
      <c r="A92" s="38">
        <v>38492</v>
      </c>
      <c r="B92" s="48">
        <v>73428.72</v>
      </c>
      <c r="C92" s="48">
        <v>83542.92</v>
      </c>
      <c r="D92" s="48">
        <v>498500</v>
      </c>
      <c r="E92" s="49">
        <v>1144.6500000000001</v>
      </c>
      <c r="AC92" s="35">
        <f t="shared" si="33"/>
        <v>2006</v>
      </c>
      <c r="AD92" s="5">
        <f t="shared" si="27"/>
        <v>2005</v>
      </c>
      <c r="AE92" s="5">
        <f t="shared" si="34"/>
        <v>2004</v>
      </c>
      <c r="AF92" s="8">
        <f t="shared" si="28"/>
        <v>38492</v>
      </c>
      <c r="AG92" s="6">
        <f t="shared" si="35"/>
        <v>33</v>
      </c>
      <c r="AH92" s="6">
        <f t="shared" si="36"/>
        <v>19</v>
      </c>
      <c r="AJ92">
        <f t="shared" si="37"/>
        <v>36346.329230769232</v>
      </c>
      <c r="AK92">
        <f t="shared" si="38"/>
        <v>2.0202513308507211</v>
      </c>
      <c r="AL92" s="39">
        <f t="shared" si="29"/>
        <v>38492</v>
      </c>
      <c r="AM92" s="40">
        <f t="shared" si="30"/>
        <v>73.428719999999998</v>
      </c>
      <c r="AN92">
        <f t="shared" si="39"/>
        <v>94.500455999999986</v>
      </c>
      <c r="AO92">
        <f t="shared" si="39"/>
        <v>79.9619243076923</v>
      </c>
      <c r="AP92" s="33">
        <f t="shared" si="39"/>
        <v>65.423392615384614</v>
      </c>
      <c r="AQ92">
        <f t="shared" si="39"/>
        <v>50.884860923076921</v>
      </c>
      <c r="AR92">
        <f t="shared" si="39"/>
        <v>36.346329230769229</v>
      </c>
      <c r="AT92">
        <f>PER!AK92/PBR!AJ92*100</f>
        <v>26.514496924755576</v>
      </c>
      <c r="AU92">
        <f t="shared" si="40"/>
        <v>44511.200576923075</v>
      </c>
      <c r="AW92">
        <f>PER!AW92/PBR!AU92*100</f>
        <v>25.352607986400383</v>
      </c>
      <c r="BB92">
        <f t="shared" si="41"/>
        <v>41681.195192307692</v>
      </c>
      <c r="BC92">
        <f t="shared" si="31"/>
        <v>1.7616750110263477</v>
      </c>
      <c r="BD92" s="41">
        <f t="shared" si="26"/>
        <v>73.428719999999998</v>
      </c>
      <c r="BE92">
        <f t="shared" si="32"/>
        <v>100.03486846153845</v>
      </c>
      <c r="BF92">
        <f t="shared" si="32"/>
        <v>83.362390384615381</v>
      </c>
      <c r="BG92">
        <f t="shared" si="32"/>
        <v>66.68991230769231</v>
      </c>
      <c r="BH92">
        <f t="shared" si="32"/>
        <v>50.017434230769233</v>
      </c>
      <c r="BI92">
        <f t="shared" si="32"/>
        <v>33.344956153846155</v>
      </c>
      <c r="BK92">
        <f>PER!BD92/PBR!BB92*100</f>
        <v>18.572304430865024</v>
      </c>
      <c r="BL92">
        <f t="shared" si="42"/>
        <v>44511.200576923075</v>
      </c>
      <c r="BN92">
        <f>PER!BP92/PBR!BL92*100</f>
        <v>21.103176696973371</v>
      </c>
    </row>
    <row r="93" spans="1:66" x14ac:dyDescent="0.3">
      <c r="A93" s="38">
        <v>38499</v>
      </c>
      <c r="B93" s="48">
        <v>72176.679999999993</v>
      </c>
      <c r="C93" s="48">
        <v>82777.81</v>
      </c>
      <c r="D93" s="48">
        <v>490000</v>
      </c>
      <c r="E93" s="49">
        <v>1134.6300000000001</v>
      </c>
      <c r="AC93" s="35">
        <f t="shared" si="33"/>
        <v>2006</v>
      </c>
      <c r="AD93" s="5">
        <f t="shared" si="27"/>
        <v>2005</v>
      </c>
      <c r="AE93" s="5">
        <f t="shared" si="34"/>
        <v>2004</v>
      </c>
      <c r="AF93" s="8">
        <f t="shared" si="28"/>
        <v>38499</v>
      </c>
      <c r="AG93" s="6">
        <f t="shared" si="35"/>
        <v>32</v>
      </c>
      <c r="AH93" s="6">
        <f t="shared" si="36"/>
        <v>20</v>
      </c>
      <c r="AJ93">
        <f t="shared" si="37"/>
        <v>36446.640769230777</v>
      </c>
      <c r="AK93">
        <f t="shared" si="38"/>
        <v>1.9803383378183228</v>
      </c>
      <c r="AL93" s="39">
        <f t="shared" si="29"/>
        <v>38499</v>
      </c>
      <c r="AM93" s="40">
        <f t="shared" si="30"/>
        <v>72.17667999999999</v>
      </c>
      <c r="AN93">
        <f t="shared" si="39"/>
        <v>94.761266000000006</v>
      </c>
      <c r="AO93">
        <f t="shared" si="39"/>
        <v>80.182609692307693</v>
      </c>
      <c r="AP93" s="33">
        <f t="shared" si="39"/>
        <v>65.603953384615394</v>
      </c>
      <c r="AQ93">
        <f t="shared" si="39"/>
        <v>51.025297076923081</v>
      </c>
      <c r="AR93">
        <f t="shared" si="39"/>
        <v>36.446640769230775</v>
      </c>
      <c r="AT93">
        <f>PER!AK93/PBR!AJ93*100</f>
        <v>26.275497416845401</v>
      </c>
      <c r="AU93">
        <f t="shared" si="40"/>
        <v>44649.546923076923</v>
      </c>
      <c r="AW93">
        <f>PER!AW93/PBR!AU93*100</f>
        <v>25.138356559428267</v>
      </c>
      <c r="BB93">
        <f t="shared" si="41"/>
        <v>41787.75230769231</v>
      </c>
      <c r="BC93">
        <f t="shared" si="31"/>
        <v>1.7272209203440136</v>
      </c>
      <c r="BD93" s="41">
        <f t="shared" si="26"/>
        <v>72.17667999999999</v>
      </c>
      <c r="BE93">
        <f t="shared" si="32"/>
        <v>100.29060553846155</v>
      </c>
      <c r="BF93">
        <f t="shared" si="32"/>
        <v>83.575504615384617</v>
      </c>
      <c r="BG93">
        <f t="shared" si="32"/>
        <v>66.860403692307699</v>
      </c>
      <c r="BH93">
        <f t="shared" si="32"/>
        <v>50.145302769230781</v>
      </c>
      <c r="BI93">
        <f t="shared" si="32"/>
        <v>33.430201846153849</v>
      </c>
      <c r="BK93">
        <f>PER!BD93/PBR!BB93*100</f>
        <v>18.537660224992685</v>
      </c>
      <c r="BL93">
        <f t="shared" si="42"/>
        <v>44649.546923076923</v>
      </c>
      <c r="BN93">
        <f>PER!BP93/PBR!BL93*100</f>
        <v>21.050510789057711</v>
      </c>
    </row>
    <row r="94" spans="1:66" x14ac:dyDescent="0.3">
      <c r="A94" s="38">
        <v>38506</v>
      </c>
      <c r="B94" s="48">
        <v>71882.080000000002</v>
      </c>
      <c r="C94" s="48">
        <v>82900.289999999994</v>
      </c>
      <c r="D94" s="48">
        <v>488000</v>
      </c>
      <c r="E94" s="49">
        <v>1137.23</v>
      </c>
      <c r="AC94" s="35">
        <f t="shared" si="33"/>
        <v>2006</v>
      </c>
      <c r="AD94" s="5">
        <f t="shared" si="27"/>
        <v>2005</v>
      </c>
      <c r="AE94" s="5">
        <f t="shared" si="34"/>
        <v>2004</v>
      </c>
      <c r="AF94" s="8">
        <f t="shared" si="28"/>
        <v>38506</v>
      </c>
      <c r="AG94" s="6">
        <f t="shared" si="35"/>
        <v>31</v>
      </c>
      <c r="AH94" s="6">
        <f t="shared" si="36"/>
        <v>21</v>
      </c>
      <c r="AJ94">
        <f t="shared" si="37"/>
        <v>36546.952307692307</v>
      </c>
      <c r="AK94">
        <f t="shared" si="38"/>
        <v>1.9668419789102483</v>
      </c>
      <c r="AL94" s="39">
        <f t="shared" si="29"/>
        <v>38506</v>
      </c>
      <c r="AM94" s="40">
        <f t="shared" si="30"/>
        <v>71.882080000000002</v>
      </c>
      <c r="AN94">
        <f t="shared" si="39"/>
        <v>95.022075999999984</v>
      </c>
      <c r="AO94">
        <f t="shared" si="39"/>
        <v>80.403295076923072</v>
      </c>
      <c r="AP94" s="33">
        <f t="shared" si="39"/>
        <v>65.784514153846146</v>
      </c>
      <c r="AQ94">
        <f t="shared" si="39"/>
        <v>51.165733230769227</v>
      </c>
      <c r="AR94">
        <f t="shared" si="39"/>
        <v>36.546952307692308</v>
      </c>
      <c r="AT94">
        <f>PER!AK94/PBR!AJ94*100</f>
        <v>26.037809887462366</v>
      </c>
      <c r="AU94">
        <f t="shared" si="40"/>
        <v>44787.893269230772</v>
      </c>
      <c r="AW94">
        <f>PER!AW94/PBR!AU94*100</f>
        <v>24.925428744705627</v>
      </c>
      <c r="BB94">
        <f t="shared" si="41"/>
        <v>41894.30942307692</v>
      </c>
      <c r="BC94">
        <f t="shared" si="31"/>
        <v>1.7157957963714452</v>
      </c>
      <c r="BD94" s="41">
        <f t="shared" si="26"/>
        <v>71.882080000000002</v>
      </c>
      <c r="BE94">
        <f t="shared" si="32"/>
        <v>100.5463426153846</v>
      </c>
      <c r="BF94">
        <f t="shared" si="32"/>
        <v>83.788618846153838</v>
      </c>
      <c r="BG94">
        <f t="shared" si="32"/>
        <v>67.030895076923073</v>
      </c>
      <c r="BH94">
        <f t="shared" si="32"/>
        <v>50.273171307692309</v>
      </c>
      <c r="BI94">
        <f t="shared" si="32"/>
        <v>33.515447538461537</v>
      </c>
      <c r="BK94">
        <f>PER!BD94/PBR!BB94*100</f>
        <v>18.503192252441448</v>
      </c>
      <c r="BL94">
        <f t="shared" si="42"/>
        <v>44787.893269230772</v>
      </c>
      <c r="BN94">
        <f>PER!BP94/PBR!BL94*100</f>
        <v>20.998170242992991</v>
      </c>
    </row>
    <row r="95" spans="1:66" x14ac:dyDescent="0.3">
      <c r="A95" s="38">
        <v>38513</v>
      </c>
      <c r="B95" s="48">
        <v>72397.62</v>
      </c>
      <c r="C95" s="48">
        <v>83494.58</v>
      </c>
      <c r="D95" s="48">
        <v>491500</v>
      </c>
      <c r="E95" s="49">
        <v>1145.55</v>
      </c>
      <c r="AC95" s="35">
        <f t="shared" si="33"/>
        <v>2006</v>
      </c>
      <c r="AD95" s="5">
        <f t="shared" si="27"/>
        <v>2005</v>
      </c>
      <c r="AE95" s="5">
        <f t="shared" si="34"/>
        <v>2004</v>
      </c>
      <c r="AF95" s="8">
        <f t="shared" si="28"/>
        <v>38513</v>
      </c>
      <c r="AG95" s="6">
        <f t="shared" si="35"/>
        <v>30</v>
      </c>
      <c r="AH95" s="6">
        <f t="shared" si="36"/>
        <v>22</v>
      </c>
      <c r="AJ95">
        <f t="shared" si="37"/>
        <v>36647.263846153844</v>
      </c>
      <c r="AK95">
        <f t="shared" si="38"/>
        <v>1.9755259302284358</v>
      </c>
      <c r="AL95" s="39">
        <f t="shared" si="29"/>
        <v>38513</v>
      </c>
      <c r="AM95" s="40">
        <f t="shared" si="30"/>
        <v>72.397619999999989</v>
      </c>
      <c r="AN95">
        <f t="shared" si="39"/>
        <v>95.282885999999991</v>
      </c>
      <c r="AO95">
        <f t="shared" si="39"/>
        <v>80.623980461538451</v>
      </c>
      <c r="AP95" s="33">
        <f t="shared" si="39"/>
        <v>65.965074923076912</v>
      </c>
      <c r="AQ95">
        <f t="shared" si="39"/>
        <v>51.30616938461538</v>
      </c>
      <c r="AR95">
        <f t="shared" si="39"/>
        <v>36.647263846153848</v>
      </c>
      <c r="AT95">
        <f>PER!AK95/PBR!AJ95*100</f>
        <v>25.801423563094005</v>
      </c>
      <c r="AU95">
        <f t="shared" si="40"/>
        <v>44926.239615384613</v>
      </c>
      <c r="AW95">
        <f>PER!AW95/PBR!AU95*100</f>
        <v>24.713812314395021</v>
      </c>
      <c r="BB95">
        <f t="shared" si="41"/>
        <v>42000.866538461538</v>
      </c>
      <c r="BC95">
        <f t="shared" si="31"/>
        <v>1.7237172936349581</v>
      </c>
      <c r="BD95" s="41">
        <f t="shared" si="26"/>
        <v>72.397619999999989</v>
      </c>
      <c r="BE95">
        <f t="shared" si="32"/>
        <v>100.80207969230769</v>
      </c>
      <c r="BF95">
        <f t="shared" si="32"/>
        <v>84.001733076923074</v>
      </c>
      <c r="BG95">
        <f t="shared" si="32"/>
        <v>67.201386461538462</v>
      </c>
      <c r="BH95">
        <f t="shared" si="32"/>
        <v>50.40103984615385</v>
      </c>
      <c r="BI95">
        <f t="shared" si="32"/>
        <v>33.600693230769231</v>
      </c>
      <c r="BK95">
        <f>PER!BD95/PBR!BB95*100</f>
        <v>18.468899171887966</v>
      </c>
      <c r="BL95">
        <f t="shared" si="42"/>
        <v>44926.239615384613</v>
      </c>
      <c r="BN95">
        <f>PER!BP95/PBR!BL95*100</f>
        <v>20.946152053010859</v>
      </c>
    </row>
    <row r="96" spans="1:66" x14ac:dyDescent="0.3">
      <c r="A96" s="38">
        <v>38520</v>
      </c>
      <c r="B96" s="48">
        <v>72692.22</v>
      </c>
      <c r="C96" s="48">
        <v>84414.32</v>
      </c>
      <c r="D96" s="48">
        <v>493500</v>
      </c>
      <c r="E96" s="49">
        <v>1157.8699999999999</v>
      </c>
      <c r="AC96" s="35">
        <f t="shared" si="33"/>
        <v>2006</v>
      </c>
      <c r="AD96" s="5">
        <f t="shared" si="27"/>
        <v>2005</v>
      </c>
      <c r="AE96" s="5">
        <f t="shared" si="34"/>
        <v>2004</v>
      </c>
      <c r="AF96" s="8">
        <f t="shared" si="28"/>
        <v>38520</v>
      </c>
      <c r="AG96" s="6">
        <f t="shared" si="35"/>
        <v>29</v>
      </c>
      <c r="AH96" s="6">
        <f t="shared" si="36"/>
        <v>23</v>
      </c>
      <c r="AJ96">
        <f t="shared" si="37"/>
        <v>36747.575384615382</v>
      </c>
      <c r="AK96">
        <f t="shared" si="38"/>
        <v>1.978150102127094</v>
      </c>
      <c r="AL96" s="39">
        <f t="shared" si="29"/>
        <v>38520</v>
      </c>
      <c r="AM96" s="40">
        <f t="shared" si="30"/>
        <v>72.692220000000006</v>
      </c>
      <c r="AN96">
        <f t="shared" si="39"/>
        <v>95.543695999999983</v>
      </c>
      <c r="AO96">
        <f t="shared" si="39"/>
        <v>80.844665846153831</v>
      </c>
      <c r="AP96" s="33">
        <f t="shared" si="39"/>
        <v>66.145635692307678</v>
      </c>
      <c r="AQ96">
        <f t="shared" si="39"/>
        <v>51.446605538461533</v>
      </c>
      <c r="AR96">
        <f t="shared" si="39"/>
        <v>36.747575384615381</v>
      </c>
      <c r="AT96">
        <f>PER!AK96/PBR!AJ96*100</f>
        <v>25.566327787863681</v>
      </c>
      <c r="AU96">
        <f t="shared" si="40"/>
        <v>45064.585961538462</v>
      </c>
      <c r="AW96">
        <f>PER!AW96/PBR!AU96*100</f>
        <v>24.503495190814746</v>
      </c>
      <c r="BB96">
        <f t="shared" si="41"/>
        <v>42107.423653846156</v>
      </c>
      <c r="BC96">
        <f t="shared" si="31"/>
        <v>1.7263516428262926</v>
      </c>
      <c r="BD96" s="41">
        <f t="shared" si="26"/>
        <v>72.692220000000006</v>
      </c>
      <c r="BE96">
        <f t="shared" si="32"/>
        <v>101.05781676923078</v>
      </c>
      <c r="BF96">
        <f t="shared" si="32"/>
        <v>84.21484730769231</v>
      </c>
      <c r="BG96">
        <f t="shared" si="32"/>
        <v>67.371877846153851</v>
      </c>
      <c r="BH96">
        <f t="shared" si="32"/>
        <v>50.528908384615399</v>
      </c>
      <c r="BI96">
        <f t="shared" si="32"/>
        <v>33.685938923076925</v>
      </c>
      <c r="BK96">
        <f>PER!BD96/PBR!BB96*100</f>
        <v>18.434779655586311</v>
      </c>
      <c r="BL96">
        <f t="shared" si="42"/>
        <v>45064.585961538462</v>
      </c>
      <c r="BN96">
        <f>PER!BP96/PBR!BL96*100</f>
        <v>20.894453250253257</v>
      </c>
    </row>
    <row r="97" spans="1:66" x14ac:dyDescent="0.3">
      <c r="A97" s="38">
        <v>38527</v>
      </c>
      <c r="B97" s="48">
        <v>72323.97</v>
      </c>
      <c r="C97" s="48">
        <v>83959.22</v>
      </c>
      <c r="D97" s="48">
        <v>491000</v>
      </c>
      <c r="E97" s="49">
        <v>1151</v>
      </c>
      <c r="AC97" s="35">
        <f t="shared" si="33"/>
        <v>2006</v>
      </c>
      <c r="AD97" s="5">
        <f t="shared" si="27"/>
        <v>2005</v>
      </c>
      <c r="AE97" s="5">
        <f t="shared" si="34"/>
        <v>2004</v>
      </c>
      <c r="AF97" s="8">
        <f t="shared" si="28"/>
        <v>38527</v>
      </c>
      <c r="AG97" s="6">
        <f t="shared" si="35"/>
        <v>28</v>
      </c>
      <c r="AH97" s="6">
        <f t="shared" si="36"/>
        <v>24</v>
      </c>
      <c r="AJ97">
        <f t="shared" si="37"/>
        <v>36847.88692307692</v>
      </c>
      <c r="AK97">
        <f t="shared" si="38"/>
        <v>1.9627711665252991</v>
      </c>
      <c r="AL97" s="39">
        <f t="shared" si="29"/>
        <v>38527</v>
      </c>
      <c r="AM97" s="40">
        <f t="shared" si="30"/>
        <v>72.323970000000003</v>
      </c>
      <c r="AN97">
        <f t="shared" si="39"/>
        <v>95.804505999999975</v>
      </c>
      <c r="AO97">
        <f t="shared" si="39"/>
        <v>81.06535123076921</v>
      </c>
      <c r="AP97" s="33">
        <f t="shared" si="39"/>
        <v>66.326196461538444</v>
      </c>
      <c r="AQ97">
        <f t="shared" si="39"/>
        <v>51.587041692307686</v>
      </c>
      <c r="AR97">
        <f t="shared" si="39"/>
        <v>36.847886923076921</v>
      </c>
      <c r="AT97">
        <f>PER!AK97/PBR!AJ97*100</f>
        <v>25.332512021929325</v>
      </c>
      <c r="AU97">
        <f t="shared" si="40"/>
        <v>45202.932307692303</v>
      </c>
      <c r="AW97">
        <f>PER!AW97/PBR!AU97*100</f>
        <v>24.294465444141032</v>
      </c>
      <c r="BB97">
        <f t="shared" si="41"/>
        <v>42213.980769230773</v>
      </c>
      <c r="BC97">
        <f t="shared" si="31"/>
        <v>1.7132705488110709</v>
      </c>
      <c r="BD97" s="41">
        <f t="shared" si="26"/>
        <v>72.323970000000003</v>
      </c>
      <c r="BE97">
        <f t="shared" si="32"/>
        <v>101.31355384615385</v>
      </c>
      <c r="BF97">
        <f t="shared" si="32"/>
        <v>84.427961538461545</v>
      </c>
      <c r="BG97">
        <f t="shared" si="32"/>
        <v>67.542369230769239</v>
      </c>
      <c r="BH97">
        <f t="shared" si="32"/>
        <v>50.656776923076933</v>
      </c>
      <c r="BI97">
        <f t="shared" si="32"/>
        <v>33.77118461538462</v>
      </c>
      <c r="BK97">
        <f>PER!BD97/PBR!BB97*100</f>
        <v>18.400832389196616</v>
      </c>
      <c r="BL97">
        <f t="shared" si="42"/>
        <v>45202.932307692303</v>
      </c>
      <c r="BN97">
        <f>PER!BP97/PBR!BL97*100</f>
        <v>20.843070902207639</v>
      </c>
    </row>
    <row r="98" spans="1:66" x14ac:dyDescent="0.3">
      <c r="A98" s="38">
        <v>38534</v>
      </c>
      <c r="B98" s="48">
        <v>73796.97</v>
      </c>
      <c r="C98" s="48">
        <v>85417.1</v>
      </c>
      <c r="D98" s="48">
        <v>501000</v>
      </c>
      <c r="E98" s="49">
        <v>1170.8499999999999</v>
      </c>
      <c r="AC98" s="35">
        <f t="shared" si="33"/>
        <v>2006</v>
      </c>
      <c r="AD98" s="5">
        <f t="shared" si="27"/>
        <v>2005</v>
      </c>
      <c r="AE98" s="5">
        <f t="shared" si="34"/>
        <v>2004</v>
      </c>
      <c r="AF98" s="8">
        <f t="shared" si="28"/>
        <v>38534</v>
      </c>
      <c r="AG98" s="6">
        <f t="shared" si="35"/>
        <v>27</v>
      </c>
      <c r="AH98" s="6">
        <f t="shared" si="36"/>
        <v>25</v>
      </c>
      <c r="AJ98">
        <f t="shared" si="37"/>
        <v>36948.198461538472</v>
      </c>
      <c r="AK98">
        <f t="shared" si="38"/>
        <v>1.9973090183766216</v>
      </c>
      <c r="AL98" s="39">
        <f t="shared" si="29"/>
        <v>38534</v>
      </c>
      <c r="AM98" s="40">
        <f t="shared" si="30"/>
        <v>73.796970000000002</v>
      </c>
      <c r="AN98">
        <f t="shared" si="39"/>
        <v>96.06531600000001</v>
      </c>
      <c r="AO98">
        <f t="shared" si="39"/>
        <v>81.286036615384631</v>
      </c>
      <c r="AP98" s="33">
        <f t="shared" si="39"/>
        <v>66.506757230769253</v>
      </c>
      <c r="AQ98">
        <f t="shared" si="39"/>
        <v>51.72747784615386</v>
      </c>
      <c r="AR98">
        <f t="shared" si="39"/>
        <v>36.948198461538475</v>
      </c>
      <c r="AT98">
        <f>PER!AK98/PBR!AJ98*100</f>
        <v>25.099965839908332</v>
      </c>
      <c r="AU98">
        <f t="shared" si="40"/>
        <v>45341.278653846151</v>
      </c>
      <c r="AW98">
        <f>PER!AW98/PBR!AU98*100</f>
        <v>24.086711290152323</v>
      </c>
      <c r="BB98">
        <f t="shared" si="41"/>
        <v>42320.537884615391</v>
      </c>
      <c r="BC98">
        <f t="shared" si="31"/>
        <v>1.7437625722339203</v>
      </c>
      <c r="BD98" s="41">
        <f t="shared" si="26"/>
        <v>73.796970000000002</v>
      </c>
      <c r="BE98">
        <f t="shared" si="32"/>
        <v>101.56929092307693</v>
      </c>
      <c r="BF98">
        <f t="shared" si="32"/>
        <v>84.641075769230781</v>
      </c>
      <c r="BG98">
        <f t="shared" si="32"/>
        <v>67.712860615384628</v>
      </c>
      <c r="BH98">
        <f t="shared" si="32"/>
        <v>50.784645461538481</v>
      </c>
      <c r="BI98">
        <f t="shared" si="32"/>
        <v>33.856430307692314</v>
      </c>
      <c r="BK98">
        <f>PER!BD98/PBR!BB98*100</f>
        <v>18.36705607161629</v>
      </c>
      <c r="BL98">
        <f t="shared" si="42"/>
        <v>45341.278653846151</v>
      </c>
      <c r="BN98">
        <f>PER!BP98/PBR!BL98*100</f>
        <v>20.792002112152442</v>
      </c>
    </row>
    <row r="99" spans="1:66" x14ac:dyDescent="0.3">
      <c r="A99" s="38">
        <v>38541</v>
      </c>
      <c r="B99" s="48">
        <v>76006.460000000006</v>
      </c>
      <c r="C99" s="48">
        <v>88623.08</v>
      </c>
      <c r="D99" s="48">
        <v>516000</v>
      </c>
      <c r="E99" s="49">
        <v>1214.57</v>
      </c>
      <c r="AC99" s="35">
        <f t="shared" si="33"/>
        <v>2006</v>
      </c>
      <c r="AD99" s="5">
        <f t="shared" si="27"/>
        <v>2005</v>
      </c>
      <c r="AE99" s="5">
        <f t="shared" si="34"/>
        <v>2004</v>
      </c>
      <c r="AF99" s="8">
        <f t="shared" si="28"/>
        <v>38541</v>
      </c>
      <c r="AG99" s="6">
        <f t="shared" si="35"/>
        <v>26</v>
      </c>
      <c r="AH99" s="6">
        <f t="shared" si="36"/>
        <v>26</v>
      </c>
      <c r="AJ99">
        <f t="shared" si="37"/>
        <v>37048.51</v>
      </c>
      <c r="AK99">
        <f t="shared" si="38"/>
        <v>2.0515389147903655</v>
      </c>
      <c r="AL99" s="39">
        <f t="shared" si="29"/>
        <v>38541</v>
      </c>
      <c r="AM99" s="40">
        <f t="shared" si="30"/>
        <v>76.006460000000004</v>
      </c>
      <c r="AN99">
        <f t="shared" si="39"/>
        <v>96.326125999999988</v>
      </c>
      <c r="AO99">
        <f t="shared" si="39"/>
        <v>81.506721999999996</v>
      </c>
      <c r="AP99" s="33">
        <f t="shared" si="39"/>
        <v>66.687318000000005</v>
      </c>
      <c r="AQ99">
        <f t="shared" si="39"/>
        <v>51.867913999999999</v>
      </c>
      <c r="AR99">
        <f t="shared" si="39"/>
        <v>37.04851</v>
      </c>
      <c r="AT99">
        <f>PER!AK99/PBR!AJ99*100</f>
        <v>24.868678929328063</v>
      </c>
      <c r="AU99">
        <f t="shared" si="40"/>
        <v>45479.625</v>
      </c>
      <c r="AW99">
        <f>PER!AW99/PBR!AU99*100</f>
        <v>23.880221088014689</v>
      </c>
      <c r="BB99">
        <f t="shared" si="41"/>
        <v>42427.095000000001</v>
      </c>
      <c r="BC99">
        <f t="shared" si="31"/>
        <v>1.79146038634038</v>
      </c>
      <c r="BD99" s="41">
        <f t="shared" si="26"/>
        <v>76.006460000000004</v>
      </c>
      <c r="BE99">
        <f t="shared" si="32"/>
        <v>101.825028</v>
      </c>
      <c r="BF99">
        <f t="shared" si="32"/>
        <v>84.854190000000003</v>
      </c>
      <c r="BG99">
        <f t="shared" si="32"/>
        <v>67.883352000000002</v>
      </c>
      <c r="BH99">
        <f t="shared" si="32"/>
        <v>50.912514000000009</v>
      </c>
      <c r="BI99">
        <f t="shared" si="32"/>
        <v>33.941676000000001</v>
      </c>
      <c r="BK99">
        <f>PER!BD99/PBR!BB99*100</f>
        <v>18.333449414813813</v>
      </c>
      <c r="BL99">
        <f t="shared" si="42"/>
        <v>45479.625</v>
      </c>
      <c r="BN99">
        <f>PER!BP99/PBR!BL99*100</f>
        <v>20.741244018612733</v>
      </c>
    </row>
    <row r="100" spans="1:66" x14ac:dyDescent="0.3">
      <c r="A100" s="38">
        <v>38548</v>
      </c>
      <c r="B100" s="48">
        <v>79836.240000000005</v>
      </c>
      <c r="C100" s="48">
        <v>93864.04</v>
      </c>
      <c r="D100" s="48">
        <v>542000</v>
      </c>
      <c r="E100" s="49">
        <v>1286.6199999999999</v>
      </c>
      <c r="AC100" s="35">
        <f t="shared" si="33"/>
        <v>2006</v>
      </c>
      <c r="AD100" s="5">
        <f t="shared" si="27"/>
        <v>2005</v>
      </c>
      <c r="AE100" s="5">
        <f t="shared" si="34"/>
        <v>2004</v>
      </c>
      <c r="AF100" s="8">
        <f t="shared" si="28"/>
        <v>38548</v>
      </c>
      <c r="AG100" s="6">
        <f t="shared" si="35"/>
        <v>25</v>
      </c>
      <c r="AH100" s="6">
        <f t="shared" si="36"/>
        <v>27</v>
      </c>
      <c r="AJ100">
        <f t="shared" si="37"/>
        <v>37148.821538461547</v>
      </c>
      <c r="AK100">
        <f t="shared" si="38"/>
        <v>2.1490921298093562</v>
      </c>
      <c r="AL100" s="39">
        <f t="shared" si="29"/>
        <v>38548</v>
      </c>
      <c r="AM100" s="40">
        <f t="shared" si="30"/>
        <v>79.836240000000004</v>
      </c>
      <c r="AN100">
        <f t="shared" si="39"/>
        <v>96.586936000000009</v>
      </c>
      <c r="AO100">
        <f t="shared" si="39"/>
        <v>81.72740738461539</v>
      </c>
      <c r="AP100" s="33">
        <f t="shared" si="39"/>
        <v>66.867878769230785</v>
      </c>
      <c r="AQ100">
        <f t="shared" si="39"/>
        <v>52.008350153846166</v>
      </c>
      <c r="AR100">
        <f t="shared" si="39"/>
        <v>37.148821538461547</v>
      </c>
      <c r="AT100">
        <f>PER!AK100/PBR!AJ100*100</f>
        <v>24.63864108910132</v>
      </c>
      <c r="AU100">
        <f t="shared" si="40"/>
        <v>45617.971346153849</v>
      </c>
      <c r="AW100">
        <f>PER!AW100/PBR!AU100*100</f>
        <v>23.674983338107584</v>
      </c>
      <c r="BB100">
        <f t="shared" si="41"/>
        <v>42533.652115384619</v>
      </c>
      <c r="BC100">
        <f t="shared" si="31"/>
        <v>1.8770135182236765</v>
      </c>
      <c r="BD100" s="41">
        <f t="shared" si="26"/>
        <v>79.836240000000004</v>
      </c>
      <c r="BE100">
        <f t="shared" ref="BE100:BI115" si="43">($BB100*BE$18)/1000</f>
        <v>102.08076507692309</v>
      </c>
      <c r="BF100">
        <f t="shared" si="43"/>
        <v>85.067304230769238</v>
      </c>
      <c r="BG100">
        <f t="shared" si="43"/>
        <v>68.053843384615391</v>
      </c>
      <c r="BH100">
        <f t="shared" si="43"/>
        <v>51.04038253846155</v>
      </c>
      <c r="BI100">
        <f t="shared" si="43"/>
        <v>34.026921692307695</v>
      </c>
      <c r="BK100">
        <f>PER!BD100/PBR!BB100*100</f>
        <v>18.300011143664971</v>
      </c>
      <c r="BL100">
        <f t="shared" si="42"/>
        <v>45617.971346153849</v>
      </c>
      <c r="BN100">
        <f>PER!BP100/PBR!BL100*100</f>
        <v>20.690793794825744</v>
      </c>
    </row>
    <row r="101" spans="1:66" x14ac:dyDescent="0.3">
      <c r="A101" s="38">
        <v>38555</v>
      </c>
      <c r="B101" s="48">
        <v>81309.23</v>
      </c>
      <c r="C101" s="48">
        <v>94862.65</v>
      </c>
      <c r="D101" s="48">
        <v>552000</v>
      </c>
      <c r="E101" s="49">
        <v>1298.17</v>
      </c>
      <c r="AC101" s="35">
        <f t="shared" si="33"/>
        <v>2006</v>
      </c>
      <c r="AD101" s="5">
        <f t="shared" si="27"/>
        <v>2005</v>
      </c>
      <c r="AE101" s="5">
        <f t="shared" si="34"/>
        <v>2004</v>
      </c>
      <c r="AF101" s="8">
        <f t="shared" si="28"/>
        <v>38555</v>
      </c>
      <c r="AG101" s="6">
        <f t="shared" si="35"/>
        <v>24</v>
      </c>
      <c r="AH101" s="6">
        <f t="shared" si="36"/>
        <v>28</v>
      </c>
      <c r="AJ101">
        <f t="shared" si="37"/>
        <v>37249.133076923084</v>
      </c>
      <c r="AK101">
        <f t="shared" si="38"/>
        <v>2.1828489224725987</v>
      </c>
      <c r="AL101" s="39">
        <f t="shared" si="29"/>
        <v>38555</v>
      </c>
      <c r="AM101" s="40">
        <f t="shared" si="30"/>
        <v>81.309229999999999</v>
      </c>
      <c r="AN101">
        <f t="shared" ref="AN101:AR116" si="44">($AJ101*AN$18)/1000</f>
        <v>96.847746000000001</v>
      </c>
      <c r="AO101">
        <f t="shared" si="44"/>
        <v>81.948092769230769</v>
      </c>
      <c r="AP101" s="33">
        <f t="shared" si="44"/>
        <v>67.048439538461551</v>
      </c>
      <c r="AQ101">
        <f t="shared" si="44"/>
        <v>52.148786307692319</v>
      </c>
      <c r="AR101">
        <f t="shared" si="44"/>
        <v>37.249133076923087</v>
      </c>
      <c r="AT101">
        <f>PER!AK101/PBR!AJ101*100</f>
        <v>24.409842228026658</v>
      </c>
      <c r="AU101">
        <f t="shared" si="40"/>
        <v>45756.317692307697</v>
      </c>
      <c r="AW101">
        <f>PER!AW101/PBR!AU101*100</f>
        <v>23.470986679888995</v>
      </c>
      <c r="BB101">
        <f t="shared" si="41"/>
        <v>42640.209230769229</v>
      </c>
      <c r="BC101">
        <f t="shared" si="31"/>
        <v>1.9068675193396367</v>
      </c>
      <c r="BD101" s="41">
        <f t="shared" si="26"/>
        <v>81.309229999999999</v>
      </c>
      <c r="BE101">
        <f t="shared" si="43"/>
        <v>102.33650215384614</v>
      </c>
      <c r="BF101">
        <f t="shared" si="43"/>
        <v>85.28041846153846</v>
      </c>
      <c r="BG101">
        <f t="shared" si="43"/>
        <v>68.224334769230779</v>
      </c>
      <c r="BH101">
        <f t="shared" si="43"/>
        <v>51.168251076923077</v>
      </c>
      <c r="BI101">
        <f t="shared" si="43"/>
        <v>34.11216738461539</v>
      </c>
      <c r="BK101">
        <f>PER!BD101/PBR!BB101*100</f>
        <v>18.266739995791621</v>
      </c>
      <c r="BL101">
        <f t="shared" si="42"/>
        <v>45756.317692307697</v>
      </c>
      <c r="BN101">
        <f>PER!BP101/PBR!BL101*100</f>
        <v>20.640648648216089</v>
      </c>
    </row>
    <row r="102" spans="1:66" x14ac:dyDescent="0.3">
      <c r="A102" s="38">
        <v>38562</v>
      </c>
      <c r="B102" s="49">
        <v>83224.13</v>
      </c>
      <c r="C102" s="48">
        <v>98420.53</v>
      </c>
      <c r="D102" s="48">
        <v>565000</v>
      </c>
      <c r="E102" s="49">
        <v>1347.18</v>
      </c>
      <c r="AC102" s="35">
        <f t="shared" si="33"/>
        <v>2006</v>
      </c>
      <c r="AD102" s="5">
        <f t="shared" si="27"/>
        <v>2005</v>
      </c>
      <c r="AE102" s="5">
        <f t="shared" si="34"/>
        <v>2004</v>
      </c>
      <c r="AF102" s="8">
        <f t="shared" si="28"/>
        <v>38562</v>
      </c>
      <c r="AG102" s="6">
        <f t="shared" si="35"/>
        <v>23</v>
      </c>
      <c r="AH102" s="6">
        <f t="shared" si="36"/>
        <v>29</v>
      </c>
      <c r="AJ102">
        <f t="shared" si="37"/>
        <v>37349.444615384622</v>
      </c>
      <c r="AK102">
        <f t="shared" si="38"/>
        <v>2.2282561590144536</v>
      </c>
      <c r="AL102" s="39">
        <f t="shared" si="29"/>
        <v>38562</v>
      </c>
      <c r="AM102" s="40">
        <f t="shared" si="30"/>
        <v>83.224130000000002</v>
      </c>
      <c r="AN102">
        <f t="shared" si="44"/>
        <v>97.108555999999993</v>
      </c>
      <c r="AO102">
        <f t="shared" si="44"/>
        <v>82.168778153846162</v>
      </c>
      <c r="AP102" s="33">
        <f t="shared" si="44"/>
        <v>67.229000307692317</v>
      </c>
      <c r="AQ102">
        <f t="shared" si="44"/>
        <v>52.289222461538472</v>
      </c>
      <c r="AR102">
        <f t="shared" si="44"/>
        <v>37.34944461538462</v>
      </c>
      <c r="AT102">
        <f>PER!AK102/PBR!AJ102*100</f>
        <v>24.182272363312656</v>
      </c>
      <c r="AU102">
        <f t="shared" si="40"/>
        <v>45894.664038461538</v>
      </c>
      <c r="AW102">
        <f>PER!AW102/PBR!AU102*100</f>
        <v>23.268219889799237</v>
      </c>
      <c r="BB102">
        <f t="shared" si="41"/>
        <v>42746.766346153847</v>
      </c>
      <c r="BC102">
        <f t="shared" si="31"/>
        <v>1.9469105411639662</v>
      </c>
      <c r="BD102" s="41">
        <f t="shared" si="26"/>
        <v>83.224130000000002</v>
      </c>
      <c r="BE102">
        <f t="shared" si="43"/>
        <v>102.59223923076924</v>
      </c>
      <c r="BF102">
        <f t="shared" si="43"/>
        <v>85.493532692307696</v>
      </c>
      <c r="BG102">
        <f t="shared" si="43"/>
        <v>68.394826153846154</v>
      </c>
      <c r="BH102">
        <f t="shared" si="43"/>
        <v>51.296119615384626</v>
      </c>
      <c r="BI102">
        <f t="shared" si="43"/>
        <v>34.197413076923077</v>
      </c>
      <c r="BK102">
        <f>PER!BD102/PBR!BB102*100</f>
        <v>18.23363472140279</v>
      </c>
      <c r="BL102">
        <f t="shared" si="42"/>
        <v>45894.664038461538</v>
      </c>
      <c r="BN102">
        <f>PER!BP102/PBR!BL102*100</f>
        <v>20.590805819880526</v>
      </c>
    </row>
    <row r="103" spans="1:66" x14ac:dyDescent="0.3">
      <c r="A103" s="38">
        <v>38569</v>
      </c>
      <c r="B103" s="48">
        <v>81456.53</v>
      </c>
      <c r="C103" s="48">
        <v>95423.67</v>
      </c>
      <c r="D103" s="48">
        <v>553000</v>
      </c>
      <c r="E103" s="49">
        <v>1305.75</v>
      </c>
      <c r="AC103" s="35">
        <f t="shared" si="33"/>
        <v>2006</v>
      </c>
      <c r="AD103" s="5">
        <f t="shared" si="27"/>
        <v>2005</v>
      </c>
      <c r="AE103" s="5">
        <f t="shared" si="34"/>
        <v>2004</v>
      </c>
      <c r="AF103" s="8">
        <f t="shared" si="28"/>
        <v>38569</v>
      </c>
      <c r="AG103" s="6">
        <f t="shared" si="35"/>
        <v>22</v>
      </c>
      <c r="AH103" s="6">
        <f t="shared" si="36"/>
        <v>30</v>
      </c>
      <c r="AJ103">
        <f t="shared" si="37"/>
        <v>37449.756153846152</v>
      </c>
      <c r="AK103">
        <f t="shared" si="38"/>
        <v>2.1750883948448427</v>
      </c>
      <c r="AL103" s="39">
        <f t="shared" si="29"/>
        <v>38569</v>
      </c>
      <c r="AM103" s="40">
        <f t="shared" si="30"/>
        <v>81.456530000000001</v>
      </c>
      <c r="AN103">
        <f t="shared" si="44"/>
        <v>97.369365999999985</v>
      </c>
      <c r="AO103">
        <f t="shared" si="44"/>
        <v>82.389463538461527</v>
      </c>
      <c r="AP103" s="33">
        <f t="shared" si="44"/>
        <v>67.409561076923069</v>
      </c>
      <c r="AQ103">
        <f t="shared" si="44"/>
        <v>52.429658615384611</v>
      </c>
      <c r="AR103">
        <f t="shared" si="44"/>
        <v>37.449756153846153</v>
      </c>
      <c r="AT103">
        <f>PER!AK103/PBR!AJ103*100</f>
        <v>23.955921619126084</v>
      </c>
      <c r="AU103">
        <f t="shared" si="40"/>
        <v>46033.01038461538</v>
      </c>
      <c r="AW103">
        <f>PER!AW103/PBR!AU103*100</f>
        <v>23.066671879202541</v>
      </c>
      <c r="BB103">
        <f t="shared" si="41"/>
        <v>42853.323461538457</v>
      </c>
      <c r="BC103">
        <f t="shared" si="31"/>
        <v>1.9008217664403213</v>
      </c>
      <c r="BD103" s="41">
        <f t="shared" si="26"/>
        <v>81.456530000000001</v>
      </c>
      <c r="BE103">
        <f t="shared" si="43"/>
        <v>102.84797630769229</v>
      </c>
      <c r="BF103">
        <f t="shared" si="43"/>
        <v>85.706646923076917</v>
      </c>
      <c r="BG103">
        <f t="shared" si="43"/>
        <v>68.565317538461528</v>
      </c>
      <c r="BH103">
        <f t="shared" si="43"/>
        <v>51.423988153846153</v>
      </c>
      <c r="BI103">
        <f t="shared" si="43"/>
        <v>34.282658769230764</v>
      </c>
      <c r="BK103">
        <f>PER!BD103/PBR!BB103*100</f>
        <v>18.20069408313821</v>
      </c>
      <c r="BL103">
        <f t="shared" si="42"/>
        <v>46033.01038461538</v>
      </c>
      <c r="BN103">
        <f>PER!BP103/PBR!BL103*100</f>
        <v>20.541262584081906</v>
      </c>
    </row>
    <row r="104" spans="1:66" x14ac:dyDescent="0.3">
      <c r="A104" s="38">
        <v>38576</v>
      </c>
      <c r="B104" s="48">
        <v>85139.02</v>
      </c>
      <c r="C104" s="48">
        <v>99220.74</v>
      </c>
      <c r="D104" s="48">
        <v>578000</v>
      </c>
      <c r="E104" s="49">
        <v>1358.19</v>
      </c>
      <c r="AC104" s="35">
        <f t="shared" si="33"/>
        <v>2006</v>
      </c>
      <c r="AD104" s="5">
        <f t="shared" si="27"/>
        <v>2005</v>
      </c>
      <c r="AE104" s="5">
        <f t="shared" si="34"/>
        <v>2004</v>
      </c>
      <c r="AF104" s="8">
        <f t="shared" si="28"/>
        <v>38576</v>
      </c>
      <c r="AG104" s="6">
        <f t="shared" si="35"/>
        <v>21</v>
      </c>
      <c r="AH104" s="6">
        <f t="shared" si="36"/>
        <v>31</v>
      </c>
      <c r="AJ104">
        <f t="shared" si="37"/>
        <v>37550.067692307697</v>
      </c>
      <c r="AK104">
        <f t="shared" si="38"/>
        <v>2.2673466449553463</v>
      </c>
      <c r="AL104" s="39">
        <f t="shared" si="29"/>
        <v>38576</v>
      </c>
      <c r="AM104" s="40">
        <f t="shared" si="30"/>
        <v>85.139020000000002</v>
      </c>
      <c r="AN104">
        <f t="shared" si="44"/>
        <v>97.630175999999992</v>
      </c>
      <c r="AO104">
        <f t="shared" si="44"/>
        <v>82.61014892307692</v>
      </c>
      <c r="AP104" s="33">
        <f t="shared" si="44"/>
        <v>67.590121846153849</v>
      </c>
      <c r="AQ104">
        <f t="shared" si="44"/>
        <v>52.570094769230778</v>
      </c>
      <c r="AR104">
        <f t="shared" si="44"/>
        <v>37.550067692307699</v>
      </c>
      <c r="AT104">
        <f>PER!AK104/PBR!AJ104*100</f>
        <v>23.730780225163166</v>
      </c>
      <c r="AU104">
        <f t="shared" si="40"/>
        <v>46171.356730769228</v>
      </c>
      <c r="AW104">
        <f>PER!AW104/PBR!AU104*100</f>
        <v>22.866331692365634</v>
      </c>
      <c r="BB104">
        <f t="shared" si="41"/>
        <v>42959.880576923082</v>
      </c>
      <c r="BC104">
        <f t="shared" si="31"/>
        <v>1.9818262727139526</v>
      </c>
      <c r="BD104" s="41">
        <f t="shared" si="26"/>
        <v>85.139020000000002</v>
      </c>
      <c r="BE104">
        <f t="shared" si="43"/>
        <v>103.10371338461539</v>
      </c>
      <c r="BF104">
        <f t="shared" si="43"/>
        <v>85.919761153846167</v>
      </c>
      <c r="BG104">
        <f t="shared" si="43"/>
        <v>68.735808923076945</v>
      </c>
      <c r="BH104">
        <f t="shared" si="43"/>
        <v>51.551856692307709</v>
      </c>
      <c r="BI104">
        <f t="shared" si="43"/>
        <v>34.367904461538473</v>
      </c>
      <c r="BK104">
        <f>PER!BD104/PBR!BB104*100</f>
        <v>18.167916855914118</v>
      </c>
      <c r="BL104">
        <f t="shared" si="42"/>
        <v>46171.356730769228</v>
      </c>
      <c r="BN104">
        <f>PER!BP104/PBR!BL104*100</f>
        <v>20.492016247752339</v>
      </c>
    </row>
    <row r="105" spans="1:66" x14ac:dyDescent="0.3">
      <c r="A105" s="38">
        <v>38583</v>
      </c>
      <c r="B105" s="48">
        <v>81456.53</v>
      </c>
      <c r="C105" s="48">
        <v>94771.14</v>
      </c>
      <c r="D105" s="48">
        <v>553000</v>
      </c>
      <c r="E105" s="49">
        <v>1297.06</v>
      </c>
      <c r="AC105" s="35">
        <f t="shared" si="33"/>
        <v>2006</v>
      </c>
      <c r="AD105" s="5">
        <f t="shared" si="27"/>
        <v>2005</v>
      </c>
      <c r="AE105" s="5">
        <f t="shared" si="34"/>
        <v>2004</v>
      </c>
      <c r="AF105" s="8">
        <f t="shared" si="28"/>
        <v>38583</v>
      </c>
      <c r="AG105" s="6">
        <f t="shared" si="35"/>
        <v>20</v>
      </c>
      <c r="AH105" s="6">
        <f t="shared" si="36"/>
        <v>32</v>
      </c>
      <c r="AJ105">
        <f t="shared" si="37"/>
        <v>37650.379230769235</v>
      </c>
      <c r="AK105">
        <f t="shared" si="38"/>
        <v>2.1634982612188622</v>
      </c>
      <c r="AL105" s="39">
        <f t="shared" si="29"/>
        <v>38583</v>
      </c>
      <c r="AM105" s="40">
        <f t="shared" si="30"/>
        <v>81.456530000000001</v>
      </c>
      <c r="AN105">
        <f t="shared" si="44"/>
        <v>97.890985999999984</v>
      </c>
      <c r="AO105">
        <f t="shared" si="44"/>
        <v>82.830834307692299</v>
      </c>
      <c r="AP105" s="33">
        <f t="shared" si="44"/>
        <v>67.770682615384615</v>
      </c>
      <c r="AQ105">
        <f t="shared" si="44"/>
        <v>52.710530923076924</v>
      </c>
      <c r="AR105">
        <f t="shared" si="44"/>
        <v>37.650379230769232</v>
      </c>
      <c r="AT105">
        <f>PER!AK105/PBR!AJ105*100</f>
        <v>23.506838515243881</v>
      </c>
      <c r="AU105">
        <f t="shared" si="40"/>
        <v>46309.703076923077</v>
      </c>
      <c r="AW105">
        <f>PER!AW105/PBR!AU105*100</f>
        <v>22.667188504472584</v>
      </c>
      <c r="BB105">
        <f t="shared" si="41"/>
        <v>43066.4376923077</v>
      </c>
      <c r="BC105">
        <f t="shared" si="31"/>
        <v>1.8914155515246931</v>
      </c>
      <c r="BD105" s="41">
        <f t="shared" si="26"/>
        <v>81.456530000000001</v>
      </c>
      <c r="BE105">
        <f t="shared" si="43"/>
        <v>103.35945046153849</v>
      </c>
      <c r="BF105">
        <f t="shared" si="43"/>
        <v>86.132875384615403</v>
      </c>
      <c r="BG105">
        <f t="shared" si="43"/>
        <v>68.90630030769232</v>
      </c>
      <c r="BH105">
        <f t="shared" si="43"/>
        <v>51.67972523076925</v>
      </c>
      <c r="BI105">
        <f t="shared" si="43"/>
        <v>34.45315015384616</v>
      </c>
      <c r="BK105">
        <f>PER!BD105/PBR!BB105*100</f>
        <v>18.135301826771443</v>
      </c>
      <c r="BL105">
        <f t="shared" si="42"/>
        <v>46309.703076923077</v>
      </c>
      <c r="BN105">
        <f>PER!BP105/PBR!BL105*100</f>
        <v>20.443064150005181</v>
      </c>
    </row>
    <row r="106" spans="1:66" x14ac:dyDescent="0.3">
      <c r="A106" s="38">
        <v>38590</v>
      </c>
      <c r="B106" s="48">
        <v>80867.34</v>
      </c>
      <c r="C106" s="48">
        <v>94296.56</v>
      </c>
      <c r="D106" s="48">
        <v>549000</v>
      </c>
      <c r="E106" s="49">
        <v>1289.99</v>
      </c>
      <c r="AC106" s="35">
        <f t="shared" si="33"/>
        <v>2006</v>
      </c>
      <c r="AD106" s="5">
        <f t="shared" si="27"/>
        <v>2005</v>
      </c>
      <c r="AE106" s="5">
        <f t="shared" si="34"/>
        <v>2004</v>
      </c>
      <c r="AF106" s="8">
        <f t="shared" si="28"/>
        <v>38590</v>
      </c>
      <c r="AG106" s="6">
        <f t="shared" si="35"/>
        <v>19</v>
      </c>
      <c r="AH106" s="6">
        <f t="shared" si="36"/>
        <v>33</v>
      </c>
      <c r="AJ106">
        <f t="shared" si="37"/>
        <v>37750.690769230772</v>
      </c>
      <c r="AK106">
        <f t="shared" si="38"/>
        <v>2.1421419940191413</v>
      </c>
      <c r="AL106" s="39">
        <f t="shared" si="29"/>
        <v>38590</v>
      </c>
      <c r="AM106" s="40">
        <f t="shared" si="30"/>
        <v>80.867339999999999</v>
      </c>
      <c r="AN106">
        <f t="shared" si="44"/>
        <v>98.15179599999999</v>
      </c>
      <c r="AO106">
        <f t="shared" si="44"/>
        <v>83.051519692307693</v>
      </c>
      <c r="AP106" s="33">
        <f t="shared" si="44"/>
        <v>67.951243384615381</v>
      </c>
      <c r="AQ106">
        <f t="shared" si="44"/>
        <v>52.850967076923077</v>
      </c>
      <c r="AR106">
        <f t="shared" si="44"/>
        <v>37.750690769230772</v>
      </c>
      <c r="AT106">
        <f>PER!AK106/PBR!AJ106*100</f>
        <v>23.284086925928484</v>
      </c>
      <c r="AU106">
        <f t="shared" si="40"/>
        <v>46448.049423076918</v>
      </c>
      <c r="AW106">
        <f>PER!AW106/PBR!AU106*100</f>
        <v>22.469231619675082</v>
      </c>
      <c r="BB106">
        <f t="shared" si="41"/>
        <v>43172.994807692303</v>
      </c>
      <c r="BC106">
        <f t="shared" si="31"/>
        <v>1.8731000793484807</v>
      </c>
      <c r="BD106" s="41">
        <f t="shared" si="26"/>
        <v>80.867339999999999</v>
      </c>
      <c r="BE106">
        <f t="shared" si="43"/>
        <v>103.61518753846153</v>
      </c>
      <c r="BF106">
        <f t="shared" si="43"/>
        <v>86.34598961538461</v>
      </c>
      <c r="BG106">
        <f t="shared" si="43"/>
        <v>69.07679169230768</v>
      </c>
      <c r="BH106">
        <f t="shared" si="43"/>
        <v>51.80759376923077</v>
      </c>
      <c r="BI106">
        <f t="shared" si="43"/>
        <v>34.53839584615384</v>
      </c>
      <c r="BK106">
        <f>PER!BD106/PBR!BB106*100</f>
        <v>18.102847794726095</v>
      </c>
      <c r="BL106">
        <f t="shared" si="42"/>
        <v>46448.049423076918</v>
      </c>
      <c r="BN106">
        <f>PER!BP106/PBR!BL106*100</f>
        <v>20.394403661655794</v>
      </c>
    </row>
    <row r="107" spans="1:66" x14ac:dyDescent="0.3">
      <c r="A107" s="38">
        <v>38597</v>
      </c>
      <c r="B107" s="48">
        <v>81603.83</v>
      </c>
      <c r="C107" s="48">
        <v>95951.88</v>
      </c>
      <c r="D107" s="48">
        <v>554000</v>
      </c>
      <c r="E107" s="49">
        <v>1312.23</v>
      </c>
      <c r="AC107" s="35">
        <f t="shared" si="33"/>
        <v>2006</v>
      </c>
      <c r="AD107" s="5">
        <f t="shared" si="27"/>
        <v>2005</v>
      </c>
      <c r="AE107" s="5">
        <f t="shared" si="34"/>
        <v>2004</v>
      </c>
      <c r="AF107" s="8">
        <f t="shared" si="28"/>
        <v>38597</v>
      </c>
      <c r="AG107" s="6">
        <f t="shared" si="35"/>
        <v>18</v>
      </c>
      <c r="AH107" s="6">
        <f t="shared" si="36"/>
        <v>34</v>
      </c>
      <c r="AJ107">
        <f t="shared" si="37"/>
        <v>37851.00230769231</v>
      </c>
      <c r="AK107">
        <f t="shared" si="38"/>
        <v>2.1559225654485767</v>
      </c>
      <c r="AL107" s="39">
        <f t="shared" si="29"/>
        <v>38597</v>
      </c>
      <c r="AM107" s="40">
        <f t="shared" si="30"/>
        <v>81.603830000000002</v>
      </c>
      <c r="AN107">
        <f t="shared" si="44"/>
        <v>98.412605999999982</v>
      </c>
      <c r="AO107">
        <f t="shared" si="44"/>
        <v>83.272205076923072</v>
      </c>
      <c r="AP107" s="33">
        <f t="shared" si="44"/>
        <v>68.131804153846161</v>
      </c>
      <c r="AQ107">
        <f t="shared" si="44"/>
        <v>52.99140323076923</v>
      </c>
      <c r="AR107">
        <f t="shared" si="44"/>
        <v>37.851002307692312</v>
      </c>
      <c r="AT107">
        <f>PER!AK107/PBR!AJ107*100</f>
        <v>23.062515995156151</v>
      </c>
      <c r="AU107">
        <f t="shared" si="40"/>
        <v>46586.395769230767</v>
      </c>
      <c r="AW107">
        <f>PER!AW107/PBR!AU107*100</f>
        <v>22.272450469177496</v>
      </c>
      <c r="BB107">
        <f t="shared" si="41"/>
        <v>43279.551923076928</v>
      </c>
      <c r="BC107">
        <f t="shared" si="31"/>
        <v>1.8855054263278619</v>
      </c>
      <c r="BD107" s="41">
        <f t="shared" si="26"/>
        <v>81.603830000000002</v>
      </c>
      <c r="BE107">
        <f t="shared" si="43"/>
        <v>103.87092461538462</v>
      </c>
      <c r="BF107">
        <f t="shared" si="43"/>
        <v>86.55910384615386</v>
      </c>
      <c r="BG107">
        <f t="shared" si="43"/>
        <v>69.247283076923097</v>
      </c>
      <c r="BH107">
        <f t="shared" si="43"/>
        <v>51.935462307692326</v>
      </c>
      <c r="BI107">
        <f t="shared" si="43"/>
        <v>34.623641538461548</v>
      </c>
      <c r="BK107">
        <f>PER!BD107/PBR!BB107*100</f>
        <v>18.070553570621616</v>
      </c>
      <c r="BL107">
        <f t="shared" si="42"/>
        <v>46586.395769230767</v>
      </c>
      <c r="BN107">
        <f>PER!BP107/PBR!BL107*100</f>
        <v>20.346032184750801</v>
      </c>
    </row>
    <row r="108" spans="1:66" x14ac:dyDescent="0.3">
      <c r="A108" s="38">
        <v>38604</v>
      </c>
      <c r="B108" s="48">
        <v>86759.31</v>
      </c>
      <c r="C108" s="48">
        <v>100465.2</v>
      </c>
      <c r="D108" s="48">
        <v>589000</v>
      </c>
      <c r="E108" s="49">
        <v>1374.36</v>
      </c>
      <c r="AC108" s="35">
        <f t="shared" si="33"/>
        <v>2006</v>
      </c>
      <c r="AD108" s="5">
        <f t="shared" si="27"/>
        <v>2005</v>
      </c>
      <c r="AE108" s="5">
        <f t="shared" si="34"/>
        <v>2004</v>
      </c>
      <c r="AF108" s="8">
        <f t="shared" si="28"/>
        <v>38604</v>
      </c>
      <c r="AG108" s="6">
        <f t="shared" si="35"/>
        <v>17</v>
      </c>
      <c r="AH108" s="6">
        <f t="shared" si="36"/>
        <v>35</v>
      </c>
      <c r="AJ108">
        <f t="shared" si="37"/>
        <v>37951.313846153847</v>
      </c>
      <c r="AK108">
        <f t="shared" si="38"/>
        <v>2.2860686813558777</v>
      </c>
      <c r="AL108" s="39">
        <f t="shared" si="29"/>
        <v>38604</v>
      </c>
      <c r="AM108" s="40">
        <f t="shared" si="30"/>
        <v>86.759309999999999</v>
      </c>
      <c r="AN108">
        <f t="shared" si="44"/>
        <v>98.673415999999989</v>
      </c>
      <c r="AO108">
        <f t="shared" si="44"/>
        <v>83.492890461538451</v>
      </c>
      <c r="AP108" s="33">
        <f t="shared" si="44"/>
        <v>68.312364923076927</v>
      </c>
      <c r="AQ108">
        <f t="shared" si="44"/>
        <v>53.131839384615382</v>
      </c>
      <c r="AR108">
        <f t="shared" si="44"/>
        <v>37.951313846153845</v>
      </c>
      <c r="AT108">
        <f>PER!AK108/PBR!AJ108*100</f>
        <v>22.842116360905152</v>
      </c>
      <c r="AU108">
        <f t="shared" si="40"/>
        <v>46724.742115384623</v>
      </c>
      <c r="AW108">
        <f>PER!AW108/PBR!AU108*100</f>
        <v>22.076834609355931</v>
      </c>
      <c r="BB108">
        <f t="shared" si="41"/>
        <v>43386.109038461538</v>
      </c>
      <c r="BC108">
        <f t="shared" si="31"/>
        <v>1.9997024836472053</v>
      </c>
      <c r="BD108" s="41">
        <f t="shared" si="26"/>
        <v>86.759309999999999</v>
      </c>
      <c r="BE108">
        <f t="shared" si="43"/>
        <v>104.12666169230769</v>
      </c>
      <c r="BF108">
        <f t="shared" si="43"/>
        <v>86.772218076923082</v>
      </c>
      <c r="BG108">
        <f t="shared" si="43"/>
        <v>69.417774461538457</v>
      </c>
      <c r="BH108">
        <f t="shared" si="43"/>
        <v>52.063330846153853</v>
      </c>
      <c r="BI108">
        <f t="shared" si="43"/>
        <v>34.708887230769228</v>
      </c>
      <c r="BK108">
        <f>PER!BD108/PBR!BB108*100</f>
        <v>18.038417976983922</v>
      </c>
      <c r="BL108">
        <f t="shared" si="42"/>
        <v>46724.742115384623</v>
      </c>
      <c r="BN108">
        <f>PER!BP108/PBR!BL108*100</f>
        <v>20.297947152105735</v>
      </c>
    </row>
    <row r="109" spans="1:66" x14ac:dyDescent="0.3">
      <c r="A109" s="38">
        <v>38611</v>
      </c>
      <c r="B109" s="48">
        <v>87348.51</v>
      </c>
      <c r="C109" s="48">
        <v>102125.11</v>
      </c>
      <c r="D109" s="48">
        <v>593000</v>
      </c>
      <c r="E109" s="49">
        <v>1397.17</v>
      </c>
      <c r="AC109" s="35">
        <f t="shared" si="33"/>
        <v>2006</v>
      </c>
      <c r="AD109" s="5">
        <f t="shared" si="27"/>
        <v>2005</v>
      </c>
      <c r="AE109" s="5">
        <f t="shared" si="34"/>
        <v>2004</v>
      </c>
      <c r="AF109" s="8">
        <f t="shared" si="28"/>
        <v>38611</v>
      </c>
      <c r="AG109" s="6">
        <f t="shared" si="35"/>
        <v>16</v>
      </c>
      <c r="AH109" s="6">
        <f t="shared" si="36"/>
        <v>36</v>
      </c>
      <c r="AJ109">
        <f t="shared" si="37"/>
        <v>38051.625384615385</v>
      </c>
      <c r="AK109">
        <f t="shared" si="38"/>
        <v>2.2955263833569588</v>
      </c>
      <c r="AL109" s="39">
        <f t="shared" si="29"/>
        <v>38611</v>
      </c>
      <c r="AM109" s="40">
        <f t="shared" si="30"/>
        <v>87.34850999999999</v>
      </c>
      <c r="AN109">
        <f t="shared" si="44"/>
        <v>98.934225999999981</v>
      </c>
      <c r="AO109">
        <f t="shared" si="44"/>
        <v>83.71357584615383</v>
      </c>
      <c r="AP109" s="33">
        <f t="shared" si="44"/>
        <v>68.492925692307693</v>
      </c>
      <c r="AQ109">
        <f t="shared" si="44"/>
        <v>53.272275538461535</v>
      </c>
      <c r="AR109">
        <f t="shared" si="44"/>
        <v>38.051625384615384</v>
      </c>
      <c r="AT109">
        <f>PER!AK109/PBR!AJ109*100</f>
        <v>22.622878759874261</v>
      </c>
      <c r="AU109">
        <f t="shared" si="40"/>
        <v>46863.088461538457</v>
      </c>
      <c r="AW109">
        <f>PER!AW109/PBR!AU109*100</f>
        <v>21.882373719910614</v>
      </c>
      <c r="BB109">
        <f t="shared" si="41"/>
        <v>43492.666153846156</v>
      </c>
      <c r="BC109">
        <f t="shared" si="31"/>
        <v>2.0083503202821142</v>
      </c>
      <c r="BD109" s="41">
        <f t="shared" si="26"/>
        <v>87.34850999999999</v>
      </c>
      <c r="BE109">
        <f t="shared" si="43"/>
        <v>104.38239876923078</v>
      </c>
      <c r="BF109">
        <f t="shared" si="43"/>
        <v>86.985332307692317</v>
      </c>
      <c r="BG109">
        <f t="shared" si="43"/>
        <v>69.588265846153845</v>
      </c>
      <c r="BH109">
        <f t="shared" si="43"/>
        <v>52.191199384615395</v>
      </c>
      <c r="BI109">
        <f t="shared" si="43"/>
        <v>34.794132923076923</v>
      </c>
      <c r="BK109">
        <f>PER!BD109/PBR!BB109*100</f>
        <v>18.006439847878156</v>
      </c>
      <c r="BL109">
        <f t="shared" si="42"/>
        <v>46863.088461538457</v>
      </c>
      <c r="BN109">
        <f>PER!BP109/PBR!BL109*100</f>
        <v>20.250146026850889</v>
      </c>
    </row>
    <row r="110" spans="1:66" x14ac:dyDescent="0.3">
      <c r="A110" s="38">
        <v>38618</v>
      </c>
      <c r="B110" s="48">
        <v>86170.11</v>
      </c>
      <c r="C110" s="48">
        <v>100394.29</v>
      </c>
      <c r="D110" s="48">
        <v>585000</v>
      </c>
      <c r="E110" s="49">
        <v>1373.37</v>
      </c>
      <c r="AC110" s="35">
        <f t="shared" si="33"/>
        <v>2006</v>
      </c>
      <c r="AD110" s="5">
        <f t="shared" si="27"/>
        <v>2005</v>
      </c>
      <c r="AE110" s="5">
        <f t="shared" si="34"/>
        <v>2004</v>
      </c>
      <c r="AF110" s="8">
        <f t="shared" si="28"/>
        <v>38618</v>
      </c>
      <c r="AG110" s="6">
        <f t="shared" si="35"/>
        <v>15</v>
      </c>
      <c r="AH110" s="6">
        <f t="shared" si="36"/>
        <v>37</v>
      </c>
      <c r="AJ110">
        <f t="shared" si="37"/>
        <v>38151.936923076923</v>
      </c>
      <c r="AK110">
        <f t="shared" si="38"/>
        <v>2.2586038075534343</v>
      </c>
      <c r="AL110" s="39">
        <f t="shared" si="29"/>
        <v>38618</v>
      </c>
      <c r="AM110" s="40">
        <f t="shared" si="30"/>
        <v>86.170109999999994</v>
      </c>
      <c r="AN110">
        <f t="shared" si="44"/>
        <v>99.195035999999973</v>
      </c>
      <c r="AO110">
        <f t="shared" si="44"/>
        <v>83.934261230769224</v>
      </c>
      <c r="AP110" s="33">
        <f t="shared" si="44"/>
        <v>68.673486461538459</v>
      </c>
      <c r="AQ110">
        <f t="shared" si="44"/>
        <v>53.412711692307688</v>
      </c>
      <c r="AR110">
        <f t="shared" si="44"/>
        <v>38.151936923076924</v>
      </c>
      <c r="AT110">
        <f>PER!AK110/PBR!AJ110*100</f>
        <v>22.404794026184938</v>
      </c>
      <c r="AU110">
        <f t="shared" si="40"/>
        <v>47001.434807692305</v>
      </c>
      <c r="AW110">
        <f>PER!AW110/PBR!AU110*100</f>
        <v>21.689057602050866</v>
      </c>
      <c r="BB110">
        <f t="shared" si="41"/>
        <v>43599.223269230773</v>
      </c>
      <c r="BC110">
        <f t="shared" si="31"/>
        <v>1.9764138793915791</v>
      </c>
      <c r="BD110" s="41">
        <f t="shared" si="26"/>
        <v>86.170109999999994</v>
      </c>
      <c r="BE110">
        <f t="shared" si="43"/>
        <v>104.63813584615384</v>
      </c>
      <c r="BF110">
        <f t="shared" si="43"/>
        <v>87.198446538461553</v>
      </c>
      <c r="BG110">
        <f t="shared" si="43"/>
        <v>69.758757230769248</v>
      </c>
      <c r="BH110">
        <f t="shared" si="43"/>
        <v>52.319067923076936</v>
      </c>
      <c r="BI110">
        <f t="shared" si="43"/>
        <v>34.879378615384624</v>
      </c>
      <c r="BK110">
        <f>PER!BD110/PBR!BB110*100</f>
        <v>17.974618028767722</v>
      </c>
      <c r="BL110">
        <f t="shared" si="42"/>
        <v>47001.434807692305</v>
      </c>
      <c r="BN110">
        <f>PER!BP110/PBR!BL110*100</f>
        <v>20.202626301985113</v>
      </c>
    </row>
    <row r="111" spans="1:66" x14ac:dyDescent="0.3">
      <c r="A111" s="38">
        <v>38625</v>
      </c>
      <c r="B111" s="48">
        <v>86612.01</v>
      </c>
      <c r="C111" s="48">
        <v>101111.66</v>
      </c>
      <c r="D111" s="48">
        <v>588000</v>
      </c>
      <c r="E111" s="49">
        <v>1383.19</v>
      </c>
      <c r="AC111" s="35">
        <f t="shared" si="33"/>
        <v>2006</v>
      </c>
      <c r="AD111" s="5">
        <f t="shared" si="27"/>
        <v>2005</v>
      </c>
      <c r="AE111" s="5">
        <f t="shared" si="34"/>
        <v>2004</v>
      </c>
      <c r="AF111" s="8">
        <f t="shared" si="28"/>
        <v>38625</v>
      </c>
      <c r="AG111" s="6">
        <f t="shared" si="35"/>
        <v>14</v>
      </c>
      <c r="AH111" s="6">
        <f t="shared" si="36"/>
        <v>38</v>
      </c>
      <c r="AJ111">
        <f t="shared" si="37"/>
        <v>38252.24846153846</v>
      </c>
      <c r="AK111">
        <f t="shared" si="38"/>
        <v>2.2642331753932292</v>
      </c>
      <c r="AL111" s="39">
        <f t="shared" si="29"/>
        <v>38625</v>
      </c>
      <c r="AM111" s="40">
        <f t="shared" si="30"/>
        <v>86.612009999999998</v>
      </c>
      <c r="AN111">
        <f t="shared" si="44"/>
        <v>99.45584599999998</v>
      </c>
      <c r="AO111">
        <f t="shared" si="44"/>
        <v>84.154946615384603</v>
      </c>
      <c r="AP111" s="33">
        <f t="shared" si="44"/>
        <v>68.854047230769226</v>
      </c>
      <c r="AQ111">
        <f t="shared" si="44"/>
        <v>53.553147846153841</v>
      </c>
      <c r="AR111">
        <f t="shared" si="44"/>
        <v>38.252248461538457</v>
      </c>
      <c r="AT111">
        <f>PER!AK111/PBR!AJ111*100</f>
        <v>22.187853090103925</v>
      </c>
      <c r="AU111">
        <f t="shared" si="40"/>
        <v>47139.781153846154</v>
      </c>
      <c r="AW111">
        <f>PER!AW111/PBR!AU111*100</f>
        <v>21.496876176712124</v>
      </c>
      <c r="BB111">
        <f t="shared" si="41"/>
        <v>43705.780384615384</v>
      </c>
      <c r="BC111">
        <f t="shared" si="31"/>
        <v>1.981706063541375</v>
      </c>
      <c r="BD111" s="41">
        <f t="shared" si="26"/>
        <v>86.612009999999998</v>
      </c>
      <c r="BE111">
        <f t="shared" si="43"/>
        <v>104.89387292307693</v>
      </c>
      <c r="BF111">
        <f t="shared" si="43"/>
        <v>87.411560769230761</v>
      </c>
      <c r="BG111">
        <f t="shared" si="43"/>
        <v>69.929248615384608</v>
      </c>
      <c r="BH111">
        <f t="shared" si="43"/>
        <v>52.446936461538471</v>
      </c>
      <c r="BI111">
        <f t="shared" si="43"/>
        <v>34.964624307692304</v>
      </c>
      <c r="BK111">
        <f>PER!BD111/PBR!BB111*100</f>
        <v>17.942951376375323</v>
      </c>
      <c r="BL111">
        <f t="shared" si="42"/>
        <v>47139.781153846154</v>
      </c>
      <c r="BN111">
        <f>PER!BP111/PBR!BL111*100</f>
        <v>20.155385499937577</v>
      </c>
    </row>
    <row r="112" spans="1:66" x14ac:dyDescent="0.3">
      <c r="A112" s="38">
        <v>38632</v>
      </c>
      <c r="B112" s="48">
        <v>85580.91</v>
      </c>
      <c r="C112" s="48">
        <v>99992.71</v>
      </c>
      <c r="D112" s="48">
        <v>581000</v>
      </c>
      <c r="E112" s="49">
        <v>1367.24</v>
      </c>
      <c r="AC112" s="35">
        <f t="shared" si="33"/>
        <v>2006</v>
      </c>
      <c r="AD112" s="5">
        <f t="shared" si="27"/>
        <v>2005</v>
      </c>
      <c r="AE112" s="5">
        <f t="shared" si="34"/>
        <v>2004</v>
      </c>
      <c r="AF112" s="8">
        <f t="shared" si="28"/>
        <v>38632</v>
      </c>
      <c r="AG112" s="6">
        <f t="shared" si="35"/>
        <v>13</v>
      </c>
      <c r="AH112" s="6">
        <f t="shared" si="36"/>
        <v>39</v>
      </c>
      <c r="AJ112">
        <f t="shared" si="37"/>
        <v>38352.559999999998</v>
      </c>
      <c r="AK112">
        <f t="shared" si="38"/>
        <v>2.2314262724574321</v>
      </c>
      <c r="AL112" s="39">
        <f t="shared" si="29"/>
        <v>38632</v>
      </c>
      <c r="AM112" s="40">
        <f t="shared" si="30"/>
        <v>85.580910000000003</v>
      </c>
      <c r="AN112">
        <f t="shared" si="44"/>
        <v>99.716655999999972</v>
      </c>
      <c r="AO112">
        <f t="shared" si="44"/>
        <v>84.375631999999982</v>
      </c>
      <c r="AP112" s="33">
        <f t="shared" si="44"/>
        <v>69.034607999999992</v>
      </c>
      <c r="AQ112">
        <f t="shared" si="44"/>
        <v>53.693583999999994</v>
      </c>
      <c r="AR112">
        <f t="shared" si="44"/>
        <v>38.352559999999997</v>
      </c>
      <c r="AT112">
        <f>PER!AK112/PBR!AJ112*100</f>
        <v>21.972046976785908</v>
      </c>
      <c r="AU112">
        <f t="shared" si="40"/>
        <v>47278.127499999995</v>
      </c>
      <c r="AW112">
        <f>PER!AW112/PBR!AU112*100</f>
        <v>21.305819482804182</v>
      </c>
      <c r="BB112">
        <f t="shared" si="41"/>
        <v>43812.337499999994</v>
      </c>
      <c r="BC112">
        <f t="shared" si="31"/>
        <v>1.9533518383948361</v>
      </c>
      <c r="BD112" s="41">
        <f t="shared" si="26"/>
        <v>85.580910000000003</v>
      </c>
      <c r="BE112">
        <f t="shared" si="43"/>
        <v>105.14960999999998</v>
      </c>
      <c r="BF112">
        <f t="shared" si="43"/>
        <v>87.624674999999982</v>
      </c>
      <c r="BG112">
        <f t="shared" si="43"/>
        <v>70.099739999999997</v>
      </c>
      <c r="BH112">
        <f t="shared" si="43"/>
        <v>52.574804999999998</v>
      </c>
      <c r="BI112">
        <f t="shared" si="43"/>
        <v>35.049869999999999</v>
      </c>
      <c r="BK112">
        <f>PER!BD112/PBR!BB112*100</f>
        <v>17.911438758546041</v>
      </c>
      <c r="BL112">
        <f t="shared" si="42"/>
        <v>47278.127499999995</v>
      </c>
      <c r="BN112">
        <f>PER!BP112/PBR!BL112*100</f>
        <v>20.108421172137163</v>
      </c>
    </row>
    <row r="113" spans="1:66" x14ac:dyDescent="0.3">
      <c r="A113" s="38">
        <v>38639</v>
      </c>
      <c r="B113" s="48">
        <v>82782.23</v>
      </c>
      <c r="C113" s="48">
        <v>97713.3</v>
      </c>
      <c r="D113" s="48">
        <v>562000</v>
      </c>
      <c r="E113" s="49">
        <v>1333.41</v>
      </c>
      <c r="AC113" s="35">
        <f t="shared" si="33"/>
        <v>2006</v>
      </c>
      <c r="AD113" s="5">
        <f t="shared" si="27"/>
        <v>2005</v>
      </c>
      <c r="AE113" s="5">
        <f t="shared" si="34"/>
        <v>2004</v>
      </c>
      <c r="AF113" s="8">
        <f t="shared" si="28"/>
        <v>38639</v>
      </c>
      <c r="AG113" s="6">
        <f t="shared" si="35"/>
        <v>12</v>
      </c>
      <c r="AH113" s="6">
        <f t="shared" si="36"/>
        <v>40</v>
      </c>
      <c r="AJ113">
        <f t="shared" si="37"/>
        <v>38452.871538461543</v>
      </c>
      <c r="AK113">
        <f t="shared" si="38"/>
        <v>2.1528230971567131</v>
      </c>
      <c r="AL113" s="39">
        <f t="shared" si="29"/>
        <v>38639</v>
      </c>
      <c r="AM113" s="40">
        <f t="shared" si="30"/>
        <v>82.782229999999998</v>
      </c>
      <c r="AN113">
        <f t="shared" si="44"/>
        <v>99.977466000000007</v>
      </c>
      <c r="AO113">
        <f t="shared" si="44"/>
        <v>84.596317384615375</v>
      </c>
      <c r="AP113" s="33">
        <f t="shared" si="44"/>
        <v>69.215168769230772</v>
      </c>
      <c r="AQ113">
        <f t="shared" si="44"/>
        <v>53.834020153846154</v>
      </c>
      <c r="AR113">
        <f t="shared" si="44"/>
        <v>38.452871538461544</v>
      </c>
      <c r="AT113">
        <f>PER!AK113/PBR!AJ113*100</f>
        <v>21.757366805035847</v>
      </c>
      <c r="AU113">
        <f t="shared" si="40"/>
        <v>47416.473846153851</v>
      </c>
      <c r="AW113">
        <f>PER!AW113/PBR!AU113*100</f>
        <v>21.115877675490129</v>
      </c>
      <c r="BB113">
        <f t="shared" si="41"/>
        <v>43918.894615384619</v>
      </c>
      <c r="BC113">
        <f t="shared" si="31"/>
        <v>1.8848887415076632</v>
      </c>
      <c r="BD113" s="41">
        <f t="shared" si="26"/>
        <v>82.782229999999998</v>
      </c>
      <c r="BE113">
        <f t="shared" si="43"/>
        <v>105.40534707692308</v>
      </c>
      <c r="BF113">
        <f t="shared" si="43"/>
        <v>87.837789230769232</v>
      </c>
      <c r="BG113">
        <f t="shared" si="43"/>
        <v>70.2702313846154</v>
      </c>
      <c r="BH113">
        <f t="shared" si="43"/>
        <v>52.702673538461553</v>
      </c>
      <c r="BI113">
        <f t="shared" si="43"/>
        <v>35.1351156923077</v>
      </c>
      <c r="BK113">
        <f>PER!BD113/PBR!BB113*100</f>
        <v>17.880079054112386</v>
      </c>
      <c r="BL113">
        <f t="shared" si="42"/>
        <v>47416.473846153851</v>
      </c>
      <c r="BN113">
        <f>PER!BP113/PBR!BL113*100</f>
        <v>20.061730898589349</v>
      </c>
    </row>
    <row r="114" spans="1:66" x14ac:dyDescent="0.3">
      <c r="A114" s="38">
        <v>38646</v>
      </c>
      <c r="B114" s="48">
        <v>83076.83</v>
      </c>
      <c r="C114" s="48">
        <v>97461.66</v>
      </c>
      <c r="D114" s="48">
        <v>564000</v>
      </c>
      <c r="E114" s="49">
        <v>1329.46</v>
      </c>
      <c r="AC114" s="35">
        <f t="shared" si="33"/>
        <v>2006</v>
      </c>
      <c r="AD114" s="5">
        <f t="shared" si="27"/>
        <v>2005</v>
      </c>
      <c r="AE114" s="5">
        <f t="shared" si="34"/>
        <v>2004</v>
      </c>
      <c r="AF114" s="8">
        <f t="shared" si="28"/>
        <v>38646</v>
      </c>
      <c r="AG114" s="6">
        <f t="shared" si="35"/>
        <v>11</v>
      </c>
      <c r="AH114" s="6">
        <f t="shared" si="36"/>
        <v>41</v>
      </c>
      <c r="AJ114">
        <f t="shared" si="37"/>
        <v>38553.18307692308</v>
      </c>
      <c r="AK114">
        <f t="shared" si="38"/>
        <v>2.1548630584987314</v>
      </c>
      <c r="AL114" s="39">
        <f t="shared" si="29"/>
        <v>38646</v>
      </c>
      <c r="AM114" s="40">
        <f t="shared" si="30"/>
        <v>83.076830000000001</v>
      </c>
      <c r="AN114">
        <f t="shared" si="44"/>
        <v>100.238276</v>
      </c>
      <c r="AO114">
        <f t="shared" si="44"/>
        <v>84.817002769230768</v>
      </c>
      <c r="AP114" s="33">
        <f t="shared" si="44"/>
        <v>69.395729538461538</v>
      </c>
      <c r="AQ114">
        <f t="shared" si="44"/>
        <v>53.974456307692307</v>
      </c>
      <c r="AR114">
        <f t="shared" si="44"/>
        <v>38.553183076923077</v>
      </c>
      <c r="AT114">
        <f>PER!AK114/PBR!AJ114*100</f>
        <v>21.543803786090653</v>
      </c>
      <c r="AU114">
        <f t="shared" si="40"/>
        <v>47554.820192307685</v>
      </c>
      <c r="AW114">
        <f>PER!AW114/PBR!AU114*100</f>
        <v>20.927041024495356</v>
      </c>
      <c r="BB114">
        <f t="shared" si="41"/>
        <v>44025.451730769229</v>
      </c>
      <c r="BC114">
        <f t="shared" si="31"/>
        <v>1.8870182300012133</v>
      </c>
      <c r="BD114" s="41">
        <f t="shared" si="26"/>
        <v>83.076830000000001</v>
      </c>
      <c r="BE114">
        <f t="shared" si="43"/>
        <v>105.66108415384615</v>
      </c>
      <c r="BF114">
        <f t="shared" si="43"/>
        <v>88.050903461538454</v>
      </c>
      <c r="BG114">
        <f t="shared" si="43"/>
        <v>70.44072276923076</v>
      </c>
      <c r="BH114">
        <f t="shared" si="43"/>
        <v>52.830542076923081</v>
      </c>
      <c r="BI114">
        <f t="shared" si="43"/>
        <v>35.22036138461538</v>
      </c>
      <c r="BK114">
        <f>PER!BD114/PBR!BB114*100</f>
        <v>17.848871152761376</v>
      </c>
      <c r="BL114">
        <f t="shared" si="42"/>
        <v>47554.820192307685</v>
      </c>
      <c r="BN114">
        <f>PER!BP114/PBR!BL114*100</f>
        <v>20.015312287460631</v>
      </c>
    </row>
    <row r="115" spans="1:66" x14ac:dyDescent="0.3">
      <c r="A115" s="38">
        <v>38653</v>
      </c>
      <c r="B115" s="48">
        <v>80425.440000000002</v>
      </c>
      <c r="C115" s="48">
        <v>93098.19</v>
      </c>
      <c r="D115" s="48">
        <v>546000</v>
      </c>
      <c r="E115" s="49">
        <v>1269.6600000000001</v>
      </c>
      <c r="AC115" s="35">
        <f t="shared" si="33"/>
        <v>2006</v>
      </c>
      <c r="AD115" s="5">
        <f t="shared" si="27"/>
        <v>2005</v>
      </c>
      <c r="AE115" s="5">
        <f t="shared" si="34"/>
        <v>2004</v>
      </c>
      <c r="AF115" s="8">
        <f t="shared" si="28"/>
        <v>38653</v>
      </c>
      <c r="AG115" s="6">
        <f t="shared" si="35"/>
        <v>10</v>
      </c>
      <c r="AH115" s="6">
        <f t="shared" si="36"/>
        <v>42</v>
      </c>
      <c r="AJ115">
        <f t="shared" si="37"/>
        <v>38653.494615384618</v>
      </c>
      <c r="AK115">
        <f t="shared" si="38"/>
        <v>2.0806770720282968</v>
      </c>
      <c r="AL115" s="39">
        <f t="shared" si="29"/>
        <v>38653</v>
      </c>
      <c r="AM115" s="40">
        <f t="shared" si="30"/>
        <v>80.425440000000009</v>
      </c>
      <c r="AN115">
        <f t="shared" si="44"/>
        <v>100.49908599999999</v>
      </c>
      <c r="AO115">
        <f t="shared" si="44"/>
        <v>85.037688153846148</v>
      </c>
      <c r="AP115" s="33">
        <f t="shared" si="44"/>
        <v>69.576290307692304</v>
      </c>
      <c r="AQ115">
        <f t="shared" si="44"/>
        <v>54.11489246153846</v>
      </c>
      <c r="AR115">
        <f t="shared" si="44"/>
        <v>38.653494615384616</v>
      </c>
      <c r="AT115">
        <f>PER!AK115/PBR!AJ115*100</f>
        <v>21.331349222419789</v>
      </c>
      <c r="AU115">
        <f t="shared" si="40"/>
        <v>47693.166538461533</v>
      </c>
      <c r="AW115">
        <f>PER!AW115/PBR!AU115*100</f>
        <v>20.739299912445937</v>
      </c>
      <c r="BB115">
        <f t="shared" si="41"/>
        <v>44132.008846153847</v>
      </c>
      <c r="BC115">
        <f t="shared" si="31"/>
        <v>1.8223833925250645</v>
      </c>
      <c r="BD115" s="41">
        <f t="shared" si="26"/>
        <v>80.425440000000009</v>
      </c>
      <c r="BE115">
        <f t="shared" si="43"/>
        <v>105.91682123076923</v>
      </c>
      <c r="BF115">
        <f t="shared" si="43"/>
        <v>88.264017692307689</v>
      </c>
      <c r="BG115">
        <f t="shared" si="43"/>
        <v>70.611214153846163</v>
      </c>
      <c r="BH115">
        <f t="shared" si="43"/>
        <v>52.958410615384622</v>
      </c>
      <c r="BI115">
        <f t="shared" si="43"/>
        <v>35.305607076923081</v>
      </c>
      <c r="BK115">
        <f>PER!BD115/PBR!BB115*100</f>
        <v>17.817813954903464</v>
      </c>
      <c r="BL115">
        <f t="shared" si="42"/>
        <v>47693.166538461533</v>
      </c>
      <c r="BN115">
        <f>PER!BP115/PBR!BL115*100</f>
        <v>19.969162974669981</v>
      </c>
    </row>
    <row r="116" spans="1:66" x14ac:dyDescent="0.3">
      <c r="A116" s="38">
        <v>38660</v>
      </c>
      <c r="B116" s="48">
        <v>88232.3</v>
      </c>
      <c r="C116" s="48">
        <v>102135</v>
      </c>
      <c r="D116" s="48">
        <v>599000</v>
      </c>
      <c r="E116" s="49">
        <v>1392.81</v>
      </c>
      <c r="AC116" s="35">
        <f t="shared" si="33"/>
        <v>2006</v>
      </c>
      <c r="AD116" s="5">
        <f t="shared" si="27"/>
        <v>2005</v>
      </c>
      <c r="AE116" s="5">
        <f t="shared" si="34"/>
        <v>2004</v>
      </c>
      <c r="AF116" s="8">
        <f t="shared" si="28"/>
        <v>38660</v>
      </c>
      <c r="AG116" s="6">
        <f t="shared" si="35"/>
        <v>9</v>
      </c>
      <c r="AH116" s="6">
        <f t="shared" si="36"/>
        <v>43</v>
      </c>
      <c r="AJ116">
        <f t="shared" si="37"/>
        <v>38753.806153846148</v>
      </c>
      <c r="AK116">
        <f t="shared" si="38"/>
        <v>2.2767389517750201</v>
      </c>
      <c r="AL116" s="39">
        <f t="shared" si="29"/>
        <v>38660</v>
      </c>
      <c r="AM116" s="40">
        <f t="shared" si="30"/>
        <v>88.232300000000009</v>
      </c>
      <c r="AN116">
        <f t="shared" si="44"/>
        <v>100.75989599999997</v>
      </c>
      <c r="AO116">
        <f t="shared" si="44"/>
        <v>85.258373538461512</v>
      </c>
      <c r="AP116" s="33">
        <f t="shared" si="44"/>
        <v>69.75685107692307</v>
      </c>
      <c r="AQ116">
        <f t="shared" si="44"/>
        <v>54.255328615384606</v>
      </c>
      <c r="AR116">
        <f t="shared" si="44"/>
        <v>38.753806153846149</v>
      </c>
      <c r="AT116">
        <f>PER!AK116/PBR!AJ116*100</f>
        <v>21.11999450654455</v>
      </c>
      <c r="AU116">
        <f t="shared" si="40"/>
        <v>47831.512884615382</v>
      </c>
      <c r="AW116">
        <f>PER!AW116/PBR!AU116*100</f>
        <v>20.552644833235888</v>
      </c>
      <c r="BB116">
        <f t="shared" si="41"/>
        <v>44238.565961538465</v>
      </c>
      <c r="BC116">
        <f t="shared" si="31"/>
        <v>1.9944656451276068</v>
      </c>
      <c r="BD116" s="41">
        <f t="shared" si="26"/>
        <v>88.232300000000009</v>
      </c>
      <c r="BE116">
        <f t="shared" ref="BE116:BI131" si="45">($BB116*BE$18)/1000</f>
        <v>106.17255830769231</v>
      </c>
      <c r="BF116">
        <f t="shared" si="45"/>
        <v>88.477131923076925</v>
      </c>
      <c r="BG116">
        <f t="shared" si="45"/>
        <v>70.781705538461551</v>
      </c>
      <c r="BH116">
        <f t="shared" si="45"/>
        <v>53.086279153846171</v>
      </c>
      <c r="BI116">
        <f t="shared" si="45"/>
        <v>35.390852769230776</v>
      </c>
      <c r="BK116">
        <f>PER!BD116/PBR!BB116*100</f>
        <v>17.786906371543381</v>
      </c>
      <c r="BL116">
        <f t="shared" si="42"/>
        <v>47831.512884615382</v>
      </c>
      <c r="BN116">
        <f>PER!BP116/PBR!BL116*100</f>
        <v>19.923280623487571</v>
      </c>
    </row>
    <row r="117" spans="1:66" x14ac:dyDescent="0.3">
      <c r="A117" s="38">
        <v>38667</v>
      </c>
      <c r="B117" s="48">
        <v>91030.99</v>
      </c>
      <c r="C117" s="48">
        <v>105714.35</v>
      </c>
      <c r="D117" s="48">
        <v>618000</v>
      </c>
      <c r="E117" s="49">
        <v>1442.28</v>
      </c>
      <c r="AC117" s="35">
        <f t="shared" si="33"/>
        <v>2006</v>
      </c>
      <c r="AD117" s="5">
        <f t="shared" si="27"/>
        <v>2005</v>
      </c>
      <c r="AE117" s="5">
        <f t="shared" si="34"/>
        <v>2004</v>
      </c>
      <c r="AF117" s="8">
        <f t="shared" si="28"/>
        <v>38667</v>
      </c>
      <c r="AG117" s="6">
        <f t="shared" si="35"/>
        <v>8</v>
      </c>
      <c r="AH117" s="6">
        <f t="shared" si="36"/>
        <v>44</v>
      </c>
      <c r="AJ117">
        <f t="shared" si="37"/>
        <v>38854.117692307693</v>
      </c>
      <c r="AK117">
        <f t="shared" si="38"/>
        <v>2.3428917038057526</v>
      </c>
      <c r="AL117" s="39">
        <f t="shared" si="29"/>
        <v>38667</v>
      </c>
      <c r="AM117" s="40">
        <f t="shared" si="30"/>
        <v>91.030990000000003</v>
      </c>
      <c r="AN117">
        <f t="shared" ref="AN117:AR132" si="46">($AJ117*AN$18)/1000</f>
        <v>101.02070599999999</v>
      </c>
      <c r="AO117">
        <f t="shared" si="46"/>
        <v>85.479058923076906</v>
      </c>
      <c r="AP117" s="33">
        <f t="shared" si="46"/>
        <v>69.93741184615385</v>
      </c>
      <c r="AQ117">
        <f t="shared" si="46"/>
        <v>54.395764769230766</v>
      </c>
      <c r="AR117">
        <f t="shared" si="46"/>
        <v>38.854117692307696</v>
      </c>
      <c r="AT117">
        <f>PER!AK117/PBR!AJ117*100</f>
        <v>20.909731119875563</v>
      </c>
      <c r="AU117">
        <f t="shared" si="40"/>
        <v>47969.859230769231</v>
      </c>
      <c r="AW117">
        <f>PER!AW117/PBR!AU117*100</f>
        <v>20.367066390422693</v>
      </c>
      <c r="BB117">
        <f t="shared" si="41"/>
        <v>44345.123076923082</v>
      </c>
      <c r="BC117">
        <f t="shared" si="31"/>
        <v>2.052784696123032</v>
      </c>
      <c r="BD117" s="41">
        <f t="shared" si="26"/>
        <v>91.030990000000003</v>
      </c>
      <c r="BE117">
        <f t="shared" si="45"/>
        <v>106.4282953846154</v>
      </c>
      <c r="BF117">
        <f t="shared" si="45"/>
        <v>88.690246153846161</v>
      </c>
      <c r="BG117">
        <f t="shared" si="45"/>
        <v>70.952196923076926</v>
      </c>
      <c r="BH117">
        <f t="shared" si="45"/>
        <v>53.214147692307705</v>
      </c>
      <c r="BI117">
        <f t="shared" si="45"/>
        <v>35.476098461538463</v>
      </c>
      <c r="BK117">
        <f>PER!BD117/PBR!BB117*100</f>
        <v>17.756147324152892</v>
      </c>
      <c r="BL117">
        <f t="shared" si="42"/>
        <v>47969.859230769231</v>
      </c>
      <c r="BN117">
        <f>PER!BP117/PBR!BL117*100</f>
        <v>19.877662924140331</v>
      </c>
    </row>
    <row r="118" spans="1:66" x14ac:dyDescent="0.3">
      <c r="A118" s="38">
        <v>38674</v>
      </c>
      <c r="B118" s="48">
        <v>92356.68</v>
      </c>
      <c r="C118" s="48">
        <v>107332.64</v>
      </c>
      <c r="D118" s="48">
        <v>627000</v>
      </c>
      <c r="E118" s="49">
        <v>1464.11</v>
      </c>
      <c r="AC118" s="35">
        <f t="shared" si="33"/>
        <v>2006</v>
      </c>
      <c r="AD118" s="5">
        <f t="shared" si="27"/>
        <v>2005</v>
      </c>
      <c r="AE118" s="5">
        <f t="shared" si="34"/>
        <v>2004</v>
      </c>
      <c r="AF118" s="8">
        <f t="shared" si="28"/>
        <v>38674</v>
      </c>
      <c r="AG118" s="6">
        <f t="shared" si="35"/>
        <v>7</v>
      </c>
      <c r="AH118" s="6">
        <f t="shared" si="36"/>
        <v>45</v>
      </c>
      <c r="AJ118">
        <f t="shared" si="37"/>
        <v>38954.42923076923</v>
      </c>
      <c r="AK118">
        <f t="shared" si="38"/>
        <v>2.3708903409384194</v>
      </c>
      <c r="AL118" s="39">
        <f t="shared" si="29"/>
        <v>38674</v>
      </c>
      <c r="AM118" s="40">
        <f t="shared" si="30"/>
        <v>92.356679999999997</v>
      </c>
      <c r="AN118">
        <f t="shared" si="46"/>
        <v>101.28151599999998</v>
      </c>
      <c r="AO118">
        <f t="shared" si="46"/>
        <v>85.699744307692299</v>
      </c>
      <c r="AP118" s="33">
        <f t="shared" si="46"/>
        <v>70.117972615384616</v>
      </c>
      <c r="AQ118">
        <f t="shared" si="46"/>
        <v>54.536200923076919</v>
      </c>
      <c r="AR118">
        <f t="shared" si="46"/>
        <v>38.954429230769229</v>
      </c>
      <c r="AT118">
        <f>PER!AK118/PBR!AJ118*100</f>
        <v>20.700550631568351</v>
      </c>
      <c r="AU118">
        <f t="shared" si="40"/>
        <v>48108.205576923072</v>
      </c>
      <c r="AW118">
        <f>PER!AW118/PBR!AU118*100</f>
        <v>20.182555295650452</v>
      </c>
      <c r="BB118">
        <f t="shared" si="41"/>
        <v>44451.680192307693</v>
      </c>
      <c r="BC118">
        <f t="shared" si="31"/>
        <v>2.0776870435593162</v>
      </c>
      <c r="BD118" s="41">
        <f t="shared" si="26"/>
        <v>92.356679999999997</v>
      </c>
      <c r="BE118">
        <f t="shared" si="45"/>
        <v>106.68403246153846</v>
      </c>
      <c r="BF118">
        <f t="shared" si="45"/>
        <v>88.903360384615382</v>
      </c>
      <c r="BG118">
        <f t="shared" si="45"/>
        <v>71.122688307692314</v>
      </c>
      <c r="BH118">
        <f t="shared" si="45"/>
        <v>53.342016230769239</v>
      </c>
      <c r="BI118">
        <f t="shared" si="45"/>
        <v>35.561344153846157</v>
      </c>
      <c r="BK118">
        <f>PER!BD118/PBR!BB118*100</f>
        <v>17.725535744545297</v>
      </c>
      <c r="BL118">
        <f t="shared" si="42"/>
        <v>48108.205576923072</v>
      </c>
      <c r="BN118">
        <f>PER!BP118/PBR!BL118*100</f>
        <v>19.832307593424346</v>
      </c>
    </row>
    <row r="119" spans="1:66" x14ac:dyDescent="0.3">
      <c r="A119" s="38">
        <v>38681</v>
      </c>
      <c r="B119" s="48">
        <v>88379.6</v>
      </c>
      <c r="C119" s="48">
        <v>102661.29</v>
      </c>
      <c r="D119" s="48">
        <v>600000</v>
      </c>
      <c r="E119" s="49">
        <v>1399.23</v>
      </c>
      <c r="AC119" s="35">
        <f t="shared" si="33"/>
        <v>2006</v>
      </c>
      <c r="AD119" s="5">
        <f t="shared" si="27"/>
        <v>2005</v>
      </c>
      <c r="AE119" s="5">
        <f t="shared" si="34"/>
        <v>2004</v>
      </c>
      <c r="AF119" s="8">
        <f t="shared" si="28"/>
        <v>38681</v>
      </c>
      <c r="AG119" s="6">
        <f t="shared" si="35"/>
        <v>6</v>
      </c>
      <c r="AH119" s="6">
        <f t="shared" si="36"/>
        <v>46</v>
      </c>
      <c r="AJ119">
        <f t="shared" si="37"/>
        <v>39054.740769230768</v>
      </c>
      <c r="AK119">
        <f t="shared" si="38"/>
        <v>2.2629672674624377</v>
      </c>
      <c r="AL119" s="39">
        <f t="shared" si="29"/>
        <v>38681</v>
      </c>
      <c r="AM119" s="40">
        <f t="shared" si="30"/>
        <v>88.379600000000011</v>
      </c>
      <c r="AN119">
        <f t="shared" si="46"/>
        <v>101.54232599999999</v>
      </c>
      <c r="AO119">
        <f t="shared" si="46"/>
        <v>85.920429692307678</v>
      </c>
      <c r="AP119" s="33">
        <f t="shared" si="46"/>
        <v>70.298533384615382</v>
      </c>
      <c r="AQ119">
        <f t="shared" si="46"/>
        <v>54.676637076923072</v>
      </c>
      <c r="AR119">
        <f t="shared" si="46"/>
        <v>39.054740769230769</v>
      </c>
      <c r="AT119">
        <f>PER!AK119/PBR!AJ119*100</f>
        <v>20.492444697396433</v>
      </c>
      <c r="AU119">
        <f t="shared" si="40"/>
        <v>48246.551923076921</v>
      </c>
      <c r="AW119">
        <f>PER!AW119/PBR!AU119*100</f>
        <v>19.99910236710021</v>
      </c>
      <c r="BB119">
        <f t="shared" si="41"/>
        <v>44558.237307692303</v>
      </c>
      <c r="BC119">
        <f t="shared" si="31"/>
        <v>1.9834626623513809</v>
      </c>
      <c r="BD119" s="41">
        <f t="shared" si="26"/>
        <v>88.379600000000011</v>
      </c>
      <c r="BE119">
        <f t="shared" si="45"/>
        <v>106.93976953846152</v>
      </c>
      <c r="BF119">
        <f t="shared" si="45"/>
        <v>89.116474615384604</v>
      </c>
      <c r="BG119">
        <f t="shared" si="45"/>
        <v>71.293179692307689</v>
      </c>
      <c r="BH119">
        <f t="shared" si="45"/>
        <v>53.469884769230767</v>
      </c>
      <c r="BI119">
        <f t="shared" si="45"/>
        <v>35.646589846153844</v>
      </c>
      <c r="BK119">
        <f>PER!BD119/PBR!BB119*100</f>
        <v>17.695070574751796</v>
      </c>
      <c r="BL119">
        <f t="shared" si="42"/>
        <v>48246.551923076921</v>
      </c>
      <c r="BN119">
        <f>PER!BP119/PBR!BL119*100</f>
        <v>19.787212374323921</v>
      </c>
    </row>
    <row r="120" spans="1:66" x14ac:dyDescent="0.3">
      <c r="A120" s="38">
        <v>38688</v>
      </c>
      <c r="B120" s="48">
        <v>90883.69</v>
      </c>
      <c r="C120" s="48">
        <v>106653.6</v>
      </c>
      <c r="D120" s="48">
        <v>617000</v>
      </c>
      <c r="E120" s="49">
        <v>1453.34</v>
      </c>
      <c r="AC120" s="35">
        <f t="shared" si="33"/>
        <v>2006</v>
      </c>
      <c r="AD120" s="5">
        <f t="shared" si="27"/>
        <v>2005</v>
      </c>
      <c r="AE120" s="5">
        <f t="shared" si="34"/>
        <v>2004</v>
      </c>
      <c r="AF120" s="8">
        <f t="shared" si="28"/>
        <v>38688</v>
      </c>
      <c r="AG120" s="6">
        <f t="shared" si="35"/>
        <v>5</v>
      </c>
      <c r="AH120" s="6">
        <f t="shared" si="36"/>
        <v>47</v>
      </c>
      <c r="AJ120">
        <f t="shared" si="37"/>
        <v>39155.052307692305</v>
      </c>
      <c r="AK120">
        <f t="shared" si="38"/>
        <v>2.3211229367236785</v>
      </c>
      <c r="AL120" s="39">
        <f t="shared" si="29"/>
        <v>38688</v>
      </c>
      <c r="AM120" s="40">
        <f t="shared" si="30"/>
        <v>90.883690000000001</v>
      </c>
      <c r="AN120">
        <f t="shared" si="46"/>
        <v>101.80313599999998</v>
      </c>
      <c r="AO120">
        <f t="shared" si="46"/>
        <v>86.141115076923057</v>
      </c>
      <c r="AP120" s="33">
        <f t="shared" si="46"/>
        <v>70.479094153846148</v>
      </c>
      <c r="AQ120">
        <f t="shared" si="46"/>
        <v>54.817073230769225</v>
      </c>
      <c r="AR120">
        <f t="shared" si="46"/>
        <v>39.155052307692308</v>
      </c>
      <c r="AT120">
        <f>PER!AK120/PBR!AJ120*100</f>
        <v>20.28540505864181</v>
      </c>
      <c r="AU120">
        <f t="shared" si="40"/>
        <v>48384.898269230769</v>
      </c>
      <c r="AW120">
        <f>PER!AW120/PBR!AU120*100</f>
        <v>19.816698527966874</v>
      </c>
      <c r="BB120">
        <f t="shared" si="41"/>
        <v>44664.794423076928</v>
      </c>
      <c r="BC120">
        <f t="shared" si="31"/>
        <v>2.0347947678685205</v>
      </c>
      <c r="BD120" s="41">
        <f t="shared" si="26"/>
        <v>90.883690000000001</v>
      </c>
      <c r="BE120">
        <f t="shared" si="45"/>
        <v>107.19550661538463</v>
      </c>
      <c r="BF120">
        <f t="shared" si="45"/>
        <v>89.329588846153854</v>
      </c>
      <c r="BG120">
        <f t="shared" si="45"/>
        <v>71.463671076923092</v>
      </c>
      <c r="BH120">
        <f t="shared" si="45"/>
        <v>53.597753307692322</v>
      </c>
      <c r="BI120">
        <f t="shared" si="45"/>
        <v>35.731835538461546</v>
      </c>
      <c r="BK120">
        <f>PER!BD120/PBR!BB120*100</f>
        <v>17.664750766899608</v>
      </c>
      <c r="BL120">
        <f t="shared" si="42"/>
        <v>48384.898269230769</v>
      </c>
      <c r="BN120">
        <f>PER!BP120/PBR!BL120*100</f>
        <v>19.74237503563721</v>
      </c>
    </row>
    <row r="121" spans="1:66" x14ac:dyDescent="0.3">
      <c r="A121" s="38">
        <v>38695</v>
      </c>
      <c r="B121" s="48">
        <v>91620.19</v>
      </c>
      <c r="C121" s="48">
        <v>108459.49</v>
      </c>
      <c r="D121" s="48">
        <v>622000</v>
      </c>
      <c r="E121" s="49">
        <v>1476.27</v>
      </c>
      <c r="AC121" s="35">
        <f t="shared" si="33"/>
        <v>2006</v>
      </c>
      <c r="AD121" s="5">
        <f t="shared" si="27"/>
        <v>2005</v>
      </c>
      <c r="AE121" s="5">
        <f t="shared" si="34"/>
        <v>2004</v>
      </c>
      <c r="AF121" s="8">
        <f t="shared" si="28"/>
        <v>38695</v>
      </c>
      <c r="AG121" s="6">
        <f t="shared" si="35"/>
        <v>4</v>
      </c>
      <c r="AH121" s="6">
        <f t="shared" si="36"/>
        <v>48</v>
      </c>
      <c r="AJ121">
        <f t="shared" si="37"/>
        <v>39255.36384615385</v>
      </c>
      <c r="AK121">
        <f t="shared" si="38"/>
        <v>2.3339534021151795</v>
      </c>
      <c r="AL121" s="39">
        <f t="shared" si="29"/>
        <v>38695</v>
      </c>
      <c r="AM121" s="40">
        <f t="shared" si="30"/>
        <v>91.620190000000008</v>
      </c>
      <c r="AN121">
        <f t="shared" si="46"/>
        <v>102.063946</v>
      </c>
      <c r="AO121">
        <f t="shared" si="46"/>
        <v>86.361800461538451</v>
      </c>
      <c r="AP121" s="33">
        <f t="shared" si="46"/>
        <v>70.659654923076928</v>
      </c>
      <c r="AQ121">
        <f t="shared" si="46"/>
        <v>54.957509384615392</v>
      </c>
      <c r="AR121">
        <f t="shared" si="46"/>
        <v>39.255363846153848</v>
      </c>
      <c r="AT121">
        <f>PER!AK121/PBR!AJ121*100</f>
        <v>20.079423541002424</v>
      </c>
      <c r="AU121">
        <f t="shared" si="40"/>
        <v>48523.24461538461</v>
      </c>
      <c r="AW121">
        <f>PER!AW121/PBR!AU121*100</f>
        <v>19.635334804962152</v>
      </c>
      <c r="BB121">
        <f t="shared" si="41"/>
        <v>44771.351538461546</v>
      </c>
      <c r="BC121">
        <f t="shared" si="31"/>
        <v>2.0464021489566204</v>
      </c>
      <c r="BD121" s="41">
        <f t="shared" si="26"/>
        <v>91.620190000000008</v>
      </c>
      <c r="BE121">
        <f t="shared" si="45"/>
        <v>107.4512436923077</v>
      </c>
      <c r="BF121">
        <f t="shared" si="45"/>
        <v>89.54270307692309</v>
      </c>
      <c r="BG121">
        <f t="shared" si="45"/>
        <v>71.63416246153848</v>
      </c>
      <c r="BH121">
        <f t="shared" si="45"/>
        <v>53.725621846153857</v>
      </c>
      <c r="BI121">
        <f t="shared" si="45"/>
        <v>35.81708123076924</v>
      </c>
      <c r="BK121">
        <f>PER!BD121/PBR!BB121*100</f>
        <v>17.634575283091827</v>
      </c>
      <c r="BL121">
        <f t="shared" si="42"/>
        <v>48523.24461538461</v>
      </c>
      <c r="BN121">
        <f>PER!BP121/PBR!BL121*100</f>
        <v>19.697793371608199</v>
      </c>
    </row>
    <row r="122" spans="1:66" x14ac:dyDescent="0.3">
      <c r="A122" s="38">
        <v>38702</v>
      </c>
      <c r="B122" s="48">
        <v>88674.2</v>
      </c>
      <c r="C122" s="48">
        <v>107000.29</v>
      </c>
      <c r="D122" s="48">
        <v>602000</v>
      </c>
      <c r="E122" s="49">
        <v>1455.99</v>
      </c>
      <c r="AC122" s="35">
        <f t="shared" si="33"/>
        <v>2006</v>
      </c>
      <c r="AD122" s="5">
        <f t="shared" si="27"/>
        <v>2005</v>
      </c>
      <c r="AE122" s="5">
        <f t="shared" si="34"/>
        <v>2004</v>
      </c>
      <c r="AF122" s="8">
        <f t="shared" si="28"/>
        <v>38702</v>
      </c>
      <c r="AG122" s="6">
        <f t="shared" si="35"/>
        <v>3</v>
      </c>
      <c r="AH122" s="6">
        <f t="shared" si="36"/>
        <v>49</v>
      </c>
      <c r="AJ122">
        <f t="shared" si="37"/>
        <v>39355.675384615388</v>
      </c>
      <c r="AK122">
        <f t="shared" si="38"/>
        <v>2.2531489838099392</v>
      </c>
      <c r="AL122" s="39">
        <f t="shared" si="29"/>
        <v>38702</v>
      </c>
      <c r="AM122" s="40">
        <f t="shared" si="30"/>
        <v>88.674199999999999</v>
      </c>
      <c r="AN122">
        <f t="shared" si="46"/>
        <v>102.32475599999999</v>
      </c>
      <c r="AO122">
        <f t="shared" si="46"/>
        <v>86.582485846153844</v>
      </c>
      <c r="AP122" s="33">
        <f t="shared" si="46"/>
        <v>70.840215692307694</v>
      </c>
      <c r="AQ122">
        <f t="shared" si="46"/>
        <v>55.097945538461545</v>
      </c>
      <c r="AR122">
        <f t="shared" si="46"/>
        <v>39.355675384615388</v>
      </c>
      <c r="AT122">
        <f>PER!AK122/PBR!AJ122*100</f>
        <v>19.874492053516356</v>
      </c>
      <c r="AU122">
        <f t="shared" si="40"/>
        <v>48661.590961538459</v>
      </c>
      <c r="AW122">
        <f>PER!AW122/PBR!AU122*100</f>
        <v>19.455002326843047</v>
      </c>
      <c r="BB122">
        <f t="shared" si="41"/>
        <v>44877.908653846156</v>
      </c>
      <c r="BC122">
        <f t="shared" si="31"/>
        <v>1.9758986695205634</v>
      </c>
      <c r="BD122" s="41">
        <f t="shared" si="26"/>
        <v>88.674199999999999</v>
      </c>
      <c r="BE122">
        <f t="shared" si="45"/>
        <v>107.70698076923077</v>
      </c>
      <c r="BF122">
        <f t="shared" si="45"/>
        <v>89.755817307692311</v>
      </c>
      <c r="BG122">
        <f t="shared" si="45"/>
        <v>71.804653846153855</v>
      </c>
      <c r="BH122">
        <f t="shared" si="45"/>
        <v>53.853490384615398</v>
      </c>
      <c r="BI122">
        <f t="shared" si="45"/>
        <v>35.902326923076927</v>
      </c>
      <c r="BK122">
        <f>PER!BD122/PBR!BB122*100</f>
        <v>17.604543095288978</v>
      </c>
      <c r="BL122">
        <f t="shared" si="42"/>
        <v>48661.590961538459</v>
      </c>
      <c r="BN122">
        <f>PER!BP122/PBR!BL122*100</f>
        <v>19.65346520156497</v>
      </c>
    </row>
    <row r="123" spans="1:66" x14ac:dyDescent="0.3">
      <c r="A123" s="38">
        <v>38709</v>
      </c>
      <c r="B123" s="48">
        <v>95008.07</v>
      </c>
      <c r="C123" s="48">
        <v>115350.85</v>
      </c>
      <c r="D123" s="49">
        <v>645000</v>
      </c>
      <c r="E123" s="49">
        <v>1568.99</v>
      </c>
      <c r="AC123" s="35">
        <f t="shared" si="33"/>
        <v>2006</v>
      </c>
      <c r="AD123" s="5">
        <f t="shared" si="27"/>
        <v>2005</v>
      </c>
      <c r="AE123" s="5">
        <f t="shared" si="34"/>
        <v>2004</v>
      </c>
      <c r="AF123" s="8">
        <f t="shared" si="28"/>
        <v>38709</v>
      </c>
      <c r="AG123" s="6">
        <f t="shared" si="35"/>
        <v>2</v>
      </c>
      <c r="AH123" s="6">
        <f t="shared" si="36"/>
        <v>50</v>
      </c>
      <c r="AJ123">
        <f t="shared" si="37"/>
        <v>39455.986923076925</v>
      </c>
      <c r="AK123">
        <f t="shared" si="38"/>
        <v>2.4079506662759944</v>
      </c>
      <c r="AL123" s="39">
        <f t="shared" si="29"/>
        <v>38709</v>
      </c>
      <c r="AM123" s="40">
        <f t="shared" si="30"/>
        <v>95.008070000000004</v>
      </c>
      <c r="AN123">
        <f t="shared" si="46"/>
        <v>102.58556599999999</v>
      </c>
      <c r="AO123">
        <f t="shared" si="46"/>
        <v>86.803171230769223</v>
      </c>
      <c r="AP123" s="33">
        <f t="shared" si="46"/>
        <v>71.02077646153846</v>
      </c>
      <c r="AQ123">
        <f t="shared" si="46"/>
        <v>55.238381692307698</v>
      </c>
      <c r="AR123">
        <f t="shared" si="46"/>
        <v>39.455986923076928</v>
      </c>
      <c r="AT123">
        <f>PER!AK123/PBR!AJ123*100</f>
        <v>19.670602587502415</v>
      </c>
      <c r="AU123">
        <f t="shared" si="40"/>
        <v>48799.937307692308</v>
      </c>
      <c r="AW123">
        <f>PER!AW123/PBR!AU123*100</f>
        <v>19.275692322965391</v>
      </c>
      <c r="BB123">
        <f t="shared" si="41"/>
        <v>44984.465769230766</v>
      </c>
      <c r="BC123">
        <f t="shared" si="31"/>
        <v>2.1120195244151421</v>
      </c>
      <c r="BD123" s="41">
        <f t="shared" si="26"/>
        <v>95.008070000000004</v>
      </c>
      <c r="BE123">
        <f t="shared" si="45"/>
        <v>107.96271784615384</v>
      </c>
      <c r="BF123">
        <f t="shared" si="45"/>
        <v>89.968931538461533</v>
      </c>
      <c r="BG123">
        <f t="shared" si="45"/>
        <v>71.975145230769229</v>
      </c>
      <c r="BH123">
        <f t="shared" si="45"/>
        <v>53.981358923076925</v>
      </c>
      <c r="BI123">
        <f t="shared" si="45"/>
        <v>35.987572615384614</v>
      </c>
      <c r="BK123">
        <f>PER!BD123/PBR!BB123*100</f>
        <v>17.574653185192279</v>
      </c>
      <c r="BL123">
        <f t="shared" si="42"/>
        <v>48799.937307692308</v>
      </c>
      <c r="BN123">
        <f>PER!BP123/PBR!BL123*100</f>
        <v>19.609388369564186</v>
      </c>
    </row>
    <row r="124" spans="1:66" x14ac:dyDescent="0.3">
      <c r="A124" s="38">
        <v>38715</v>
      </c>
      <c r="B124" s="48">
        <v>97070.26</v>
      </c>
      <c r="C124" s="48">
        <v>118274.46</v>
      </c>
      <c r="D124" s="48">
        <v>659000</v>
      </c>
      <c r="E124" s="49">
        <v>1608.63</v>
      </c>
      <c r="AC124" s="35">
        <f t="shared" si="33"/>
        <v>2006</v>
      </c>
      <c r="AD124" s="5">
        <f t="shared" si="27"/>
        <v>2005</v>
      </c>
      <c r="AE124" s="5">
        <f t="shared" si="34"/>
        <v>2004</v>
      </c>
      <c r="AF124" s="8">
        <f t="shared" si="28"/>
        <v>38715</v>
      </c>
      <c r="AG124" s="6">
        <f t="shared" si="35"/>
        <v>1</v>
      </c>
      <c r="AH124" s="6">
        <f t="shared" si="36"/>
        <v>51</v>
      </c>
      <c r="AJ124">
        <f t="shared" si="37"/>
        <v>39556.298461538463</v>
      </c>
      <c r="AK124">
        <f t="shared" si="38"/>
        <v>2.4539773380055703</v>
      </c>
      <c r="AL124" s="39">
        <f t="shared" si="29"/>
        <v>38715</v>
      </c>
      <c r="AM124" s="40">
        <f t="shared" si="30"/>
        <v>97.07025999999999</v>
      </c>
      <c r="AN124">
        <f t="shared" si="46"/>
        <v>102.84637599999999</v>
      </c>
      <c r="AO124">
        <f t="shared" si="46"/>
        <v>87.023856615384602</v>
      </c>
      <c r="AP124" s="33">
        <f t="shared" si="46"/>
        <v>71.201337230769226</v>
      </c>
      <c r="AQ124">
        <f t="shared" si="46"/>
        <v>55.378817846153851</v>
      </c>
      <c r="AR124">
        <f t="shared" si="46"/>
        <v>39.556298461538461</v>
      </c>
      <c r="AT124">
        <f>PER!AK124/PBR!AJ124*100</f>
        <v>19.467747215516859</v>
      </c>
      <c r="AU124">
        <f t="shared" si="40"/>
        <v>48938.283653846149</v>
      </c>
      <c r="AW124">
        <f>PER!AW124/PBR!AU124*100</f>
        <v>19.097396121861891</v>
      </c>
      <c r="BB124">
        <f t="shared" si="41"/>
        <v>45091.022884615384</v>
      </c>
      <c r="BC124">
        <f t="shared" si="31"/>
        <v>2.1527624300827166</v>
      </c>
      <c r="BD124" s="41">
        <f t="shared" si="26"/>
        <v>97.07025999999999</v>
      </c>
      <c r="BE124">
        <f t="shared" si="45"/>
        <v>108.21845492307692</v>
      </c>
      <c r="BF124">
        <f t="shared" si="45"/>
        <v>90.182045769230768</v>
      </c>
      <c r="BG124">
        <f t="shared" si="45"/>
        <v>72.145636615384618</v>
      </c>
      <c r="BH124">
        <f t="shared" si="45"/>
        <v>54.109227461538467</v>
      </c>
      <c r="BI124">
        <f t="shared" si="45"/>
        <v>36.072818307692309</v>
      </c>
      <c r="BK124">
        <f>PER!BD124/PBR!BB124*100</f>
        <v>17.544904544128535</v>
      </c>
      <c r="BL124">
        <f t="shared" si="42"/>
        <v>48938.283653846149</v>
      </c>
      <c r="BN124">
        <f>PER!BP124/PBR!BL124*100</f>
        <v>19.56556074404153</v>
      </c>
    </row>
    <row r="125" spans="1:66" x14ac:dyDescent="0.3">
      <c r="A125" s="38">
        <v>38723</v>
      </c>
      <c r="B125" s="48">
        <v>101194.64</v>
      </c>
      <c r="C125" s="48">
        <v>122548.26</v>
      </c>
      <c r="D125" s="48">
        <v>687000</v>
      </c>
      <c r="E125" s="49">
        <v>1664.7</v>
      </c>
      <c r="AC125" s="35">
        <f t="shared" si="33"/>
        <v>2007</v>
      </c>
      <c r="AD125" s="5">
        <f t="shared" si="27"/>
        <v>2006</v>
      </c>
      <c r="AE125" s="5">
        <f t="shared" si="34"/>
        <v>2005</v>
      </c>
      <c r="AF125" s="8">
        <f t="shared" si="28"/>
        <v>38723</v>
      </c>
      <c r="AG125" s="6">
        <v>52</v>
      </c>
      <c r="AH125" s="6">
        <v>0</v>
      </c>
      <c r="AJ125">
        <f t="shared" si="37"/>
        <v>39656.61</v>
      </c>
      <c r="AK125">
        <f t="shared" si="38"/>
        <v>2.5517723274884059</v>
      </c>
      <c r="AL125" s="39">
        <f t="shared" si="29"/>
        <v>38723</v>
      </c>
      <c r="AM125" s="40">
        <f t="shared" si="30"/>
        <v>101.19463999999999</v>
      </c>
      <c r="AN125">
        <f t="shared" si="46"/>
        <v>103.10718599999998</v>
      </c>
      <c r="AO125">
        <f t="shared" si="46"/>
        <v>87.244541999999981</v>
      </c>
      <c r="AP125" s="33">
        <f t="shared" si="46"/>
        <v>71.381898000000007</v>
      </c>
      <c r="AQ125">
        <f t="shared" si="46"/>
        <v>55.519254000000004</v>
      </c>
      <c r="AR125">
        <f t="shared" si="46"/>
        <v>39.656610000000001</v>
      </c>
      <c r="AT125">
        <f>PER!AK125/PBR!AJ125*100</f>
        <v>19.265918090325926</v>
      </c>
      <c r="AU125">
        <f t="shared" si="40"/>
        <v>49076.63</v>
      </c>
      <c r="AW125">
        <f>PER!AW125/PBR!AU125*100</f>
        <v>18.920105149844236</v>
      </c>
      <c r="BB125">
        <f t="shared" si="41"/>
        <v>45197.58</v>
      </c>
      <c r="BC125">
        <f t="shared" si="31"/>
        <v>2.2389393414426171</v>
      </c>
      <c r="BD125" s="41">
        <f t="shared" si="26"/>
        <v>101.19463999999999</v>
      </c>
      <c r="BE125">
        <f t="shared" si="45"/>
        <v>108.474192</v>
      </c>
      <c r="BF125">
        <f t="shared" si="45"/>
        <v>90.395160000000004</v>
      </c>
      <c r="BG125">
        <f t="shared" si="45"/>
        <v>72.316128000000006</v>
      </c>
      <c r="BH125">
        <f t="shared" si="45"/>
        <v>54.237096000000015</v>
      </c>
      <c r="BI125">
        <f t="shared" si="45"/>
        <v>36.158064000000003</v>
      </c>
      <c r="BK125">
        <f>PER!BD125/PBR!BB125*100</f>
        <v>17.515296172936694</v>
      </c>
      <c r="BL125">
        <f t="shared" si="42"/>
        <v>49076.63</v>
      </c>
      <c r="BN125">
        <f>PER!BP125/PBR!BL125*100</f>
        <v>19.521980217468069</v>
      </c>
    </row>
    <row r="126" spans="1:66" x14ac:dyDescent="0.3">
      <c r="A126" s="38">
        <v>38730</v>
      </c>
      <c r="B126" s="48">
        <v>102225.74</v>
      </c>
      <c r="C126" s="48">
        <v>124914.76</v>
      </c>
      <c r="D126" s="48">
        <v>694000</v>
      </c>
      <c r="E126" s="49">
        <v>1696.78</v>
      </c>
      <c r="AC126" s="35">
        <f t="shared" si="33"/>
        <v>2007</v>
      </c>
      <c r="AD126" s="5">
        <f t="shared" si="27"/>
        <v>2006</v>
      </c>
      <c r="AE126" s="5">
        <f t="shared" si="34"/>
        <v>2005</v>
      </c>
      <c r="AF126" s="8">
        <f t="shared" si="28"/>
        <v>38730</v>
      </c>
      <c r="AG126" s="6">
        <f t="shared" ref="AG126:AG176" si="47">AG125-1</f>
        <v>51</v>
      </c>
      <c r="AH126" s="6">
        <f t="shared" ref="AH126:AH176" si="48">AH125+1</f>
        <v>1</v>
      </c>
      <c r="AJ126">
        <f t="shared" si="37"/>
        <v>39763.167115384611</v>
      </c>
      <c r="AK126">
        <f t="shared" si="38"/>
        <v>2.5708651351478551</v>
      </c>
      <c r="AL126" s="39">
        <f t="shared" si="29"/>
        <v>38730</v>
      </c>
      <c r="AM126" s="40">
        <f t="shared" si="30"/>
        <v>102.22574</v>
      </c>
      <c r="AN126">
        <f t="shared" si="46"/>
        <v>103.38423449999998</v>
      </c>
      <c r="AO126">
        <f t="shared" si="46"/>
        <v>87.478967653846141</v>
      </c>
      <c r="AP126" s="33">
        <f t="shared" si="46"/>
        <v>71.57370080769229</v>
      </c>
      <c r="AQ126">
        <f t="shared" si="46"/>
        <v>55.668433961538454</v>
      </c>
      <c r="AR126">
        <f t="shared" si="46"/>
        <v>39.763167115384611</v>
      </c>
      <c r="AT126">
        <f>PER!AK126/PBR!AJ126*100</f>
        <v>19.227651194728342</v>
      </c>
      <c r="AU126">
        <f t="shared" si="40"/>
        <v>49231.947499999995</v>
      </c>
      <c r="AW126">
        <f>PER!AW126/PBR!AU126*100</f>
        <v>18.871953795074603</v>
      </c>
      <c r="BB126">
        <f t="shared" si="41"/>
        <v>45319.946153846155</v>
      </c>
      <c r="BC126">
        <f t="shared" si="31"/>
        <v>2.2556456632357329</v>
      </c>
      <c r="BD126" s="41">
        <f t="shared" si="26"/>
        <v>102.22574</v>
      </c>
      <c r="BE126">
        <f t="shared" si="45"/>
        <v>108.76787076923077</v>
      </c>
      <c r="BF126">
        <f t="shared" si="45"/>
        <v>90.639892307692307</v>
      </c>
      <c r="BG126">
        <f t="shared" si="45"/>
        <v>72.51191384615386</v>
      </c>
      <c r="BH126">
        <f t="shared" si="45"/>
        <v>54.383935384615398</v>
      </c>
      <c r="BI126">
        <f t="shared" si="45"/>
        <v>36.25595692307693</v>
      </c>
      <c r="BK126">
        <f>PER!BD126/PBR!BB126*100</f>
        <v>17.447149268457611</v>
      </c>
      <c r="BL126">
        <f t="shared" si="42"/>
        <v>49231.947499999995</v>
      </c>
      <c r="BN126">
        <f>PER!BP126/PBR!BL126*100</f>
        <v>19.395063150187809</v>
      </c>
    </row>
    <row r="127" spans="1:66" x14ac:dyDescent="0.3">
      <c r="A127" s="38">
        <v>38737</v>
      </c>
      <c r="B127" s="48">
        <v>101194.64</v>
      </c>
      <c r="C127" s="48">
        <v>120746.79</v>
      </c>
      <c r="D127" s="48">
        <v>687000</v>
      </c>
      <c r="E127" s="49">
        <v>1639.64</v>
      </c>
      <c r="AC127" s="35">
        <f t="shared" si="33"/>
        <v>2007</v>
      </c>
      <c r="AD127" s="5">
        <f t="shared" si="27"/>
        <v>2006</v>
      </c>
      <c r="AE127" s="5">
        <f t="shared" si="34"/>
        <v>2005</v>
      </c>
      <c r="AF127" s="8">
        <f t="shared" si="28"/>
        <v>38737</v>
      </c>
      <c r="AG127" s="6">
        <f t="shared" si="47"/>
        <v>50</v>
      </c>
      <c r="AH127" s="6">
        <f t="shared" si="48"/>
        <v>2</v>
      </c>
      <c r="AJ127">
        <f t="shared" si="37"/>
        <v>39869.724230769236</v>
      </c>
      <c r="AK127">
        <f t="shared" si="38"/>
        <v>2.5381324288644969</v>
      </c>
      <c r="AL127" s="39">
        <f t="shared" si="29"/>
        <v>38737</v>
      </c>
      <c r="AM127" s="40">
        <f t="shared" si="30"/>
        <v>101.19463999999999</v>
      </c>
      <c r="AN127">
        <f t="shared" si="46"/>
        <v>103.661283</v>
      </c>
      <c r="AO127">
        <f t="shared" si="46"/>
        <v>87.713393307692314</v>
      </c>
      <c r="AP127" s="33">
        <f t="shared" si="46"/>
        <v>71.765503615384617</v>
      </c>
      <c r="AQ127">
        <f t="shared" si="46"/>
        <v>55.817613923076927</v>
      </c>
      <c r="AR127">
        <f t="shared" si="46"/>
        <v>39.869724230769236</v>
      </c>
      <c r="AT127">
        <f>PER!AK127/PBR!AJ127*100</f>
        <v>19.189588845818161</v>
      </c>
      <c r="AU127">
        <f t="shared" si="40"/>
        <v>49387.264999999999</v>
      </c>
      <c r="AW127">
        <f>PER!AW127/PBR!AU127*100</f>
        <v>18.824105301702311</v>
      </c>
      <c r="BB127">
        <f t="shared" si="41"/>
        <v>45442.312307692308</v>
      </c>
      <c r="BC127">
        <f t="shared" si="31"/>
        <v>2.2268813988778944</v>
      </c>
      <c r="BD127" s="41">
        <f t="shared" si="26"/>
        <v>101.19463999999999</v>
      </c>
      <c r="BE127">
        <f t="shared" si="45"/>
        <v>109.06154953846153</v>
      </c>
      <c r="BF127">
        <f t="shared" si="45"/>
        <v>90.88462461538461</v>
      </c>
      <c r="BG127">
        <f t="shared" si="45"/>
        <v>72.707699692307699</v>
      </c>
      <c r="BH127">
        <f t="shared" si="45"/>
        <v>54.530774769230774</v>
      </c>
      <c r="BI127">
        <f t="shared" si="45"/>
        <v>36.35384984615385</v>
      </c>
      <c r="BK127">
        <f>PER!BD127/PBR!BB127*100</f>
        <v>17.37936937323375</v>
      </c>
      <c r="BL127">
        <f t="shared" si="42"/>
        <v>49387.264999999999</v>
      </c>
      <c r="BN127">
        <f>PER!BP127/PBR!BL127*100</f>
        <v>19.268944363257646</v>
      </c>
    </row>
    <row r="128" spans="1:66" x14ac:dyDescent="0.3">
      <c r="A128" s="38">
        <v>38744</v>
      </c>
      <c r="B128" s="48">
        <v>106055.52</v>
      </c>
      <c r="C128" s="48">
        <v>127912.91</v>
      </c>
      <c r="D128" s="48">
        <v>720000</v>
      </c>
      <c r="E128" s="49">
        <v>1736.63</v>
      </c>
      <c r="AC128" s="35">
        <f t="shared" si="33"/>
        <v>2007</v>
      </c>
      <c r="AD128" s="5">
        <f t="shared" si="27"/>
        <v>2006</v>
      </c>
      <c r="AE128" s="5">
        <f t="shared" si="34"/>
        <v>2005</v>
      </c>
      <c r="AF128" s="8">
        <f t="shared" si="28"/>
        <v>38744</v>
      </c>
      <c r="AG128" s="6">
        <f t="shared" si="47"/>
        <v>49</v>
      </c>
      <c r="AH128" s="6">
        <f t="shared" si="48"/>
        <v>3</v>
      </c>
      <c r="AJ128">
        <f t="shared" si="37"/>
        <v>39976.281346153846</v>
      </c>
      <c r="AK128">
        <f t="shared" si="38"/>
        <v>2.6529611166598341</v>
      </c>
      <c r="AL128" s="39">
        <f t="shared" si="29"/>
        <v>38744</v>
      </c>
      <c r="AM128" s="40">
        <f t="shared" si="30"/>
        <v>106.05552</v>
      </c>
      <c r="AN128">
        <f t="shared" si="46"/>
        <v>103.93833149999999</v>
      </c>
      <c r="AO128">
        <f t="shared" si="46"/>
        <v>87.947818961538445</v>
      </c>
      <c r="AP128" s="33">
        <f t="shared" si="46"/>
        <v>71.957306423076929</v>
      </c>
      <c r="AQ128">
        <f t="shared" si="46"/>
        <v>55.966793884615385</v>
      </c>
      <c r="AR128">
        <f t="shared" si="46"/>
        <v>39.976281346153847</v>
      </c>
      <c r="AT128">
        <f>PER!AK128/PBR!AJ128*100</f>
        <v>19.151729407932624</v>
      </c>
      <c r="AU128">
        <f t="shared" si="40"/>
        <v>49542.582499999997</v>
      </c>
      <c r="AW128">
        <f>PER!AW128/PBR!AU128*100</f>
        <v>18.776556821288342</v>
      </c>
      <c r="BB128">
        <f t="shared" si="41"/>
        <v>45564.678461538468</v>
      </c>
      <c r="BC128">
        <f t="shared" si="31"/>
        <v>2.3275818809853419</v>
      </c>
      <c r="BD128" s="41">
        <f t="shared" si="26"/>
        <v>106.05552</v>
      </c>
      <c r="BE128">
        <f t="shared" si="45"/>
        <v>109.35522830769231</v>
      </c>
      <c r="BF128">
        <f t="shared" si="45"/>
        <v>91.129356923076941</v>
      </c>
      <c r="BG128">
        <f t="shared" si="45"/>
        <v>72.903485538461553</v>
      </c>
      <c r="BH128">
        <f t="shared" si="45"/>
        <v>54.677614153846164</v>
      </c>
      <c r="BI128">
        <f t="shared" si="45"/>
        <v>36.451742769230776</v>
      </c>
      <c r="BK128">
        <f>PER!BD128/PBR!BB128*100</f>
        <v>17.311953530401635</v>
      </c>
      <c r="BL128">
        <f t="shared" si="42"/>
        <v>49542.582499999997</v>
      </c>
      <c r="BN128">
        <f>PER!BP128/PBR!BL128*100</f>
        <v>19.143616348778192</v>
      </c>
    </row>
    <row r="129" spans="1:66" x14ac:dyDescent="0.3">
      <c r="A129" s="38">
        <v>38751</v>
      </c>
      <c r="B129" s="48">
        <v>103698.73</v>
      </c>
      <c r="C129" s="48">
        <v>124303.95</v>
      </c>
      <c r="D129" s="48">
        <v>704000</v>
      </c>
      <c r="E129" s="49">
        <v>1687.2</v>
      </c>
      <c r="AC129" s="35">
        <f t="shared" si="33"/>
        <v>2007</v>
      </c>
      <c r="AD129" s="5">
        <f t="shared" si="27"/>
        <v>2006</v>
      </c>
      <c r="AE129" s="5">
        <f t="shared" si="34"/>
        <v>2005</v>
      </c>
      <c r="AF129" s="8">
        <f t="shared" si="28"/>
        <v>38751</v>
      </c>
      <c r="AG129" s="6">
        <f t="shared" si="47"/>
        <v>48</v>
      </c>
      <c r="AH129" s="6">
        <f t="shared" si="48"/>
        <v>4</v>
      </c>
      <c r="AJ129">
        <f t="shared" si="37"/>
        <v>40082.838461538464</v>
      </c>
      <c r="AK129">
        <f t="shared" si="38"/>
        <v>2.5871104437751891</v>
      </c>
      <c r="AL129" s="39">
        <f t="shared" si="29"/>
        <v>38751</v>
      </c>
      <c r="AM129" s="40">
        <f t="shared" si="30"/>
        <v>103.69873</v>
      </c>
      <c r="AN129">
        <f t="shared" si="46"/>
        <v>104.21538</v>
      </c>
      <c r="AO129">
        <f t="shared" si="46"/>
        <v>88.182244615384604</v>
      </c>
      <c r="AP129" s="33">
        <f t="shared" si="46"/>
        <v>72.149109230769227</v>
      </c>
      <c r="AQ129">
        <f t="shared" si="46"/>
        <v>56.115973846153842</v>
      </c>
      <c r="AR129">
        <f t="shared" si="46"/>
        <v>40.082838461538465</v>
      </c>
      <c r="AT129">
        <f>PER!AK129/PBR!AJ129*100</f>
        <v>19.114071262802092</v>
      </c>
      <c r="AU129">
        <f t="shared" si="40"/>
        <v>49697.899999999994</v>
      </c>
      <c r="AW129">
        <f>PER!AW129/PBR!AU129*100</f>
        <v>18.729305541001814</v>
      </c>
      <c r="BB129">
        <f t="shared" si="41"/>
        <v>45687.044615384621</v>
      </c>
      <c r="BC129">
        <f t="shared" si="31"/>
        <v>2.2697622679029794</v>
      </c>
      <c r="BD129" s="41">
        <f t="shared" si="26"/>
        <v>103.69873</v>
      </c>
      <c r="BE129">
        <f t="shared" si="45"/>
        <v>109.64890707692309</v>
      </c>
      <c r="BF129">
        <f t="shared" si="45"/>
        <v>91.374089230769243</v>
      </c>
      <c r="BG129">
        <f t="shared" si="45"/>
        <v>73.099271384615392</v>
      </c>
      <c r="BH129">
        <f t="shared" si="45"/>
        <v>54.824453538461555</v>
      </c>
      <c r="BI129">
        <f t="shared" si="45"/>
        <v>36.549635692307696</v>
      </c>
      <c r="BK129">
        <f>PER!BD129/PBR!BB129*100</f>
        <v>17.244898814775937</v>
      </c>
      <c r="BL129">
        <f t="shared" si="42"/>
        <v>49697.899999999994</v>
      </c>
      <c r="BN129">
        <f>PER!BP129/PBR!BL129*100</f>
        <v>19.019071692705793</v>
      </c>
    </row>
    <row r="130" spans="1:66" x14ac:dyDescent="0.3">
      <c r="A130" s="38">
        <v>38758</v>
      </c>
      <c r="B130" s="48">
        <v>101194.64</v>
      </c>
      <c r="C130" s="48">
        <v>121400.89</v>
      </c>
      <c r="D130" s="48">
        <v>687000</v>
      </c>
      <c r="E130" s="49">
        <v>1649.46</v>
      </c>
      <c r="AC130" s="35">
        <f t="shared" si="33"/>
        <v>2007</v>
      </c>
      <c r="AD130" s="5">
        <f t="shared" si="27"/>
        <v>2006</v>
      </c>
      <c r="AE130" s="5">
        <f t="shared" si="34"/>
        <v>2005</v>
      </c>
      <c r="AF130" s="8">
        <f t="shared" si="28"/>
        <v>38758</v>
      </c>
      <c r="AG130" s="6">
        <f t="shared" si="47"/>
        <v>47</v>
      </c>
      <c r="AH130" s="6">
        <f t="shared" si="48"/>
        <v>5</v>
      </c>
      <c r="AJ130">
        <f t="shared" si="37"/>
        <v>40189.395576923074</v>
      </c>
      <c r="AK130">
        <f t="shared" si="38"/>
        <v>2.5179438144649877</v>
      </c>
      <c r="AL130" s="39">
        <f t="shared" si="29"/>
        <v>38758</v>
      </c>
      <c r="AM130" s="40">
        <f t="shared" si="30"/>
        <v>101.19463999999999</v>
      </c>
      <c r="AN130">
        <f t="shared" si="46"/>
        <v>104.49242849999997</v>
      </c>
      <c r="AO130">
        <f t="shared" si="46"/>
        <v>88.416670269230764</v>
      </c>
      <c r="AP130" s="33">
        <f t="shared" si="46"/>
        <v>72.340912038461525</v>
      </c>
      <c r="AQ130">
        <f t="shared" si="46"/>
        <v>56.2651538076923</v>
      </c>
      <c r="AR130">
        <f t="shared" si="46"/>
        <v>40.189395576923076</v>
      </c>
      <c r="AT130">
        <f>PER!AK130/PBR!AJ130*100</f>
        <v>19.076612809319482</v>
      </c>
      <c r="AU130">
        <f t="shared" si="40"/>
        <v>49853.217499999999</v>
      </c>
      <c r="AW130">
        <f>PER!AW130/PBR!AU130*100</f>
        <v>18.682348683065285</v>
      </c>
      <c r="BB130">
        <f t="shared" si="41"/>
        <v>45809.410769230773</v>
      </c>
      <c r="BC130">
        <f t="shared" si="31"/>
        <v>2.2090360539623077</v>
      </c>
      <c r="BD130" s="41">
        <f t="shared" si="26"/>
        <v>101.19463999999999</v>
      </c>
      <c r="BE130">
        <f t="shared" si="45"/>
        <v>109.94258584615386</v>
      </c>
      <c r="BF130">
        <f t="shared" si="45"/>
        <v>91.618821538461546</v>
      </c>
      <c r="BG130">
        <f t="shared" si="45"/>
        <v>73.295057230769231</v>
      </c>
      <c r="BH130">
        <f t="shared" si="45"/>
        <v>54.971292923076938</v>
      </c>
      <c r="BI130">
        <f t="shared" si="45"/>
        <v>36.647528615384616</v>
      </c>
      <c r="BK130">
        <f>PER!BD130/PBR!BB130*100</f>
        <v>17.178202332426352</v>
      </c>
      <c r="BL130">
        <f t="shared" si="42"/>
        <v>49853.217499999999</v>
      </c>
      <c r="BN130">
        <f>PER!BP130/PBR!BL130*100</f>
        <v>18.895303073390476</v>
      </c>
    </row>
    <row r="131" spans="1:66" x14ac:dyDescent="0.3">
      <c r="A131" s="38">
        <v>38765</v>
      </c>
      <c r="B131" s="48">
        <v>99132.45</v>
      </c>
      <c r="C131" s="48">
        <v>117863.94</v>
      </c>
      <c r="D131" s="48">
        <v>673000</v>
      </c>
      <c r="E131" s="49">
        <v>1601.2</v>
      </c>
      <c r="AC131" s="35">
        <f t="shared" si="33"/>
        <v>2007</v>
      </c>
      <c r="AD131" s="5">
        <f t="shared" si="27"/>
        <v>2006</v>
      </c>
      <c r="AE131" s="5">
        <f t="shared" si="34"/>
        <v>2005</v>
      </c>
      <c r="AF131" s="8">
        <f t="shared" si="28"/>
        <v>38765</v>
      </c>
      <c r="AG131" s="6">
        <f t="shared" si="47"/>
        <v>46</v>
      </c>
      <c r="AH131" s="6">
        <f t="shared" si="48"/>
        <v>6</v>
      </c>
      <c r="AJ131">
        <f t="shared" si="37"/>
        <v>40295.952692307692</v>
      </c>
      <c r="AK131">
        <f t="shared" si="38"/>
        <v>2.4601093503597427</v>
      </c>
      <c r="AL131" s="39">
        <f t="shared" si="29"/>
        <v>38765</v>
      </c>
      <c r="AM131" s="40">
        <f t="shared" si="30"/>
        <v>99.132449999999992</v>
      </c>
      <c r="AN131">
        <f t="shared" si="46"/>
        <v>104.76947699999998</v>
      </c>
      <c r="AO131">
        <f t="shared" si="46"/>
        <v>88.651095923076909</v>
      </c>
      <c r="AP131" s="33">
        <f t="shared" si="46"/>
        <v>72.532714846153851</v>
      </c>
      <c r="AQ131">
        <f t="shared" si="46"/>
        <v>56.414333769230765</v>
      </c>
      <c r="AR131">
        <f t="shared" si="46"/>
        <v>40.295952692307694</v>
      </c>
      <c r="AT131">
        <f>PER!AK131/PBR!AJ131*100</f>
        <v>19.039352463313335</v>
      </c>
      <c r="AU131">
        <f t="shared" si="40"/>
        <v>50008.534999999996</v>
      </c>
      <c r="AW131">
        <f>PER!AW131/PBR!AU131*100</f>
        <v>18.635683504210448</v>
      </c>
      <c r="BB131">
        <f t="shared" si="41"/>
        <v>45931.776923076919</v>
      </c>
      <c r="BC131">
        <f t="shared" si="31"/>
        <v>2.1582541900353553</v>
      </c>
      <c r="BD131" s="41">
        <f t="shared" si="26"/>
        <v>99.132449999999992</v>
      </c>
      <c r="BE131">
        <f t="shared" si="45"/>
        <v>110.2362646153846</v>
      </c>
      <c r="BF131">
        <f t="shared" si="45"/>
        <v>91.863553846153835</v>
      </c>
      <c r="BG131">
        <f t="shared" si="45"/>
        <v>73.49084307692307</v>
      </c>
      <c r="BH131">
        <f t="shared" si="45"/>
        <v>55.118132307692314</v>
      </c>
      <c r="BI131">
        <f t="shared" si="45"/>
        <v>36.745421538461535</v>
      </c>
      <c r="BK131">
        <f>PER!BD131/PBR!BB131*100</f>
        <v>17.111861220261286</v>
      </c>
      <c r="BL131">
        <f t="shared" si="42"/>
        <v>50008.534999999996</v>
      </c>
      <c r="BN131">
        <f>PER!BP131/PBR!BL131*100</f>
        <v>18.772303260141186</v>
      </c>
    </row>
    <row r="132" spans="1:66" x14ac:dyDescent="0.3">
      <c r="A132" s="38">
        <v>38772</v>
      </c>
      <c r="B132" s="48">
        <v>100310.85</v>
      </c>
      <c r="C132" s="48">
        <v>119841.48</v>
      </c>
      <c r="D132" s="48">
        <v>681000</v>
      </c>
      <c r="E132" s="49">
        <v>1627.68</v>
      </c>
      <c r="AC132" s="35">
        <f t="shared" si="33"/>
        <v>2007</v>
      </c>
      <c r="AD132" s="5">
        <f t="shared" si="27"/>
        <v>2006</v>
      </c>
      <c r="AE132" s="5">
        <f t="shared" si="34"/>
        <v>2005</v>
      </c>
      <c r="AF132" s="8">
        <f t="shared" si="28"/>
        <v>38772</v>
      </c>
      <c r="AG132" s="6">
        <f t="shared" si="47"/>
        <v>45</v>
      </c>
      <c r="AH132" s="6">
        <f t="shared" si="48"/>
        <v>7</v>
      </c>
      <c r="AJ132">
        <f t="shared" si="37"/>
        <v>40402.50980769231</v>
      </c>
      <c r="AK132">
        <f t="shared" si="38"/>
        <v>2.482787591104096</v>
      </c>
      <c r="AL132" s="39">
        <f t="shared" si="29"/>
        <v>38772</v>
      </c>
      <c r="AM132" s="40">
        <f t="shared" si="30"/>
        <v>100.31085</v>
      </c>
      <c r="AN132">
        <f t="shared" si="46"/>
        <v>105.04652549999999</v>
      </c>
      <c r="AO132">
        <f t="shared" si="46"/>
        <v>88.885521576923068</v>
      </c>
      <c r="AP132" s="33">
        <f t="shared" si="46"/>
        <v>72.724517653846149</v>
      </c>
      <c r="AQ132">
        <f t="shared" si="46"/>
        <v>56.56351373076923</v>
      </c>
      <c r="AR132">
        <f t="shared" si="46"/>
        <v>40.402509807692311</v>
      </c>
      <c r="AT132">
        <f>PER!AK132/PBR!AJ132*100</f>
        <v>19.00228865732451</v>
      </c>
      <c r="AU132">
        <f t="shared" si="40"/>
        <v>50163.852499999994</v>
      </c>
      <c r="AW132">
        <f>PER!AW132/PBR!AU132*100</f>
        <v>18.589307295143833</v>
      </c>
      <c r="BB132">
        <f t="shared" si="41"/>
        <v>46054.143076923079</v>
      </c>
      <c r="BC132">
        <f t="shared" si="31"/>
        <v>2.1781069692786015</v>
      </c>
      <c r="BD132" s="41">
        <f t="shared" si="26"/>
        <v>100.31085</v>
      </c>
      <c r="BE132">
        <f t="shared" ref="BE132:BI147" si="49">($BB132*BE$18)/1000</f>
        <v>110.52994338461538</v>
      </c>
      <c r="BF132">
        <f t="shared" si="49"/>
        <v>92.108286153846151</v>
      </c>
      <c r="BG132">
        <f t="shared" si="49"/>
        <v>73.686628923076938</v>
      </c>
      <c r="BH132">
        <f t="shared" si="49"/>
        <v>55.264971692307704</v>
      </c>
      <c r="BI132">
        <f t="shared" si="49"/>
        <v>36.843314461538469</v>
      </c>
      <c r="BK132">
        <f>PER!BD132/PBR!BB132*100</f>
        <v>17.04587264561815</v>
      </c>
      <c r="BL132">
        <f t="shared" si="42"/>
        <v>50163.852499999994</v>
      </c>
      <c r="BN132">
        <f>PER!BP132/PBR!BL132*100</f>
        <v>18.650065111817632</v>
      </c>
    </row>
    <row r="133" spans="1:66" x14ac:dyDescent="0.3">
      <c r="A133" s="38">
        <v>38779</v>
      </c>
      <c r="B133" s="48">
        <v>96039.17</v>
      </c>
      <c r="C133" s="48">
        <v>114411.65</v>
      </c>
      <c r="D133" s="48">
        <v>652000</v>
      </c>
      <c r="E133" s="49">
        <v>1553.15</v>
      </c>
      <c r="AC133" s="35">
        <f t="shared" si="33"/>
        <v>2007</v>
      </c>
      <c r="AD133" s="5">
        <f t="shared" si="27"/>
        <v>2006</v>
      </c>
      <c r="AE133" s="5">
        <f t="shared" si="34"/>
        <v>2005</v>
      </c>
      <c r="AF133" s="8">
        <f t="shared" si="28"/>
        <v>38779</v>
      </c>
      <c r="AG133" s="6">
        <f t="shared" si="47"/>
        <v>44</v>
      </c>
      <c r="AH133" s="6">
        <f t="shared" si="48"/>
        <v>8</v>
      </c>
      <c r="AJ133">
        <f t="shared" si="37"/>
        <v>40509.066923076927</v>
      </c>
      <c r="AK133">
        <f t="shared" si="38"/>
        <v>2.3708067673434625</v>
      </c>
      <c r="AL133" s="39">
        <f t="shared" si="29"/>
        <v>38779</v>
      </c>
      <c r="AM133" s="40">
        <f t="shared" si="30"/>
        <v>96.039169999999999</v>
      </c>
      <c r="AN133">
        <f t="shared" ref="AN133:AR148" si="50">($AJ133*AN$18)/1000</f>
        <v>105.32357399999999</v>
      </c>
      <c r="AO133">
        <f t="shared" si="50"/>
        <v>89.119947230769228</v>
      </c>
      <c r="AP133" s="33">
        <f t="shared" si="50"/>
        <v>72.916320461538461</v>
      </c>
      <c r="AQ133">
        <f t="shared" si="50"/>
        <v>56.712693692307695</v>
      </c>
      <c r="AR133">
        <f t="shared" si="50"/>
        <v>40.509066923076929</v>
      </c>
      <c r="AT133">
        <f>PER!AK133/PBR!AJ133*100</f>
        <v>18.96541984038635</v>
      </c>
      <c r="AU133">
        <f t="shared" si="40"/>
        <v>50319.17</v>
      </c>
      <c r="AW133">
        <f>PER!AW133/PBR!AU133*100</f>
        <v>18.543217380022519</v>
      </c>
      <c r="BB133">
        <f t="shared" si="41"/>
        <v>46176.509230769239</v>
      </c>
      <c r="BC133">
        <f t="shared" si="31"/>
        <v>2.0798274187431494</v>
      </c>
      <c r="BD133" s="41">
        <f t="shared" si="26"/>
        <v>96.039169999999999</v>
      </c>
      <c r="BE133">
        <f t="shared" si="49"/>
        <v>110.82362215384617</v>
      </c>
      <c r="BF133">
        <f t="shared" si="49"/>
        <v>92.353018461538483</v>
      </c>
      <c r="BG133">
        <f t="shared" si="49"/>
        <v>73.882414769230792</v>
      </c>
      <c r="BH133">
        <f t="shared" si="49"/>
        <v>55.411811076923101</v>
      </c>
      <c r="BI133">
        <f t="shared" si="49"/>
        <v>36.941207384615396</v>
      </c>
      <c r="BK133">
        <f>PER!BD133/PBR!BB133*100</f>
        <v>16.980233805860191</v>
      </c>
      <c r="BL133">
        <f t="shared" si="42"/>
        <v>50319.17</v>
      </c>
      <c r="BN133">
        <f>PER!BP133/PBR!BL133*100</f>
        <v>18.528581575448204</v>
      </c>
    </row>
    <row r="134" spans="1:66" x14ac:dyDescent="0.3">
      <c r="A134" s="38">
        <v>38786</v>
      </c>
      <c r="B134" s="48">
        <v>91325.59</v>
      </c>
      <c r="C134" s="48">
        <v>109149.97</v>
      </c>
      <c r="D134" s="48">
        <v>620000</v>
      </c>
      <c r="E134" s="49">
        <v>1481.54</v>
      </c>
      <c r="AC134" s="35">
        <f t="shared" si="33"/>
        <v>2007</v>
      </c>
      <c r="AD134" s="5">
        <f t="shared" si="27"/>
        <v>2006</v>
      </c>
      <c r="AE134" s="5">
        <f t="shared" si="34"/>
        <v>2005</v>
      </c>
      <c r="AF134" s="8">
        <f t="shared" si="28"/>
        <v>38786</v>
      </c>
      <c r="AG134" s="6">
        <f t="shared" si="47"/>
        <v>43</v>
      </c>
      <c r="AH134" s="6">
        <f t="shared" si="48"/>
        <v>9</v>
      </c>
      <c r="AJ134">
        <f t="shared" si="37"/>
        <v>40615.624038461538</v>
      </c>
      <c r="AK134">
        <f t="shared" si="38"/>
        <v>2.248533468635566</v>
      </c>
      <c r="AL134" s="39">
        <f t="shared" si="29"/>
        <v>38786</v>
      </c>
      <c r="AM134" s="40">
        <f t="shared" si="30"/>
        <v>91.325589999999991</v>
      </c>
      <c r="AN134">
        <f t="shared" si="50"/>
        <v>105.60062249999999</v>
      </c>
      <c r="AO134">
        <f t="shared" si="50"/>
        <v>89.354372884615373</v>
      </c>
      <c r="AP134" s="33">
        <f t="shared" si="50"/>
        <v>73.108123269230774</v>
      </c>
      <c r="AQ134">
        <f t="shared" si="50"/>
        <v>56.861873653846153</v>
      </c>
      <c r="AR134">
        <f t="shared" si="50"/>
        <v>40.61562403846154</v>
      </c>
      <c r="AT134">
        <f>PER!AK134/PBR!AJ134*100</f>
        <v>18.928744477808358</v>
      </c>
      <c r="AU134">
        <f t="shared" si="40"/>
        <v>50474.487499999996</v>
      </c>
      <c r="AW134">
        <f>PER!AW134/PBR!AU134*100</f>
        <v>18.497411115939435</v>
      </c>
      <c r="BB134">
        <f t="shared" si="41"/>
        <v>46298.875384615385</v>
      </c>
      <c r="BC134">
        <f t="shared" si="31"/>
        <v>1.9725228580896914</v>
      </c>
      <c r="BD134" s="41">
        <f t="shared" si="26"/>
        <v>91.325589999999991</v>
      </c>
      <c r="BE134">
        <f t="shared" si="49"/>
        <v>111.11730092307693</v>
      </c>
      <c r="BF134">
        <f t="shared" si="49"/>
        <v>92.597750769230771</v>
      </c>
      <c r="BG134">
        <f t="shared" si="49"/>
        <v>74.078200615384617</v>
      </c>
      <c r="BH134">
        <f t="shared" si="49"/>
        <v>55.55865046153847</v>
      </c>
      <c r="BI134">
        <f t="shared" si="49"/>
        <v>37.039100307692308</v>
      </c>
      <c r="BK134">
        <f>PER!BD134/PBR!BB134*100</f>
        <v>16.914941927979708</v>
      </c>
      <c r="BL134">
        <f t="shared" si="42"/>
        <v>50474.487499999996</v>
      </c>
      <c r="BN134">
        <f>PER!BP134/PBR!BL134*100</f>
        <v>18.407845684873511</v>
      </c>
    </row>
    <row r="135" spans="1:66" x14ac:dyDescent="0.3">
      <c r="A135" s="38">
        <v>38793</v>
      </c>
      <c r="B135" s="48">
        <v>93829.68</v>
      </c>
      <c r="C135" s="48">
        <v>111224.33</v>
      </c>
      <c r="D135" s="48">
        <v>637000</v>
      </c>
      <c r="E135" s="49">
        <v>1509.28</v>
      </c>
      <c r="AC135" s="35">
        <f t="shared" si="33"/>
        <v>2007</v>
      </c>
      <c r="AD135" s="5">
        <f t="shared" si="27"/>
        <v>2006</v>
      </c>
      <c r="AE135" s="5">
        <f t="shared" si="34"/>
        <v>2005</v>
      </c>
      <c r="AF135" s="8">
        <f t="shared" si="28"/>
        <v>38793</v>
      </c>
      <c r="AG135" s="6">
        <f t="shared" si="47"/>
        <v>42</v>
      </c>
      <c r="AH135" s="6">
        <f t="shared" si="48"/>
        <v>10</v>
      </c>
      <c r="AJ135">
        <f t="shared" si="37"/>
        <v>40722.181153846155</v>
      </c>
      <c r="AK135">
        <f t="shared" si="38"/>
        <v>2.3041418053103944</v>
      </c>
      <c r="AL135" s="39">
        <f t="shared" si="29"/>
        <v>38793</v>
      </c>
      <c r="AM135" s="40">
        <f t="shared" si="30"/>
        <v>93.829679999999996</v>
      </c>
      <c r="AN135">
        <f t="shared" si="50"/>
        <v>105.87767099999999</v>
      </c>
      <c r="AO135">
        <f t="shared" si="50"/>
        <v>89.588798538461532</v>
      </c>
      <c r="AP135" s="33">
        <f t="shared" si="50"/>
        <v>73.299926076923072</v>
      </c>
      <c r="AQ135">
        <f t="shared" si="50"/>
        <v>57.011053615384611</v>
      </c>
      <c r="AR135">
        <f t="shared" si="50"/>
        <v>40.722181153846158</v>
      </c>
      <c r="AT135">
        <f>PER!AK135/PBR!AJ135*100</f>
        <v>18.892261050963242</v>
      </c>
      <c r="AU135">
        <f t="shared" si="40"/>
        <v>50629.804999999993</v>
      </c>
      <c r="AW135">
        <f>PER!AW135/PBR!AU135*100</f>
        <v>18.451885892418211</v>
      </c>
      <c r="BB135">
        <f t="shared" si="41"/>
        <v>46421.241538461545</v>
      </c>
      <c r="BC135">
        <f t="shared" si="31"/>
        <v>2.0212660603284163</v>
      </c>
      <c r="BD135" s="41">
        <f t="shared" si="26"/>
        <v>93.829679999999996</v>
      </c>
      <c r="BE135">
        <f t="shared" si="49"/>
        <v>111.41097969230771</v>
      </c>
      <c r="BF135">
        <f t="shared" si="49"/>
        <v>92.842483076923088</v>
      </c>
      <c r="BG135">
        <f t="shared" si="49"/>
        <v>74.27398646153847</v>
      </c>
      <c r="BH135">
        <f t="shared" si="49"/>
        <v>55.70548984615386</v>
      </c>
      <c r="BI135">
        <f t="shared" si="49"/>
        <v>37.136993230769235</v>
      </c>
      <c r="BK135">
        <f>PER!BD135/PBR!BB135*100</f>
        <v>16.849994268207517</v>
      </c>
      <c r="BL135">
        <f t="shared" si="42"/>
        <v>50629.804999999993</v>
      </c>
      <c r="BN135">
        <f>PER!BP135/PBR!BL135*100</f>
        <v>18.287850559414711</v>
      </c>
    </row>
    <row r="136" spans="1:66" x14ac:dyDescent="0.3">
      <c r="A136" s="38">
        <v>38800</v>
      </c>
      <c r="B136" s="48">
        <v>89705.3</v>
      </c>
      <c r="C136" s="48">
        <v>105993.71</v>
      </c>
      <c r="D136" s="48">
        <v>609000</v>
      </c>
      <c r="E136" s="49">
        <v>1438.56</v>
      </c>
      <c r="AC136" s="35">
        <f t="shared" si="33"/>
        <v>2007</v>
      </c>
      <c r="AD136" s="5">
        <f t="shared" si="27"/>
        <v>2006</v>
      </c>
      <c r="AE136" s="5">
        <f t="shared" si="34"/>
        <v>2005</v>
      </c>
      <c r="AF136" s="8">
        <f t="shared" si="28"/>
        <v>38800</v>
      </c>
      <c r="AG136" s="6">
        <f t="shared" si="47"/>
        <v>41</v>
      </c>
      <c r="AH136" s="6">
        <f t="shared" si="48"/>
        <v>11</v>
      </c>
      <c r="AJ136">
        <f t="shared" si="37"/>
        <v>40828.738269230773</v>
      </c>
      <c r="AK136">
        <f t="shared" si="38"/>
        <v>2.1971117355738476</v>
      </c>
      <c r="AL136" s="39">
        <f t="shared" si="29"/>
        <v>38800</v>
      </c>
      <c r="AM136" s="40">
        <f t="shared" si="30"/>
        <v>89.705300000000008</v>
      </c>
      <c r="AN136">
        <f t="shared" si="50"/>
        <v>106.1547195</v>
      </c>
      <c r="AO136">
        <f t="shared" si="50"/>
        <v>89.823224192307691</v>
      </c>
      <c r="AP136" s="33">
        <f t="shared" si="50"/>
        <v>73.491728884615384</v>
      </c>
      <c r="AQ136">
        <f t="shared" si="50"/>
        <v>57.160233576923076</v>
      </c>
      <c r="AR136">
        <f t="shared" si="50"/>
        <v>40.828738269230776</v>
      </c>
      <c r="AT136">
        <f>PER!AK136/PBR!AJ136*100</f>
        <v>18.855968057077291</v>
      </c>
      <c r="AU136">
        <f t="shared" si="40"/>
        <v>50785.122499999998</v>
      </c>
      <c r="AW136">
        <f>PER!AW136/PBR!AU136*100</f>
        <v>18.406639130917192</v>
      </c>
      <c r="BB136">
        <f t="shared" si="41"/>
        <v>46543.607692307691</v>
      </c>
      <c r="BC136">
        <f t="shared" si="31"/>
        <v>1.9273387785714275</v>
      </c>
      <c r="BD136" s="41">
        <f t="shared" si="26"/>
        <v>89.705300000000008</v>
      </c>
      <c r="BE136">
        <f t="shared" si="49"/>
        <v>111.70465846153844</v>
      </c>
      <c r="BF136">
        <f t="shared" si="49"/>
        <v>93.087215384615376</v>
      </c>
      <c r="BG136">
        <f t="shared" si="49"/>
        <v>74.46977230769231</v>
      </c>
      <c r="BH136">
        <f t="shared" si="49"/>
        <v>55.852329230769236</v>
      </c>
      <c r="BI136">
        <f t="shared" si="49"/>
        <v>37.234886153846155</v>
      </c>
      <c r="BK136">
        <f>PER!BD136/PBR!BB136*100</f>
        <v>16.785388111628649</v>
      </c>
      <c r="BL136">
        <f t="shared" si="42"/>
        <v>50785.122499999998</v>
      </c>
      <c r="BN136">
        <f>PER!BP136/PBR!BL136*100</f>
        <v>18.16858940256644</v>
      </c>
    </row>
    <row r="137" spans="1:66" x14ac:dyDescent="0.3">
      <c r="A137" s="38">
        <v>38807</v>
      </c>
      <c r="B137" s="48">
        <v>92798.58</v>
      </c>
      <c r="C137" s="48">
        <v>110234.84</v>
      </c>
      <c r="D137" s="48">
        <v>630000</v>
      </c>
      <c r="E137" s="49">
        <v>1495.93</v>
      </c>
      <c r="AC137" s="35">
        <f t="shared" si="33"/>
        <v>2007</v>
      </c>
      <c r="AD137" s="5">
        <f t="shared" si="27"/>
        <v>2006</v>
      </c>
      <c r="AE137" s="5">
        <f t="shared" si="34"/>
        <v>2005</v>
      </c>
      <c r="AF137" s="8">
        <f t="shared" si="28"/>
        <v>38807</v>
      </c>
      <c r="AG137" s="6">
        <f t="shared" si="47"/>
        <v>40</v>
      </c>
      <c r="AH137" s="6">
        <f t="shared" si="48"/>
        <v>12</v>
      </c>
      <c r="AJ137">
        <f t="shared" si="37"/>
        <v>40935.295384615391</v>
      </c>
      <c r="AK137">
        <f t="shared" si="38"/>
        <v>2.2669576249076306</v>
      </c>
      <c r="AL137" s="39">
        <f t="shared" si="29"/>
        <v>38807</v>
      </c>
      <c r="AM137" s="40">
        <f t="shared" si="30"/>
        <v>92.798580000000001</v>
      </c>
      <c r="AN137">
        <f t="shared" si="50"/>
        <v>106.43176799999999</v>
      </c>
      <c r="AO137">
        <f t="shared" si="50"/>
        <v>90.057649846153836</v>
      </c>
      <c r="AP137" s="33">
        <f t="shared" si="50"/>
        <v>73.683531692307696</v>
      </c>
      <c r="AQ137">
        <f t="shared" si="50"/>
        <v>57.309413538461541</v>
      </c>
      <c r="AR137">
        <f t="shared" si="50"/>
        <v>40.935295384615394</v>
      </c>
      <c r="AT137">
        <f>PER!AK137/PBR!AJ137*100</f>
        <v>18.819864009024069</v>
      </c>
      <c r="AU137">
        <f t="shared" si="40"/>
        <v>50940.44</v>
      </c>
      <c r="AW137">
        <f>PER!AW137/PBR!AU137*100</f>
        <v>18.361668284342684</v>
      </c>
      <c r="BB137">
        <f t="shared" si="41"/>
        <v>46665.973846153851</v>
      </c>
      <c r="BC137">
        <f t="shared" si="31"/>
        <v>1.9885705226239125</v>
      </c>
      <c r="BD137" s="41">
        <f t="shared" si="26"/>
        <v>92.798580000000001</v>
      </c>
      <c r="BE137">
        <f t="shared" si="49"/>
        <v>111.99833723076924</v>
      </c>
      <c r="BF137">
        <f t="shared" si="49"/>
        <v>93.331947692307708</v>
      </c>
      <c r="BG137">
        <f t="shared" si="49"/>
        <v>74.665558153846163</v>
      </c>
      <c r="BH137">
        <f t="shared" si="49"/>
        <v>55.999168615384633</v>
      </c>
      <c r="BI137">
        <f t="shared" si="49"/>
        <v>37.332779076923082</v>
      </c>
      <c r="BK137">
        <f>PER!BD137/PBR!BB137*100</f>
        <v>16.721120771803985</v>
      </c>
      <c r="BL137">
        <f t="shared" si="42"/>
        <v>50940.44</v>
      </c>
      <c r="BN137">
        <f>PER!BP137/PBR!BL137*100</f>
        <v>18.050055500713562</v>
      </c>
    </row>
    <row r="138" spans="1:66" x14ac:dyDescent="0.3">
      <c r="A138" s="38">
        <v>38814</v>
      </c>
      <c r="B138" s="48">
        <v>96333.77</v>
      </c>
      <c r="C138" s="48">
        <v>115050.16</v>
      </c>
      <c r="D138" s="48">
        <v>654000</v>
      </c>
      <c r="E138" s="49">
        <v>1557.47</v>
      </c>
      <c r="AC138" s="35">
        <f t="shared" si="33"/>
        <v>2007</v>
      </c>
      <c r="AD138" s="5">
        <f t="shared" si="27"/>
        <v>2006</v>
      </c>
      <c r="AE138" s="5">
        <f t="shared" si="34"/>
        <v>2005</v>
      </c>
      <c r="AF138" s="8">
        <f t="shared" si="28"/>
        <v>38814</v>
      </c>
      <c r="AG138" s="6">
        <f t="shared" si="47"/>
        <v>39</v>
      </c>
      <c r="AH138" s="6">
        <f t="shared" si="48"/>
        <v>13</v>
      </c>
      <c r="AJ138">
        <f t="shared" si="37"/>
        <v>41041.852500000001</v>
      </c>
      <c r="AK138">
        <f t="shared" si="38"/>
        <v>2.347208133453528</v>
      </c>
      <c r="AL138" s="39">
        <f t="shared" si="29"/>
        <v>38814</v>
      </c>
      <c r="AM138" s="40">
        <f t="shared" si="30"/>
        <v>96.333770000000001</v>
      </c>
      <c r="AN138">
        <f t="shared" si="50"/>
        <v>106.70881649999998</v>
      </c>
      <c r="AO138">
        <f t="shared" si="50"/>
        <v>90.292075499999996</v>
      </c>
      <c r="AP138" s="33">
        <f t="shared" si="50"/>
        <v>73.875334499999994</v>
      </c>
      <c r="AQ138">
        <f t="shared" si="50"/>
        <v>57.458593499999992</v>
      </c>
      <c r="AR138">
        <f t="shared" si="50"/>
        <v>41.041852499999997</v>
      </c>
      <c r="AT138">
        <f>PER!AK138/PBR!AJ138*100</f>
        <v>18.783947435121259</v>
      </c>
      <c r="AU138">
        <f t="shared" si="40"/>
        <v>51095.757499999992</v>
      </c>
      <c r="AW138">
        <f>PER!AW138/PBR!AU138*100</f>
        <v>18.316970836570924</v>
      </c>
      <c r="BB138">
        <f t="shared" si="41"/>
        <v>46788.34</v>
      </c>
      <c r="BC138">
        <f t="shared" si="31"/>
        <v>2.0589268608375506</v>
      </c>
      <c r="BD138" s="41">
        <f t="shared" si="26"/>
        <v>96.333770000000001</v>
      </c>
      <c r="BE138">
        <f t="shared" si="49"/>
        <v>112.29201599999999</v>
      </c>
      <c r="BF138">
        <f t="shared" si="49"/>
        <v>93.576679999999996</v>
      </c>
      <c r="BG138">
        <f t="shared" si="49"/>
        <v>74.861344000000003</v>
      </c>
      <c r="BH138">
        <f t="shared" si="49"/>
        <v>56.146008000000002</v>
      </c>
      <c r="BI138">
        <f t="shared" si="49"/>
        <v>37.430672000000001</v>
      </c>
      <c r="BK138">
        <f>PER!BD138/PBR!BB138*100</f>
        <v>16.657189590397952</v>
      </c>
      <c r="BL138">
        <f t="shared" si="42"/>
        <v>51095.757499999992</v>
      </c>
      <c r="BN138">
        <f>PER!BP138/PBR!BL138*100</f>
        <v>17.932242221871359</v>
      </c>
    </row>
    <row r="139" spans="1:66" x14ac:dyDescent="0.3">
      <c r="A139" s="38">
        <v>38821</v>
      </c>
      <c r="B139" s="48">
        <v>96481.07</v>
      </c>
      <c r="C139" s="48">
        <v>116003.75</v>
      </c>
      <c r="D139" s="48">
        <v>655000</v>
      </c>
      <c r="E139" s="49">
        <v>1570.78</v>
      </c>
      <c r="AC139" s="35">
        <f t="shared" si="33"/>
        <v>2007</v>
      </c>
      <c r="AD139" s="5">
        <f t="shared" si="27"/>
        <v>2006</v>
      </c>
      <c r="AE139" s="5">
        <f t="shared" si="34"/>
        <v>2005</v>
      </c>
      <c r="AF139" s="8">
        <f t="shared" si="28"/>
        <v>38821</v>
      </c>
      <c r="AG139" s="6">
        <f t="shared" si="47"/>
        <v>38</v>
      </c>
      <c r="AH139" s="6">
        <f t="shared" si="48"/>
        <v>14</v>
      </c>
      <c r="AJ139">
        <f t="shared" si="37"/>
        <v>41148.409615384611</v>
      </c>
      <c r="AK139">
        <f t="shared" si="38"/>
        <v>2.3447095744844426</v>
      </c>
      <c r="AL139" s="39">
        <f t="shared" si="29"/>
        <v>38821</v>
      </c>
      <c r="AM139" s="40">
        <f t="shared" si="30"/>
        <v>96.481070000000003</v>
      </c>
      <c r="AN139">
        <f t="shared" si="50"/>
        <v>106.98586499999998</v>
      </c>
      <c r="AO139">
        <f t="shared" si="50"/>
        <v>90.526501153846141</v>
      </c>
      <c r="AP139" s="33">
        <f t="shared" si="50"/>
        <v>74.067137307692292</v>
      </c>
      <c r="AQ139">
        <f t="shared" si="50"/>
        <v>57.607773461538457</v>
      </c>
      <c r="AR139">
        <f t="shared" si="50"/>
        <v>41.148409615384608</v>
      </c>
      <c r="AT139">
        <f>PER!AK139/PBR!AJ139*100</f>
        <v>18.748216878930691</v>
      </c>
      <c r="AU139">
        <f t="shared" si="40"/>
        <v>51251.074999999997</v>
      </c>
      <c r="AW139">
        <f>PER!AW139/PBR!AU139*100</f>
        <v>18.272544301978808</v>
      </c>
      <c r="BB139">
        <f t="shared" si="41"/>
        <v>46910.706153846157</v>
      </c>
      <c r="BC139">
        <f t="shared" si="31"/>
        <v>2.0566961768510841</v>
      </c>
      <c r="BD139" s="41">
        <f t="shared" si="26"/>
        <v>96.481070000000003</v>
      </c>
      <c r="BE139">
        <f t="shared" si="49"/>
        <v>112.58569476923077</v>
      </c>
      <c r="BF139">
        <f t="shared" si="49"/>
        <v>93.821412307692313</v>
      </c>
      <c r="BG139">
        <f t="shared" si="49"/>
        <v>75.057129846153856</v>
      </c>
      <c r="BH139">
        <f t="shared" si="49"/>
        <v>56.292847384615392</v>
      </c>
      <c r="BI139">
        <f t="shared" si="49"/>
        <v>37.528564923076928</v>
      </c>
      <c r="BK139">
        <f>PER!BD139/PBR!BB139*100</f>
        <v>16.593591936811929</v>
      </c>
      <c r="BL139">
        <f t="shared" si="42"/>
        <v>51251.074999999997</v>
      </c>
      <c r="BN139">
        <f>PER!BP139/PBR!BL139*100</f>
        <v>17.815143014448591</v>
      </c>
    </row>
    <row r="140" spans="1:66" x14ac:dyDescent="0.3">
      <c r="A140" s="38">
        <v>38828</v>
      </c>
      <c r="B140" s="48">
        <v>101636.54</v>
      </c>
      <c r="C140" s="48">
        <v>121928.31</v>
      </c>
      <c r="D140" s="48">
        <v>690000</v>
      </c>
      <c r="E140" s="49">
        <v>1651.04</v>
      </c>
      <c r="AC140" s="35">
        <f t="shared" si="33"/>
        <v>2007</v>
      </c>
      <c r="AD140" s="5">
        <f t="shared" si="27"/>
        <v>2006</v>
      </c>
      <c r="AE140" s="5">
        <f t="shared" si="34"/>
        <v>2005</v>
      </c>
      <c r="AF140" s="8">
        <f t="shared" si="28"/>
        <v>38828</v>
      </c>
      <c r="AG140" s="6">
        <f t="shared" si="47"/>
        <v>37</v>
      </c>
      <c r="AH140" s="6">
        <f t="shared" si="48"/>
        <v>15</v>
      </c>
      <c r="AJ140">
        <f t="shared" si="37"/>
        <v>41254.966730769229</v>
      </c>
      <c r="AK140">
        <f t="shared" si="38"/>
        <v>2.4636194876433222</v>
      </c>
      <c r="AL140" s="39">
        <f t="shared" si="29"/>
        <v>38828</v>
      </c>
      <c r="AM140" s="40">
        <f t="shared" si="30"/>
        <v>101.63654</v>
      </c>
      <c r="AN140">
        <f t="shared" si="50"/>
        <v>107.26291349999998</v>
      </c>
      <c r="AO140">
        <f t="shared" si="50"/>
        <v>90.760926807692286</v>
      </c>
      <c r="AP140" s="33">
        <f t="shared" si="50"/>
        <v>74.258940115384604</v>
      </c>
      <c r="AQ140">
        <f t="shared" si="50"/>
        <v>57.756953423076915</v>
      </c>
      <c r="AR140">
        <f t="shared" si="50"/>
        <v>41.254966730769226</v>
      </c>
      <c r="AT140">
        <f>PER!AK140/PBR!AJ140*100</f>
        <v>18.712670899061493</v>
      </c>
      <c r="AU140">
        <f t="shared" si="40"/>
        <v>51406.392499999994</v>
      </c>
      <c r="AW140">
        <f>PER!AW140/PBR!AU140*100</f>
        <v>18.228386224983151</v>
      </c>
      <c r="BB140">
        <f t="shared" si="41"/>
        <v>47033.07230769231</v>
      </c>
      <c r="BC140">
        <f t="shared" si="31"/>
        <v>2.1609589808441503</v>
      </c>
      <c r="BD140" s="41">
        <f t="shared" si="26"/>
        <v>101.63654</v>
      </c>
      <c r="BE140">
        <f t="shared" si="49"/>
        <v>112.87937353846154</v>
      </c>
      <c r="BF140">
        <f t="shared" si="49"/>
        <v>94.066144615384616</v>
      </c>
      <c r="BG140">
        <f t="shared" si="49"/>
        <v>75.252915692307695</v>
      </c>
      <c r="BH140">
        <f t="shared" si="49"/>
        <v>56.439686769230782</v>
      </c>
      <c r="BI140">
        <f t="shared" si="49"/>
        <v>37.626457846153848</v>
      </c>
      <c r="BK140">
        <f>PER!BD140/PBR!BB140*100</f>
        <v>16.530325207823484</v>
      </c>
      <c r="BL140">
        <f t="shared" si="42"/>
        <v>51406.392499999994</v>
      </c>
      <c r="BN140">
        <f>PER!BP140/PBR!BL140*100</f>
        <v>17.698751406033047</v>
      </c>
    </row>
    <row r="141" spans="1:66" x14ac:dyDescent="0.3">
      <c r="A141" s="38">
        <v>38835</v>
      </c>
      <c r="B141" s="48">
        <v>94860.77</v>
      </c>
      <c r="C141" s="48">
        <v>114367.87</v>
      </c>
      <c r="D141" s="48">
        <v>644000</v>
      </c>
      <c r="E141" s="49">
        <v>1548.48</v>
      </c>
      <c r="AC141" s="35">
        <f t="shared" si="33"/>
        <v>2007</v>
      </c>
      <c r="AD141" s="5">
        <f t="shared" si="27"/>
        <v>2006</v>
      </c>
      <c r="AE141" s="5">
        <f t="shared" si="34"/>
        <v>2005</v>
      </c>
      <c r="AF141" s="8">
        <f t="shared" si="28"/>
        <v>38835</v>
      </c>
      <c r="AG141" s="6">
        <f t="shared" si="47"/>
        <v>36</v>
      </c>
      <c r="AH141" s="6">
        <f t="shared" si="48"/>
        <v>16</v>
      </c>
      <c r="AJ141">
        <f t="shared" si="37"/>
        <v>41361.523846153847</v>
      </c>
      <c r="AK141">
        <f t="shared" si="38"/>
        <v>2.2934544276666196</v>
      </c>
      <c r="AL141" s="39">
        <f t="shared" si="29"/>
        <v>38835</v>
      </c>
      <c r="AM141" s="40">
        <f t="shared" si="30"/>
        <v>94.860770000000002</v>
      </c>
      <c r="AN141">
        <f t="shared" si="50"/>
        <v>107.53996199999999</v>
      </c>
      <c r="AO141">
        <f t="shared" si="50"/>
        <v>90.995352461538445</v>
      </c>
      <c r="AP141" s="33">
        <f t="shared" si="50"/>
        <v>74.450742923076916</v>
      </c>
      <c r="AQ141">
        <f t="shared" si="50"/>
        <v>57.90613338461538</v>
      </c>
      <c r="AR141">
        <f t="shared" si="50"/>
        <v>41.361523846153844</v>
      </c>
      <c r="AT141">
        <f>PER!AK141/PBR!AJ141*100</f>
        <v>18.677308068976256</v>
      </c>
      <c r="AU141">
        <f t="shared" si="40"/>
        <v>51561.709999999992</v>
      </c>
      <c r="AW141">
        <f>PER!AW141/PBR!AU141*100</f>
        <v>18.184494179588214</v>
      </c>
      <c r="BB141">
        <f t="shared" si="41"/>
        <v>47155.438461538462</v>
      </c>
      <c r="BC141">
        <f t="shared" si="31"/>
        <v>2.0116612864785806</v>
      </c>
      <c r="BD141" s="41">
        <f t="shared" si="26"/>
        <v>94.860770000000002</v>
      </c>
      <c r="BE141">
        <f t="shared" si="49"/>
        <v>113.17305230769232</v>
      </c>
      <c r="BF141">
        <f t="shared" si="49"/>
        <v>94.310876923076918</v>
      </c>
      <c r="BG141">
        <f t="shared" si="49"/>
        <v>75.448701538461535</v>
      </c>
      <c r="BH141">
        <f t="shared" si="49"/>
        <v>56.586526153846165</v>
      </c>
      <c r="BI141">
        <f t="shared" si="49"/>
        <v>37.724350769230767</v>
      </c>
      <c r="BK141">
        <f>PER!BD141/PBR!BB141*100</f>
        <v>16.46738682723112</v>
      </c>
      <c r="BL141">
        <f t="shared" si="42"/>
        <v>51561.709999999992</v>
      </c>
      <c r="BN141">
        <f>PER!BP141/PBR!BL141*100</f>
        <v>17.583061002198967</v>
      </c>
    </row>
    <row r="142" spans="1:66" x14ac:dyDescent="0.3">
      <c r="A142" s="38">
        <v>38841</v>
      </c>
      <c r="B142" s="48">
        <v>95008.07</v>
      </c>
      <c r="C142" s="48">
        <v>113743.02</v>
      </c>
      <c r="D142" s="48">
        <v>645000</v>
      </c>
      <c r="E142" s="49">
        <v>1540.02</v>
      </c>
      <c r="AC142" s="35">
        <f t="shared" si="33"/>
        <v>2007</v>
      </c>
      <c r="AD142" s="5">
        <f t="shared" si="27"/>
        <v>2006</v>
      </c>
      <c r="AE142" s="5">
        <f t="shared" si="34"/>
        <v>2005</v>
      </c>
      <c r="AF142" s="8">
        <f t="shared" si="28"/>
        <v>38841</v>
      </c>
      <c r="AG142" s="6">
        <f t="shared" si="47"/>
        <v>35</v>
      </c>
      <c r="AH142" s="6">
        <f t="shared" si="48"/>
        <v>17</v>
      </c>
      <c r="AJ142">
        <f t="shared" si="37"/>
        <v>41468.080961538464</v>
      </c>
      <c r="AK142">
        <f t="shared" si="38"/>
        <v>2.2911132561962475</v>
      </c>
      <c r="AL142" s="39">
        <f t="shared" si="29"/>
        <v>38841</v>
      </c>
      <c r="AM142" s="40">
        <f t="shared" si="30"/>
        <v>95.008070000000004</v>
      </c>
      <c r="AN142">
        <f t="shared" si="50"/>
        <v>107.81701049999999</v>
      </c>
      <c r="AO142">
        <f t="shared" si="50"/>
        <v>91.229778115384619</v>
      </c>
      <c r="AP142" s="33">
        <f t="shared" si="50"/>
        <v>74.642545730769228</v>
      </c>
      <c r="AQ142">
        <f t="shared" si="50"/>
        <v>58.055313346153845</v>
      </c>
      <c r="AR142">
        <f t="shared" si="50"/>
        <v>41.468080961538462</v>
      </c>
      <c r="AT142">
        <f>PER!AK142/PBR!AJ142*100</f>
        <v>18.642126976800196</v>
      </c>
      <c r="AU142">
        <f t="shared" si="40"/>
        <v>51717.027500000004</v>
      </c>
      <c r="AW142">
        <f>PER!AW142/PBR!AU142*100</f>
        <v>18.140865768941456</v>
      </c>
      <c r="BB142">
        <f t="shared" si="41"/>
        <v>47277.804615384623</v>
      </c>
      <c r="BC142">
        <f t="shared" si="31"/>
        <v>2.0095702576063257</v>
      </c>
      <c r="BD142" s="41">
        <f t="shared" si="26"/>
        <v>95.008070000000004</v>
      </c>
      <c r="BE142">
        <f t="shared" si="49"/>
        <v>113.4667310769231</v>
      </c>
      <c r="BF142">
        <f t="shared" si="49"/>
        <v>94.55560923076925</v>
      </c>
      <c r="BG142">
        <f t="shared" si="49"/>
        <v>75.644487384615388</v>
      </c>
      <c r="BH142">
        <f t="shared" si="49"/>
        <v>56.733365538461555</v>
      </c>
      <c r="BI142">
        <f t="shared" si="49"/>
        <v>37.822243692307694</v>
      </c>
      <c r="BK142">
        <f>PER!BD142/PBR!BB142*100</f>
        <v>16.40477424550463</v>
      </c>
      <c r="BL142">
        <f t="shared" si="42"/>
        <v>51717.027500000004</v>
      </c>
      <c r="BN142">
        <f>PER!BP142/PBR!BL142*100</f>
        <v>17.468065485336005</v>
      </c>
    </row>
    <row r="143" spans="1:66" x14ac:dyDescent="0.3">
      <c r="A143" s="38">
        <v>38849</v>
      </c>
      <c r="B143" s="48">
        <v>96481.07</v>
      </c>
      <c r="C143" s="48">
        <v>115954.5</v>
      </c>
      <c r="D143" s="48">
        <v>655000</v>
      </c>
      <c r="E143" s="49">
        <v>1569.91</v>
      </c>
      <c r="AC143" s="35">
        <f t="shared" si="33"/>
        <v>2007</v>
      </c>
      <c r="AD143" s="5">
        <f t="shared" si="27"/>
        <v>2006</v>
      </c>
      <c r="AE143" s="5">
        <f t="shared" si="34"/>
        <v>2005</v>
      </c>
      <c r="AF143" s="8">
        <f t="shared" si="28"/>
        <v>38849</v>
      </c>
      <c r="AG143" s="6">
        <f t="shared" si="47"/>
        <v>34</v>
      </c>
      <c r="AH143" s="6">
        <f t="shared" si="48"/>
        <v>18</v>
      </c>
      <c r="AJ143">
        <f t="shared" si="37"/>
        <v>41574.638076923075</v>
      </c>
      <c r="AK143">
        <f t="shared" si="38"/>
        <v>2.3206713146001858</v>
      </c>
      <c r="AL143" s="39">
        <f t="shared" si="29"/>
        <v>38849</v>
      </c>
      <c r="AM143" s="40">
        <f t="shared" si="30"/>
        <v>96.481070000000003</v>
      </c>
      <c r="AN143">
        <f t="shared" si="50"/>
        <v>108.09405899999997</v>
      </c>
      <c r="AO143">
        <f t="shared" si="50"/>
        <v>91.46420376923075</v>
      </c>
      <c r="AP143" s="33">
        <f t="shared" si="50"/>
        <v>74.834348538461526</v>
      </c>
      <c r="AQ143">
        <f t="shared" si="50"/>
        <v>58.204493307692296</v>
      </c>
      <c r="AR143">
        <f t="shared" si="50"/>
        <v>41.574638076923073</v>
      </c>
      <c r="AT143">
        <f>PER!AK143/PBR!AJ143*100</f>
        <v>18.607126225133243</v>
      </c>
      <c r="AU143">
        <f t="shared" si="40"/>
        <v>51872.345000000001</v>
      </c>
      <c r="AW143">
        <f>PER!AW143/PBR!AU143*100</f>
        <v>18.097498624897181</v>
      </c>
      <c r="BB143">
        <f t="shared" si="41"/>
        <v>47400.170769230768</v>
      </c>
      <c r="BC143">
        <f t="shared" si="31"/>
        <v>2.0354582786150952</v>
      </c>
      <c r="BD143" s="41">
        <f t="shared" si="26"/>
        <v>96.481070000000003</v>
      </c>
      <c r="BE143">
        <f t="shared" si="49"/>
        <v>113.76040984615383</v>
      </c>
      <c r="BF143">
        <f t="shared" si="49"/>
        <v>94.800341538461538</v>
      </c>
      <c r="BG143">
        <f t="shared" si="49"/>
        <v>75.840273230769242</v>
      </c>
      <c r="BH143">
        <f t="shared" si="49"/>
        <v>56.880204923076931</v>
      </c>
      <c r="BI143">
        <f t="shared" si="49"/>
        <v>37.920136615384621</v>
      </c>
      <c r="BK143">
        <f>PER!BD143/PBR!BB143*100</f>
        <v>16.342484939440823</v>
      </c>
      <c r="BL143">
        <f t="shared" si="42"/>
        <v>51872.345000000001</v>
      </c>
      <c r="BN143">
        <f>PER!BP143/PBR!BL143*100</f>
        <v>17.353758613499235</v>
      </c>
    </row>
    <row r="144" spans="1:66" x14ac:dyDescent="0.3">
      <c r="A144" s="38">
        <v>38856</v>
      </c>
      <c r="B144" s="48">
        <v>93976.98</v>
      </c>
      <c r="C144" s="48">
        <v>113869.58</v>
      </c>
      <c r="D144" s="48">
        <v>638000</v>
      </c>
      <c r="E144" s="49">
        <v>1541.58</v>
      </c>
      <c r="AC144" s="35">
        <f t="shared" si="33"/>
        <v>2007</v>
      </c>
      <c r="AD144" s="5">
        <f t="shared" si="27"/>
        <v>2006</v>
      </c>
      <c r="AE144" s="5">
        <f t="shared" si="34"/>
        <v>2005</v>
      </c>
      <c r="AF144" s="8">
        <f t="shared" si="28"/>
        <v>38856</v>
      </c>
      <c r="AG144" s="6">
        <f t="shared" si="47"/>
        <v>33</v>
      </c>
      <c r="AH144" s="6">
        <f t="shared" si="48"/>
        <v>19</v>
      </c>
      <c r="AJ144">
        <f t="shared" si="37"/>
        <v>41681.195192307692</v>
      </c>
      <c r="AK144">
        <f t="shared" si="38"/>
        <v>2.2546613542728626</v>
      </c>
      <c r="AL144" s="39">
        <f t="shared" si="29"/>
        <v>38856</v>
      </c>
      <c r="AM144" s="40">
        <f t="shared" si="30"/>
        <v>93.976979999999998</v>
      </c>
      <c r="AN144">
        <f t="shared" si="50"/>
        <v>108.37110749999998</v>
      </c>
      <c r="AO144">
        <f t="shared" si="50"/>
        <v>91.698629423076909</v>
      </c>
      <c r="AP144" s="33">
        <f t="shared" si="50"/>
        <v>75.026151346153839</v>
      </c>
      <c r="AQ144">
        <f t="shared" si="50"/>
        <v>58.353673269230761</v>
      </c>
      <c r="AR144">
        <f t="shared" si="50"/>
        <v>41.68119519230769</v>
      </c>
      <c r="AT144">
        <f>PER!AK144/PBR!AJ144*100</f>
        <v>18.572304430865024</v>
      </c>
      <c r="AU144">
        <f t="shared" si="40"/>
        <v>52027.662499999991</v>
      </c>
      <c r="AW144">
        <f>PER!AW144/PBR!AU144*100</f>
        <v>18.054390407588098</v>
      </c>
      <c r="BB144">
        <f t="shared" si="41"/>
        <v>47522.536923076921</v>
      </c>
      <c r="BC144">
        <f t="shared" si="31"/>
        <v>1.977524477536148</v>
      </c>
      <c r="BD144" s="41">
        <f t="shared" si="26"/>
        <v>93.976979999999998</v>
      </c>
      <c r="BE144">
        <f t="shared" si="49"/>
        <v>114.05408861538461</v>
      </c>
      <c r="BF144">
        <f t="shared" si="49"/>
        <v>95.045073846153841</v>
      </c>
      <c r="BG144">
        <f t="shared" si="49"/>
        <v>76.036059076923081</v>
      </c>
      <c r="BH144">
        <f t="shared" si="49"/>
        <v>57.027044307692314</v>
      </c>
      <c r="BI144">
        <f t="shared" si="49"/>
        <v>38.018029538461541</v>
      </c>
      <c r="BK144">
        <f>PER!BD144/PBR!BB144*100</f>
        <v>16.280516411824557</v>
      </c>
      <c r="BL144">
        <f t="shared" si="42"/>
        <v>52027.662499999991</v>
      </c>
      <c r="BN144">
        <f>PER!BP144/PBR!BL144*100</f>
        <v>17.240134219279689</v>
      </c>
    </row>
    <row r="145" spans="1:66" x14ac:dyDescent="0.3">
      <c r="A145" s="38">
        <v>38863</v>
      </c>
      <c r="B145" s="48">
        <v>91325.59</v>
      </c>
      <c r="C145" s="48">
        <v>110254.62</v>
      </c>
      <c r="D145" s="48">
        <v>620000</v>
      </c>
      <c r="E145" s="49">
        <v>1492.69</v>
      </c>
      <c r="AC145" s="35">
        <f t="shared" si="33"/>
        <v>2007</v>
      </c>
      <c r="AD145" s="5">
        <f t="shared" si="27"/>
        <v>2006</v>
      </c>
      <c r="AE145" s="5">
        <f t="shared" si="34"/>
        <v>2005</v>
      </c>
      <c r="AF145" s="8">
        <f t="shared" si="28"/>
        <v>38863</v>
      </c>
      <c r="AG145" s="6">
        <f t="shared" si="47"/>
        <v>32</v>
      </c>
      <c r="AH145" s="6">
        <f t="shared" si="48"/>
        <v>20</v>
      </c>
      <c r="AJ145">
        <f t="shared" si="37"/>
        <v>41787.75230769231</v>
      </c>
      <c r="AK145">
        <f t="shared" si="38"/>
        <v>2.1854630832390747</v>
      </c>
      <c r="AL145" s="39">
        <f t="shared" si="29"/>
        <v>38863</v>
      </c>
      <c r="AM145" s="40">
        <f t="shared" si="30"/>
        <v>91.325589999999991</v>
      </c>
      <c r="AN145">
        <f t="shared" si="50"/>
        <v>108.64815599999999</v>
      </c>
      <c r="AO145">
        <f t="shared" si="50"/>
        <v>91.933055076923083</v>
      </c>
      <c r="AP145" s="33">
        <f t="shared" si="50"/>
        <v>75.217954153846151</v>
      </c>
      <c r="AQ145">
        <f t="shared" si="50"/>
        <v>58.502853230769226</v>
      </c>
      <c r="AR145">
        <f t="shared" si="50"/>
        <v>41.787752307692308</v>
      </c>
      <c r="AT145">
        <f>PER!AK145/PBR!AJ145*100</f>
        <v>18.537660224992685</v>
      </c>
      <c r="AU145">
        <f t="shared" si="40"/>
        <v>52182.979999999996</v>
      </c>
      <c r="AW145">
        <f>PER!AW145/PBR!AU145*100</f>
        <v>18.011538805004417</v>
      </c>
      <c r="BB145">
        <f t="shared" si="41"/>
        <v>47644.903076923089</v>
      </c>
      <c r="BC145">
        <f t="shared" si="31"/>
        <v>1.9167966372510838</v>
      </c>
      <c r="BD145" s="41">
        <f t="shared" si="26"/>
        <v>91.325589999999991</v>
      </c>
      <c r="BE145">
        <f t="shared" si="49"/>
        <v>114.34776738461541</v>
      </c>
      <c r="BF145">
        <f t="shared" si="49"/>
        <v>95.289806153846172</v>
      </c>
      <c r="BG145">
        <f t="shared" si="49"/>
        <v>76.231844923076949</v>
      </c>
      <c r="BH145">
        <f t="shared" si="49"/>
        <v>57.173883692307719</v>
      </c>
      <c r="BI145">
        <f t="shared" si="49"/>
        <v>38.115922461538474</v>
      </c>
      <c r="BK145">
        <f>PER!BD145/PBR!BB145*100</f>
        <v>16.218866191095039</v>
      </c>
      <c r="BL145">
        <f t="shared" si="42"/>
        <v>52182.979999999996</v>
      </c>
      <c r="BN145">
        <f>PER!BP145/PBR!BL145*100</f>
        <v>17.127186208695161</v>
      </c>
    </row>
    <row r="146" spans="1:66" x14ac:dyDescent="0.3">
      <c r="A146" s="38">
        <v>38870</v>
      </c>
      <c r="B146" s="48">
        <v>90441.79</v>
      </c>
      <c r="C146" s="48">
        <v>108797.29</v>
      </c>
      <c r="D146" s="48">
        <v>614000</v>
      </c>
      <c r="E146" s="49">
        <v>1473.31</v>
      </c>
      <c r="AC146" s="35">
        <f t="shared" si="33"/>
        <v>2007</v>
      </c>
      <c r="AD146" s="5">
        <f t="shared" si="27"/>
        <v>2006</v>
      </c>
      <c r="AE146" s="5">
        <f t="shared" si="34"/>
        <v>2005</v>
      </c>
      <c r="AF146" s="8">
        <f t="shared" si="28"/>
        <v>38870</v>
      </c>
      <c r="AG146" s="6">
        <f t="shared" si="47"/>
        <v>31</v>
      </c>
      <c r="AH146" s="6">
        <f t="shared" si="48"/>
        <v>21</v>
      </c>
      <c r="AJ146">
        <f t="shared" si="37"/>
        <v>41894.30942307692</v>
      </c>
      <c r="AK146">
        <f t="shared" si="38"/>
        <v>2.1588084693474228</v>
      </c>
      <c r="AL146" s="39">
        <f t="shared" si="29"/>
        <v>38870</v>
      </c>
      <c r="AM146" s="40">
        <f t="shared" si="30"/>
        <v>90.441789999999997</v>
      </c>
      <c r="AN146">
        <f t="shared" si="50"/>
        <v>108.92520449999998</v>
      </c>
      <c r="AO146">
        <f t="shared" si="50"/>
        <v>92.167480730769213</v>
      </c>
      <c r="AP146" s="33">
        <f t="shared" si="50"/>
        <v>75.409756961538449</v>
      </c>
      <c r="AQ146">
        <f t="shared" si="50"/>
        <v>58.652033192307684</v>
      </c>
      <c r="AR146">
        <f t="shared" si="50"/>
        <v>41.894309423076919</v>
      </c>
      <c r="AT146">
        <f>PER!AK146/PBR!AJ146*100</f>
        <v>18.503192252441448</v>
      </c>
      <c r="AU146">
        <f t="shared" si="40"/>
        <v>52338.297500000001</v>
      </c>
      <c r="AW146">
        <f>PER!AW146/PBR!AU146*100</f>
        <v>17.968941532580565</v>
      </c>
      <c r="BB146">
        <f t="shared" si="41"/>
        <v>47767.269230769234</v>
      </c>
      <c r="BC146">
        <f t="shared" si="31"/>
        <v>1.8933841405725997</v>
      </c>
      <c r="BD146" s="41">
        <f t="shared" si="26"/>
        <v>90.441789999999997</v>
      </c>
      <c r="BE146">
        <f t="shared" si="49"/>
        <v>114.64144615384616</v>
      </c>
      <c r="BF146">
        <f t="shared" si="49"/>
        <v>95.534538461538475</v>
      </c>
      <c r="BG146">
        <f t="shared" si="49"/>
        <v>76.427630769230774</v>
      </c>
      <c r="BH146">
        <f t="shared" si="49"/>
        <v>57.320723076923088</v>
      </c>
      <c r="BI146">
        <f t="shared" si="49"/>
        <v>38.213815384615387</v>
      </c>
      <c r="BK146">
        <f>PER!BD146/PBR!BB146*100</f>
        <v>16.157531831017213</v>
      </c>
      <c r="BL146">
        <f t="shared" si="42"/>
        <v>52338.297500000001</v>
      </c>
      <c r="BN146">
        <f>PER!BP146/PBR!BL146*100</f>
        <v>17.014908560100679</v>
      </c>
    </row>
    <row r="147" spans="1:66" x14ac:dyDescent="0.3">
      <c r="A147" s="38">
        <v>38877</v>
      </c>
      <c r="B147" s="48">
        <v>84697.12</v>
      </c>
      <c r="C147" s="48">
        <v>102290.18</v>
      </c>
      <c r="D147" s="48">
        <v>575000</v>
      </c>
      <c r="E147" s="49">
        <v>1381.98</v>
      </c>
      <c r="AC147" s="35">
        <f t="shared" si="33"/>
        <v>2007</v>
      </c>
      <c r="AD147" s="5">
        <f t="shared" si="27"/>
        <v>2006</v>
      </c>
      <c r="AE147" s="5">
        <f t="shared" si="34"/>
        <v>2005</v>
      </c>
      <c r="AF147" s="8">
        <f t="shared" si="28"/>
        <v>38877</v>
      </c>
      <c r="AG147" s="6">
        <f t="shared" si="47"/>
        <v>30</v>
      </c>
      <c r="AH147" s="6">
        <f t="shared" si="48"/>
        <v>22</v>
      </c>
      <c r="AJ147">
        <f t="shared" si="37"/>
        <v>42000.866538461538</v>
      </c>
      <c r="AK147">
        <f t="shared" si="38"/>
        <v>2.0165564899105148</v>
      </c>
      <c r="AL147" s="39">
        <f t="shared" si="29"/>
        <v>38877</v>
      </c>
      <c r="AM147" s="40">
        <f t="shared" si="30"/>
        <v>84.697119999999998</v>
      </c>
      <c r="AN147">
        <f t="shared" si="50"/>
        <v>109.20225299999998</v>
      </c>
      <c r="AO147">
        <f t="shared" si="50"/>
        <v>92.401906384615373</v>
      </c>
      <c r="AP147" s="33">
        <f t="shared" si="50"/>
        <v>75.601559769230761</v>
      </c>
      <c r="AQ147">
        <f t="shared" si="50"/>
        <v>58.801213153846149</v>
      </c>
      <c r="AR147">
        <f t="shared" si="50"/>
        <v>42.000866538461537</v>
      </c>
      <c r="AT147">
        <f>PER!AK147/PBR!AJ147*100</f>
        <v>18.468899171887966</v>
      </c>
      <c r="AU147">
        <f t="shared" si="40"/>
        <v>52493.614999999991</v>
      </c>
      <c r="AW147">
        <f>PER!AW147/PBR!AU147*100</f>
        <v>17.926596332789167</v>
      </c>
      <c r="BB147">
        <f t="shared" si="41"/>
        <v>47889.63538461538</v>
      </c>
      <c r="BC147">
        <f t="shared" si="31"/>
        <v>1.7685897860731903</v>
      </c>
      <c r="BD147" s="41">
        <f t="shared" ref="BD147:BD210" si="51">AM147</f>
        <v>84.697119999999998</v>
      </c>
      <c r="BE147">
        <f t="shared" si="49"/>
        <v>114.9351249230769</v>
      </c>
      <c r="BF147">
        <f t="shared" si="49"/>
        <v>95.779270769230763</v>
      </c>
      <c r="BG147">
        <f t="shared" si="49"/>
        <v>76.623416615384613</v>
      </c>
      <c r="BH147">
        <f t="shared" si="49"/>
        <v>57.467562461538463</v>
      </c>
      <c r="BI147">
        <f t="shared" si="49"/>
        <v>38.311708307692307</v>
      </c>
      <c r="BK147">
        <f>PER!BD147/PBR!BB147*100</f>
        <v>16.096510910358219</v>
      </c>
      <c r="BL147">
        <f t="shared" si="42"/>
        <v>52493.614999999991</v>
      </c>
      <c r="BN147">
        <f>PER!BP147/PBR!BL147*100</f>
        <v>16.903295323118385</v>
      </c>
    </row>
    <row r="148" spans="1:66" x14ac:dyDescent="0.3">
      <c r="A148" s="38">
        <v>38884</v>
      </c>
      <c r="B148" s="48">
        <v>84107.92</v>
      </c>
      <c r="C148" s="48">
        <v>101585.69</v>
      </c>
      <c r="D148" s="48">
        <v>571000</v>
      </c>
      <c r="E148" s="49">
        <v>1372.3</v>
      </c>
      <c r="AC148" s="35">
        <f t="shared" si="33"/>
        <v>2007</v>
      </c>
      <c r="AD148" s="5">
        <f t="shared" ref="AD148:AD211" si="52">YEAR(AF148)</f>
        <v>2006</v>
      </c>
      <c r="AE148" s="5">
        <f t="shared" si="34"/>
        <v>2005</v>
      </c>
      <c r="AF148" s="8">
        <f t="shared" ref="AF148:AF211" si="53">A148</f>
        <v>38884</v>
      </c>
      <c r="AG148" s="6">
        <f t="shared" si="47"/>
        <v>29</v>
      </c>
      <c r="AH148" s="6">
        <f t="shared" si="48"/>
        <v>23</v>
      </c>
      <c r="AJ148">
        <f t="shared" si="37"/>
        <v>42107.423653846156</v>
      </c>
      <c r="AK148">
        <f t="shared" si="38"/>
        <v>1.9974606067430927</v>
      </c>
      <c r="AL148" s="39">
        <f t="shared" ref="AL148:AL211" si="54">AF148</f>
        <v>38884</v>
      </c>
      <c r="AM148" s="40">
        <f t="shared" ref="AM148:AM211" si="55">(B148)/1000</f>
        <v>84.107919999999993</v>
      </c>
      <c r="AN148">
        <f t="shared" si="50"/>
        <v>109.47930149999999</v>
      </c>
      <c r="AO148">
        <f t="shared" si="50"/>
        <v>92.636332038461532</v>
      </c>
      <c r="AP148" s="33">
        <f t="shared" si="50"/>
        <v>75.793362576923073</v>
      </c>
      <c r="AQ148">
        <f t="shared" si="50"/>
        <v>58.950393115384614</v>
      </c>
      <c r="AR148">
        <f t="shared" si="50"/>
        <v>42.107423653846155</v>
      </c>
      <c r="AT148">
        <f>PER!AK148/PBR!AJ148*100</f>
        <v>18.434779655586311</v>
      </c>
      <c r="AU148">
        <f t="shared" si="40"/>
        <v>52648.932499999995</v>
      </c>
      <c r="AW148">
        <f>PER!AW148/PBR!AU148*100</f>
        <v>17.884500974742167</v>
      </c>
      <c r="BB148">
        <f t="shared" si="41"/>
        <v>48012.00153846154</v>
      </c>
      <c r="BC148">
        <f t="shared" ref="BC148:BC211" si="56">B148/BB148</f>
        <v>1.7518103246044154</v>
      </c>
      <c r="BD148" s="41">
        <f t="shared" si="51"/>
        <v>84.107919999999993</v>
      </c>
      <c r="BE148">
        <f t="shared" ref="BE148:BI163" si="57">($BB148*BE$18)/1000</f>
        <v>115.22880369230769</v>
      </c>
      <c r="BF148">
        <f t="shared" si="57"/>
        <v>96.02400307692308</v>
      </c>
      <c r="BG148">
        <f t="shared" si="57"/>
        <v>76.819202461538467</v>
      </c>
      <c r="BH148">
        <f t="shared" si="57"/>
        <v>57.614401846153861</v>
      </c>
      <c r="BI148">
        <f t="shared" si="57"/>
        <v>38.409601230769233</v>
      </c>
      <c r="BK148">
        <f>PER!BD148/PBR!BB148*100</f>
        <v>16.035801032568749</v>
      </c>
      <c r="BL148">
        <f t="shared" si="42"/>
        <v>52648.932499999995</v>
      </c>
      <c r="BN148">
        <f>PER!BP148/PBR!BL148*100</f>
        <v>16.79234061758627</v>
      </c>
    </row>
    <row r="149" spans="1:66" x14ac:dyDescent="0.3">
      <c r="A149" s="38">
        <v>38891</v>
      </c>
      <c r="B149" s="48">
        <v>83666.02</v>
      </c>
      <c r="C149" s="48">
        <v>99787.71</v>
      </c>
      <c r="D149" s="48">
        <v>568000</v>
      </c>
      <c r="E149" s="49">
        <v>1346.38</v>
      </c>
      <c r="AC149" s="35">
        <f t="shared" ref="AC149:AC212" si="58">AD149+1</f>
        <v>2007</v>
      </c>
      <c r="AD149" s="5">
        <f t="shared" si="52"/>
        <v>2006</v>
      </c>
      <c r="AE149" s="5">
        <f t="shared" ref="AE149:AE212" si="59">AD149-1</f>
        <v>2005</v>
      </c>
      <c r="AF149" s="8">
        <f t="shared" si="53"/>
        <v>38891</v>
      </c>
      <c r="AG149" s="6">
        <f t="shared" si="47"/>
        <v>28</v>
      </c>
      <c r="AH149" s="6">
        <f t="shared" si="48"/>
        <v>24</v>
      </c>
      <c r="AJ149">
        <f t="shared" ref="AJ149:AJ212" si="60">VLOOKUP($AD149,$AK$3:$AM$17,AL$1,FALSE)*($AH149/$AG$18)+VLOOKUP($AE149,$AK$3:$AM$17,AL$1,FALSE)*($AG149/$AH$18)</f>
        <v>42213.980769230773</v>
      </c>
      <c r="AK149">
        <f t="shared" ref="AK149:AK212" si="61">B149/AJ149</f>
        <v>1.9819504930694214</v>
      </c>
      <c r="AL149" s="39">
        <f t="shared" si="54"/>
        <v>38891</v>
      </c>
      <c r="AM149" s="40">
        <f t="shared" si="55"/>
        <v>83.666020000000003</v>
      </c>
      <c r="AN149">
        <f t="shared" ref="AN149:AR164" si="62">($AJ149*AN$18)/1000</f>
        <v>109.75635</v>
      </c>
      <c r="AO149">
        <f t="shared" si="62"/>
        <v>92.870757692307691</v>
      </c>
      <c r="AP149" s="33">
        <f t="shared" si="62"/>
        <v>75.985165384615385</v>
      </c>
      <c r="AQ149">
        <f t="shared" si="62"/>
        <v>59.099573076923079</v>
      </c>
      <c r="AR149">
        <f t="shared" si="62"/>
        <v>42.213980769230773</v>
      </c>
      <c r="AT149">
        <f>PER!AK149/PBR!AJ149*100</f>
        <v>18.400832389196616</v>
      </c>
      <c r="AU149">
        <f t="shared" ref="AU149:AU212" si="63">VLOOKUP($AD149,$AK$3:$AM$17,AM$1,FALSE)*($AH149/$AG$18)+VLOOKUP($AE149,$AK$3:$AM$17,AM$1,FALSE)*($AG149/$AH$18)</f>
        <v>52804.25</v>
      </c>
      <c r="AW149">
        <f>PER!AW149/PBR!AU149*100</f>
        <v>17.842653253799138</v>
      </c>
      <c r="BB149">
        <f t="shared" ref="BB149:BB212" si="64">VLOOKUP($AD149,$AK$3:$AM$17,AL$1,FALSE)*($AG149/$AG$18)+VLOOKUP($AC149,$AK$3:$AM$17,AL$1,FALSE)*($AH149/$AH$18)</f>
        <v>48134.367692307693</v>
      </c>
      <c r="BC149">
        <f t="shared" si="56"/>
        <v>1.73817635945326</v>
      </c>
      <c r="BD149" s="41">
        <f t="shared" si="51"/>
        <v>83.666020000000003</v>
      </c>
      <c r="BE149">
        <f t="shared" si="57"/>
        <v>115.52248246153846</v>
      </c>
      <c r="BF149">
        <f t="shared" si="57"/>
        <v>96.268735384615383</v>
      </c>
      <c r="BG149">
        <f t="shared" si="57"/>
        <v>77.01498830769232</v>
      </c>
      <c r="BH149">
        <f t="shared" si="57"/>
        <v>57.761241230769244</v>
      </c>
      <c r="BI149">
        <f t="shared" si="57"/>
        <v>38.50749415384616</v>
      </c>
      <c r="BK149">
        <f>PER!BD149/PBR!BB149*100</f>
        <v>15.975399825469335</v>
      </c>
      <c r="BL149">
        <f t="shared" ref="BL149:BL212" si="65">VLOOKUP($AD149,$AK$3:$AM$17,AM$1,FALSE)*($AH149/$AG$18)+VLOOKUP($AE149,$AK$3:$AM$17,AM$1,FALSE)*($AG149/$AH$18)</f>
        <v>52804.25</v>
      </c>
      <c r="BN149">
        <f>PER!BP149/PBR!BL149*100</f>
        <v>16.682038632525568</v>
      </c>
    </row>
    <row r="150" spans="1:66" x14ac:dyDescent="0.3">
      <c r="A150" s="38">
        <v>38898</v>
      </c>
      <c r="B150" s="48">
        <v>88821.5</v>
      </c>
      <c r="C150" s="48">
        <v>106832.57</v>
      </c>
      <c r="D150" s="48">
        <v>603000</v>
      </c>
      <c r="E150" s="49">
        <v>1442.59</v>
      </c>
      <c r="AC150" s="35">
        <f t="shared" si="58"/>
        <v>2007</v>
      </c>
      <c r="AD150" s="5">
        <f t="shared" si="52"/>
        <v>2006</v>
      </c>
      <c r="AE150" s="5">
        <f t="shared" si="59"/>
        <v>2005</v>
      </c>
      <c r="AF150" s="8">
        <f t="shared" si="53"/>
        <v>38898</v>
      </c>
      <c r="AG150" s="6">
        <f t="shared" si="47"/>
        <v>27</v>
      </c>
      <c r="AH150" s="6">
        <f t="shared" si="48"/>
        <v>25</v>
      </c>
      <c r="AJ150">
        <f t="shared" si="60"/>
        <v>42320.537884615391</v>
      </c>
      <c r="AK150">
        <f t="shared" si="61"/>
        <v>2.0987800354089758</v>
      </c>
      <c r="AL150" s="39">
        <f t="shared" si="54"/>
        <v>38898</v>
      </c>
      <c r="AM150" s="40">
        <f t="shared" si="55"/>
        <v>88.8215</v>
      </c>
      <c r="AN150">
        <f t="shared" si="62"/>
        <v>110.03339849999999</v>
      </c>
      <c r="AO150">
        <f t="shared" si="62"/>
        <v>93.105183346153851</v>
      </c>
      <c r="AP150" s="33">
        <f t="shared" si="62"/>
        <v>76.176968192307697</v>
      </c>
      <c r="AQ150">
        <f t="shared" si="62"/>
        <v>59.248753038461544</v>
      </c>
      <c r="AR150">
        <f t="shared" si="62"/>
        <v>42.320537884615391</v>
      </c>
      <c r="AT150">
        <f>PER!AK150/PBR!AJ150*100</f>
        <v>18.36705607161629</v>
      </c>
      <c r="AU150">
        <f t="shared" si="63"/>
        <v>52959.567500000005</v>
      </c>
      <c r="AW150">
        <f>PER!AW150/PBR!AU150*100</f>
        <v>17.801050991182311</v>
      </c>
      <c r="BB150">
        <f t="shared" si="64"/>
        <v>48256.733846153846</v>
      </c>
      <c r="BC150">
        <f t="shared" si="56"/>
        <v>1.8406032261356462</v>
      </c>
      <c r="BD150" s="41">
        <f t="shared" si="51"/>
        <v>88.8215</v>
      </c>
      <c r="BE150">
        <f t="shared" si="57"/>
        <v>115.81616123076923</v>
      </c>
      <c r="BF150">
        <f t="shared" si="57"/>
        <v>96.513467692307685</v>
      </c>
      <c r="BG150">
        <f t="shared" si="57"/>
        <v>77.21077415384616</v>
      </c>
      <c r="BH150">
        <f t="shared" si="57"/>
        <v>57.90808061538462</v>
      </c>
      <c r="BI150">
        <f t="shared" si="57"/>
        <v>38.60538707692308</v>
      </c>
      <c r="BK150">
        <f>PER!BD150/PBR!BB150*100</f>
        <v>15.915304940941363</v>
      </c>
      <c r="BL150">
        <f t="shared" si="65"/>
        <v>52959.567500000005</v>
      </c>
      <c r="BN150">
        <f>PER!BP150/PBR!BL150*100</f>
        <v>16.572383625126268</v>
      </c>
    </row>
    <row r="151" spans="1:66" x14ac:dyDescent="0.3">
      <c r="A151" s="38">
        <v>38905</v>
      </c>
      <c r="B151" s="48">
        <v>88526.9</v>
      </c>
      <c r="C151" s="48">
        <v>106604.7</v>
      </c>
      <c r="D151" s="48">
        <v>601000</v>
      </c>
      <c r="E151" s="49">
        <v>1434.89</v>
      </c>
      <c r="AC151" s="35">
        <f t="shared" si="58"/>
        <v>2007</v>
      </c>
      <c r="AD151" s="5">
        <f t="shared" si="52"/>
        <v>2006</v>
      </c>
      <c r="AE151" s="5">
        <f t="shared" si="59"/>
        <v>2005</v>
      </c>
      <c r="AF151" s="8">
        <f t="shared" si="53"/>
        <v>38905</v>
      </c>
      <c r="AG151" s="6">
        <f t="shared" si="47"/>
        <v>26</v>
      </c>
      <c r="AH151" s="6">
        <f t="shared" si="48"/>
        <v>26</v>
      </c>
      <c r="AJ151">
        <f t="shared" si="60"/>
        <v>42427.095000000001</v>
      </c>
      <c r="AK151">
        <f t="shared" si="61"/>
        <v>2.0865652008462985</v>
      </c>
      <c r="AL151" s="39">
        <f t="shared" si="54"/>
        <v>38905</v>
      </c>
      <c r="AM151" s="40">
        <f t="shared" si="55"/>
        <v>88.526899999999998</v>
      </c>
      <c r="AN151">
        <f t="shared" si="62"/>
        <v>110.31044699999998</v>
      </c>
      <c r="AO151">
        <f t="shared" si="62"/>
        <v>93.339608999999996</v>
      </c>
      <c r="AP151" s="33">
        <f t="shared" si="62"/>
        <v>76.368770999999995</v>
      </c>
      <c r="AQ151">
        <f t="shared" si="62"/>
        <v>59.397932999999995</v>
      </c>
      <c r="AR151">
        <f t="shared" si="62"/>
        <v>42.427095000000001</v>
      </c>
      <c r="AT151">
        <f>PER!AK151/PBR!AJ151*100</f>
        <v>18.333449414813813</v>
      </c>
      <c r="AU151">
        <f t="shared" si="63"/>
        <v>53114.884999999995</v>
      </c>
      <c r="AW151">
        <f>PER!AW151/PBR!AU151*100</f>
        <v>17.759692033598494</v>
      </c>
      <c r="BB151">
        <f t="shared" si="64"/>
        <v>48379.100000000006</v>
      </c>
      <c r="BC151">
        <f t="shared" si="56"/>
        <v>1.8298583479229664</v>
      </c>
      <c r="BD151" s="41">
        <f t="shared" si="51"/>
        <v>88.526899999999998</v>
      </c>
      <c r="BE151">
        <f t="shared" si="57"/>
        <v>116.10984000000001</v>
      </c>
      <c r="BF151">
        <f t="shared" si="57"/>
        <v>96.758200000000016</v>
      </c>
      <c r="BG151">
        <f t="shared" si="57"/>
        <v>77.406560000000013</v>
      </c>
      <c r="BH151">
        <f t="shared" si="57"/>
        <v>58.05492000000001</v>
      </c>
      <c r="BI151">
        <f t="shared" si="57"/>
        <v>38.703280000000007</v>
      </c>
      <c r="BK151">
        <f>PER!BD151/PBR!BB151*100</f>
        <v>15.855514054622761</v>
      </c>
      <c r="BL151">
        <f t="shared" si="65"/>
        <v>53114.884999999995</v>
      </c>
      <c r="BN151">
        <f>PER!BP151/PBR!BL151*100</f>
        <v>16.46336991975037</v>
      </c>
    </row>
    <row r="152" spans="1:66" x14ac:dyDescent="0.3">
      <c r="A152" s="38">
        <v>38912</v>
      </c>
      <c r="B152" s="48">
        <v>86022.81</v>
      </c>
      <c r="C152" s="48">
        <v>104244.05</v>
      </c>
      <c r="D152" s="48">
        <v>584000</v>
      </c>
      <c r="E152" s="49">
        <v>1404.04</v>
      </c>
      <c r="AC152" s="35">
        <f t="shared" si="58"/>
        <v>2007</v>
      </c>
      <c r="AD152" s="5">
        <f t="shared" si="52"/>
        <v>2006</v>
      </c>
      <c r="AE152" s="5">
        <f t="shared" si="59"/>
        <v>2005</v>
      </c>
      <c r="AF152" s="8">
        <f t="shared" si="53"/>
        <v>38912</v>
      </c>
      <c r="AG152" s="6">
        <f t="shared" si="47"/>
        <v>25</v>
      </c>
      <c r="AH152" s="6">
        <f t="shared" si="48"/>
        <v>27</v>
      </c>
      <c r="AJ152">
        <f t="shared" si="60"/>
        <v>42533.652115384619</v>
      </c>
      <c r="AK152">
        <f t="shared" si="61"/>
        <v>2.0224647008123986</v>
      </c>
      <c r="AL152" s="39">
        <f t="shared" si="54"/>
        <v>38912</v>
      </c>
      <c r="AM152" s="40">
        <f t="shared" si="55"/>
        <v>86.022809999999993</v>
      </c>
      <c r="AN152">
        <f t="shared" si="62"/>
        <v>110.58749549999999</v>
      </c>
      <c r="AO152">
        <f t="shared" si="62"/>
        <v>93.574034653846141</v>
      </c>
      <c r="AP152" s="33">
        <f t="shared" si="62"/>
        <v>76.560573807692307</v>
      </c>
      <c r="AQ152">
        <f t="shared" si="62"/>
        <v>59.547112961538467</v>
      </c>
      <c r="AR152">
        <f t="shared" si="62"/>
        <v>42.533652115384619</v>
      </c>
      <c r="AT152">
        <f>PER!AK152/PBR!AJ152*100</f>
        <v>18.300011143664971</v>
      </c>
      <c r="AU152">
        <f t="shared" si="63"/>
        <v>53270.202499999999</v>
      </c>
      <c r="AW152">
        <f>PER!AW152/PBR!AU152*100</f>
        <v>17.718574252867512</v>
      </c>
      <c r="BB152">
        <f t="shared" si="64"/>
        <v>48501.466153846159</v>
      </c>
      <c r="BC152">
        <f t="shared" si="56"/>
        <v>1.7736125693012355</v>
      </c>
      <c r="BD152" s="41">
        <f t="shared" si="51"/>
        <v>86.022809999999993</v>
      </c>
      <c r="BE152">
        <f t="shared" si="57"/>
        <v>116.40351876923079</v>
      </c>
      <c r="BF152">
        <f t="shared" si="57"/>
        <v>97.002932307692319</v>
      </c>
      <c r="BG152">
        <f t="shared" si="57"/>
        <v>77.602345846153852</v>
      </c>
      <c r="BH152">
        <f t="shared" si="57"/>
        <v>58.2017593846154</v>
      </c>
      <c r="BI152">
        <f t="shared" si="57"/>
        <v>38.801172923076926</v>
      </c>
      <c r="BK152">
        <f>PER!BD152/PBR!BB152*100</f>
        <v>15.796024865608347</v>
      </c>
      <c r="BL152">
        <f t="shared" si="65"/>
        <v>53270.202499999999</v>
      </c>
      <c r="BN152">
        <f>PER!BP152/PBR!BL152*100</f>
        <v>16.354991906952691</v>
      </c>
    </row>
    <row r="153" spans="1:66" x14ac:dyDescent="0.3">
      <c r="A153" s="38">
        <v>38919</v>
      </c>
      <c r="B153" s="48">
        <v>87937.7</v>
      </c>
      <c r="C153" s="48">
        <v>106633.85</v>
      </c>
      <c r="D153" s="48">
        <v>597000</v>
      </c>
      <c r="E153" s="49">
        <v>1436.64</v>
      </c>
      <c r="AC153" s="35">
        <f t="shared" si="58"/>
        <v>2007</v>
      </c>
      <c r="AD153" s="5">
        <f t="shared" si="52"/>
        <v>2006</v>
      </c>
      <c r="AE153" s="5">
        <f t="shared" si="59"/>
        <v>2005</v>
      </c>
      <c r="AF153" s="8">
        <f t="shared" si="53"/>
        <v>38919</v>
      </c>
      <c r="AG153" s="6">
        <f t="shared" si="47"/>
        <v>24</v>
      </c>
      <c r="AH153" s="6">
        <f t="shared" si="48"/>
        <v>28</v>
      </c>
      <c r="AJ153">
        <f t="shared" si="60"/>
        <v>42640.209230769229</v>
      </c>
      <c r="AK153">
        <f t="shared" si="61"/>
        <v>2.0623186796312445</v>
      </c>
      <c r="AL153" s="39">
        <f t="shared" si="54"/>
        <v>38919</v>
      </c>
      <c r="AM153" s="40">
        <f t="shared" si="55"/>
        <v>87.937699999999992</v>
      </c>
      <c r="AN153">
        <f t="shared" si="62"/>
        <v>110.86454399999998</v>
      </c>
      <c r="AO153">
        <f t="shared" si="62"/>
        <v>93.8084603076923</v>
      </c>
      <c r="AP153" s="33">
        <f t="shared" si="62"/>
        <v>76.752376615384605</v>
      </c>
      <c r="AQ153">
        <f t="shared" si="62"/>
        <v>59.696292923076918</v>
      </c>
      <c r="AR153">
        <f t="shared" si="62"/>
        <v>42.64020923076923</v>
      </c>
      <c r="AT153">
        <f>PER!AK153/PBR!AJ153*100</f>
        <v>18.266739995791621</v>
      </c>
      <c r="AU153">
        <f t="shared" si="63"/>
        <v>53425.52</v>
      </c>
      <c r="AW153">
        <f>PER!AW153/PBR!AU153*100</f>
        <v>17.677695545557196</v>
      </c>
      <c r="BB153">
        <f t="shared" si="64"/>
        <v>48623.832307692312</v>
      </c>
      <c r="BC153">
        <f t="shared" si="56"/>
        <v>1.8085308340882915</v>
      </c>
      <c r="BD153" s="41">
        <f t="shared" si="51"/>
        <v>87.937699999999992</v>
      </c>
      <c r="BE153">
        <f t="shared" si="57"/>
        <v>116.69719753846155</v>
      </c>
      <c r="BF153">
        <f t="shared" si="57"/>
        <v>97.247664615384622</v>
      </c>
      <c r="BG153">
        <f t="shared" si="57"/>
        <v>77.798131692307692</v>
      </c>
      <c r="BH153">
        <f t="shared" si="57"/>
        <v>58.348598769230783</v>
      </c>
      <c r="BI153">
        <f t="shared" si="57"/>
        <v>38.899065846153846</v>
      </c>
      <c r="BK153">
        <f>PER!BD153/PBR!BB153*100</f>
        <v>15.736835096154653</v>
      </c>
      <c r="BL153">
        <f t="shared" si="65"/>
        <v>53425.52</v>
      </c>
      <c r="BN153">
        <f>PER!BP153/PBR!BL153*100</f>
        <v>16.247244042518663</v>
      </c>
    </row>
    <row r="154" spans="1:66" x14ac:dyDescent="0.3">
      <c r="A154" s="38">
        <v>38926</v>
      </c>
      <c r="B154" s="48">
        <v>88379.6</v>
      </c>
      <c r="C154" s="48">
        <v>106973.83</v>
      </c>
      <c r="D154" s="48">
        <v>600000</v>
      </c>
      <c r="E154" s="49">
        <v>1440.95</v>
      </c>
      <c r="AC154" s="35">
        <f t="shared" si="58"/>
        <v>2007</v>
      </c>
      <c r="AD154" s="5">
        <f t="shared" si="52"/>
        <v>2006</v>
      </c>
      <c r="AE154" s="5">
        <f t="shared" si="59"/>
        <v>2005</v>
      </c>
      <c r="AF154" s="8">
        <f t="shared" si="53"/>
        <v>38926</v>
      </c>
      <c r="AG154" s="6">
        <f t="shared" si="47"/>
        <v>23</v>
      </c>
      <c r="AH154" s="6">
        <f t="shared" si="48"/>
        <v>29</v>
      </c>
      <c r="AJ154">
        <f t="shared" si="60"/>
        <v>42746.766346153847</v>
      </c>
      <c r="AK154">
        <f t="shared" si="61"/>
        <v>2.0675154533169029</v>
      </c>
      <c r="AL154" s="39">
        <f t="shared" si="54"/>
        <v>38926</v>
      </c>
      <c r="AM154" s="40">
        <f t="shared" si="55"/>
        <v>88.379600000000011</v>
      </c>
      <c r="AN154">
        <f t="shared" si="62"/>
        <v>111.14159249999999</v>
      </c>
      <c r="AO154">
        <f t="shared" si="62"/>
        <v>94.04288596153846</v>
      </c>
      <c r="AP154" s="33">
        <f t="shared" si="62"/>
        <v>76.944179423076918</v>
      </c>
      <c r="AQ154">
        <f t="shared" si="62"/>
        <v>59.845472884615383</v>
      </c>
      <c r="AR154">
        <f t="shared" si="62"/>
        <v>42.746766346153848</v>
      </c>
      <c r="AT154">
        <f>PER!AK154/PBR!AJ154*100</f>
        <v>18.23363472140279</v>
      </c>
      <c r="AU154">
        <f t="shared" si="63"/>
        <v>53580.837499999994</v>
      </c>
      <c r="AW154">
        <f>PER!AW154/PBR!AU154*100</f>
        <v>17.637053832624687</v>
      </c>
      <c r="BB154">
        <f t="shared" si="64"/>
        <v>48746.198461538464</v>
      </c>
      <c r="BC154">
        <f t="shared" si="56"/>
        <v>1.8130562544222384</v>
      </c>
      <c r="BD154" s="41">
        <f t="shared" si="51"/>
        <v>88.379600000000011</v>
      </c>
      <c r="BE154">
        <f t="shared" si="57"/>
        <v>116.9908763076923</v>
      </c>
      <c r="BF154">
        <f t="shared" si="57"/>
        <v>97.492396923076925</v>
      </c>
      <c r="BG154">
        <f t="shared" si="57"/>
        <v>77.993917538461545</v>
      </c>
      <c r="BH154">
        <f t="shared" si="57"/>
        <v>58.495438153846166</v>
      </c>
      <c r="BI154">
        <f t="shared" si="57"/>
        <v>38.996958769230773</v>
      </c>
      <c r="BK154">
        <f>PER!BD154/PBR!BB154*100</f>
        <v>15.67794249138923</v>
      </c>
      <c r="BL154">
        <f t="shared" si="65"/>
        <v>53580.837499999994</v>
      </c>
      <c r="BN154">
        <f>PER!BP154/PBR!BL154*100</f>
        <v>16.140120846518915</v>
      </c>
    </row>
    <row r="155" spans="1:66" x14ac:dyDescent="0.3">
      <c r="A155" s="38">
        <v>38933</v>
      </c>
      <c r="B155" s="48">
        <v>90589.09</v>
      </c>
      <c r="C155" s="48">
        <v>109957.56</v>
      </c>
      <c r="D155" s="48">
        <v>615000</v>
      </c>
      <c r="E155" s="49">
        <v>1482.01</v>
      </c>
      <c r="AC155" s="35">
        <f t="shared" si="58"/>
        <v>2007</v>
      </c>
      <c r="AD155" s="5">
        <f t="shared" si="52"/>
        <v>2006</v>
      </c>
      <c r="AE155" s="5">
        <f t="shared" si="59"/>
        <v>2005</v>
      </c>
      <c r="AF155" s="8">
        <f t="shared" si="53"/>
        <v>38933</v>
      </c>
      <c r="AG155" s="6">
        <f t="shared" si="47"/>
        <v>22</v>
      </c>
      <c r="AH155" s="6">
        <f t="shared" si="48"/>
        <v>30</v>
      </c>
      <c r="AJ155">
        <f t="shared" si="60"/>
        <v>42853.323461538457</v>
      </c>
      <c r="AK155">
        <f t="shared" si="61"/>
        <v>2.1139338254897582</v>
      </c>
      <c r="AL155" s="39">
        <f t="shared" si="54"/>
        <v>38933</v>
      </c>
      <c r="AM155" s="40">
        <f t="shared" si="55"/>
        <v>90.589089999999999</v>
      </c>
      <c r="AN155">
        <f t="shared" si="62"/>
        <v>111.41864099999998</v>
      </c>
      <c r="AO155">
        <f t="shared" si="62"/>
        <v>94.27731161538459</v>
      </c>
      <c r="AP155" s="33">
        <f t="shared" si="62"/>
        <v>77.135982230769201</v>
      </c>
      <c r="AQ155">
        <f t="shared" si="62"/>
        <v>59.994652846153834</v>
      </c>
      <c r="AR155">
        <f t="shared" si="62"/>
        <v>42.853323461538459</v>
      </c>
      <c r="AT155">
        <f>PER!AK155/PBR!AJ155*100</f>
        <v>18.20069408313821</v>
      </c>
      <c r="AU155">
        <f t="shared" si="63"/>
        <v>53736.154999999999</v>
      </c>
      <c r="AW155">
        <f>PER!AW155/PBR!AU155*100</f>
        <v>17.596647059063937</v>
      </c>
      <c r="BB155">
        <f t="shared" si="64"/>
        <v>48868.564615384617</v>
      </c>
      <c r="BC155">
        <f t="shared" si="56"/>
        <v>1.8537292984349509</v>
      </c>
      <c r="BD155" s="41">
        <f t="shared" si="51"/>
        <v>90.589089999999999</v>
      </c>
      <c r="BE155">
        <f t="shared" si="57"/>
        <v>117.28455507692307</v>
      </c>
      <c r="BF155">
        <f t="shared" si="57"/>
        <v>97.737129230769241</v>
      </c>
      <c r="BG155">
        <f t="shared" si="57"/>
        <v>78.189703384615399</v>
      </c>
      <c r="BH155">
        <f t="shared" si="57"/>
        <v>58.642277538461549</v>
      </c>
      <c r="BI155">
        <f t="shared" si="57"/>
        <v>39.094851692307699</v>
      </c>
      <c r="BK155">
        <f>PER!BD155/PBR!BB155*100</f>
        <v>15.619344819024292</v>
      </c>
      <c r="BL155">
        <f t="shared" si="65"/>
        <v>53736.154999999999</v>
      </c>
      <c r="BN155">
        <f>PER!BP155/PBR!BL155*100</f>
        <v>16.033616902380217</v>
      </c>
    </row>
    <row r="156" spans="1:66" x14ac:dyDescent="0.3">
      <c r="A156" s="38">
        <v>38940</v>
      </c>
      <c r="B156" s="48">
        <v>89410.7</v>
      </c>
      <c r="C156" s="48">
        <v>108451.98</v>
      </c>
      <c r="D156" s="48">
        <v>607000</v>
      </c>
      <c r="E156" s="49">
        <v>1460.93</v>
      </c>
      <c r="AC156" s="35">
        <f t="shared" si="58"/>
        <v>2007</v>
      </c>
      <c r="AD156" s="5">
        <f t="shared" si="52"/>
        <v>2006</v>
      </c>
      <c r="AE156" s="5">
        <f t="shared" si="59"/>
        <v>2005</v>
      </c>
      <c r="AF156" s="8">
        <f t="shared" si="53"/>
        <v>38940</v>
      </c>
      <c r="AG156" s="6">
        <f t="shared" si="47"/>
        <v>21</v>
      </c>
      <c r="AH156" s="6">
        <f t="shared" si="48"/>
        <v>31</v>
      </c>
      <c r="AJ156">
        <f t="shared" si="60"/>
        <v>42959.880576923082</v>
      </c>
      <c r="AK156">
        <f t="shared" si="61"/>
        <v>2.0812604411202456</v>
      </c>
      <c r="AL156" s="39">
        <f t="shared" si="54"/>
        <v>38940</v>
      </c>
      <c r="AM156" s="40">
        <f t="shared" si="55"/>
        <v>89.410699999999991</v>
      </c>
      <c r="AN156">
        <f t="shared" si="62"/>
        <v>111.69568949999999</v>
      </c>
      <c r="AO156">
        <f t="shared" si="62"/>
        <v>94.511737269230764</v>
      </c>
      <c r="AP156" s="33">
        <f t="shared" si="62"/>
        <v>77.327785038461542</v>
      </c>
      <c r="AQ156">
        <f t="shared" si="62"/>
        <v>60.143832807692313</v>
      </c>
      <c r="AR156">
        <f t="shared" si="62"/>
        <v>42.959880576923084</v>
      </c>
      <c r="AT156">
        <f>PER!AK156/PBR!AJ156*100</f>
        <v>18.167916855914118</v>
      </c>
      <c r="AU156">
        <f t="shared" si="63"/>
        <v>53891.472500000003</v>
      </c>
      <c r="AW156">
        <f>PER!AW156/PBR!AU156*100</f>
        <v>17.556473193559377</v>
      </c>
      <c r="BB156">
        <f t="shared" si="64"/>
        <v>48990.93076923077</v>
      </c>
      <c r="BC156">
        <f t="shared" si="56"/>
        <v>1.8250459543453961</v>
      </c>
      <c r="BD156" s="41">
        <f t="shared" si="51"/>
        <v>89.410699999999991</v>
      </c>
      <c r="BE156">
        <f t="shared" si="57"/>
        <v>117.57823384615385</v>
      </c>
      <c r="BF156">
        <f t="shared" si="57"/>
        <v>97.981861538461544</v>
      </c>
      <c r="BG156">
        <f t="shared" si="57"/>
        <v>78.385489230769238</v>
      </c>
      <c r="BH156">
        <f t="shared" si="57"/>
        <v>58.789116923076932</v>
      </c>
      <c r="BI156">
        <f t="shared" si="57"/>
        <v>39.192744615384619</v>
      </c>
      <c r="BK156">
        <f>PER!BD156/PBR!BB156*100</f>
        <v>15.561039869074669</v>
      </c>
      <c r="BL156">
        <f t="shared" si="65"/>
        <v>53891.472500000003</v>
      </c>
      <c r="BN156">
        <f>PER!BP156/PBR!BL156*100</f>
        <v>15.927726855972507</v>
      </c>
    </row>
    <row r="157" spans="1:66" x14ac:dyDescent="0.3">
      <c r="A157" s="38">
        <v>38947</v>
      </c>
      <c r="B157" s="48">
        <v>96922.96</v>
      </c>
      <c r="C157" s="48">
        <v>117136.09</v>
      </c>
      <c r="D157" s="48">
        <v>658000</v>
      </c>
      <c r="E157" s="49">
        <v>1577.93</v>
      </c>
      <c r="AC157" s="35">
        <f t="shared" si="58"/>
        <v>2007</v>
      </c>
      <c r="AD157" s="5">
        <f t="shared" si="52"/>
        <v>2006</v>
      </c>
      <c r="AE157" s="5">
        <f t="shared" si="59"/>
        <v>2005</v>
      </c>
      <c r="AF157" s="8">
        <f t="shared" si="53"/>
        <v>38947</v>
      </c>
      <c r="AG157" s="6">
        <f t="shared" si="47"/>
        <v>20</v>
      </c>
      <c r="AH157" s="6">
        <f t="shared" si="48"/>
        <v>32</v>
      </c>
      <c r="AJ157">
        <f t="shared" si="60"/>
        <v>43066.4376923077</v>
      </c>
      <c r="AK157">
        <f t="shared" si="61"/>
        <v>2.2505450925027839</v>
      </c>
      <c r="AL157" s="39">
        <f t="shared" si="54"/>
        <v>38947</v>
      </c>
      <c r="AM157" s="40">
        <f t="shared" si="55"/>
        <v>96.922960000000003</v>
      </c>
      <c r="AN157">
        <f t="shared" si="62"/>
        <v>111.97273799999999</v>
      </c>
      <c r="AO157">
        <f t="shared" si="62"/>
        <v>94.746162923076938</v>
      </c>
      <c r="AP157" s="33">
        <f t="shared" si="62"/>
        <v>77.519587846153854</v>
      </c>
      <c r="AQ157">
        <f t="shared" si="62"/>
        <v>60.293012769230771</v>
      </c>
      <c r="AR157">
        <f t="shared" si="62"/>
        <v>43.066437692307701</v>
      </c>
      <c r="AT157">
        <f>PER!AK157/PBR!AJ157*100</f>
        <v>18.135301826771443</v>
      </c>
      <c r="AU157">
        <f t="shared" si="63"/>
        <v>54046.79</v>
      </c>
      <c r="AW157">
        <f>PER!AW157/PBR!AU157*100</f>
        <v>17.516530228145481</v>
      </c>
      <c r="BB157">
        <f t="shared" si="64"/>
        <v>49113.296923076923</v>
      </c>
      <c r="BC157">
        <f t="shared" si="56"/>
        <v>1.9734566008021079</v>
      </c>
      <c r="BD157" s="41">
        <f t="shared" si="51"/>
        <v>96.922960000000003</v>
      </c>
      <c r="BE157">
        <f t="shared" si="57"/>
        <v>117.87191261538462</v>
      </c>
      <c r="BF157">
        <f t="shared" si="57"/>
        <v>98.226593846153847</v>
      </c>
      <c r="BG157">
        <f t="shared" si="57"/>
        <v>78.581275076923077</v>
      </c>
      <c r="BH157">
        <f t="shared" si="57"/>
        <v>58.935956307692315</v>
      </c>
      <c r="BI157">
        <f t="shared" si="57"/>
        <v>39.290637538461539</v>
      </c>
      <c r="BK157">
        <f>PER!BD157/PBR!BB157*100</f>
        <v>15.503025453579971</v>
      </c>
      <c r="BL157">
        <f t="shared" si="65"/>
        <v>54046.79</v>
      </c>
      <c r="BN157">
        <f>PER!BP157/PBR!BL157*100</f>
        <v>15.822445414711673</v>
      </c>
    </row>
    <row r="158" spans="1:66" x14ac:dyDescent="0.3">
      <c r="A158" s="38">
        <v>38954</v>
      </c>
      <c r="B158" s="48">
        <v>95155.37</v>
      </c>
      <c r="C158" s="48">
        <v>115797.71</v>
      </c>
      <c r="D158" s="48">
        <v>646000</v>
      </c>
      <c r="E158" s="49">
        <v>1560.92</v>
      </c>
      <c r="AC158" s="35">
        <f t="shared" si="58"/>
        <v>2007</v>
      </c>
      <c r="AD158" s="5">
        <f t="shared" si="52"/>
        <v>2006</v>
      </c>
      <c r="AE158" s="5">
        <f t="shared" si="59"/>
        <v>2005</v>
      </c>
      <c r="AF158" s="8">
        <f t="shared" si="53"/>
        <v>38954</v>
      </c>
      <c r="AG158" s="6">
        <f t="shared" si="47"/>
        <v>19</v>
      </c>
      <c r="AH158" s="6">
        <f t="shared" si="48"/>
        <v>33</v>
      </c>
      <c r="AJ158">
        <f t="shared" si="60"/>
        <v>43172.994807692303</v>
      </c>
      <c r="AK158">
        <f t="shared" si="61"/>
        <v>2.2040483970096463</v>
      </c>
      <c r="AL158" s="39">
        <f t="shared" si="54"/>
        <v>38954</v>
      </c>
      <c r="AM158" s="40">
        <f t="shared" si="55"/>
        <v>95.155369999999991</v>
      </c>
      <c r="AN158">
        <f t="shared" si="62"/>
        <v>112.24978649999997</v>
      </c>
      <c r="AO158">
        <f t="shared" si="62"/>
        <v>94.980588576923054</v>
      </c>
      <c r="AP158" s="33">
        <f t="shared" si="62"/>
        <v>77.711390653846124</v>
      </c>
      <c r="AQ158">
        <f t="shared" si="62"/>
        <v>60.442192730769214</v>
      </c>
      <c r="AR158">
        <f t="shared" si="62"/>
        <v>43.172994807692305</v>
      </c>
      <c r="AT158">
        <f>PER!AK158/PBR!AJ158*100</f>
        <v>18.102847794726095</v>
      </c>
      <c r="AU158">
        <f t="shared" si="63"/>
        <v>54202.107499999998</v>
      </c>
      <c r="AW158">
        <f>PER!AW158/PBR!AU158*100</f>
        <v>17.47681617787222</v>
      </c>
      <c r="BB158">
        <f t="shared" si="64"/>
        <v>49235.663076923076</v>
      </c>
      <c r="BC158">
        <f t="shared" si="56"/>
        <v>1.93265133550318</v>
      </c>
      <c r="BD158" s="41">
        <f t="shared" si="51"/>
        <v>95.155369999999991</v>
      </c>
      <c r="BE158">
        <f t="shared" si="57"/>
        <v>118.16559138461537</v>
      </c>
      <c r="BF158">
        <f t="shared" si="57"/>
        <v>98.47132615384615</v>
      </c>
      <c r="BG158">
        <f t="shared" si="57"/>
        <v>78.777060923076931</v>
      </c>
      <c r="BH158">
        <f t="shared" si="57"/>
        <v>59.082795692307698</v>
      </c>
      <c r="BI158">
        <f t="shared" si="57"/>
        <v>39.388530461538465</v>
      </c>
      <c r="BK158">
        <f>PER!BD158/PBR!BB158*100</f>
        <v>15.445299406330889</v>
      </c>
      <c r="BL158">
        <f t="shared" si="65"/>
        <v>54202.107499999998</v>
      </c>
      <c r="BN158">
        <f>PER!BP158/PBR!BL158*100</f>
        <v>15.717767346677716</v>
      </c>
    </row>
    <row r="159" spans="1:66" x14ac:dyDescent="0.3">
      <c r="A159" s="38">
        <v>38961</v>
      </c>
      <c r="B159" s="48">
        <v>96186.47</v>
      </c>
      <c r="C159" s="48">
        <v>117837.95</v>
      </c>
      <c r="D159" s="48">
        <v>653000</v>
      </c>
      <c r="E159" s="49">
        <v>1589.28</v>
      </c>
      <c r="AC159" s="35">
        <f t="shared" si="58"/>
        <v>2007</v>
      </c>
      <c r="AD159" s="5">
        <f t="shared" si="52"/>
        <v>2006</v>
      </c>
      <c r="AE159" s="5">
        <f t="shared" si="59"/>
        <v>2005</v>
      </c>
      <c r="AF159" s="8">
        <f t="shared" si="53"/>
        <v>38961</v>
      </c>
      <c r="AG159" s="6">
        <f t="shared" si="47"/>
        <v>18</v>
      </c>
      <c r="AH159" s="6">
        <f t="shared" si="48"/>
        <v>34</v>
      </c>
      <c r="AJ159">
        <f t="shared" si="60"/>
        <v>43279.551923076928</v>
      </c>
      <c r="AK159">
        <f t="shared" si="61"/>
        <v>2.2224460680867812</v>
      </c>
      <c r="AL159" s="39">
        <f t="shared" si="54"/>
        <v>38961</v>
      </c>
      <c r="AM159" s="40">
        <f t="shared" si="55"/>
        <v>96.18647</v>
      </c>
      <c r="AN159">
        <f t="shared" si="62"/>
        <v>112.52683499999999</v>
      </c>
      <c r="AO159">
        <f t="shared" si="62"/>
        <v>95.215014230769228</v>
      </c>
      <c r="AP159" s="33">
        <f t="shared" si="62"/>
        <v>77.903193461538464</v>
      </c>
      <c r="AQ159">
        <f t="shared" si="62"/>
        <v>60.591372692307701</v>
      </c>
      <c r="AR159">
        <f t="shared" si="62"/>
        <v>43.27955192307693</v>
      </c>
      <c r="AT159">
        <f>PER!AK159/PBR!AJ159*100</f>
        <v>18.070553570621616</v>
      </c>
      <c r="AU159">
        <f t="shared" si="63"/>
        <v>54357.425000000003</v>
      </c>
      <c r="AW159">
        <f>PER!AW159/PBR!AU159*100</f>
        <v>17.437329080476268</v>
      </c>
      <c r="BB159">
        <f t="shared" si="64"/>
        <v>49358.029230769229</v>
      </c>
      <c r="BC159">
        <f t="shared" si="56"/>
        <v>1.9487502134716201</v>
      </c>
      <c r="BD159" s="41">
        <f t="shared" si="51"/>
        <v>96.18647</v>
      </c>
      <c r="BE159">
        <f t="shared" si="57"/>
        <v>118.45927015384613</v>
      </c>
      <c r="BF159">
        <f t="shared" si="57"/>
        <v>98.716058461538452</v>
      </c>
      <c r="BG159">
        <f t="shared" si="57"/>
        <v>78.97284676923077</v>
      </c>
      <c r="BH159">
        <f t="shared" si="57"/>
        <v>59.229635076923088</v>
      </c>
      <c r="BI159">
        <f t="shared" si="57"/>
        <v>39.486423384615385</v>
      </c>
      <c r="BK159">
        <f>PER!BD159/PBR!BB159*100</f>
        <v>15.387859582599592</v>
      </c>
      <c r="BL159">
        <f t="shared" si="65"/>
        <v>54357.425000000003</v>
      </c>
      <c r="BN159">
        <f>PER!BP159/PBR!BL159*100</f>
        <v>15.613687479748094</v>
      </c>
    </row>
    <row r="160" spans="1:66" x14ac:dyDescent="0.3">
      <c r="A160" s="38">
        <v>38968</v>
      </c>
      <c r="B160" s="48">
        <v>95302.67</v>
      </c>
      <c r="C160" s="48">
        <v>116875.97</v>
      </c>
      <c r="D160" s="48">
        <v>647000</v>
      </c>
      <c r="E160" s="49">
        <v>1574.98</v>
      </c>
      <c r="AC160" s="35">
        <f t="shared" si="58"/>
        <v>2007</v>
      </c>
      <c r="AD160" s="5">
        <f t="shared" si="52"/>
        <v>2006</v>
      </c>
      <c r="AE160" s="5">
        <f t="shared" si="59"/>
        <v>2005</v>
      </c>
      <c r="AF160" s="8">
        <f t="shared" si="53"/>
        <v>38968</v>
      </c>
      <c r="AG160" s="6">
        <f t="shared" si="47"/>
        <v>17</v>
      </c>
      <c r="AH160" s="6">
        <f t="shared" si="48"/>
        <v>35</v>
      </c>
      <c r="AJ160">
        <f t="shared" si="60"/>
        <v>43386.109038461538</v>
      </c>
      <c r="AK160">
        <f t="shared" si="61"/>
        <v>2.1966171226720221</v>
      </c>
      <c r="AL160" s="39">
        <f t="shared" si="54"/>
        <v>38968</v>
      </c>
      <c r="AM160" s="40">
        <f t="shared" si="55"/>
        <v>95.302669999999992</v>
      </c>
      <c r="AN160">
        <f t="shared" si="62"/>
        <v>112.80388349999998</v>
      </c>
      <c r="AO160">
        <f t="shared" si="62"/>
        <v>95.449439884615373</v>
      </c>
      <c r="AP160" s="33">
        <f t="shared" si="62"/>
        <v>78.094996269230762</v>
      </c>
      <c r="AQ160">
        <f t="shared" si="62"/>
        <v>60.740552653846152</v>
      </c>
      <c r="AR160">
        <f t="shared" si="62"/>
        <v>43.386109038461541</v>
      </c>
      <c r="AT160">
        <f>PER!AK160/PBR!AJ160*100</f>
        <v>18.038417976983922</v>
      </c>
      <c r="AU160">
        <f t="shared" si="63"/>
        <v>54512.742500000008</v>
      </c>
      <c r="AW160">
        <f>PER!AW160/PBR!AU160*100</f>
        <v>17.398066996057775</v>
      </c>
      <c r="BB160">
        <f t="shared" si="64"/>
        <v>49480.395384615389</v>
      </c>
      <c r="BC160">
        <f t="shared" si="56"/>
        <v>1.9260692898511442</v>
      </c>
      <c r="BD160" s="41">
        <f t="shared" si="51"/>
        <v>95.302669999999992</v>
      </c>
      <c r="BE160">
        <f t="shared" si="57"/>
        <v>118.75294892307693</v>
      </c>
      <c r="BF160">
        <f t="shared" si="57"/>
        <v>98.960790769230783</v>
      </c>
      <c r="BG160">
        <f t="shared" si="57"/>
        <v>79.168632615384638</v>
      </c>
      <c r="BH160">
        <f t="shared" si="57"/>
        <v>59.376474461538479</v>
      </c>
      <c r="BI160">
        <f t="shared" si="57"/>
        <v>39.584316307692319</v>
      </c>
      <c r="BK160">
        <f>PER!BD160/PBR!BB160*100</f>
        <v>15.330703858874081</v>
      </c>
      <c r="BL160">
        <f t="shared" si="65"/>
        <v>54512.742500000008</v>
      </c>
      <c r="BN160">
        <f>PER!BP160/PBR!BL160*100</f>
        <v>15.510200700745827</v>
      </c>
    </row>
    <row r="161" spans="1:66" x14ac:dyDescent="0.3">
      <c r="A161" s="38">
        <v>38975</v>
      </c>
      <c r="B161" s="48">
        <v>96628.37</v>
      </c>
      <c r="C161" s="48">
        <v>119422.42</v>
      </c>
      <c r="D161" s="48">
        <v>656000</v>
      </c>
      <c r="E161" s="49">
        <v>1610.08</v>
      </c>
      <c r="AC161" s="35">
        <f t="shared" si="58"/>
        <v>2007</v>
      </c>
      <c r="AD161" s="5">
        <f t="shared" si="52"/>
        <v>2006</v>
      </c>
      <c r="AE161" s="5">
        <f t="shared" si="59"/>
        <v>2005</v>
      </c>
      <c r="AF161" s="8">
        <f t="shared" si="53"/>
        <v>38975</v>
      </c>
      <c r="AG161" s="6">
        <f t="shared" si="47"/>
        <v>16</v>
      </c>
      <c r="AH161" s="6">
        <f t="shared" si="48"/>
        <v>36</v>
      </c>
      <c r="AJ161">
        <f t="shared" si="60"/>
        <v>43492.666153846156</v>
      </c>
      <c r="AK161">
        <f t="shared" si="61"/>
        <v>2.221716407501841</v>
      </c>
      <c r="AL161" s="39">
        <f t="shared" si="54"/>
        <v>38975</v>
      </c>
      <c r="AM161" s="40">
        <f t="shared" si="55"/>
        <v>96.62836999999999</v>
      </c>
      <c r="AN161">
        <f t="shared" si="62"/>
        <v>113.08093199999999</v>
      </c>
      <c r="AO161">
        <f t="shared" si="62"/>
        <v>95.683865538461532</v>
      </c>
      <c r="AP161" s="33">
        <f t="shared" si="62"/>
        <v>78.286799076923074</v>
      </c>
      <c r="AQ161">
        <f t="shared" si="62"/>
        <v>60.889732615384617</v>
      </c>
      <c r="AR161">
        <f t="shared" si="62"/>
        <v>43.492666153846159</v>
      </c>
      <c r="AT161">
        <f>PER!AK161/PBR!AJ161*100</f>
        <v>18.006439847878156</v>
      </c>
      <c r="AU161">
        <f t="shared" si="63"/>
        <v>54668.06</v>
      </c>
      <c r="AW161">
        <f>PER!AW161/PBR!AU161*100</f>
        <v>17.359028006762717</v>
      </c>
      <c r="BB161">
        <f t="shared" si="64"/>
        <v>49602.761538461542</v>
      </c>
      <c r="BC161">
        <f t="shared" si="56"/>
        <v>1.9480441613129789</v>
      </c>
      <c r="BD161" s="41">
        <f t="shared" si="51"/>
        <v>96.62836999999999</v>
      </c>
      <c r="BE161">
        <f t="shared" si="57"/>
        <v>119.04662769230769</v>
      </c>
      <c r="BF161">
        <f t="shared" si="57"/>
        <v>99.205523076923086</v>
      </c>
      <c r="BG161">
        <f t="shared" si="57"/>
        <v>79.364418461538477</v>
      </c>
      <c r="BH161">
        <f t="shared" si="57"/>
        <v>59.523313846153862</v>
      </c>
      <c r="BI161">
        <f t="shared" si="57"/>
        <v>39.682209230769239</v>
      </c>
      <c r="BK161">
        <f>PER!BD161/PBR!BB161*100</f>
        <v>15.273830132596524</v>
      </c>
      <c r="BL161">
        <f t="shared" si="65"/>
        <v>54668.06</v>
      </c>
      <c r="BN161">
        <f>PER!BP161/PBR!BL161*100</f>
        <v>15.407301954602151</v>
      </c>
    </row>
    <row r="162" spans="1:66" x14ac:dyDescent="0.3">
      <c r="A162" s="38">
        <v>38982</v>
      </c>
      <c r="B162" s="48">
        <v>96333.77</v>
      </c>
      <c r="C162" s="48">
        <v>117991.89</v>
      </c>
      <c r="D162" s="48">
        <v>654000</v>
      </c>
      <c r="E162" s="49">
        <v>1589.1</v>
      </c>
      <c r="AC162" s="35">
        <f t="shared" si="58"/>
        <v>2007</v>
      </c>
      <c r="AD162" s="5">
        <f t="shared" si="52"/>
        <v>2006</v>
      </c>
      <c r="AE162" s="5">
        <f t="shared" si="59"/>
        <v>2005</v>
      </c>
      <c r="AF162" s="8">
        <f t="shared" si="53"/>
        <v>38982</v>
      </c>
      <c r="AG162" s="6">
        <f t="shared" si="47"/>
        <v>15</v>
      </c>
      <c r="AH162" s="6">
        <f t="shared" si="48"/>
        <v>37</v>
      </c>
      <c r="AJ162">
        <f t="shared" si="60"/>
        <v>43599.223269230773</v>
      </c>
      <c r="AK162">
        <f t="shared" si="61"/>
        <v>2.2095295002189985</v>
      </c>
      <c r="AL162" s="39">
        <f t="shared" si="54"/>
        <v>38982</v>
      </c>
      <c r="AM162" s="40">
        <f t="shared" si="55"/>
        <v>96.333770000000001</v>
      </c>
      <c r="AN162">
        <f t="shared" si="62"/>
        <v>113.3579805</v>
      </c>
      <c r="AO162">
        <f t="shared" si="62"/>
        <v>95.918291192307692</v>
      </c>
      <c r="AP162" s="33">
        <f t="shared" si="62"/>
        <v>78.478601884615387</v>
      </c>
      <c r="AQ162">
        <f t="shared" si="62"/>
        <v>61.038912576923082</v>
      </c>
      <c r="AR162">
        <f t="shared" si="62"/>
        <v>43.599223269230777</v>
      </c>
      <c r="AT162">
        <f>PER!AK162/PBR!AJ162*100</f>
        <v>17.974618028767722</v>
      </c>
      <c r="AU162">
        <f t="shared" si="63"/>
        <v>54823.377500000002</v>
      </c>
      <c r="AW162">
        <f>PER!AW162/PBR!AU162*100</f>
        <v>17.320210216470578</v>
      </c>
      <c r="BB162">
        <f t="shared" si="64"/>
        <v>49725.127692307695</v>
      </c>
      <c r="BC162">
        <f t="shared" si="56"/>
        <v>1.9373257439598794</v>
      </c>
      <c r="BD162" s="41">
        <f t="shared" si="51"/>
        <v>96.333770000000001</v>
      </c>
      <c r="BE162">
        <f t="shared" si="57"/>
        <v>119.34030646153846</v>
      </c>
      <c r="BF162">
        <f t="shared" si="57"/>
        <v>99.450255384615389</v>
      </c>
      <c r="BG162">
        <f t="shared" si="57"/>
        <v>79.560204307692317</v>
      </c>
      <c r="BH162">
        <f t="shared" si="57"/>
        <v>59.670153230769237</v>
      </c>
      <c r="BI162">
        <f t="shared" si="57"/>
        <v>39.780102153846158</v>
      </c>
      <c r="BK162">
        <f>PER!BD162/PBR!BB162*100</f>
        <v>15.217236321905414</v>
      </c>
      <c r="BL162">
        <f t="shared" si="65"/>
        <v>54823.377500000002</v>
      </c>
      <c r="BN162">
        <f>PER!BP162/PBR!BL162*100</f>
        <v>15.304986243533397</v>
      </c>
    </row>
    <row r="163" spans="1:66" x14ac:dyDescent="0.3">
      <c r="A163" s="38">
        <v>38989</v>
      </c>
      <c r="B163" s="48">
        <v>97806.76</v>
      </c>
      <c r="C163" s="48">
        <v>119699.98</v>
      </c>
      <c r="D163" s="48">
        <v>664000</v>
      </c>
      <c r="E163" s="49">
        <v>1612.05</v>
      </c>
      <c r="AC163" s="35">
        <f t="shared" si="58"/>
        <v>2007</v>
      </c>
      <c r="AD163" s="5">
        <f t="shared" si="52"/>
        <v>2006</v>
      </c>
      <c r="AE163" s="5">
        <f t="shared" si="59"/>
        <v>2005</v>
      </c>
      <c r="AF163" s="8">
        <f t="shared" si="53"/>
        <v>38989</v>
      </c>
      <c r="AG163" s="6">
        <f t="shared" si="47"/>
        <v>14</v>
      </c>
      <c r="AH163" s="6">
        <f t="shared" si="48"/>
        <v>38</v>
      </c>
      <c r="AJ163">
        <f t="shared" si="60"/>
        <v>43705.780384615384</v>
      </c>
      <c r="AK163">
        <f t="shared" si="61"/>
        <v>2.2378449518413901</v>
      </c>
      <c r="AL163" s="39">
        <f t="shared" si="54"/>
        <v>38989</v>
      </c>
      <c r="AM163" s="40">
        <f t="shared" si="55"/>
        <v>97.806759999999997</v>
      </c>
      <c r="AN163">
        <f t="shared" si="62"/>
        <v>113.63502899999997</v>
      </c>
      <c r="AO163">
        <f t="shared" si="62"/>
        <v>96.152716846153837</v>
      </c>
      <c r="AP163" s="33">
        <f t="shared" si="62"/>
        <v>78.670404692307685</v>
      </c>
      <c r="AQ163">
        <f t="shared" si="62"/>
        <v>61.188092538461532</v>
      </c>
      <c r="AR163">
        <f t="shared" si="62"/>
        <v>43.70578038461538</v>
      </c>
      <c r="AT163">
        <f>PER!AK163/PBR!AJ163*100</f>
        <v>17.942951376375323</v>
      </c>
      <c r="AU163">
        <f t="shared" si="63"/>
        <v>54978.695</v>
      </c>
      <c r="AW163">
        <f>PER!AW163/PBR!AU163*100</f>
        <v>17.281611750487375</v>
      </c>
      <c r="BB163">
        <f t="shared" si="64"/>
        <v>49847.493846153848</v>
      </c>
      <c r="BC163">
        <f t="shared" si="56"/>
        <v>1.9621199072086672</v>
      </c>
      <c r="BD163" s="41">
        <f t="shared" si="51"/>
        <v>97.806759999999997</v>
      </c>
      <c r="BE163">
        <f t="shared" si="57"/>
        <v>119.63398523076924</v>
      </c>
      <c r="BF163">
        <f t="shared" si="57"/>
        <v>99.694987692307691</v>
      </c>
      <c r="BG163">
        <f t="shared" si="57"/>
        <v>79.755990153846156</v>
      </c>
      <c r="BH163">
        <f t="shared" si="57"/>
        <v>59.816992615384628</v>
      </c>
      <c r="BI163">
        <f t="shared" si="57"/>
        <v>39.877995076923078</v>
      </c>
      <c r="BK163">
        <f>PER!BD163/PBR!BB163*100</f>
        <v>15.160920365381534</v>
      </c>
      <c r="BL163">
        <f t="shared" si="65"/>
        <v>54978.695</v>
      </c>
      <c r="BN163">
        <f>PER!BP163/PBR!BL163*100</f>
        <v>15.203248626231838</v>
      </c>
    </row>
    <row r="164" spans="1:66" x14ac:dyDescent="0.3">
      <c r="A164" s="38">
        <v>38994</v>
      </c>
      <c r="B164" s="48">
        <v>95449.97</v>
      </c>
      <c r="C164" s="48">
        <v>116891.27</v>
      </c>
      <c r="D164" s="48">
        <v>648000</v>
      </c>
      <c r="E164" s="49">
        <v>1574.19</v>
      </c>
      <c r="AC164" s="35">
        <f t="shared" si="58"/>
        <v>2007</v>
      </c>
      <c r="AD164" s="5">
        <f t="shared" si="52"/>
        <v>2006</v>
      </c>
      <c r="AE164" s="5">
        <f t="shared" si="59"/>
        <v>2005</v>
      </c>
      <c r="AF164" s="8">
        <f t="shared" si="53"/>
        <v>38994</v>
      </c>
      <c r="AG164" s="6">
        <f t="shared" si="47"/>
        <v>13</v>
      </c>
      <c r="AH164" s="6">
        <f t="shared" si="48"/>
        <v>39</v>
      </c>
      <c r="AJ164">
        <f t="shared" si="60"/>
        <v>43812.337499999994</v>
      </c>
      <c r="AK164">
        <f t="shared" si="61"/>
        <v>2.1786093928451091</v>
      </c>
      <c r="AL164" s="39">
        <f t="shared" si="54"/>
        <v>38994</v>
      </c>
      <c r="AM164" s="40">
        <f t="shared" si="55"/>
        <v>95.449970000000008</v>
      </c>
      <c r="AN164">
        <f t="shared" si="62"/>
        <v>113.91207749999997</v>
      </c>
      <c r="AO164">
        <f t="shared" si="62"/>
        <v>96.387142499999968</v>
      </c>
      <c r="AP164" s="33">
        <f t="shared" si="62"/>
        <v>78.862207499999968</v>
      </c>
      <c r="AQ164">
        <f t="shared" si="62"/>
        <v>61.337272499999983</v>
      </c>
      <c r="AR164">
        <f t="shared" si="62"/>
        <v>43.812337499999991</v>
      </c>
      <c r="AT164">
        <f>PER!AK164/PBR!AJ164*100</f>
        <v>17.911438758546041</v>
      </c>
      <c r="AU164">
        <f t="shared" si="63"/>
        <v>55134.012499999997</v>
      </c>
      <c r="AW164">
        <f>PER!AW164/PBR!AU164*100</f>
        <v>17.243230755243871</v>
      </c>
      <c r="BB164">
        <f t="shared" si="64"/>
        <v>49969.86</v>
      </c>
      <c r="BC164">
        <f t="shared" si="56"/>
        <v>1.9101508389257045</v>
      </c>
      <c r="BD164" s="41">
        <f t="shared" si="51"/>
        <v>95.449970000000008</v>
      </c>
      <c r="BE164">
        <f t="shared" ref="BE164:BI179" si="66">($BB164*BE$18)/1000</f>
        <v>119.92766399999999</v>
      </c>
      <c r="BF164">
        <f t="shared" si="66"/>
        <v>99.939719999999994</v>
      </c>
      <c r="BG164">
        <f t="shared" si="66"/>
        <v>79.95177600000001</v>
      </c>
      <c r="BH164">
        <f t="shared" si="66"/>
        <v>59.963832000000011</v>
      </c>
      <c r="BI164">
        <f t="shared" si="66"/>
        <v>39.975888000000005</v>
      </c>
      <c r="BK164">
        <f>PER!BD164/PBR!BB164*100</f>
        <v>15.1048802217977</v>
      </c>
      <c r="BL164">
        <f t="shared" si="65"/>
        <v>55134.012499999997</v>
      </c>
      <c r="BN164">
        <f>PER!BP164/PBR!BL164*100</f>
        <v>15.10208421707018</v>
      </c>
    </row>
    <row r="165" spans="1:66" x14ac:dyDescent="0.3">
      <c r="A165" s="38">
        <v>39003</v>
      </c>
      <c r="B165" s="48">
        <v>94860.77</v>
      </c>
      <c r="C165" s="48">
        <v>116462.08</v>
      </c>
      <c r="D165" s="48">
        <v>644000</v>
      </c>
      <c r="E165" s="49">
        <v>1570.52</v>
      </c>
      <c r="AC165" s="35">
        <f t="shared" si="58"/>
        <v>2007</v>
      </c>
      <c r="AD165" s="5">
        <f t="shared" si="52"/>
        <v>2006</v>
      </c>
      <c r="AE165" s="5">
        <f t="shared" si="59"/>
        <v>2005</v>
      </c>
      <c r="AF165" s="8">
        <f t="shared" si="53"/>
        <v>39003</v>
      </c>
      <c r="AG165" s="6">
        <f t="shared" si="47"/>
        <v>12</v>
      </c>
      <c r="AH165" s="6">
        <f t="shared" si="48"/>
        <v>40</v>
      </c>
      <c r="AJ165">
        <f t="shared" si="60"/>
        <v>43918.894615384619</v>
      </c>
      <c r="AK165">
        <f t="shared" si="61"/>
        <v>2.1599079583111966</v>
      </c>
      <c r="AL165" s="39">
        <f t="shared" si="54"/>
        <v>39003</v>
      </c>
      <c r="AM165" s="40">
        <f t="shared" si="55"/>
        <v>94.860770000000002</v>
      </c>
      <c r="AN165">
        <f t="shared" ref="AN165:AR180" si="67">($AJ165*AN$18)/1000</f>
        <v>114.18912599999999</v>
      </c>
      <c r="AO165">
        <f t="shared" si="67"/>
        <v>96.621568153846155</v>
      </c>
      <c r="AP165" s="33">
        <f t="shared" si="67"/>
        <v>79.054010307692309</v>
      </c>
      <c r="AQ165">
        <f t="shared" si="67"/>
        <v>61.486452461538462</v>
      </c>
      <c r="AR165">
        <f t="shared" si="67"/>
        <v>43.918894615384616</v>
      </c>
      <c r="AT165">
        <f>PER!AK165/PBR!AJ165*100</f>
        <v>17.880079054112386</v>
      </c>
      <c r="AU165">
        <f t="shared" si="63"/>
        <v>55289.33</v>
      </c>
      <c r="AW165">
        <f>PER!AW165/PBR!AU165*100</f>
        <v>17.20506539799883</v>
      </c>
      <c r="BB165">
        <f t="shared" si="64"/>
        <v>50092.226153846161</v>
      </c>
      <c r="BC165">
        <f t="shared" si="56"/>
        <v>1.8937223853589196</v>
      </c>
      <c r="BD165" s="41">
        <f t="shared" si="51"/>
        <v>94.860770000000002</v>
      </c>
      <c r="BE165">
        <f t="shared" si="66"/>
        <v>120.22134276923077</v>
      </c>
      <c r="BF165">
        <f t="shared" si="66"/>
        <v>100.18445230769233</v>
      </c>
      <c r="BG165">
        <f t="shared" si="66"/>
        <v>80.147561846153863</v>
      </c>
      <c r="BH165">
        <f t="shared" si="66"/>
        <v>60.110671384615401</v>
      </c>
      <c r="BI165">
        <f t="shared" si="66"/>
        <v>40.073780923076932</v>
      </c>
      <c r="BK165">
        <f>PER!BD165/PBR!BB165*100</f>
        <v>15.049113869872086</v>
      </c>
      <c r="BL165">
        <f t="shared" si="65"/>
        <v>55289.33</v>
      </c>
      <c r="BN165">
        <f>PER!BP165/PBR!BL165*100</f>
        <v>15.001488185319495</v>
      </c>
    </row>
    <row r="166" spans="1:66" x14ac:dyDescent="0.3">
      <c r="A166" s="38">
        <v>39010</v>
      </c>
      <c r="B166" s="48">
        <v>92945.88</v>
      </c>
      <c r="C166" s="48">
        <v>114135.71</v>
      </c>
      <c r="D166" s="48">
        <v>631000</v>
      </c>
      <c r="E166" s="49">
        <v>1538.88</v>
      </c>
      <c r="AC166" s="35">
        <f t="shared" si="58"/>
        <v>2007</v>
      </c>
      <c r="AD166" s="5">
        <f t="shared" si="52"/>
        <v>2006</v>
      </c>
      <c r="AE166" s="5">
        <f t="shared" si="59"/>
        <v>2005</v>
      </c>
      <c r="AF166" s="8">
        <f t="shared" si="53"/>
        <v>39010</v>
      </c>
      <c r="AG166" s="6">
        <f t="shared" si="47"/>
        <v>11</v>
      </c>
      <c r="AH166" s="6">
        <f t="shared" si="48"/>
        <v>41</v>
      </c>
      <c r="AJ166">
        <f t="shared" si="60"/>
        <v>44025.451730769229</v>
      </c>
      <c r="AK166">
        <f t="shared" si="61"/>
        <v>2.1111851519070379</v>
      </c>
      <c r="AL166" s="39">
        <f t="shared" si="54"/>
        <v>39010</v>
      </c>
      <c r="AM166" s="40">
        <f t="shared" si="55"/>
        <v>92.945880000000002</v>
      </c>
      <c r="AN166">
        <f t="shared" si="67"/>
        <v>114.46617449999998</v>
      </c>
      <c r="AO166">
        <f t="shared" si="67"/>
        <v>96.8559938076923</v>
      </c>
      <c r="AP166" s="33">
        <f t="shared" si="67"/>
        <v>79.245813115384607</v>
      </c>
      <c r="AQ166">
        <f t="shared" si="67"/>
        <v>61.63563242307692</v>
      </c>
      <c r="AR166">
        <f t="shared" si="67"/>
        <v>44.025451730769227</v>
      </c>
      <c r="AT166">
        <f>PER!AK166/PBR!AJ166*100</f>
        <v>17.848871152761376</v>
      </c>
      <c r="AU166">
        <f t="shared" si="63"/>
        <v>55444.647499999999</v>
      </c>
      <c r="AW166">
        <f>PER!AW166/PBR!AU166*100</f>
        <v>17.167113866547297</v>
      </c>
      <c r="BB166">
        <f t="shared" si="64"/>
        <v>50214.592307692314</v>
      </c>
      <c r="BC166">
        <f t="shared" si="56"/>
        <v>1.8509735064753625</v>
      </c>
      <c r="BD166" s="41">
        <f t="shared" si="51"/>
        <v>92.945880000000002</v>
      </c>
      <c r="BE166">
        <f t="shared" si="66"/>
        <v>120.51502153846154</v>
      </c>
      <c r="BF166">
        <f t="shared" si="66"/>
        <v>100.42918461538463</v>
      </c>
      <c r="BG166">
        <f t="shared" si="66"/>
        <v>80.343347692307717</v>
      </c>
      <c r="BH166">
        <f t="shared" si="66"/>
        <v>60.257510769230784</v>
      </c>
      <c r="BI166">
        <f t="shared" si="66"/>
        <v>40.171673846153858</v>
      </c>
      <c r="BK166">
        <f>PER!BD166/PBR!BB166*100</f>
        <v>14.993619308025233</v>
      </c>
      <c r="BL166">
        <f t="shared" si="65"/>
        <v>55444.647499999999</v>
      </c>
      <c r="BN166">
        <f>PER!BP166/PBR!BL166*100</f>
        <v>14.901455754380288</v>
      </c>
    </row>
    <row r="167" spans="1:66" x14ac:dyDescent="0.3">
      <c r="A167" s="38">
        <v>39017</v>
      </c>
      <c r="B167" s="48">
        <v>91325.59</v>
      </c>
      <c r="C167" s="48">
        <v>111651.53</v>
      </c>
      <c r="D167" s="48">
        <v>620000</v>
      </c>
      <c r="E167" s="49">
        <v>1504.34</v>
      </c>
      <c r="AC167" s="35">
        <f t="shared" si="58"/>
        <v>2007</v>
      </c>
      <c r="AD167" s="5">
        <f t="shared" si="52"/>
        <v>2006</v>
      </c>
      <c r="AE167" s="5">
        <f t="shared" si="59"/>
        <v>2005</v>
      </c>
      <c r="AF167" s="8">
        <f t="shared" si="53"/>
        <v>39017</v>
      </c>
      <c r="AG167" s="6">
        <f t="shared" si="47"/>
        <v>10</v>
      </c>
      <c r="AH167" s="6">
        <f t="shared" si="48"/>
        <v>42</v>
      </c>
      <c r="AJ167">
        <f t="shared" si="60"/>
        <v>44132.008846153847</v>
      </c>
      <c r="AK167">
        <f t="shared" si="61"/>
        <v>2.0693730556967185</v>
      </c>
      <c r="AL167" s="39">
        <f t="shared" si="54"/>
        <v>39017</v>
      </c>
      <c r="AM167" s="40">
        <f t="shared" si="55"/>
        <v>91.325589999999991</v>
      </c>
      <c r="AN167">
        <f t="shared" si="67"/>
        <v>114.74322299999999</v>
      </c>
      <c r="AO167">
        <f t="shared" si="67"/>
        <v>97.090419461538445</v>
      </c>
      <c r="AP167" s="33">
        <f t="shared" si="67"/>
        <v>79.437615923076905</v>
      </c>
      <c r="AQ167">
        <f t="shared" si="67"/>
        <v>61.784812384615385</v>
      </c>
      <c r="AR167">
        <f t="shared" si="67"/>
        <v>44.132008846153845</v>
      </c>
      <c r="AT167">
        <f>PER!AK167/PBR!AJ167*100</f>
        <v>17.817813954903464</v>
      </c>
      <c r="AU167">
        <f t="shared" si="63"/>
        <v>55599.965000000004</v>
      </c>
      <c r="AW167">
        <f>PER!AW167/PBR!AU167*100</f>
        <v>17.129374368933782</v>
      </c>
      <c r="BB167">
        <f t="shared" si="64"/>
        <v>50336.958461538467</v>
      </c>
      <c r="BC167">
        <f t="shared" si="56"/>
        <v>1.8142850261757508</v>
      </c>
      <c r="BD167" s="41">
        <f t="shared" si="51"/>
        <v>91.325589999999991</v>
      </c>
      <c r="BE167">
        <f t="shared" si="66"/>
        <v>120.80870030769232</v>
      </c>
      <c r="BF167">
        <f t="shared" si="66"/>
        <v>100.67391692307693</v>
      </c>
      <c r="BG167">
        <f t="shared" si="66"/>
        <v>80.539133538461556</v>
      </c>
      <c r="BH167">
        <f t="shared" si="66"/>
        <v>60.404350153846174</v>
      </c>
      <c r="BI167">
        <f t="shared" si="66"/>
        <v>40.269566769230778</v>
      </c>
      <c r="BK167">
        <f>PER!BD167/PBR!BB167*100</f>
        <v>14.938394554140565</v>
      </c>
      <c r="BL167">
        <f t="shared" si="65"/>
        <v>55599.965000000004</v>
      </c>
      <c r="BN167">
        <f>PER!BP167/PBR!BL167*100</f>
        <v>14.801982201026426</v>
      </c>
    </row>
    <row r="168" spans="1:66" x14ac:dyDescent="0.3">
      <c r="A168" s="38">
        <v>39024</v>
      </c>
      <c r="B168" s="48">
        <v>89999.89</v>
      </c>
      <c r="C168" s="48">
        <v>110071.06</v>
      </c>
      <c r="D168" s="48">
        <v>611000</v>
      </c>
      <c r="E168" s="49">
        <v>1482.17</v>
      </c>
      <c r="AC168" s="35">
        <f t="shared" si="58"/>
        <v>2007</v>
      </c>
      <c r="AD168" s="5">
        <f t="shared" si="52"/>
        <v>2006</v>
      </c>
      <c r="AE168" s="5">
        <f t="shared" si="59"/>
        <v>2005</v>
      </c>
      <c r="AF168" s="8">
        <f t="shared" si="53"/>
        <v>39024</v>
      </c>
      <c r="AG168" s="6">
        <f t="shared" si="47"/>
        <v>9</v>
      </c>
      <c r="AH168" s="6">
        <f t="shared" si="48"/>
        <v>43</v>
      </c>
      <c r="AJ168">
        <f t="shared" si="60"/>
        <v>44238.565961538465</v>
      </c>
      <c r="AK168">
        <f t="shared" si="61"/>
        <v>2.0344215062994349</v>
      </c>
      <c r="AL168" s="39">
        <f t="shared" si="54"/>
        <v>39024</v>
      </c>
      <c r="AM168" s="40">
        <f t="shared" si="55"/>
        <v>89.999889999999994</v>
      </c>
      <c r="AN168">
        <f t="shared" si="67"/>
        <v>115.02027149999999</v>
      </c>
      <c r="AO168">
        <f t="shared" si="67"/>
        <v>97.324845115384605</v>
      </c>
      <c r="AP168" s="33">
        <f t="shared" si="67"/>
        <v>79.629418730769231</v>
      </c>
      <c r="AQ168">
        <f t="shared" si="67"/>
        <v>61.93399234615385</v>
      </c>
      <c r="AR168">
        <f t="shared" si="67"/>
        <v>44.238565961538463</v>
      </c>
      <c r="AT168">
        <f>PER!AK168/PBR!AJ168*100</f>
        <v>17.786906371543381</v>
      </c>
      <c r="AU168">
        <f t="shared" si="63"/>
        <v>55755.282499999994</v>
      </c>
      <c r="AW168">
        <f>PER!AW168/PBR!AU168*100</f>
        <v>17.091845133170185</v>
      </c>
      <c r="BB168">
        <f t="shared" si="64"/>
        <v>50459.324615384619</v>
      </c>
      <c r="BC168">
        <f t="shared" si="56"/>
        <v>1.7836126560552457</v>
      </c>
      <c r="BD168" s="41">
        <f t="shared" si="51"/>
        <v>89.999889999999994</v>
      </c>
      <c r="BE168">
        <f t="shared" si="66"/>
        <v>121.10237907692309</v>
      </c>
      <c r="BF168">
        <f t="shared" si="66"/>
        <v>100.91864923076923</v>
      </c>
      <c r="BG168">
        <f t="shared" si="66"/>
        <v>80.734919384615395</v>
      </c>
      <c r="BH168">
        <f t="shared" si="66"/>
        <v>60.55118953846155</v>
      </c>
      <c r="BI168">
        <f t="shared" si="66"/>
        <v>40.367459692307698</v>
      </c>
      <c r="BK168">
        <f>PER!BD168/PBR!BB168*100</f>
        <v>14.883437645328401</v>
      </c>
      <c r="BL168">
        <f t="shared" si="65"/>
        <v>55755.282499999994</v>
      </c>
      <c r="BN168">
        <f>PER!BP168/PBR!BL168*100</f>
        <v>14.703062854661766</v>
      </c>
    </row>
    <row r="169" spans="1:66" x14ac:dyDescent="0.3">
      <c r="A169" s="38">
        <v>39031</v>
      </c>
      <c r="B169" s="48">
        <v>92651.28</v>
      </c>
      <c r="C169" s="48">
        <v>113178.38</v>
      </c>
      <c r="D169" s="48">
        <v>629000</v>
      </c>
      <c r="E169" s="49">
        <v>1522.14</v>
      </c>
      <c r="AC169" s="35">
        <f t="shared" si="58"/>
        <v>2007</v>
      </c>
      <c r="AD169" s="5">
        <f t="shared" si="52"/>
        <v>2006</v>
      </c>
      <c r="AE169" s="5">
        <f t="shared" si="59"/>
        <v>2005</v>
      </c>
      <c r="AF169" s="8">
        <f t="shared" si="53"/>
        <v>39031</v>
      </c>
      <c r="AG169" s="6">
        <f t="shared" si="47"/>
        <v>8</v>
      </c>
      <c r="AH169" s="6">
        <f t="shared" si="48"/>
        <v>44</v>
      </c>
      <c r="AJ169">
        <f t="shared" si="60"/>
        <v>44345.123076923082</v>
      </c>
      <c r="AK169">
        <f t="shared" si="61"/>
        <v>2.0893228741136389</v>
      </c>
      <c r="AL169" s="39">
        <f t="shared" si="54"/>
        <v>39031</v>
      </c>
      <c r="AM169" s="40">
        <f t="shared" si="55"/>
        <v>92.65128</v>
      </c>
      <c r="AN169">
        <f t="shared" si="67"/>
        <v>115.29732</v>
      </c>
      <c r="AO169">
        <f t="shared" si="67"/>
        <v>97.559270769230778</v>
      </c>
      <c r="AP169" s="33">
        <f t="shared" si="67"/>
        <v>79.821221538461543</v>
      </c>
      <c r="AQ169">
        <f t="shared" si="67"/>
        <v>62.083172307692308</v>
      </c>
      <c r="AR169">
        <f t="shared" si="67"/>
        <v>44.34512307692308</v>
      </c>
      <c r="AT169">
        <f>PER!AK169/PBR!AJ169*100</f>
        <v>17.756147324152892</v>
      </c>
      <c r="AU169">
        <f t="shared" si="63"/>
        <v>55910.6</v>
      </c>
      <c r="AW169">
        <f>PER!AW169/PBR!AU169*100</f>
        <v>17.054524406958471</v>
      </c>
      <c r="BB169">
        <f t="shared" si="64"/>
        <v>50581.690769230772</v>
      </c>
      <c r="BC169">
        <f t="shared" si="56"/>
        <v>1.8317157570454421</v>
      </c>
      <c r="BD169" s="41">
        <f t="shared" si="51"/>
        <v>92.65128</v>
      </c>
      <c r="BE169">
        <f t="shared" si="66"/>
        <v>121.39605784615385</v>
      </c>
      <c r="BF169">
        <f t="shared" si="66"/>
        <v>101.16338153846155</v>
      </c>
      <c r="BG169">
        <f t="shared" si="66"/>
        <v>80.930705230769235</v>
      </c>
      <c r="BH169">
        <f t="shared" si="66"/>
        <v>60.698028923076933</v>
      </c>
      <c r="BI169">
        <f t="shared" si="66"/>
        <v>40.465352615384617</v>
      </c>
      <c r="BK169">
        <f>PER!BD169/PBR!BB169*100</f>
        <v>14.828746637693376</v>
      </c>
      <c r="BL169">
        <f t="shared" si="65"/>
        <v>55910.6</v>
      </c>
      <c r="BN169">
        <f>PER!BP169/PBR!BL169*100</f>
        <v>14.604693096589092</v>
      </c>
    </row>
    <row r="170" spans="1:66" x14ac:dyDescent="0.3">
      <c r="A170" s="38">
        <v>39038</v>
      </c>
      <c r="B170" s="48">
        <v>96333.77</v>
      </c>
      <c r="C170" s="48">
        <v>117696.08</v>
      </c>
      <c r="D170" s="48">
        <v>654000</v>
      </c>
      <c r="E170" s="49">
        <v>1583.05</v>
      </c>
      <c r="AC170" s="35">
        <f t="shared" si="58"/>
        <v>2007</v>
      </c>
      <c r="AD170" s="5">
        <f t="shared" si="52"/>
        <v>2006</v>
      </c>
      <c r="AE170" s="5">
        <f t="shared" si="59"/>
        <v>2005</v>
      </c>
      <c r="AF170" s="8">
        <f t="shared" si="53"/>
        <v>39038</v>
      </c>
      <c r="AG170" s="6">
        <f t="shared" si="47"/>
        <v>7</v>
      </c>
      <c r="AH170" s="6">
        <f t="shared" si="48"/>
        <v>45</v>
      </c>
      <c r="AJ170">
        <f t="shared" si="60"/>
        <v>44451.680192307693</v>
      </c>
      <c r="AK170">
        <f t="shared" si="61"/>
        <v>2.1671570024628775</v>
      </c>
      <c r="AL170" s="39">
        <f t="shared" si="54"/>
        <v>39038</v>
      </c>
      <c r="AM170" s="40">
        <f t="shared" si="55"/>
        <v>96.333770000000001</v>
      </c>
      <c r="AN170">
        <f t="shared" si="67"/>
        <v>115.57436849999998</v>
      </c>
      <c r="AO170">
        <f t="shared" si="67"/>
        <v>97.793696423076909</v>
      </c>
      <c r="AP170" s="33">
        <f t="shared" si="67"/>
        <v>80.013024346153827</v>
      </c>
      <c r="AQ170">
        <f t="shared" si="67"/>
        <v>62.232352269230766</v>
      </c>
      <c r="AR170">
        <f t="shared" si="67"/>
        <v>44.451680192307691</v>
      </c>
      <c r="AT170">
        <f>PER!AK170/PBR!AJ170*100</f>
        <v>17.725535744545297</v>
      </c>
      <c r="AU170">
        <f t="shared" si="63"/>
        <v>56065.917500000003</v>
      </c>
      <c r="AW170">
        <f>PER!AW170/PBR!AU170*100</f>
        <v>17.017410457417927</v>
      </c>
      <c r="BB170">
        <f t="shared" si="64"/>
        <v>50704.056923076925</v>
      </c>
      <c r="BC170">
        <f t="shared" si="56"/>
        <v>1.899922330596699</v>
      </c>
      <c r="BD170" s="41">
        <f t="shared" si="51"/>
        <v>96.333770000000001</v>
      </c>
      <c r="BE170">
        <f t="shared" si="66"/>
        <v>121.6897366153846</v>
      </c>
      <c r="BF170">
        <f t="shared" si="66"/>
        <v>101.40811384615385</v>
      </c>
      <c r="BG170">
        <f t="shared" si="66"/>
        <v>81.126491076923088</v>
      </c>
      <c r="BH170">
        <f t="shared" si="66"/>
        <v>60.844868307692316</v>
      </c>
      <c r="BI170">
        <f t="shared" si="66"/>
        <v>40.563245538461544</v>
      </c>
      <c r="BK170">
        <f>PER!BD170/PBR!BB170*100</f>
        <v>14.774319606105257</v>
      </c>
      <c r="BL170">
        <f t="shared" si="65"/>
        <v>56065.917500000003</v>
      </c>
      <c r="BN170">
        <f>PER!BP170/PBR!BL170*100</f>
        <v>14.506868359291269</v>
      </c>
    </row>
    <row r="171" spans="1:66" x14ac:dyDescent="0.3">
      <c r="A171" s="38">
        <v>39045</v>
      </c>
      <c r="B171" s="48">
        <v>96039.17</v>
      </c>
      <c r="C171" s="48">
        <v>117342.17</v>
      </c>
      <c r="D171" s="48">
        <v>652000</v>
      </c>
      <c r="E171" s="49">
        <v>1577.07</v>
      </c>
      <c r="AC171" s="35">
        <f t="shared" si="58"/>
        <v>2007</v>
      </c>
      <c r="AD171" s="5">
        <f t="shared" si="52"/>
        <v>2006</v>
      </c>
      <c r="AE171" s="5">
        <f t="shared" si="59"/>
        <v>2005</v>
      </c>
      <c r="AF171" s="8">
        <f t="shared" si="53"/>
        <v>39045</v>
      </c>
      <c r="AG171" s="6">
        <f t="shared" si="47"/>
        <v>6</v>
      </c>
      <c r="AH171" s="6">
        <f t="shared" si="48"/>
        <v>46</v>
      </c>
      <c r="AJ171">
        <f t="shared" si="60"/>
        <v>44558.237307692303</v>
      </c>
      <c r="AK171">
        <f t="shared" si="61"/>
        <v>2.1553628644870182</v>
      </c>
      <c r="AL171" s="39">
        <f t="shared" si="54"/>
        <v>39045</v>
      </c>
      <c r="AM171" s="40">
        <f t="shared" si="55"/>
        <v>96.039169999999999</v>
      </c>
      <c r="AN171">
        <f t="shared" si="67"/>
        <v>115.85141699999997</v>
      </c>
      <c r="AO171">
        <f t="shared" si="67"/>
        <v>98.028122076923054</v>
      </c>
      <c r="AP171" s="33">
        <f t="shared" si="67"/>
        <v>80.204827153846139</v>
      </c>
      <c r="AQ171">
        <f t="shared" si="67"/>
        <v>62.381532230769217</v>
      </c>
      <c r="AR171">
        <f t="shared" si="67"/>
        <v>44.558237307692302</v>
      </c>
      <c r="AT171">
        <f>PER!AK171/PBR!AJ171*100</f>
        <v>17.695070574751796</v>
      </c>
      <c r="AU171">
        <f t="shared" si="63"/>
        <v>56221.235000000001</v>
      </c>
      <c r="AW171">
        <f>PER!AW171/PBR!AU171*100</f>
        <v>16.980501570816955</v>
      </c>
      <c r="BB171">
        <f t="shared" si="64"/>
        <v>50826.423076923078</v>
      </c>
      <c r="BC171">
        <f t="shared" si="56"/>
        <v>1.8895520122407561</v>
      </c>
      <c r="BD171" s="41">
        <f t="shared" si="51"/>
        <v>96.039169999999999</v>
      </c>
      <c r="BE171">
        <f t="shared" si="66"/>
        <v>121.98341538461538</v>
      </c>
      <c r="BF171">
        <f t="shared" si="66"/>
        <v>101.65284615384616</v>
      </c>
      <c r="BG171">
        <f t="shared" si="66"/>
        <v>81.322276923076927</v>
      </c>
      <c r="BH171">
        <f t="shared" si="66"/>
        <v>60.991707692307706</v>
      </c>
      <c r="BI171">
        <f t="shared" si="66"/>
        <v>40.661138461538464</v>
      </c>
      <c r="BK171">
        <f>PER!BD171/PBR!BB171*100</f>
        <v>14.720154643973038</v>
      </c>
      <c r="BL171">
        <f t="shared" si="65"/>
        <v>56221.235000000001</v>
      </c>
      <c r="BN171">
        <f>PER!BP171/PBR!BL171*100</f>
        <v>14.409584125724301</v>
      </c>
    </row>
    <row r="172" spans="1:66" x14ac:dyDescent="0.3">
      <c r="A172" s="38">
        <v>39052</v>
      </c>
      <c r="B172" s="48">
        <v>94271.58</v>
      </c>
      <c r="C172" s="48">
        <v>115801.89</v>
      </c>
      <c r="D172" s="48">
        <v>640000</v>
      </c>
      <c r="E172" s="49">
        <v>1556.06</v>
      </c>
      <c r="AC172" s="35">
        <f t="shared" si="58"/>
        <v>2007</v>
      </c>
      <c r="AD172" s="5">
        <f t="shared" si="52"/>
        <v>2006</v>
      </c>
      <c r="AE172" s="5">
        <f t="shared" si="59"/>
        <v>2005</v>
      </c>
      <c r="AF172" s="8">
        <f t="shared" si="53"/>
        <v>39052</v>
      </c>
      <c r="AG172" s="6">
        <f t="shared" si="47"/>
        <v>5</v>
      </c>
      <c r="AH172" s="6">
        <f t="shared" si="48"/>
        <v>47</v>
      </c>
      <c r="AJ172">
        <f t="shared" si="60"/>
        <v>44664.794423076928</v>
      </c>
      <c r="AK172">
        <f t="shared" si="61"/>
        <v>2.110646230833042</v>
      </c>
      <c r="AL172" s="39">
        <f t="shared" si="54"/>
        <v>39052</v>
      </c>
      <c r="AM172" s="40">
        <f t="shared" si="55"/>
        <v>94.27158</v>
      </c>
      <c r="AN172">
        <f t="shared" si="67"/>
        <v>116.12846549999999</v>
      </c>
      <c r="AO172">
        <f t="shared" si="67"/>
        <v>98.262547730769228</v>
      </c>
      <c r="AP172" s="33">
        <f t="shared" si="67"/>
        <v>80.396629961538466</v>
      </c>
      <c r="AQ172">
        <f t="shared" si="67"/>
        <v>62.530712192307689</v>
      </c>
      <c r="AR172">
        <f t="shared" si="67"/>
        <v>44.664794423076927</v>
      </c>
      <c r="AT172">
        <f>PER!AK172/PBR!AJ172*100</f>
        <v>17.664750766899608</v>
      </c>
      <c r="AU172">
        <f t="shared" si="63"/>
        <v>56376.552499999998</v>
      </c>
      <c r="AW172">
        <f>PER!AW172/PBR!AU172*100</f>
        <v>16.943796052309295</v>
      </c>
      <c r="BB172">
        <f t="shared" si="64"/>
        <v>50948.789230769231</v>
      </c>
      <c r="BC172">
        <f t="shared" si="56"/>
        <v>1.8503203201356366</v>
      </c>
      <c r="BD172" s="41">
        <f t="shared" si="51"/>
        <v>94.27158</v>
      </c>
      <c r="BE172">
        <f t="shared" si="66"/>
        <v>122.27709415384615</v>
      </c>
      <c r="BF172">
        <f t="shared" si="66"/>
        <v>101.89757846153846</v>
      </c>
      <c r="BG172">
        <f t="shared" si="66"/>
        <v>81.518062769230781</v>
      </c>
      <c r="BH172">
        <f t="shared" si="66"/>
        <v>61.138547076923089</v>
      </c>
      <c r="BI172">
        <f t="shared" si="66"/>
        <v>40.75903138461539</v>
      </c>
      <c r="BK172">
        <f>PER!BD172/PBR!BB172*100</f>
        <v>14.666249863022337</v>
      </c>
      <c r="BL172">
        <f t="shared" si="65"/>
        <v>56376.552499999998</v>
      </c>
      <c r="BN172">
        <f>PER!BP172/PBR!BL172*100</f>
        <v>14.312835928622031</v>
      </c>
    </row>
    <row r="173" spans="1:66" x14ac:dyDescent="0.3">
      <c r="A173" s="38">
        <v>39059</v>
      </c>
      <c r="B173" s="48">
        <v>89999.89</v>
      </c>
      <c r="C173" s="48">
        <v>110864.57</v>
      </c>
      <c r="D173" s="48">
        <v>611000</v>
      </c>
      <c r="E173" s="49">
        <v>1489.29</v>
      </c>
      <c r="AC173" s="35">
        <f t="shared" si="58"/>
        <v>2007</v>
      </c>
      <c r="AD173" s="5">
        <f t="shared" si="52"/>
        <v>2006</v>
      </c>
      <c r="AE173" s="5">
        <f t="shared" si="59"/>
        <v>2005</v>
      </c>
      <c r="AF173" s="8">
        <f t="shared" si="53"/>
        <v>39059</v>
      </c>
      <c r="AG173" s="6">
        <f t="shared" si="47"/>
        <v>4</v>
      </c>
      <c r="AH173" s="6">
        <f t="shared" si="48"/>
        <v>48</v>
      </c>
      <c r="AJ173">
        <f t="shared" si="60"/>
        <v>44771.351538461546</v>
      </c>
      <c r="AK173">
        <f t="shared" si="61"/>
        <v>2.0102115953029509</v>
      </c>
      <c r="AL173" s="39">
        <f t="shared" si="54"/>
        <v>39059</v>
      </c>
      <c r="AM173" s="40">
        <f t="shared" si="55"/>
        <v>89.999889999999994</v>
      </c>
      <c r="AN173">
        <f t="shared" si="67"/>
        <v>116.40551400000001</v>
      </c>
      <c r="AO173">
        <f t="shared" si="67"/>
        <v>98.496973384615387</v>
      </c>
      <c r="AP173" s="33">
        <f t="shared" si="67"/>
        <v>80.588432769230764</v>
      </c>
      <c r="AQ173">
        <f t="shared" si="67"/>
        <v>62.679892153846161</v>
      </c>
      <c r="AR173">
        <f t="shared" si="67"/>
        <v>44.771351538461545</v>
      </c>
      <c r="AT173">
        <f>PER!AK173/PBR!AJ173*100</f>
        <v>17.634575283091827</v>
      </c>
      <c r="AU173">
        <f t="shared" si="63"/>
        <v>56531.87</v>
      </c>
      <c r="AW173">
        <f>PER!AW173/PBR!AU173*100</f>
        <v>16.907292225674585</v>
      </c>
      <c r="BB173">
        <f t="shared" si="64"/>
        <v>51071.155384615391</v>
      </c>
      <c r="BC173">
        <f t="shared" si="56"/>
        <v>1.7622450348384218</v>
      </c>
      <c r="BD173" s="41">
        <f t="shared" si="51"/>
        <v>89.999889999999994</v>
      </c>
      <c r="BE173">
        <f t="shared" si="66"/>
        <v>122.57077292307693</v>
      </c>
      <c r="BF173">
        <f t="shared" si="66"/>
        <v>102.14231076923078</v>
      </c>
      <c r="BG173">
        <f t="shared" si="66"/>
        <v>81.713848615384634</v>
      </c>
      <c r="BH173">
        <f t="shared" si="66"/>
        <v>61.285386461538479</v>
      </c>
      <c r="BI173">
        <f t="shared" si="66"/>
        <v>40.856924307692317</v>
      </c>
      <c r="BK173">
        <f>PER!BD173/PBR!BB173*100</f>
        <v>14.61260339307592</v>
      </c>
      <c r="BL173">
        <f t="shared" si="65"/>
        <v>56531.87</v>
      </c>
      <c r="BN173">
        <f>PER!BP173/PBR!BL173*100</f>
        <v>14.216619349812362</v>
      </c>
    </row>
    <row r="174" spans="1:66" x14ac:dyDescent="0.3">
      <c r="A174" s="38">
        <v>39066</v>
      </c>
      <c r="B174" s="48">
        <v>89558</v>
      </c>
      <c r="C174" s="48">
        <v>111061.29</v>
      </c>
      <c r="D174" s="48">
        <v>608000</v>
      </c>
      <c r="E174" s="49">
        <v>1492.68</v>
      </c>
      <c r="AC174" s="35">
        <f t="shared" si="58"/>
        <v>2007</v>
      </c>
      <c r="AD174" s="5">
        <f t="shared" si="52"/>
        <v>2006</v>
      </c>
      <c r="AE174" s="5">
        <f t="shared" si="59"/>
        <v>2005</v>
      </c>
      <c r="AF174" s="8">
        <f t="shared" si="53"/>
        <v>39066</v>
      </c>
      <c r="AG174" s="6">
        <f t="shared" si="47"/>
        <v>3</v>
      </c>
      <c r="AH174" s="6">
        <f t="shared" si="48"/>
        <v>49</v>
      </c>
      <c r="AJ174">
        <f t="shared" si="60"/>
        <v>44877.908653846156</v>
      </c>
      <c r="AK174">
        <f t="shared" si="61"/>
        <v>1.9955921005762964</v>
      </c>
      <c r="AL174" s="39">
        <f t="shared" si="54"/>
        <v>39066</v>
      </c>
      <c r="AM174" s="40">
        <f t="shared" si="55"/>
        <v>89.558000000000007</v>
      </c>
      <c r="AN174">
        <f t="shared" si="67"/>
        <v>116.68256249999999</v>
      </c>
      <c r="AO174">
        <f t="shared" si="67"/>
        <v>98.731399038461532</v>
      </c>
      <c r="AP174" s="33">
        <f t="shared" si="67"/>
        <v>80.780235576923076</v>
      </c>
      <c r="AQ174">
        <f t="shared" si="67"/>
        <v>62.829072115384619</v>
      </c>
      <c r="AR174">
        <f t="shared" si="67"/>
        <v>44.877908653846156</v>
      </c>
      <c r="AT174">
        <f>PER!AK174/PBR!AJ174*100</f>
        <v>17.604543095288978</v>
      </c>
      <c r="AU174">
        <f t="shared" si="63"/>
        <v>56687.1875</v>
      </c>
      <c r="AW174">
        <f>PER!AW174/PBR!AU174*100</f>
        <v>16.870988433063193</v>
      </c>
      <c r="BB174">
        <f t="shared" si="64"/>
        <v>51193.521538461537</v>
      </c>
      <c r="BC174">
        <f t="shared" si="56"/>
        <v>1.7494010435034313</v>
      </c>
      <c r="BD174" s="41">
        <f t="shared" si="51"/>
        <v>89.558000000000007</v>
      </c>
      <c r="BE174">
        <f t="shared" si="66"/>
        <v>122.86445169230768</v>
      </c>
      <c r="BF174">
        <f t="shared" si="66"/>
        <v>102.38704307692308</v>
      </c>
      <c r="BG174">
        <f t="shared" si="66"/>
        <v>81.90963446153846</v>
      </c>
      <c r="BH174">
        <f t="shared" si="66"/>
        <v>61.432225846153848</v>
      </c>
      <c r="BI174">
        <f t="shared" si="66"/>
        <v>40.95481723076923</v>
      </c>
      <c r="BK174">
        <f>PER!BD174/PBR!BB174*100</f>
        <v>14.559213381837468</v>
      </c>
      <c r="BL174">
        <f t="shared" si="65"/>
        <v>56687.1875</v>
      </c>
      <c r="BN174">
        <f>PER!BP174/PBR!BL174*100</f>
        <v>14.120930019544675</v>
      </c>
    </row>
    <row r="175" spans="1:66" x14ac:dyDescent="0.3">
      <c r="A175" s="38">
        <v>39073</v>
      </c>
      <c r="B175" s="48">
        <v>89852.6</v>
      </c>
      <c r="C175" s="48">
        <v>111254.91</v>
      </c>
      <c r="D175" s="48">
        <v>610000</v>
      </c>
      <c r="E175" s="49">
        <v>1494.43</v>
      </c>
      <c r="AC175" s="35">
        <f t="shared" si="58"/>
        <v>2007</v>
      </c>
      <c r="AD175" s="5">
        <f t="shared" si="52"/>
        <v>2006</v>
      </c>
      <c r="AE175" s="5">
        <f t="shared" si="59"/>
        <v>2005</v>
      </c>
      <c r="AF175" s="8">
        <f t="shared" si="53"/>
        <v>39073</v>
      </c>
      <c r="AG175" s="6">
        <f t="shared" si="47"/>
        <v>2</v>
      </c>
      <c r="AH175" s="6">
        <f t="shared" si="48"/>
        <v>50</v>
      </c>
      <c r="AJ175">
        <f t="shared" si="60"/>
        <v>44984.465769230766</v>
      </c>
      <c r="AK175">
        <f t="shared" si="61"/>
        <v>1.9974139619872713</v>
      </c>
      <c r="AL175" s="39">
        <f t="shared" si="54"/>
        <v>39073</v>
      </c>
      <c r="AM175" s="40">
        <f t="shared" si="55"/>
        <v>89.85260000000001</v>
      </c>
      <c r="AN175">
        <f t="shared" si="67"/>
        <v>116.95961099999998</v>
      </c>
      <c r="AO175">
        <f t="shared" si="67"/>
        <v>98.965824692307677</v>
      </c>
      <c r="AP175" s="33">
        <f t="shared" si="67"/>
        <v>80.972038384615374</v>
      </c>
      <c r="AQ175">
        <f t="shared" si="67"/>
        <v>62.97825207692307</v>
      </c>
      <c r="AR175">
        <f t="shared" si="67"/>
        <v>44.984465769230766</v>
      </c>
      <c r="AT175">
        <f>PER!AK175/PBR!AJ175*100</f>
        <v>17.574653185192279</v>
      </c>
      <c r="AU175">
        <f t="shared" si="63"/>
        <v>56842.505000000005</v>
      </c>
      <c r="AW175">
        <f>PER!AW175/PBR!AU175*100</f>
        <v>16.834883034745268</v>
      </c>
      <c r="BB175">
        <f t="shared" si="64"/>
        <v>51315.887692307697</v>
      </c>
      <c r="BC175">
        <f t="shared" si="56"/>
        <v>1.7509703922255055</v>
      </c>
      <c r="BD175" s="41">
        <f t="shared" si="51"/>
        <v>89.85260000000001</v>
      </c>
      <c r="BE175">
        <f t="shared" si="66"/>
        <v>123.15813046153848</v>
      </c>
      <c r="BF175">
        <f t="shared" si="66"/>
        <v>102.63177538461539</v>
      </c>
      <c r="BG175">
        <f t="shared" si="66"/>
        <v>82.105420307692313</v>
      </c>
      <c r="BH175">
        <f t="shared" si="66"/>
        <v>61.579065230769245</v>
      </c>
      <c r="BI175">
        <f t="shared" si="66"/>
        <v>41.052710153846157</v>
      </c>
      <c r="BK175">
        <f>PER!BD175/PBR!BB175*100</f>
        <v>14.506077994678332</v>
      </c>
      <c r="BL175">
        <f t="shared" si="65"/>
        <v>56842.505000000005</v>
      </c>
      <c r="BN175">
        <f>PER!BP175/PBR!BL175*100</f>
        <v>14.025763615828305</v>
      </c>
    </row>
    <row r="176" spans="1:66" x14ac:dyDescent="0.3">
      <c r="A176" s="38">
        <v>39079</v>
      </c>
      <c r="B176" s="48">
        <v>90294.49</v>
      </c>
      <c r="C176" s="48">
        <v>111841.02</v>
      </c>
      <c r="D176" s="48">
        <v>613000</v>
      </c>
      <c r="E176" s="49">
        <v>1502.48</v>
      </c>
      <c r="AC176" s="35">
        <f t="shared" si="58"/>
        <v>2007</v>
      </c>
      <c r="AD176" s="5">
        <f t="shared" si="52"/>
        <v>2006</v>
      </c>
      <c r="AE176" s="5">
        <f t="shared" si="59"/>
        <v>2005</v>
      </c>
      <c r="AF176" s="8">
        <f t="shared" si="53"/>
        <v>39079</v>
      </c>
      <c r="AG176" s="6">
        <f t="shared" si="47"/>
        <v>1</v>
      </c>
      <c r="AH176" s="6">
        <f t="shared" si="48"/>
        <v>51</v>
      </c>
      <c r="AJ176">
        <f t="shared" si="60"/>
        <v>45091.022884615384</v>
      </c>
      <c r="AK176">
        <f t="shared" si="61"/>
        <v>2.0024937165665317</v>
      </c>
      <c r="AL176" s="39">
        <f t="shared" si="54"/>
        <v>39079</v>
      </c>
      <c r="AM176" s="40">
        <f t="shared" si="55"/>
        <v>90.29449000000001</v>
      </c>
      <c r="AN176">
        <f t="shared" si="67"/>
        <v>117.23665949999997</v>
      </c>
      <c r="AO176">
        <f t="shared" si="67"/>
        <v>99.200250346153823</v>
      </c>
      <c r="AP176" s="33">
        <f t="shared" si="67"/>
        <v>81.163841192307672</v>
      </c>
      <c r="AQ176">
        <f t="shared" si="67"/>
        <v>63.127432038461535</v>
      </c>
      <c r="AR176">
        <f t="shared" si="67"/>
        <v>45.091022884615384</v>
      </c>
      <c r="AT176">
        <f>PER!AK176/PBR!AJ176*100</f>
        <v>17.544904544128535</v>
      </c>
      <c r="AU176">
        <f t="shared" si="63"/>
        <v>56997.822499999995</v>
      </c>
      <c r="AW176">
        <f>PER!AW176/PBR!AU176*100</f>
        <v>16.798974408863803</v>
      </c>
      <c r="BB176">
        <f t="shared" si="64"/>
        <v>51438.253846153842</v>
      </c>
      <c r="BC176">
        <f t="shared" si="56"/>
        <v>1.7553957074449085</v>
      </c>
      <c r="BD176" s="41">
        <f t="shared" si="51"/>
        <v>90.29449000000001</v>
      </c>
      <c r="BE176">
        <f t="shared" si="66"/>
        <v>123.45180923076921</v>
      </c>
      <c r="BF176">
        <f t="shared" si="66"/>
        <v>102.87650769230768</v>
      </c>
      <c r="BG176">
        <f t="shared" si="66"/>
        <v>82.301206153846152</v>
      </c>
      <c r="BH176">
        <f t="shared" si="66"/>
        <v>61.725904615384621</v>
      </c>
      <c r="BI176">
        <f t="shared" si="66"/>
        <v>41.150603076923076</v>
      </c>
      <c r="BK176">
        <f>PER!BD176/PBR!BB176*100</f>
        <v>14.453195414427425</v>
      </c>
      <c r="BL176">
        <f t="shared" si="65"/>
        <v>56997.822499999995</v>
      </c>
      <c r="BN176">
        <f>PER!BP176/PBR!BL176*100</f>
        <v>13.931115863781802</v>
      </c>
    </row>
    <row r="177" spans="1:66" x14ac:dyDescent="0.3">
      <c r="A177" s="38">
        <v>39087</v>
      </c>
      <c r="B177" s="48">
        <v>87643.11</v>
      </c>
      <c r="C177" s="48">
        <v>109609.93</v>
      </c>
      <c r="D177" s="48">
        <v>595000</v>
      </c>
      <c r="E177" s="49">
        <v>1473.61</v>
      </c>
      <c r="AC177" s="35">
        <f t="shared" si="58"/>
        <v>2008</v>
      </c>
      <c r="AD177" s="5">
        <f t="shared" si="52"/>
        <v>2007</v>
      </c>
      <c r="AE177" s="5">
        <f t="shared" si="59"/>
        <v>2006</v>
      </c>
      <c r="AF177" s="8">
        <f t="shared" si="53"/>
        <v>39087</v>
      </c>
      <c r="AG177" s="6">
        <v>52</v>
      </c>
      <c r="AH177" s="6">
        <v>0</v>
      </c>
      <c r="AJ177">
        <f t="shared" si="60"/>
        <v>45197.58</v>
      </c>
      <c r="AK177">
        <f t="shared" si="61"/>
        <v>1.9391106780495768</v>
      </c>
      <c r="AL177" s="39">
        <f t="shared" si="54"/>
        <v>39087</v>
      </c>
      <c r="AM177" s="40">
        <f t="shared" si="55"/>
        <v>87.643110000000007</v>
      </c>
      <c r="AN177">
        <f t="shared" si="67"/>
        <v>117.51370799999998</v>
      </c>
      <c r="AO177">
        <f t="shared" si="67"/>
        <v>99.434675999999996</v>
      </c>
      <c r="AP177" s="33">
        <f t="shared" si="67"/>
        <v>81.355643999999998</v>
      </c>
      <c r="AQ177">
        <f t="shared" si="67"/>
        <v>63.276612</v>
      </c>
      <c r="AR177">
        <f t="shared" si="67"/>
        <v>45.197580000000002</v>
      </c>
      <c r="AT177">
        <f>PER!AK177/PBR!AJ177*100</f>
        <v>17.515296172936694</v>
      </c>
      <c r="AU177">
        <f t="shared" si="63"/>
        <v>57153.14</v>
      </c>
      <c r="AW177">
        <f>PER!AW177/PBR!AU177*100</f>
        <v>16.763260951191832</v>
      </c>
      <c r="BB177">
        <f t="shared" si="64"/>
        <v>51560.62</v>
      </c>
      <c r="BC177">
        <f t="shared" si="56"/>
        <v>1.6998071396348609</v>
      </c>
      <c r="BD177" s="41">
        <f t="shared" si="51"/>
        <v>87.643110000000007</v>
      </c>
      <c r="BE177">
        <f t="shared" si="66"/>
        <v>123.74548799999999</v>
      </c>
      <c r="BF177">
        <f t="shared" si="66"/>
        <v>103.12124</v>
      </c>
      <c r="BG177">
        <f t="shared" si="66"/>
        <v>82.496992000000006</v>
      </c>
      <c r="BH177">
        <f t="shared" si="66"/>
        <v>61.872744000000012</v>
      </c>
      <c r="BI177">
        <f t="shared" si="66"/>
        <v>41.248496000000003</v>
      </c>
      <c r="BK177">
        <f>PER!BD177/PBR!BB177*100</f>
        <v>14.400563841164052</v>
      </c>
      <c r="BL177">
        <f t="shared" si="65"/>
        <v>57153.14</v>
      </c>
      <c r="BN177">
        <f>PER!BP177/PBR!BL177*100</f>
        <v>13.836982534992828</v>
      </c>
    </row>
    <row r="178" spans="1:66" x14ac:dyDescent="0.3">
      <c r="A178" s="38">
        <v>39094</v>
      </c>
      <c r="B178" s="48">
        <v>88821.5</v>
      </c>
      <c r="C178" s="48">
        <v>110477.08</v>
      </c>
      <c r="D178" s="48">
        <v>603000</v>
      </c>
      <c r="E178" s="49">
        <v>1483.07</v>
      </c>
      <c r="AC178" s="35">
        <f t="shared" si="58"/>
        <v>2008</v>
      </c>
      <c r="AD178" s="5">
        <f t="shared" si="52"/>
        <v>2007</v>
      </c>
      <c r="AE178" s="5">
        <f t="shared" si="59"/>
        <v>2006</v>
      </c>
      <c r="AF178" s="8">
        <f t="shared" si="53"/>
        <v>39094</v>
      </c>
      <c r="AG178" s="6">
        <f t="shared" ref="AG178:AG228" si="68">AG177-1</f>
        <v>51</v>
      </c>
      <c r="AH178" s="6">
        <f t="shared" ref="AH178:AH228" si="69">AH177+1</f>
        <v>1</v>
      </c>
      <c r="AJ178">
        <f t="shared" si="60"/>
        <v>45319.946153846155</v>
      </c>
      <c r="AK178">
        <f t="shared" si="61"/>
        <v>1.9598765563065881</v>
      </c>
      <c r="AL178" s="39">
        <f t="shared" si="54"/>
        <v>39094</v>
      </c>
      <c r="AM178" s="40">
        <f t="shared" si="55"/>
        <v>88.8215</v>
      </c>
      <c r="AN178">
        <f t="shared" si="67"/>
        <v>117.83185999999999</v>
      </c>
      <c r="AO178">
        <f t="shared" si="67"/>
        <v>99.70388153846153</v>
      </c>
      <c r="AP178" s="33">
        <f t="shared" si="67"/>
        <v>81.575903076923069</v>
      </c>
      <c r="AQ178">
        <f t="shared" si="67"/>
        <v>63.447924615384608</v>
      </c>
      <c r="AR178">
        <f t="shared" si="67"/>
        <v>45.319946153846153</v>
      </c>
      <c r="AT178">
        <f>PER!AK178/PBR!AJ178*100</f>
        <v>17.447149268457611</v>
      </c>
      <c r="AU178">
        <f t="shared" si="63"/>
        <v>57286.926153846151</v>
      </c>
      <c r="AW178">
        <f>PER!AW178/PBR!AU178*100</f>
        <v>16.667969375855982</v>
      </c>
      <c r="BB178">
        <f t="shared" si="64"/>
        <v>51686.636730769227</v>
      </c>
      <c r="BC178">
        <f t="shared" si="56"/>
        <v>1.7184615911974064</v>
      </c>
      <c r="BD178" s="41">
        <f t="shared" si="51"/>
        <v>88.8215</v>
      </c>
      <c r="BE178">
        <f t="shared" si="66"/>
        <v>124.04792815384613</v>
      </c>
      <c r="BF178">
        <f t="shared" si="66"/>
        <v>103.37327346153846</v>
      </c>
      <c r="BG178">
        <f t="shared" si="66"/>
        <v>82.698618769230777</v>
      </c>
      <c r="BH178">
        <f t="shared" si="66"/>
        <v>62.023964076923086</v>
      </c>
      <c r="BI178">
        <f t="shared" si="66"/>
        <v>41.349309384615388</v>
      </c>
      <c r="BK178">
        <f>PER!BD178/PBR!BB178*100</f>
        <v>14.294794416638959</v>
      </c>
      <c r="BL178">
        <f t="shared" si="65"/>
        <v>57286.926153846151</v>
      </c>
      <c r="BN178">
        <f>PER!BP178/PBR!BL178*100</f>
        <v>13.554688219639969</v>
      </c>
    </row>
    <row r="179" spans="1:66" x14ac:dyDescent="0.3">
      <c r="A179" s="38">
        <v>39101</v>
      </c>
      <c r="B179" s="48">
        <v>86170.11</v>
      </c>
      <c r="C179" s="48">
        <v>105667.71</v>
      </c>
      <c r="D179" s="48">
        <v>585000</v>
      </c>
      <c r="E179" s="49">
        <v>1416.43</v>
      </c>
      <c r="AC179" s="35">
        <f t="shared" si="58"/>
        <v>2008</v>
      </c>
      <c r="AD179" s="5">
        <f t="shared" si="52"/>
        <v>2007</v>
      </c>
      <c r="AE179" s="5">
        <f t="shared" si="59"/>
        <v>2006</v>
      </c>
      <c r="AF179" s="8">
        <f t="shared" si="53"/>
        <v>39101</v>
      </c>
      <c r="AG179" s="6">
        <f t="shared" si="68"/>
        <v>50</v>
      </c>
      <c r="AH179" s="6">
        <f t="shared" si="69"/>
        <v>2</v>
      </c>
      <c r="AJ179">
        <f t="shared" si="60"/>
        <v>45442.312307692308</v>
      </c>
      <c r="AK179">
        <f t="shared" si="61"/>
        <v>1.8962527570458478</v>
      </c>
      <c r="AL179" s="39">
        <f t="shared" si="54"/>
        <v>39101</v>
      </c>
      <c r="AM179" s="40">
        <f t="shared" si="55"/>
        <v>86.170109999999994</v>
      </c>
      <c r="AN179">
        <f t="shared" si="67"/>
        <v>118.15001199999999</v>
      </c>
      <c r="AO179">
        <f t="shared" si="67"/>
        <v>99.973087076923065</v>
      </c>
      <c r="AP179" s="33">
        <f t="shared" si="67"/>
        <v>81.796162153846154</v>
      </c>
      <c r="AQ179">
        <f t="shared" si="67"/>
        <v>63.61923723076923</v>
      </c>
      <c r="AR179">
        <f t="shared" si="67"/>
        <v>45.442312307692305</v>
      </c>
      <c r="AT179">
        <f>PER!AK179/PBR!AJ179*100</f>
        <v>17.37936937323375</v>
      </c>
      <c r="AU179">
        <f t="shared" si="63"/>
        <v>57420.712307692309</v>
      </c>
      <c r="AW179">
        <f>PER!AW179/PBR!AU179*100</f>
        <v>16.573121845633672</v>
      </c>
      <c r="BB179">
        <f t="shared" si="64"/>
        <v>51812.653461538466</v>
      </c>
      <c r="BC179">
        <f t="shared" si="56"/>
        <v>1.6631093804907278</v>
      </c>
      <c r="BD179" s="41">
        <f t="shared" si="51"/>
        <v>86.170109999999994</v>
      </c>
      <c r="BE179">
        <f t="shared" si="66"/>
        <v>124.35036830769232</v>
      </c>
      <c r="BF179">
        <f t="shared" si="66"/>
        <v>103.62530692307693</v>
      </c>
      <c r="BG179">
        <f t="shared" si="66"/>
        <v>82.900245538461547</v>
      </c>
      <c r="BH179">
        <f t="shared" si="66"/>
        <v>62.175184153846168</v>
      </c>
      <c r="BI179">
        <f t="shared" si="66"/>
        <v>41.450122769230774</v>
      </c>
      <c r="BK179">
        <f>PER!BD179/PBR!BB179*100</f>
        <v>14.189539488716669</v>
      </c>
      <c r="BL179">
        <f t="shared" si="65"/>
        <v>57420.712307692309</v>
      </c>
      <c r="BN179">
        <f>PER!BP179/PBR!BL179*100</f>
        <v>13.273709355426103</v>
      </c>
    </row>
    <row r="180" spans="1:66" x14ac:dyDescent="0.3">
      <c r="A180" s="38">
        <v>39108</v>
      </c>
      <c r="B180" s="48">
        <v>86464.71</v>
      </c>
      <c r="C180" s="48">
        <v>106236.04</v>
      </c>
      <c r="D180" s="48">
        <v>587000</v>
      </c>
      <c r="E180" s="49">
        <v>1424.7</v>
      </c>
      <c r="AC180" s="35">
        <f t="shared" si="58"/>
        <v>2008</v>
      </c>
      <c r="AD180" s="5">
        <f t="shared" si="52"/>
        <v>2007</v>
      </c>
      <c r="AE180" s="5">
        <f t="shared" si="59"/>
        <v>2006</v>
      </c>
      <c r="AF180" s="8">
        <f t="shared" si="53"/>
        <v>39108</v>
      </c>
      <c r="AG180" s="6">
        <f t="shared" si="68"/>
        <v>49</v>
      </c>
      <c r="AH180" s="6">
        <f t="shared" si="69"/>
        <v>3</v>
      </c>
      <c r="AJ180">
        <f t="shared" si="60"/>
        <v>45564.678461538468</v>
      </c>
      <c r="AK180">
        <f t="shared" si="61"/>
        <v>1.8976258127879824</v>
      </c>
      <c r="AL180" s="39">
        <f t="shared" si="54"/>
        <v>39108</v>
      </c>
      <c r="AM180" s="40">
        <f t="shared" si="55"/>
        <v>86.464710000000011</v>
      </c>
      <c r="AN180">
        <f t="shared" si="67"/>
        <v>118.468164</v>
      </c>
      <c r="AO180">
        <f t="shared" si="67"/>
        <v>100.24229261538461</v>
      </c>
      <c r="AP180" s="33">
        <f t="shared" si="67"/>
        <v>82.01642123076924</v>
      </c>
      <c r="AQ180">
        <f t="shared" si="67"/>
        <v>63.790549846153851</v>
      </c>
      <c r="AR180">
        <f t="shared" si="67"/>
        <v>45.56467846153847</v>
      </c>
      <c r="AT180">
        <f>PER!AK180/PBR!AJ180*100</f>
        <v>17.311953530401635</v>
      </c>
      <c r="AU180">
        <f t="shared" si="63"/>
        <v>57554.49846153846</v>
      </c>
      <c r="AW180">
        <f>PER!AW180/PBR!AU180*100</f>
        <v>16.478715263959582</v>
      </c>
      <c r="BB180">
        <f t="shared" si="64"/>
        <v>51938.670192307691</v>
      </c>
      <c r="BC180">
        <f t="shared" si="56"/>
        <v>1.6647463186842575</v>
      </c>
      <c r="BD180" s="41">
        <f t="shared" si="51"/>
        <v>86.464710000000011</v>
      </c>
      <c r="BE180">
        <f t="shared" ref="BE180:BI195" si="70">($BB180*BE$18)/1000</f>
        <v>124.65280846153846</v>
      </c>
      <c r="BF180">
        <f t="shared" si="70"/>
        <v>103.87734038461538</v>
      </c>
      <c r="BG180">
        <f t="shared" si="70"/>
        <v>83.101872307692304</v>
      </c>
      <c r="BH180">
        <f t="shared" si="70"/>
        <v>62.326404230769235</v>
      </c>
      <c r="BI180">
        <f t="shared" si="70"/>
        <v>41.550936153846152</v>
      </c>
      <c r="BK180">
        <f>PER!BD180/PBR!BB180*100</f>
        <v>14.084795312489213</v>
      </c>
      <c r="BL180">
        <f t="shared" si="65"/>
        <v>57554.49846153846</v>
      </c>
      <c r="BN180">
        <f>PER!BP180/PBR!BL180*100</f>
        <v>12.994036769003205</v>
      </c>
    </row>
    <row r="181" spans="1:66" x14ac:dyDescent="0.3">
      <c r="A181" s="38">
        <v>39115</v>
      </c>
      <c r="B181" s="48">
        <v>86464.71</v>
      </c>
      <c r="C181" s="48">
        <v>105874.66</v>
      </c>
      <c r="D181" s="48">
        <v>587000</v>
      </c>
      <c r="E181" s="49">
        <v>1418.96</v>
      </c>
      <c r="AC181" s="35">
        <f t="shared" si="58"/>
        <v>2008</v>
      </c>
      <c r="AD181" s="5">
        <f t="shared" si="52"/>
        <v>2007</v>
      </c>
      <c r="AE181" s="5">
        <f t="shared" si="59"/>
        <v>2006</v>
      </c>
      <c r="AF181" s="8">
        <f t="shared" si="53"/>
        <v>39115</v>
      </c>
      <c r="AG181" s="6">
        <f t="shared" si="68"/>
        <v>48</v>
      </c>
      <c r="AH181" s="6">
        <f t="shared" si="69"/>
        <v>4</v>
      </c>
      <c r="AJ181">
        <f t="shared" si="60"/>
        <v>45687.044615384621</v>
      </c>
      <c r="AK181">
        <f t="shared" si="61"/>
        <v>1.8925432959803214</v>
      </c>
      <c r="AL181" s="39">
        <f t="shared" si="54"/>
        <v>39115</v>
      </c>
      <c r="AM181" s="40">
        <f t="shared" si="55"/>
        <v>86.464710000000011</v>
      </c>
      <c r="AN181">
        <f t="shared" ref="AN181:AR196" si="71">($AJ181*AN$18)/1000</f>
        <v>118.78631599999999</v>
      </c>
      <c r="AO181">
        <f t="shared" si="71"/>
        <v>100.51149815384616</v>
      </c>
      <c r="AP181" s="33">
        <f t="shared" si="71"/>
        <v>82.236680307692311</v>
      </c>
      <c r="AQ181">
        <f t="shared" si="71"/>
        <v>63.961862461538459</v>
      </c>
      <c r="AR181">
        <f t="shared" si="71"/>
        <v>45.687044615384622</v>
      </c>
      <c r="AT181">
        <f>PER!AK181/PBR!AJ181*100</f>
        <v>17.244898814775937</v>
      </c>
      <c r="AU181">
        <f t="shared" si="63"/>
        <v>57688.284615384619</v>
      </c>
      <c r="AW181">
        <f>PER!AW181/PBR!AU181*100</f>
        <v>16.384746562993659</v>
      </c>
      <c r="BB181">
        <f t="shared" si="64"/>
        <v>52064.68692307693</v>
      </c>
      <c r="BC181">
        <f t="shared" si="56"/>
        <v>1.6607169870770078</v>
      </c>
      <c r="BD181" s="41">
        <f t="shared" si="51"/>
        <v>86.464710000000011</v>
      </c>
      <c r="BE181">
        <f t="shared" si="70"/>
        <v>124.95524861538462</v>
      </c>
      <c r="BF181">
        <f t="shared" si="70"/>
        <v>104.12937384615385</v>
      </c>
      <c r="BG181">
        <f t="shared" si="70"/>
        <v>83.303499076923089</v>
      </c>
      <c r="BH181">
        <f t="shared" si="70"/>
        <v>62.477624307692331</v>
      </c>
      <c r="BI181">
        <f t="shared" si="70"/>
        <v>41.651749538461544</v>
      </c>
      <c r="BK181">
        <f>PER!BD181/PBR!BB181*100</f>
        <v>13.980558179305142</v>
      </c>
      <c r="BL181">
        <f t="shared" si="65"/>
        <v>57688.284615384619</v>
      </c>
      <c r="BN181">
        <f>PER!BP181/PBR!BL181*100</f>
        <v>12.715661372119683</v>
      </c>
    </row>
    <row r="182" spans="1:66" x14ac:dyDescent="0.3">
      <c r="A182" s="38">
        <v>39122</v>
      </c>
      <c r="B182" s="48">
        <v>86170.11</v>
      </c>
      <c r="C182" s="48">
        <v>105414.33</v>
      </c>
      <c r="D182" s="48">
        <v>585000</v>
      </c>
      <c r="E182" s="49">
        <v>1412.22</v>
      </c>
      <c r="AC182" s="35">
        <f t="shared" si="58"/>
        <v>2008</v>
      </c>
      <c r="AD182" s="5">
        <f t="shared" si="52"/>
        <v>2007</v>
      </c>
      <c r="AE182" s="5">
        <f t="shared" si="59"/>
        <v>2006</v>
      </c>
      <c r="AF182" s="8">
        <f t="shared" si="53"/>
        <v>39122</v>
      </c>
      <c r="AG182" s="6">
        <f t="shared" si="68"/>
        <v>47</v>
      </c>
      <c r="AH182" s="6">
        <f t="shared" si="69"/>
        <v>5</v>
      </c>
      <c r="AJ182">
        <f t="shared" si="60"/>
        <v>45809.410769230773</v>
      </c>
      <c r="AK182">
        <f t="shared" si="61"/>
        <v>1.8810569390226399</v>
      </c>
      <c r="AL182" s="39">
        <f t="shared" si="54"/>
        <v>39122</v>
      </c>
      <c r="AM182" s="40">
        <f t="shared" si="55"/>
        <v>86.170109999999994</v>
      </c>
      <c r="AN182">
        <f t="shared" si="71"/>
        <v>119.104468</v>
      </c>
      <c r="AO182">
        <f t="shared" si="71"/>
        <v>100.7807036923077</v>
      </c>
      <c r="AP182" s="33">
        <f t="shared" si="71"/>
        <v>82.456939384615382</v>
      </c>
      <c r="AQ182">
        <f t="shared" si="71"/>
        <v>64.133175076923081</v>
      </c>
      <c r="AR182">
        <f t="shared" si="71"/>
        <v>45.809410769230773</v>
      </c>
      <c r="AT182">
        <f>PER!AK182/PBR!AJ182*100</f>
        <v>17.178202332426352</v>
      </c>
      <c r="AU182">
        <f t="shared" si="63"/>
        <v>57822.07076923077</v>
      </c>
      <c r="AW182">
        <f>PER!AW182/PBR!AU182*100</f>
        <v>16.291212703288757</v>
      </c>
      <c r="BB182">
        <f t="shared" si="64"/>
        <v>52190.703653846154</v>
      </c>
      <c r="BC182">
        <f t="shared" si="56"/>
        <v>1.6510624300358472</v>
      </c>
      <c r="BD182" s="41">
        <f t="shared" si="51"/>
        <v>86.170109999999994</v>
      </c>
      <c r="BE182">
        <f t="shared" si="70"/>
        <v>125.25768876923077</v>
      </c>
      <c r="BF182">
        <f t="shared" si="70"/>
        <v>104.38140730769231</v>
      </c>
      <c r="BG182">
        <f t="shared" si="70"/>
        <v>83.505125846153859</v>
      </c>
      <c r="BH182">
        <f t="shared" si="70"/>
        <v>62.628844384615398</v>
      </c>
      <c r="BI182">
        <f t="shared" si="70"/>
        <v>41.75256292307693</v>
      </c>
      <c r="BK182">
        <f>PER!BD182/PBR!BB182*100</f>
        <v>13.876824416331823</v>
      </c>
      <c r="BL182">
        <f t="shared" si="65"/>
        <v>57822.07076923077</v>
      </c>
      <c r="BN182">
        <f>PER!BP182/PBR!BL182*100</f>
        <v>12.43857416063592</v>
      </c>
    </row>
    <row r="183" spans="1:66" x14ac:dyDescent="0.3">
      <c r="A183" s="38">
        <v>39129</v>
      </c>
      <c r="B183" s="48">
        <v>86906.61</v>
      </c>
      <c r="C183" s="48">
        <v>106348.9</v>
      </c>
      <c r="D183" s="48">
        <v>590000</v>
      </c>
      <c r="E183" s="49">
        <v>1425.83</v>
      </c>
      <c r="AC183" s="35">
        <f t="shared" si="58"/>
        <v>2008</v>
      </c>
      <c r="AD183" s="5">
        <f t="shared" si="52"/>
        <v>2007</v>
      </c>
      <c r="AE183" s="5">
        <f t="shared" si="59"/>
        <v>2006</v>
      </c>
      <c r="AF183" s="8">
        <f t="shared" si="53"/>
        <v>39129</v>
      </c>
      <c r="AG183" s="6">
        <f t="shared" si="68"/>
        <v>46</v>
      </c>
      <c r="AH183" s="6">
        <f t="shared" si="69"/>
        <v>6</v>
      </c>
      <c r="AJ183">
        <f t="shared" si="60"/>
        <v>45931.776923076919</v>
      </c>
      <c r="AK183">
        <f t="shared" si="61"/>
        <v>1.8920802943361987</v>
      </c>
      <c r="AL183" s="39">
        <f t="shared" si="54"/>
        <v>39129</v>
      </c>
      <c r="AM183" s="40">
        <f t="shared" si="55"/>
        <v>86.906610000000001</v>
      </c>
      <c r="AN183">
        <f t="shared" si="71"/>
        <v>119.42261999999997</v>
      </c>
      <c r="AO183">
        <f t="shared" si="71"/>
        <v>101.0499092307692</v>
      </c>
      <c r="AP183" s="33">
        <f t="shared" si="71"/>
        <v>82.677198461538438</v>
      </c>
      <c r="AQ183">
        <f t="shared" si="71"/>
        <v>64.304487692307674</v>
      </c>
      <c r="AR183">
        <f t="shared" si="71"/>
        <v>45.931776923076917</v>
      </c>
      <c r="AT183">
        <f>PER!AK183/PBR!AJ183*100</f>
        <v>17.111861220261286</v>
      </c>
      <c r="AU183">
        <f t="shared" si="63"/>
        <v>57955.856923076921</v>
      </c>
      <c r="AW183">
        <f>PER!AW183/PBR!AU183*100</f>
        <v>16.198110673462963</v>
      </c>
      <c r="BB183">
        <f t="shared" si="64"/>
        <v>52316.720384615386</v>
      </c>
      <c r="BC183">
        <f t="shared" si="56"/>
        <v>1.6611631876213011</v>
      </c>
      <c r="BD183" s="41">
        <f t="shared" si="51"/>
        <v>86.906610000000001</v>
      </c>
      <c r="BE183">
        <f t="shared" si="70"/>
        <v>125.56012892307692</v>
      </c>
      <c r="BF183">
        <f t="shared" si="70"/>
        <v>104.63344076923077</v>
      </c>
      <c r="BG183">
        <f t="shared" si="70"/>
        <v>83.70675261538463</v>
      </c>
      <c r="BH183">
        <f t="shared" si="70"/>
        <v>62.780064461538473</v>
      </c>
      <c r="BI183">
        <f t="shared" si="70"/>
        <v>41.853376307692315</v>
      </c>
      <c r="BK183">
        <f>PER!BD183/PBR!BB183*100</f>
        <v>13.773590386124019</v>
      </c>
      <c r="BL183">
        <f t="shared" si="65"/>
        <v>57955.856923076921</v>
      </c>
      <c r="BN183">
        <f>PER!BP183/PBR!BL183*100</f>
        <v>12.162766213553462</v>
      </c>
    </row>
    <row r="184" spans="1:66" x14ac:dyDescent="0.3">
      <c r="A184" s="38">
        <v>39136</v>
      </c>
      <c r="B184" s="48">
        <v>87348.51</v>
      </c>
      <c r="C184" s="48">
        <v>107002.62</v>
      </c>
      <c r="D184" s="48">
        <v>593000</v>
      </c>
      <c r="E184" s="49">
        <v>1434.55</v>
      </c>
      <c r="AC184" s="35">
        <f t="shared" si="58"/>
        <v>2008</v>
      </c>
      <c r="AD184" s="5">
        <f t="shared" si="52"/>
        <v>2007</v>
      </c>
      <c r="AE184" s="5">
        <f t="shared" si="59"/>
        <v>2006</v>
      </c>
      <c r="AF184" s="8">
        <f t="shared" si="53"/>
        <v>39136</v>
      </c>
      <c r="AG184" s="6">
        <f t="shared" si="68"/>
        <v>45</v>
      </c>
      <c r="AH184" s="6">
        <f t="shared" si="69"/>
        <v>7</v>
      </c>
      <c r="AJ184">
        <f t="shared" si="60"/>
        <v>46054.143076923079</v>
      </c>
      <c r="AK184">
        <f t="shared" si="61"/>
        <v>1.8966482527772577</v>
      </c>
      <c r="AL184" s="39">
        <f t="shared" si="54"/>
        <v>39136</v>
      </c>
      <c r="AM184" s="40">
        <f t="shared" si="55"/>
        <v>87.34850999999999</v>
      </c>
      <c r="AN184">
        <f t="shared" si="71"/>
        <v>119.74077199999998</v>
      </c>
      <c r="AO184">
        <f t="shared" si="71"/>
        <v>101.31911476923075</v>
      </c>
      <c r="AP184" s="33">
        <f t="shared" si="71"/>
        <v>82.897457538461538</v>
      </c>
      <c r="AQ184">
        <f t="shared" si="71"/>
        <v>64.47580030769231</v>
      </c>
      <c r="AR184">
        <f t="shared" si="71"/>
        <v>46.054143076923076</v>
      </c>
      <c r="AT184">
        <f>PER!AK184/PBR!AJ184*100</f>
        <v>17.04587264561815</v>
      </c>
      <c r="AU184">
        <f t="shared" si="63"/>
        <v>58089.643076923079</v>
      </c>
      <c r="AW184">
        <f>PER!AW184/PBR!AU184*100</f>
        <v>16.10543748987639</v>
      </c>
      <c r="BB184">
        <f t="shared" si="64"/>
        <v>52442.737115384618</v>
      </c>
      <c r="BC184">
        <f t="shared" si="56"/>
        <v>1.665597846424675</v>
      </c>
      <c r="BD184" s="41">
        <f t="shared" si="51"/>
        <v>87.34850999999999</v>
      </c>
      <c r="BE184">
        <f t="shared" si="70"/>
        <v>125.86256907692307</v>
      </c>
      <c r="BF184">
        <f t="shared" si="70"/>
        <v>104.88547423076923</v>
      </c>
      <c r="BG184">
        <f t="shared" si="70"/>
        <v>83.908379384615401</v>
      </c>
      <c r="BH184">
        <f t="shared" si="70"/>
        <v>62.931284538461547</v>
      </c>
      <c r="BI184">
        <f t="shared" si="70"/>
        <v>41.9541896923077</v>
      </c>
      <c r="BK184">
        <f>PER!BD184/PBR!BB184*100</f>
        <v>13.670852486198747</v>
      </c>
      <c r="BL184">
        <f t="shared" si="65"/>
        <v>58089.643076923079</v>
      </c>
      <c r="BN184">
        <f>PER!BP184/PBR!BL184*100</f>
        <v>11.888228692057591</v>
      </c>
    </row>
    <row r="185" spans="1:66" x14ac:dyDescent="0.3">
      <c r="A185" s="38">
        <v>39143</v>
      </c>
      <c r="B185" s="48">
        <v>83371.42</v>
      </c>
      <c r="C185" s="48">
        <v>102573.27</v>
      </c>
      <c r="D185" s="48">
        <v>566000</v>
      </c>
      <c r="E185" s="49">
        <v>1375.19</v>
      </c>
      <c r="AC185" s="35">
        <f t="shared" si="58"/>
        <v>2008</v>
      </c>
      <c r="AD185" s="5">
        <f t="shared" si="52"/>
        <v>2007</v>
      </c>
      <c r="AE185" s="5">
        <f t="shared" si="59"/>
        <v>2006</v>
      </c>
      <c r="AF185" s="8">
        <f t="shared" si="53"/>
        <v>39143</v>
      </c>
      <c r="AG185" s="6">
        <f t="shared" si="68"/>
        <v>44</v>
      </c>
      <c r="AH185" s="6">
        <f t="shared" si="69"/>
        <v>8</v>
      </c>
      <c r="AJ185">
        <f t="shared" si="60"/>
        <v>46176.509230769239</v>
      </c>
      <c r="AK185">
        <f t="shared" si="61"/>
        <v>1.8054942088269919</v>
      </c>
      <c r="AL185" s="39">
        <f t="shared" si="54"/>
        <v>39143</v>
      </c>
      <c r="AM185" s="40">
        <f t="shared" si="55"/>
        <v>83.371420000000001</v>
      </c>
      <c r="AN185">
        <f t="shared" si="71"/>
        <v>120.058924</v>
      </c>
      <c r="AO185">
        <f t="shared" si="71"/>
        <v>101.58832030769231</v>
      </c>
      <c r="AP185" s="33">
        <f t="shared" si="71"/>
        <v>83.117716615384623</v>
      </c>
      <c r="AQ185">
        <f t="shared" si="71"/>
        <v>64.647112923076932</v>
      </c>
      <c r="AR185">
        <f t="shared" si="71"/>
        <v>46.176509230769241</v>
      </c>
      <c r="AT185">
        <f>PER!AK185/PBR!AJ185*100</f>
        <v>16.980233805860191</v>
      </c>
      <c r="AU185">
        <f t="shared" si="63"/>
        <v>58223.42923076923</v>
      </c>
      <c r="AW185">
        <f>PER!AW185/PBR!AU185*100</f>
        <v>16.013190196312458</v>
      </c>
      <c r="BB185">
        <f t="shared" si="64"/>
        <v>52568.753846153842</v>
      </c>
      <c r="BC185">
        <f t="shared" si="56"/>
        <v>1.5859500920260032</v>
      </c>
      <c r="BD185" s="41">
        <f t="shared" si="51"/>
        <v>83.371420000000001</v>
      </c>
      <c r="BE185">
        <f t="shared" si="70"/>
        <v>126.16500923076921</v>
      </c>
      <c r="BF185">
        <f t="shared" si="70"/>
        <v>105.13750769230768</v>
      </c>
      <c r="BG185">
        <f t="shared" si="70"/>
        <v>84.110006153846157</v>
      </c>
      <c r="BH185">
        <f t="shared" si="70"/>
        <v>63.082504615384622</v>
      </c>
      <c r="BI185">
        <f t="shared" si="70"/>
        <v>42.055003076923079</v>
      </c>
      <c r="BK185">
        <f>PER!BD185/PBR!BB185*100</f>
        <v>13.568607148616216</v>
      </c>
      <c r="BL185">
        <f t="shared" si="65"/>
        <v>58223.42923076923</v>
      </c>
      <c r="BN185">
        <f>PER!BP185/PBR!BL185*100</f>
        <v>11.614952838573128</v>
      </c>
    </row>
    <row r="186" spans="1:66" x14ac:dyDescent="0.3">
      <c r="A186" s="38">
        <v>39150</v>
      </c>
      <c r="B186" s="48">
        <v>86317.41</v>
      </c>
      <c r="C186" s="48">
        <v>106083.39</v>
      </c>
      <c r="D186" s="48">
        <v>586000</v>
      </c>
      <c r="E186" s="49">
        <v>1422.27</v>
      </c>
      <c r="AC186" s="35">
        <f t="shared" si="58"/>
        <v>2008</v>
      </c>
      <c r="AD186" s="5">
        <f t="shared" si="52"/>
        <v>2007</v>
      </c>
      <c r="AE186" s="5">
        <f t="shared" si="59"/>
        <v>2006</v>
      </c>
      <c r="AF186" s="8">
        <f t="shared" si="53"/>
        <v>39150</v>
      </c>
      <c r="AG186" s="6">
        <f t="shared" si="68"/>
        <v>43</v>
      </c>
      <c r="AH186" s="6">
        <f t="shared" si="69"/>
        <v>9</v>
      </c>
      <c r="AJ186">
        <f t="shared" si="60"/>
        <v>46298.875384615385</v>
      </c>
      <c r="AK186">
        <f t="shared" si="61"/>
        <v>1.8643521960942133</v>
      </c>
      <c r="AL186" s="39">
        <f t="shared" si="54"/>
        <v>39150</v>
      </c>
      <c r="AM186" s="40">
        <f t="shared" si="55"/>
        <v>86.31741000000001</v>
      </c>
      <c r="AN186">
        <f t="shared" si="71"/>
        <v>120.37707599999999</v>
      </c>
      <c r="AO186">
        <f t="shared" si="71"/>
        <v>101.85752584615383</v>
      </c>
      <c r="AP186" s="33">
        <f t="shared" si="71"/>
        <v>83.33797569230768</v>
      </c>
      <c r="AQ186">
        <f t="shared" si="71"/>
        <v>64.818425538461526</v>
      </c>
      <c r="AR186">
        <f t="shared" si="71"/>
        <v>46.298875384615386</v>
      </c>
      <c r="AT186">
        <f>PER!AK186/PBR!AJ186*100</f>
        <v>16.914941927979708</v>
      </c>
      <c r="AU186">
        <f t="shared" si="63"/>
        <v>58357.215384615374</v>
      </c>
      <c r="AW186">
        <f>PER!AW186/PBR!AU186*100</f>
        <v>15.921365863663556</v>
      </c>
      <c r="BB186">
        <f t="shared" si="64"/>
        <v>52694.770576923082</v>
      </c>
      <c r="BC186">
        <f t="shared" si="56"/>
        <v>1.638064063188112</v>
      </c>
      <c r="BD186" s="41">
        <f t="shared" si="51"/>
        <v>86.31741000000001</v>
      </c>
      <c r="BE186">
        <f t="shared" si="70"/>
        <v>126.46744938461539</v>
      </c>
      <c r="BF186">
        <f t="shared" si="70"/>
        <v>105.38954115384617</v>
      </c>
      <c r="BG186">
        <f t="shared" si="70"/>
        <v>84.311632923076928</v>
      </c>
      <c r="BH186">
        <f t="shared" si="70"/>
        <v>63.233724692307703</v>
      </c>
      <c r="BI186">
        <f t="shared" si="70"/>
        <v>42.155816461538464</v>
      </c>
      <c r="BK186">
        <f>PER!BD186/PBR!BB186*100</f>
        <v>13.46685083956678</v>
      </c>
      <c r="BL186">
        <f t="shared" si="65"/>
        <v>58357.215384615374</v>
      </c>
      <c r="BN186">
        <f>PER!BP186/PBR!BL186*100</f>
        <v>11.342929975833194</v>
      </c>
    </row>
    <row r="187" spans="1:66" x14ac:dyDescent="0.3">
      <c r="A187" s="38">
        <v>39157</v>
      </c>
      <c r="B187" s="48">
        <v>86759.31</v>
      </c>
      <c r="C187" s="48">
        <v>106345.52</v>
      </c>
      <c r="D187" s="48">
        <v>589000</v>
      </c>
      <c r="E187" s="49">
        <v>1423.71</v>
      </c>
      <c r="AC187" s="35">
        <f t="shared" si="58"/>
        <v>2008</v>
      </c>
      <c r="AD187" s="5">
        <f t="shared" si="52"/>
        <v>2007</v>
      </c>
      <c r="AE187" s="5">
        <f t="shared" si="59"/>
        <v>2006</v>
      </c>
      <c r="AF187" s="8">
        <f t="shared" si="53"/>
        <v>39157</v>
      </c>
      <c r="AG187" s="6">
        <f t="shared" si="68"/>
        <v>42</v>
      </c>
      <c r="AH187" s="6">
        <f t="shared" si="69"/>
        <v>10</v>
      </c>
      <c r="AJ187">
        <f t="shared" si="60"/>
        <v>46421.241538461545</v>
      </c>
      <c r="AK187">
        <f t="shared" si="61"/>
        <v>1.8689571223147279</v>
      </c>
      <c r="AL187" s="39">
        <f t="shared" si="54"/>
        <v>39157</v>
      </c>
      <c r="AM187" s="40">
        <f t="shared" si="55"/>
        <v>86.759309999999999</v>
      </c>
      <c r="AN187">
        <f t="shared" si="71"/>
        <v>120.695228</v>
      </c>
      <c r="AO187">
        <f t="shared" si="71"/>
        <v>102.12673138461538</v>
      </c>
      <c r="AP187" s="33">
        <f t="shared" si="71"/>
        <v>83.558234769230765</v>
      </c>
      <c r="AQ187">
        <f t="shared" si="71"/>
        <v>64.989738153846162</v>
      </c>
      <c r="AR187">
        <f t="shared" si="71"/>
        <v>46.421241538461544</v>
      </c>
      <c r="AT187">
        <f>PER!AK187/PBR!AJ187*100</f>
        <v>16.849994268207517</v>
      </c>
      <c r="AU187">
        <f t="shared" si="63"/>
        <v>58491.00153846154</v>
      </c>
      <c r="AW187">
        <f>PER!AW187/PBR!AU187*100</f>
        <v>15.829961589620979</v>
      </c>
      <c r="BB187">
        <f t="shared" si="64"/>
        <v>52820.787307692313</v>
      </c>
      <c r="BC187">
        <f t="shared" si="56"/>
        <v>1.6425220906801061</v>
      </c>
      <c r="BD187" s="41">
        <f t="shared" si="51"/>
        <v>86.759309999999999</v>
      </c>
      <c r="BE187">
        <f t="shared" si="70"/>
        <v>126.76988953846154</v>
      </c>
      <c r="BF187">
        <f t="shared" si="70"/>
        <v>105.64157461538463</v>
      </c>
      <c r="BG187">
        <f t="shared" si="70"/>
        <v>84.513259692307713</v>
      </c>
      <c r="BH187">
        <f t="shared" si="70"/>
        <v>63.384944769230785</v>
      </c>
      <c r="BI187">
        <f t="shared" si="70"/>
        <v>42.256629846153857</v>
      </c>
      <c r="BK187">
        <f>PER!BD187/PBR!BB187*100</f>
        <v>13.365580058963818</v>
      </c>
      <c r="BL187">
        <f t="shared" si="65"/>
        <v>58491.00153846154</v>
      </c>
      <c r="BN187">
        <f>PER!BP187/PBR!BL187*100</f>
        <v>11.072151505960774</v>
      </c>
    </row>
    <row r="188" spans="1:66" x14ac:dyDescent="0.3">
      <c r="A188" s="38">
        <v>39164</v>
      </c>
      <c r="B188" s="48">
        <v>85433.62</v>
      </c>
      <c r="C188" s="48">
        <v>105545.1</v>
      </c>
      <c r="D188" s="48">
        <v>580000</v>
      </c>
      <c r="E188" s="49">
        <v>1413.69</v>
      </c>
      <c r="AC188" s="35">
        <f t="shared" si="58"/>
        <v>2008</v>
      </c>
      <c r="AD188" s="5">
        <f t="shared" si="52"/>
        <v>2007</v>
      </c>
      <c r="AE188" s="5">
        <f t="shared" si="59"/>
        <v>2006</v>
      </c>
      <c r="AF188" s="8">
        <f t="shared" si="53"/>
        <v>39164</v>
      </c>
      <c r="AG188" s="6">
        <f t="shared" si="68"/>
        <v>41</v>
      </c>
      <c r="AH188" s="6">
        <f t="shared" si="69"/>
        <v>11</v>
      </c>
      <c r="AJ188">
        <f t="shared" si="60"/>
        <v>46543.607692307691</v>
      </c>
      <c r="AK188">
        <f t="shared" si="61"/>
        <v>1.8355607619587189</v>
      </c>
      <c r="AL188" s="39">
        <f t="shared" si="54"/>
        <v>39164</v>
      </c>
      <c r="AM188" s="40">
        <f t="shared" si="55"/>
        <v>85.433619999999991</v>
      </c>
      <c r="AN188">
        <f t="shared" si="71"/>
        <v>121.01337999999997</v>
      </c>
      <c r="AO188">
        <f t="shared" si="71"/>
        <v>102.3959369230769</v>
      </c>
      <c r="AP188" s="33">
        <f t="shared" si="71"/>
        <v>83.778493846153836</v>
      </c>
      <c r="AQ188">
        <f t="shared" si="71"/>
        <v>65.161050769230769</v>
      </c>
      <c r="AR188">
        <f t="shared" si="71"/>
        <v>46.543607692307688</v>
      </c>
      <c r="AT188">
        <f>PER!AK188/PBR!AJ188*100</f>
        <v>16.785388111628649</v>
      </c>
      <c r="AU188">
        <f t="shared" si="63"/>
        <v>58624.787692307691</v>
      </c>
      <c r="AW188">
        <f>PER!AW188/PBR!AU188*100</f>
        <v>15.738974498369185</v>
      </c>
      <c r="BB188">
        <f t="shared" si="64"/>
        <v>52946.804038461545</v>
      </c>
      <c r="BC188">
        <f t="shared" si="56"/>
        <v>1.6135746349853226</v>
      </c>
      <c r="BD188" s="41">
        <f t="shared" si="51"/>
        <v>85.433619999999991</v>
      </c>
      <c r="BE188">
        <f t="shared" si="70"/>
        <v>127.0723296923077</v>
      </c>
      <c r="BF188">
        <f t="shared" si="70"/>
        <v>105.89360807692309</v>
      </c>
      <c r="BG188">
        <f t="shared" si="70"/>
        <v>84.714886461538484</v>
      </c>
      <c r="BH188">
        <f t="shared" si="70"/>
        <v>63.536164846153866</v>
      </c>
      <c r="BI188">
        <f t="shared" si="70"/>
        <v>42.357443230769242</v>
      </c>
      <c r="BK188">
        <f>PER!BD188/PBR!BB188*100</f>
        <v>13.26479134004242</v>
      </c>
      <c r="BL188">
        <f t="shared" si="65"/>
        <v>58624.787692307691</v>
      </c>
      <c r="BN188">
        <f>PER!BP188/PBR!BL188*100</f>
        <v>10.802608909562855</v>
      </c>
    </row>
    <row r="189" spans="1:66" x14ac:dyDescent="0.3">
      <c r="A189" s="38">
        <v>39171</v>
      </c>
      <c r="B189" s="48">
        <v>82929.53</v>
      </c>
      <c r="C189" s="48">
        <v>103031.87</v>
      </c>
      <c r="D189" s="48">
        <v>563000</v>
      </c>
      <c r="E189" s="49">
        <v>1380.15</v>
      </c>
      <c r="AC189" s="35">
        <f t="shared" si="58"/>
        <v>2008</v>
      </c>
      <c r="AD189" s="5">
        <f t="shared" si="52"/>
        <v>2007</v>
      </c>
      <c r="AE189" s="5">
        <f t="shared" si="59"/>
        <v>2006</v>
      </c>
      <c r="AF189" s="8">
        <f t="shared" si="53"/>
        <v>39171</v>
      </c>
      <c r="AG189" s="6">
        <f t="shared" si="68"/>
        <v>40</v>
      </c>
      <c r="AH189" s="6">
        <f t="shared" si="69"/>
        <v>12</v>
      </c>
      <c r="AJ189">
        <f t="shared" si="60"/>
        <v>46665.973846153851</v>
      </c>
      <c r="AK189">
        <f t="shared" si="61"/>
        <v>1.777087740060844</v>
      </c>
      <c r="AL189" s="39">
        <f t="shared" si="54"/>
        <v>39171</v>
      </c>
      <c r="AM189" s="40">
        <f t="shared" si="55"/>
        <v>82.92953</v>
      </c>
      <c r="AN189">
        <f t="shared" si="71"/>
        <v>121.331532</v>
      </c>
      <c r="AO189">
        <f t="shared" si="71"/>
        <v>102.66514246153847</v>
      </c>
      <c r="AP189" s="33">
        <f t="shared" si="71"/>
        <v>83.998752923076935</v>
      </c>
      <c r="AQ189">
        <f t="shared" si="71"/>
        <v>65.332363384615391</v>
      </c>
      <c r="AR189">
        <f t="shared" si="71"/>
        <v>46.665973846153854</v>
      </c>
      <c r="AT189">
        <f>PER!AK189/PBR!AJ189*100</f>
        <v>16.721120771803985</v>
      </c>
      <c r="AU189">
        <f t="shared" si="63"/>
        <v>58758.573846153849</v>
      </c>
      <c r="AW189">
        <f>PER!AW189/PBR!AU189*100</f>
        <v>15.648401740284159</v>
      </c>
      <c r="BB189">
        <f t="shared" si="64"/>
        <v>53072.820769230777</v>
      </c>
      <c r="BC189">
        <f t="shared" si="56"/>
        <v>1.5625611904178041</v>
      </c>
      <c r="BD189" s="41">
        <f t="shared" si="51"/>
        <v>82.92953</v>
      </c>
      <c r="BE189">
        <f t="shared" si="70"/>
        <v>127.37476984615385</v>
      </c>
      <c r="BF189">
        <f t="shared" si="70"/>
        <v>106.14564153846155</v>
      </c>
      <c r="BG189">
        <f t="shared" si="70"/>
        <v>84.916513230769255</v>
      </c>
      <c r="BH189">
        <f t="shared" si="70"/>
        <v>63.687384923076941</v>
      </c>
      <c r="BI189">
        <f t="shared" si="70"/>
        <v>42.458256615384627</v>
      </c>
      <c r="BK189">
        <f>PER!BD189/PBR!BB189*100</f>
        <v>13.164481248963778</v>
      </c>
      <c r="BL189">
        <f t="shared" si="65"/>
        <v>58758.573846153849</v>
      </c>
      <c r="BN189">
        <f>PER!BP189/PBR!BL189*100</f>
        <v>10.534293744836923</v>
      </c>
    </row>
    <row r="190" spans="1:66" x14ac:dyDescent="0.3">
      <c r="A190" s="38">
        <v>39178</v>
      </c>
      <c r="B190" s="48">
        <v>86464.71</v>
      </c>
      <c r="C190" s="48">
        <v>107136.76</v>
      </c>
      <c r="D190" s="48">
        <v>587000</v>
      </c>
      <c r="E190" s="49">
        <v>1435.09</v>
      </c>
      <c r="AC190" s="35">
        <f t="shared" si="58"/>
        <v>2008</v>
      </c>
      <c r="AD190" s="5">
        <f t="shared" si="52"/>
        <v>2007</v>
      </c>
      <c r="AE190" s="5">
        <f t="shared" si="59"/>
        <v>2006</v>
      </c>
      <c r="AF190" s="8">
        <f t="shared" si="53"/>
        <v>39178</v>
      </c>
      <c r="AG190" s="6">
        <f t="shared" si="68"/>
        <v>39</v>
      </c>
      <c r="AH190" s="6">
        <f t="shared" si="69"/>
        <v>13</v>
      </c>
      <c r="AJ190">
        <f t="shared" si="60"/>
        <v>46788.34</v>
      </c>
      <c r="AK190">
        <f t="shared" si="61"/>
        <v>1.8479969582165132</v>
      </c>
      <c r="AL190" s="39">
        <f t="shared" si="54"/>
        <v>39178</v>
      </c>
      <c r="AM190" s="40">
        <f t="shared" si="55"/>
        <v>86.464710000000011</v>
      </c>
      <c r="AN190">
        <f t="shared" si="71"/>
        <v>121.64968399999998</v>
      </c>
      <c r="AO190">
        <f t="shared" si="71"/>
        <v>102.93434799999999</v>
      </c>
      <c r="AP190" s="33">
        <f t="shared" si="71"/>
        <v>84.219011999999992</v>
      </c>
      <c r="AQ190">
        <f t="shared" si="71"/>
        <v>65.503675999999999</v>
      </c>
      <c r="AR190">
        <f t="shared" si="71"/>
        <v>46.788339999999998</v>
      </c>
      <c r="AT190">
        <f>PER!AK190/PBR!AJ190*100</f>
        <v>16.657189590397952</v>
      </c>
      <c r="AU190">
        <f t="shared" si="63"/>
        <v>58892.359999999993</v>
      </c>
      <c r="AW190">
        <f>PER!AW190/PBR!AU190*100</f>
        <v>15.558240491635928</v>
      </c>
      <c r="BB190">
        <f t="shared" si="64"/>
        <v>53198.837500000001</v>
      </c>
      <c r="BC190">
        <f t="shared" si="56"/>
        <v>1.6253120192710979</v>
      </c>
      <c r="BD190" s="41">
        <f t="shared" si="51"/>
        <v>86.464710000000011</v>
      </c>
      <c r="BE190">
        <f t="shared" si="70"/>
        <v>127.67720999999999</v>
      </c>
      <c r="BF190">
        <f t="shared" si="70"/>
        <v>106.39767500000001</v>
      </c>
      <c r="BG190">
        <f t="shared" si="70"/>
        <v>85.118140000000011</v>
      </c>
      <c r="BH190">
        <f t="shared" si="70"/>
        <v>63.838605000000008</v>
      </c>
      <c r="BI190">
        <f t="shared" si="70"/>
        <v>42.559070000000006</v>
      </c>
      <c r="BK190">
        <f>PER!BD190/PBR!BB190*100</f>
        <v>13.064646384425224</v>
      </c>
      <c r="BL190">
        <f t="shared" si="65"/>
        <v>58892.359999999993</v>
      </c>
      <c r="BN190">
        <f>PER!BP190/PBR!BL190*100</f>
        <v>10.267197646689658</v>
      </c>
    </row>
    <row r="191" spans="1:66" x14ac:dyDescent="0.3">
      <c r="A191" s="38">
        <v>39185</v>
      </c>
      <c r="B191" s="48">
        <v>88526.9</v>
      </c>
      <c r="C191" s="48">
        <v>109753.14</v>
      </c>
      <c r="D191" s="48">
        <v>601000</v>
      </c>
      <c r="E191" s="49">
        <v>1469.55</v>
      </c>
      <c r="AC191" s="35">
        <f t="shared" si="58"/>
        <v>2008</v>
      </c>
      <c r="AD191" s="5">
        <f t="shared" si="52"/>
        <v>2007</v>
      </c>
      <c r="AE191" s="5">
        <f t="shared" si="59"/>
        <v>2006</v>
      </c>
      <c r="AF191" s="8">
        <f t="shared" si="53"/>
        <v>39185</v>
      </c>
      <c r="AG191" s="6">
        <f t="shared" si="68"/>
        <v>38</v>
      </c>
      <c r="AH191" s="6">
        <f t="shared" si="69"/>
        <v>14</v>
      </c>
      <c r="AJ191">
        <f t="shared" si="60"/>
        <v>46910.706153846157</v>
      </c>
      <c r="AK191">
        <f t="shared" si="61"/>
        <v>1.8871363758556803</v>
      </c>
      <c r="AL191" s="39">
        <f t="shared" si="54"/>
        <v>39185</v>
      </c>
      <c r="AM191" s="40">
        <f t="shared" si="55"/>
        <v>88.526899999999998</v>
      </c>
      <c r="AN191">
        <f t="shared" si="71"/>
        <v>121.96783599999999</v>
      </c>
      <c r="AO191">
        <f t="shared" si="71"/>
        <v>103.20355353846153</v>
      </c>
      <c r="AP191" s="33">
        <f t="shared" si="71"/>
        <v>84.439271076923077</v>
      </c>
      <c r="AQ191">
        <f t="shared" si="71"/>
        <v>65.674988615384621</v>
      </c>
      <c r="AR191">
        <f t="shared" si="71"/>
        <v>46.910706153846156</v>
      </c>
      <c r="AT191">
        <f>PER!AK191/PBR!AJ191*100</f>
        <v>16.593591936811929</v>
      </c>
      <c r="AU191">
        <f t="shared" si="63"/>
        <v>59026.146153846152</v>
      </c>
      <c r="AW191">
        <f>PER!AW191/PBR!AU191*100</f>
        <v>15.468487954295091</v>
      </c>
      <c r="BB191">
        <f t="shared" si="64"/>
        <v>53324.854230769226</v>
      </c>
      <c r="BC191">
        <f t="shared" si="56"/>
        <v>1.6601433098511627</v>
      </c>
      <c r="BD191" s="41">
        <f t="shared" si="51"/>
        <v>88.526899999999998</v>
      </c>
      <c r="BE191">
        <f t="shared" si="70"/>
        <v>127.97965015384614</v>
      </c>
      <c r="BF191">
        <f t="shared" si="70"/>
        <v>106.64970846153845</v>
      </c>
      <c r="BG191">
        <f t="shared" si="70"/>
        <v>85.319766769230768</v>
      </c>
      <c r="BH191">
        <f t="shared" si="70"/>
        <v>63.989825076923083</v>
      </c>
      <c r="BI191">
        <f t="shared" si="70"/>
        <v>42.659883384615384</v>
      </c>
      <c r="BK191">
        <f>PER!BD191/PBR!BB191*100</f>
        <v>12.965283377275776</v>
      </c>
      <c r="BL191">
        <f t="shared" si="65"/>
        <v>59026.146153846152</v>
      </c>
      <c r="BN191">
        <f>PER!BP191/PBR!BL191*100</f>
        <v>10.001312325867588</v>
      </c>
    </row>
    <row r="192" spans="1:66" x14ac:dyDescent="0.3">
      <c r="A192" s="38">
        <v>39192</v>
      </c>
      <c r="B192" s="48">
        <v>84402.52</v>
      </c>
      <c r="C192" s="48">
        <v>104821.78</v>
      </c>
      <c r="D192" s="48">
        <v>573000</v>
      </c>
      <c r="E192" s="49">
        <v>1402.49</v>
      </c>
      <c r="AC192" s="35">
        <f t="shared" si="58"/>
        <v>2008</v>
      </c>
      <c r="AD192" s="5">
        <f t="shared" si="52"/>
        <v>2007</v>
      </c>
      <c r="AE192" s="5">
        <f t="shared" si="59"/>
        <v>2006</v>
      </c>
      <c r="AF192" s="8">
        <f t="shared" si="53"/>
        <v>39192</v>
      </c>
      <c r="AG192" s="6">
        <f t="shared" si="68"/>
        <v>37</v>
      </c>
      <c r="AH192" s="6">
        <f t="shared" si="69"/>
        <v>15</v>
      </c>
      <c r="AJ192">
        <f t="shared" si="60"/>
        <v>47033.07230769231</v>
      </c>
      <c r="AK192">
        <f t="shared" si="61"/>
        <v>1.7945355440068897</v>
      </c>
      <c r="AL192" s="39">
        <f t="shared" si="54"/>
        <v>39192</v>
      </c>
      <c r="AM192" s="40">
        <f t="shared" si="55"/>
        <v>84.40252000000001</v>
      </c>
      <c r="AN192">
        <f t="shared" si="71"/>
        <v>122.28598799999999</v>
      </c>
      <c r="AO192">
        <f t="shared" si="71"/>
        <v>103.47275907692307</v>
      </c>
      <c r="AP192" s="33">
        <f t="shared" si="71"/>
        <v>84.659530153846148</v>
      </c>
      <c r="AQ192">
        <f t="shared" si="71"/>
        <v>65.846301230769228</v>
      </c>
      <c r="AR192">
        <f t="shared" si="71"/>
        <v>47.033072307692308</v>
      </c>
      <c r="AT192">
        <f>PER!AK192/PBR!AJ192*100</f>
        <v>16.530325207823484</v>
      </c>
      <c r="AU192">
        <f t="shared" si="63"/>
        <v>59159.932307692303</v>
      </c>
      <c r="AW192">
        <f>PER!AW192/PBR!AU192*100</f>
        <v>15.379141355443378</v>
      </c>
      <c r="BB192">
        <f t="shared" si="64"/>
        <v>53450.870961538465</v>
      </c>
      <c r="BC192">
        <f t="shared" si="56"/>
        <v>1.5790672533799002</v>
      </c>
      <c r="BD192" s="41">
        <f t="shared" si="51"/>
        <v>84.40252000000001</v>
      </c>
      <c r="BE192">
        <f t="shared" si="70"/>
        <v>128.2820903076923</v>
      </c>
      <c r="BF192">
        <f t="shared" si="70"/>
        <v>106.90174192307693</v>
      </c>
      <c r="BG192">
        <f t="shared" si="70"/>
        <v>85.521393538461552</v>
      </c>
      <c r="BH192">
        <f t="shared" si="70"/>
        <v>64.141045153846164</v>
      </c>
      <c r="BI192">
        <f t="shared" si="70"/>
        <v>42.760696769230776</v>
      </c>
      <c r="BK192">
        <f>PER!BD192/PBR!BB192*100</f>
        <v>12.86638889013714</v>
      </c>
      <c r="BL192">
        <f t="shared" si="65"/>
        <v>59159.932307692303</v>
      </c>
      <c r="BN192">
        <f>PER!BP192/PBR!BL192*100</f>
        <v>9.7366295680995734</v>
      </c>
    </row>
    <row r="193" spans="1:66" x14ac:dyDescent="0.3">
      <c r="A193" s="38">
        <v>39199</v>
      </c>
      <c r="B193" s="48">
        <v>85433.62</v>
      </c>
      <c r="C193" s="48">
        <v>105647.29</v>
      </c>
      <c r="D193" s="48">
        <v>580000</v>
      </c>
      <c r="E193" s="49">
        <v>1414.15</v>
      </c>
      <c r="AC193" s="35">
        <f t="shared" si="58"/>
        <v>2008</v>
      </c>
      <c r="AD193" s="5">
        <f t="shared" si="52"/>
        <v>2007</v>
      </c>
      <c r="AE193" s="5">
        <f t="shared" si="59"/>
        <v>2006</v>
      </c>
      <c r="AF193" s="8">
        <f t="shared" si="53"/>
        <v>39199</v>
      </c>
      <c r="AG193" s="6">
        <f t="shared" si="68"/>
        <v>36</v>
      </c>
      <c r="AH193" s="6">
        <f t="shared" si="69"/>
        <v>16</v>
      </c>
      <c r="AJ193">
        <f t="shared" si="60"/>
        <v>47155.438461538462</v>
      </c>
      <c r="AK193">
        <f t="shared" si="61"/>
        <v>1.8117447909997164</v>
      </c>
      <c r="AL193" s="39">
        <f t="shared" si="54"/>
        <v>39199</v>
      </c>
      <c r="AM193" s="40">
        <f t="shared" si="55"/>
        <v>85.433619999999991</v>
      </c>
      <c r="AN193">
        <f t="shared" si="71"/>
        <v>122.60413999999999</v>
      </c>
      <c r="AO193">
        <f t="shared" si="71"/>
        <v>103.74196461538462</v>
      </c>
      <c r="AP193" s="33">
        <f t="shared" si="71"/>
        <v>84.879789230769219</v>
      </c>
      <c r="AQ193">
        <f t="shared" si="71"/>
        <v>66.01761384615385</v>
      </c>
      <c r="AR193">
        <f t="shared" si="71"/>
        <v>47.155438461538459</v>
      </c>
      <c r="AT193">
        <f>PER!AK193/PBR!AJ193*100</f>
        <v>16.46738682723112</v>
      </c>
      <c r="AU193">
        <f t="shared" si="63"/>
        <v>59293.718461538461</v>
      </c>
      <c r="AW193">
        <f>PER!AW193/PBR!AU193*100</f>
        <v>15.290197947288073</v>
      </c>
      <c r="BB193">
        <f t="shared" si="64"/>
        <v>53576.88769230769</v>
      </c>
      <c r="BC193">
        <f t="shared" si="56"/>
        <v>1.5945984113643492</v>
      </c>
      <c r="BD193" s="41">
        <f t="shared" si="51"/>
        <v>85.433619999999991</v>
      </c>
      <c r="BE193">
        <f t="shared" si="70"/>
        <v>128.58453046153846</v>
      </c>
      <c r="BF193">
        <f t="shared" si="70"/>
        <v>107.15377538461539</v>
      </c>
      <c r="BG193">
        <f t="shared" si="70"/>
        <v>85.723020307692309</v>
      </c>
      <c r="BH193">
        <f t="shared" si="70"/>
        <v>64.292265230769246</v>
      </c>
      <c r="BI193">
        <f t="shared" si="70"/>
        <v>42.861510153846154</v>
      </c>
      <c r="BK193">
        <f>PER!BD193/PBR!BB193*100</f>
        <v>12.767959617030042</v>
      </c>
      <c r="BL193">
        <f t="shared" si="65"/>
        <v>59293.718461538461</v>
      </c>
      <c r="BN193">
        <f>PER!BP193/PBR!BL193*100</f>
        <v>9.4731412332508853</v>
      </c>
    </row>
    <row r="194" spans="1:66" x14ac:dyDescent="0.3">
      <c r="A194" s="38">
        <v>39206</v>
      </c>
      <c r="B194" s="48">
        <v>84844.42</v>
      </c>
      <c r="C194" s="48">
        <v>105101.67</v>
      </c>
      <c r="D194" s="48">
        <v>576000</v>
      </c>
      <c r="E194" s="49">
        <v>1406.54</v>
      </c>
      <c r="AC194" s="35">
        <f t="shared" si="58"/>
        <v>2008</v>
      </c>
      <c r="AD194" s="5">
        <f t="shared" si="52"/>
        <v>2007</v>
      </c>
      <c r="AE194" s="5">
        <f t="shared" si="59"/>
        <v>2006</v>
      </c>
      <c r="AF194" s="8">
        <f t="shared" si="53"/>
        <v>39206</v>
      </c>
      <c r="AG194" s="6">
        <f t="shared" si="68"/>
        <v>35</v>
      </c>
      <c r="AH194" s="6">
        <f t="shared" si="69"/>
        <v>17</v>
      </c>
      <c r="AJ194">
        <f t="shared" si="60"/>
        <v>47277.804615384623</v>
      </c>
      <c r="AK194">
        <f t="shared" si="61"/>
        <v>1.7945930588407835</v>
      </c>
      <c r="AL194" s="39">
        <f t="shared" si="54"/>
        <v>39206</v>
      </c>
      <c r="AM194" s="40">
        <f t="shared" si="55"/>
        <v>84.84442</v>
      </c>
      <c r="AN194">
        <f t="shared" si="71"/>
        <v>122.922292</v>
      </c>
      <c r="AO194">
        <f t="shared" si="71"/>
        <v>104.01117015384617</v>
      </c>
      <c r="AP194" s="33">
        <f t="shared" si="71"/>
        <v>85.100048307692319</v>
      </c>
      <c r="AQ194">
        <f t="shared" si="71"/>
        <v>66.188926461538472</v>
      </c>
      <c r="AR194">
        <f t="shared" si="71"/>
        <v>47.277804615384625</v>
      </c>
      <c r="AT194">
        <f>PER!AK194/PBR!AJ194*100</f>
        <v>16.40477424550463</v>
      </c>
      <c r="AU194">
        <f t="shared" si="63"/>
        <v>59427.50461538462</v>
      </c>
      <c r="AW194">
        <f>PER!AW194/PBR!AU194*100</f>
        <v>15.201655006780335</v>
      </c>
      <c r="BB194">
        <f t="shared" si="64"/>
        <v>53702.904423076929</v>
      </c>
      <c r="BC194">
        <f t="shared" si="56"/>
        <v>1.5798851274707053</v>
      </c>
      <c r="BD194" s="41">
        <f t="shared" si="51"/>
        <v>84.84442</v>
      </c>
      <c r="BE194">
        <f t="shared" si="70"/>
        <v>128.88697061538463</v>
      </c>
      <c r="BF194">
        <f t="shared" si="70"/>
        <v>107.40580884615386</v>
      </c>
      <c r="BG194">
        <f t="shared" si="70"/>
        <v>85.924647076923094</v>
      </c>
      <c r="BH194">
        <f t="shared" si="70"/>
        <v>64.443485307692328</v>
      </c>
      <c r="BI194">
        <f t="shared" si="70"/>
        <v>42.962323538461547</v>
      </c>
      <c r="BK194">
        <f>PER!BD194/PBR!BB194*100</f>
        <v>12.669992283005834</v>
      </c>
      <c r="BL194">
        <f t="shared" si="65"/>
        <v>59427.50461538462</v>
      </c>
      <c r="BN194">
        <f>PER!BP194/PBR!BL194*100</f>
        <v>9.2108392544886897</v>
      </c>
    </row>
    <row r="195" spans="1:66" x14ac:dyDescent="0.3">
      <c r="A195" s="38">
        <v>39213</v>
      </c>
      <c r="B195" s="49">
        <v>84402.52</v>
      </c>
      <c r="C195" s="48">
        <v>104552.56</v>
      </c>
      <c r="D195" s="48">
        <v>573000</v>
      </c>
      <c r="E195" s="49">
        <v>1399.22</v>
      </c>
      <c r="AC195" s="35">
        <f t="shared" si="58"/>
        <v>2008</v>
      </c>
      <c r="AD195" s="5">
        <f t="shared" si="52"/>
        <v>2007</v>
      </c>
      <c r="AE195" s="5">
        <f t="shared" si="59"/>
        <v>2006</v>
      </c>
      <c r="AF195" s="8">
        <f t="shared" si="53"/>
        <v>39213</v>
      </c>
      <c r="AG195" s="6">
        <f t="shared" si="68"/>
        <v>34</v>
      </c>
      <c r="AH195" s="6">
        <f t="shared" si="69"/>
        <v>18</v>
      </c>
      <c r="AJ195">
        <f t="shared" si="60"/>
        <v>47400.170769230768</v>
      </c>
      <c r="AK195">
        <f t="shared" si="61"/>
        <v>1.7806374667069522</v>
      </c>
      <c r="AL195" s="39">
        <f t="shared" si="54"/>
        <v>39213</v>
      </c>
      <c r="AM195" s="40">
        <f t="shared" si="55"/>
        <v>84.40252000000001</v>
      </c>
      <c r="AN195">
        <f t="shared" si="71"/>
        <v>123.24044399999997</v>
      </c>
      <c r="AO195">
        <f t="shared" si="71"/>
        <v>104.28037569230767</v>
      </c>
      <c r="AP195" s="33">
        <f t="shared" si="71"/>
        <v>85.320307384615376</v>
      </c>
      <c r="AQ195">
        <f t="shared" si="71"/>
        <v>66.360239076923065</v>
      </c>
      <c r="AR195">
        <f t="shared" si="71"/>
        <v>47.400170769230769</v>
      </c>
      <c r="AT195">
        <f>PER!AK195/PBR!AJ195*100</f>
        <v>16.342484939440823</v>
      </c>
      <c r="AU195">
        <f t="shared" si="63"/>
        <v>59561.290769230764</v>
      </c>
      <c r="AW195">
        <f>PER!AW195/PBR!AU195*100</f>
        <v>15.113509835337299</v>
      </c>
      <c r="BB195">
        <f t="shared" si="64"/>
        <v>53828.921153846153</v>
      </c>
      <c r="BC195">
        <f t="shared" si="56"/>
        <v>1.5679771801253966</v>
      </c>
      <c r="BD195" s="41">
        <f t="shared" si="51"/>
        <v>84.40252000000001</v>
      </c>
      <c r="BE195">
        <f t="shared" si="70"/>
        <v>129.18941076923076</v>
      </c>
      <c r="BF195">
        <f t="shared" si="70"/>
        <v>107.65784230769231</v>
      </c>
      <c r="BG195">
        <f t="shared" si="70"/>
        <v>86.12627384615385</v>
      </c>
      <c r="BH195">
        <f t="shared" si="70"/>
        <v>64.594705384615395</v>
      </c>
      <c r="BI195">
        <f t="shared" si="70"/>
        <v>43.063136923076925</v>
      </c>
      <c r="BK195">
        <f>PER!BD195/PBR!BB195*100</f>
        <v>12.572483643783286</v>
      </c>
      <c r="BL195">
        <f t="shared" si="65"/>
        <v>59561.290769230764</v>
      </c>
      <c r="BN195">
        <f>PER!BP195/PBR!BL195*100</f>
        <v>8.9497156374588052</v>
      </c>
    </row>
    <row r="196" spans="1:66" x14ac:dyDescent="0.3">
      <c r="A196" s="38">
        <v>39220</v>
      </c>
      <c r="B196" s="48">
        <v>81603.83</v>
      </c>
      <c r="C196" s="48">
        <v>100699.32</v>
      </c>
      <c r="D196" s="48">
        <v>554000</v>
      </c>
      <c r="E196" s="49">
        <v>1346.86</v>
      </c>
      <c r="AC196" s="35">
        <f t="shared" si="58"/>
        <v>2008</v>
      </c>
      <c r="AD196" s="5">
        <f t="shared" si="52"/>
        <v>2007</v>
      </c>
      <c r="AE196" s="5">
        <f t="shared" si="59"/>
        <v>2006</v>
      </c>
      <c r="AF196" s="8">
        <f t="shared" si="53"/>
        <v>39220</v>
      </c>
      <c r="AG196" s="6">
        <f t="shared" si="68"/>
        <v>33</v>
      </c>
      <c r="AH196" s="6">
        <f t="shared" si="69"/>
        <v>19</v>
      </c>
      <c r="AJ196">
        <f t="shared" si="60"/>
        <v>47522.536923076921</v>
      </c>
      <c r="AK196">
        <f t="shared" si="61"/>
        <v>1.7171606417411867</v>
      </c>
      <c r="AL196" s="39">
        <f t="shared" si="54"/>
        <v>39220</v>
      </c>
      <c r="AM196" s="40">
        <f t="shared" si="55"/>
        <v>81.603830000000002</v>
      </c>
      <c r="AN196">
        <f t="shared" si="71"/>
        <v>123.55859599999998</v>
      </c>
      <c r="AO196">
        <f t="shared" si="71"/>
        <v>104.54958123076921</v>
      </c>
      <c r="AP196" s="33">
        <f t="shared" si="71"/>
        <v>85.540566461538447</v>
      </c>
      <c r="AQ196">
        <f t="shared" si="71"/>
        <v>66.531551692307673</v>
      </c>
      <c r="AR196">
        <f t="shared" si="71"/>
        <v>47.52253692307692</v>
      </c>
      <c r="AT196">
        <f>PER!AK196/PBR!AJ196*100</f>
        <v>16.280516411824557</v>
      </c>
      <c r="AU196">
        <f t="shared" si="63"/>
        <v>59695.076923076922</v>
      </c>
      <c r="AW196">
        <f>PER!AW196/PBR!AU196*100</f>
        <v>15.025759758567903</v>
      </c>
      <c r="BB196">
        <f t="shared" si="64"/>
        <v>53954.937884615385</v>
      </c>
      <c r="BC196">
        <f t="shared" si="56"/>
        <v>1.5124441469011194</v>
      </c>
      <c r="BD196" s="41">
        <f t="shared" si="51"/>
        <v>81.603830000000002</v>
      </c>
      <c r="BE196">
        <f t="shared" ref="BE196:BI211" si="72">($BB196*BE$18)/1000</f>
        <v>129.49185092307692</v>
      </c>
      <c r="BF196">
        <f t="shared" si="72"/>
        <v>107.90987576923077</v>
      </c>
      <c r="BG196">
        <f t="shared" si="72"/>
        <v>86.327900615384621</v>
      </c>
      <c r="BH196">
        <f t="shared" si="72"/>
        <v>64.745925461538476</v>
      </c>
      <c r="BI196">
        <f t="shared" si="72"/>
        <v>43.163950307692311</v>
      </c>
      <c r="BK196">
        <f>PER!BD196/PBR!BB196*100</f>
        <v>12.475430485390412</v>
      </c>
      <c r="BL196">
        <f t="shared" si="65"/>
        <v>59695.076923076922</v>
      </c>
      <c r="BN196">
        <f>PER!BP196/PBR!BL196*100</f>
        <v>8.6897624594735294</v>
      </c>
    </row>
    <row r="197" spans="1:66" x14ac:dyDescent="0.3">
      <c r="A197" s="38">
        <v>39227</v>
      </c>
      <c r="B197" s="48">
        <v>81309.23</v>
      </c>
      <c r="C197" s="48">
        <v>100361.61</v>
      </c>
      <c r="D197" s="48">
        <v>552000</v>
      </c>
      <c r="E197" s="49">
        <v>1347.08</v>
      </c>
      <c r="AC197" s="35">
        <f t="shared" si="58"/>
        <v>2008</v>
      </c>
      <c r="AD197" s="5">
        <f t="shared" si="52"/>
        <v>2007</v>
      </c>
      <c r="AE197" s="5">
        <f t="shared" si="59"/>
        <v>2006</v>
      </c>
      <c r="AF197" s="8">
        <f t="shared" si="53"/>
        <v>39227</v>
      </c>
      <c r="AG197" s="6">
        <f t="shared" si="68"/>
        <v>32</v>
      </c>
      <c r="AH197" s="6">
        <f t="shared" si="69"/>
        <v>20</v>
      </c>
      <c r="AJ197">
        <f t="shared" si="60"/>
        <v>47644.903076923089</v>
      </c>
      <c r="AK197">
        <f t="shared" si="61"/>
        <v>1.7065672243833843</v>
      </c>
      <c r="AL197" s="39">
        <f t="shared" si="54"/>
        <v>39227</v>
      </c>
      <c r="AM197" s="40">
        <f t="shared" si="55"/>
        <v>81.309229999999999</v>
      </c>
      <c r="AN197">
        <f t="shared" ref="AN197:AR212" si="73">($AJ197*AN$18)/1000</f>
        <v>123.87674800000001</v>
      </c>
      <c r="AO197">
        <f t="shared" si="73"/>
        <v>104.81878676923078</v>
      </c>
      <c r="AP197" s="33">
        <f t="shared" si="73"/>
        <v>85.760825538461546</v>
      </c>
      <c r="AQ197">
        <f t="shared" si="73"/>
        <v>66.702864307692323</v>
      </c>
      <c r="AR197">
        <f t="shared" si="73"/>
        <v>47.644903076923086</v>
      </c>
      <c r="AT197">
        <f>PER!AK197/PBR!AJ197*100</f>
        <v>16.218866191095039</v>
      </c>
      <c r="AU197">
        <f t="shared" si="63"/>
        <v>59828.86307692308</v>
      </c>
      <c r="AW197">
        <f>PER!AW197/PBR!AU197*100</f>
        <v>14.938402126002417</v>
      </c>
      <c r="BB197">
        <f t="shared" si="64"/>
        <v>54080.954615384617</v>
      </c>
      <c r="BC197">
        <f t="shared" si="56"/>
        <v>1.5034725362793364</v>
      </c>
      <c r="BD197" s="41">
        <f t="shared" si="51"/>
        <v>81.309229999999999</v>
      </c>
      <c r="BE197">
        <f t="shared" si="72"/>
        <v>129.79429107692309</v>
      </c>
      <c r="BF197">
        <f t="shared" si="72"/>
        <v>108.16190923076924</v>
      </c>
      <c r="BG197">
        <f t="shared" si="72"/>
        <v>86.529527384615392</v>
      </c>
      <c r="BH197">
        <f t="shared" si="72"/>
        <v>64.897145538461544</v>
      </c>
      <c r="BI197">
        <f t="shared" si="72"/>
        <v>43.264763692307696</v>
      </c>
      <c r="BK197">
        <f>PER!BD197/PBR!BB197*100</f>
        <v>12.378829623811406</v>
      </c>
      <c r="BL197">
        <f t="shared" si="65"/>
        <v>59828.86307692308</v>
      </c>
      <c r="BN197">
        <f>PER!BP197/PBR!BL197*100</f>
        <v>8.4309718687103441</v>
      </c>
    </row>
    <row r="198" spans="1:66" x14ac:dyDescent="0.3">
      <c r="A198" s="38">
        <v>39234</v>
      </c>
      <c r="B198" s="48">
        <v>81898.429999999993</v>
      </c>
      <c r="C198" s="48">
        <v>101068.14</v>
      </c>
      <c r="D198" s="48">
        <v>556000</v>
      </c>
      <c r="E198" s="49">
        <v>1357.92</v>
      </c>
      <c r="AC198" s="35">
        <f t="shared" si="58"/>
        <v>2008</v>
      </c>
      <c r="AD198" s="5">
        <f t="shared" si="52"/>
        <v>2007</v>
      </c>
      <c r="AE198" s="5">
        <f t="shared" si="59"/>
        <v>2006</v>
      </c>
      <c r="AF198" s="8">
        <f t="shared" si="53"/>
        <v>39234</v>
      </c>
      <c r="AG198" s="6">
        <f t="shared" si="68"/>
        <v>31</v>
      </c>
      <c r="AH198" s="6">
        <f t="shared" si="69"/>
        <v>21</v>
      </c>
      <c r="AJ198">
        <f t="shared" si="60"/>
        <v>47767.269230769234</v>
      </c>
      <c r="AK198">
        <f t="shared" si="61"/>
        <v>1.7145302906963165</v>
      </c>
      <c r="AL198" s="39">
        <f t="shared" si="54"/>
        <v>39234</v>
      </c>
      <c r="AM198" s="40">
        <f t="shared" si="55"/>
        <v>81.898429999999991</v>
      </c>
      <c r="AN198">
        <f t="shared" si="73"/>
        <v>124.19489999999999</v>
      </c>
      <c r="AO198">
        <f t="shared" si="73"/>
        <v>105.0879923076923</v>
      </c>
      <c r="AP198" s="33">
        <f t="shared" si="73"/>
        <v>85.981084615384603</v>
      </c>
      <c r="AQ198">
        <f t="shared" si="73"/>
        <v>66.874176923076931</v>
      </c>
      <c r="AR198">
        <f t="shared" si="73"/>
        <v>47.767269230769237</v>
      </c>
      <c r="AT198">
        <f>PER!AK198/PBR!AJ198*100</f>
        <v>16.157531831017213</v>
      </c>
      <c r="AU198">
        <f t="shared" si="63"/>
        <v>59962.649230769232</v>
      </c>
      <c r="AW198">
        <f>PER!AW198/PBR!AU198*100</f>
        <v>14.851434310825592</v>
      </c>
      <c r="BB198">
        <f t="shared" si="64"/>
        <v>54206.971346153849</v>
      </c>
      <c r="BC198">
        <f t="shared" si="56"/>
        <v>1.5108468148315195</v>
      </c>
      <c r="BD198" s="41">
        <f t="shared" si="51"/>
        <v>81.898429999999991</v>
      </c>
      <c r="BE198">
        <f t="shared" si="72"/>
        <v>130.09673123076922</v>
      </c>
      <c r="BF198">
        <f t="shared" si="72"/>
        <v>108.4139426923077</v>
      </c>
      <c r="BG198">
        <f t="shared" si="72"/>
        <v>86.731154153846163</v>
      </c>
      <c r="BH198">
        <f t="shared" si="72"/>
        <v>65.048365615384625</v>
      </c>
      <c r="BI198">
        <f t="shared" si="72"/>
        <v>43.365577076923081</v>
      </c>
      <c r="BK198">
        <f>PER!BD198/PBR!BB198*100</f>
        <v>12.282677904638371</v>
      </c>
      <c r="BL198">
        <f t="shared" si="65"/>
        <v>59962.649230769232</v>
      </c>
      <c r="BN198">
        <f>PER!BP198/PBR!BL198*100</f>
        <v>8.1733360834213684</v>
      </c>
    </row>
    <row r="199" spans="1:66" x14ac:dyDescent="0.3">
      <c r="A199" s="38">
        <v>39241</v>
      </c>
      <c r="B199" s="48">
        <v>84255.22</v>
      </c>
      <c r="C199" s="48">
        <v>104217.95</v>
      </c>
      <c r="D199" s="48">
        <v>572000</v>
      </c>
      <c r="E199" s="49">
        <v>1399.92</v>
      </c>
      <c r="AC199" s="35">
        <f t="shared" si="58"/>
        <v>2008</v>
      </c>
      <c r="AD199" s="5">
        <f t="shared" si="52"/>
        <v>2007</v>
      </c>
      <c r="AE199" s="5">
        <f t="shared" si="59"/>
        <v>2006</v>
      </c>
      <c r="AF199" s="8">
        <f t="shared" si="53"/>
        <v>39241</v>
      </c>
      <c r="AG199" s="6">
        <f t="shared" si="68"/>
        <v>30</v>
      </c>
      <c r="AH199" s="6">
        <f t="shared" si="69"/>
        <v>22</v>
      </c>
      <c r="AJ199">
        <f t="shared" si="60"/>
        <v>47889.63538461538</v>
      </c>
      <c r="AK199">
        <f t="shared" si="61"/>
        <v>1.7593623197028374</v>
      </c>
      <c r="AL199" s="39">
        <f t="shared" si="54"/>
        <v>39241</v>
      </c>
      <c r="AM199" s="40">
        <f t="shared" si="55"/>
        <v>84.255219999999994</v>
      </c>
      <c r="AN199">
        <f t="shared" si="73"/>
        <v>124.51305199999997</v>
      </c>
      <c r="AO199">
        <f t="shared" si="73"/>
        <v>105.35719784615382</v>
      </c>
      <c r="AP199" s="33">
        <f t="shared" si="73"/>
        <v>86.201343692307674</v>
      </c>
      <c r="AQ199">
        <f t="shared" si="73"/>
        <v>67.045489538461524</v>
      </c>
      <c r="AR199">
        <f t="shared" si="73"/>
        <v>47.889635384615381</v>
      </c>
      <c r="AT199">
        <f>PER!AK199/PBR!AJ199*100</f>
        <v>16.096510910358219</v>
      </c>
      <c r="AU199">
        <f t="shared" si="63"/>
        <v>60096.435384615383</v>
      </c>
      <c r="AW199">
        <f>PER!AW199/PBR!AU199*100</f>
        <v>14.764853709613343</v>
      </c>
      <c r="BB199">
        <f t="shared" si="64"/>
        <v>54332.98807692308</v>
      </c>
      <c r="BC199">
        <f t="shared" si="56"/>
        <v>1.5507194244629778</v>
      </c>
      <c r="BD199" s="41">
        <f t="shared" si="51"/>
        <v>84.255219999999994</v>
      </c>
      <c r="BE199">
        <f t="shared" si="72"/>
        <v>130.39917138461539</v>
      </c>
      <c r="BF199">
        <f t="shared" si="72"/>
        <v>108.66597615384616</v>
      </c>
      <c r="BG199">
        <f t="shared" si="72"/>
        <v>86.932780923076933</v>
      </c>
      <c r="BH199">
        <f t="shared" si="72"/>
        <v>65.199585692307707</v>
      </c>
      <c r="BI199">
        <f t="shared" si="72"/>
        <v>43.466390461538467</v>
      </c>
      <c r="BK199">
        <f>PER!BD199/PBR!BB199*100</f>
        <v>12.186972202728036</v>
      </c>
      <c r="BL199">
        <f t="shared" si="65"/>
        <v>60096.435384615383</v>
      </c>
      <c r="BN199">
        <f>PER!BP199/PBR!BL199*100</f>
        <v>7.9168473911533424</v>
      </c>
    </row>
    <row r="200" spans="1:66" x14ac:dyDescent="0.3">
      <c r="A200" s="38">
        <v>39248</v>
      </c>
      <c r="B200" s="49">
        <v>84549.82</v>
      </c>
      <c r="C200" s="48">
        <v>104442.08</v>
      </c>
      <c r="D200" s="48">
        <v>574000</v>
      </c>
      <c r="E200" s="49">
        <v>1403.39</v>
      </c>
      <c r="AC200" s="35">
        <f t="shared" si="58"/>
        <v>2008</v>
      </c>
      <c r="AD200" s="5">
        <f t="shared" si="52"/>
        <v>2007</v>
      </c>
      <c r="AE200" s="5">
        <f t="shared" si="59"/>
        <v>2006</v>
      </c>
      <c r="AF200" s="8">
        <f t="shared" si="53"/>
        <v>39248</v>
      </c>
      <c r="AG200" s="6">
        <f t="shared" si="68"/>
        <v>29</v>
      </c>
      <c r="AH200" s="6">
        <f t="shared" si="69"/>
        <v>23</v>
      </c>
      <c r="AJ200">
        <f t="shared" si="60"/>
        <v>48012.00153846154</v>
      </c>
      <c r="AK200">
        <f t="shared" si="61"/>
        <v>1.7610142733222376</v>
      </c>
      <c r="AL200" s="39">
        <f t="shared" si="54"/>
        <v>39248</v>
      </c>
      <c r="AM200" s="40">
        <f t="shared" si="55"/>
        <v>84.549820000000011</v>
      </c>
      <c r="AN200">
        <f t="shared" si="73"/>
        <v>124.83120399999999</v>
      </c>
      <c r="AO200">
        <f t="shared" si="73"/>
        <v>105.62640338461537</v>
      </c>
      <c r="AP200" s="33">
        <f t="shared" si="73"/>
        <v>86.421602769230773</v>
      </c>
      <c r="AQ200">
        <f t="shared" si="73"/>
        <v>67.216802153846146</v>
      </c>
      <c r="AR200">
        <f t="shared" si="73"/>
        <v>48.01200153846154</v>
      </c>
      <c r="AT200">
        <f>PER!AK200/PBR!AJ200*100</f>
        <v>16.035801032568749</v>
      </c>
      <c r="AU200">
        <f t="shared" si="63"/>
        <v>60230.221538461534</v>
      </c>
      <c r="AW200">
        <f>PER!AW200/PBR!AU200*100</f>
        <v>14.678657742072957</v>
      </c>
      <c r="BB200">
        <f t="shared" si="64"/>
        <v>54459.004807692312</v>
      </c>
      <c r="BC200">
        <f t="shared" si="56"/>
        <v>1.5525406734582374</v>
      </c>
      <c r="BD200" s="41">
        <f t="shared" si="51"/>
        <v>84.549820000000011</v>
      </c>
      <c r="BE200">
        <f t="shared" si="72"/>
        <v>130.70161153846155</v>
      </c>
      <c r="BF200">
        <f t="shared" si="72"/>
        <v>108.91800961538462</v>
      </c>
      <c r="BG200">
        <f t="shared" si="72"/>
        <v>87.134407692307704</v>
      </c>
      <c r="BH200">
        <f t="shared" si="72"/>
        <v>65.350805769230789</v>
      </c>
      <c r="BI200">
        <f t="shared" si="72"/>
        <v>43.567203846153852</v>
      </c>
      <c r="BK200">
        <f>PER!BD200/PBR!BB200*100</f>
        <v>12.09170942186311</v>
      </c>
      <c r="BL200">
        <f t="shared" si="65"/>
        <v>60230.221538461534</v>
      </c>
      <c r="BN200">
        <f>PER!BP200/PBR!BL200*100</f>
        <v>7.661498147978052</v>
      </c>
    </row>
    <row r="201" spans="1:66" x14ac:dyDescent="0.3">
      <c r="A201" s="38">
        <v>39255</v>
      </c>
      <c r="B201" s="48">
        <v>87053.91</v>
      </c>
      <c r="C201" s="48">
        <v>109493.4</v>
      </c>
      <c r="D201" s="48">
        <v>591000</v>
      </c>
      <c r="E201" s="49">
        <v>1473.29</v>
      </c>
      <c r="AC201" s="35">
        <f t="shared" si="58"/>
        <v>2008</v>
      </c>
      <c r="AD201" s="5">
        <f t="shared" si="52"/>
        <v>2007</v>
      </c>
      <c r="AE201" s="5">
        <f t="shared" si="59"/>
        <v>2006</v>
      </c>
      <c r="AF201" s="8">
        <f t="shared" si="53"/>
        <v>39255</v>
      </c>
      <c r="AG201" s="6">
        <f t="shared" si="68"/>
        <v>28</v>
      </c>
      <c r="AH201" s="6">
        <f t="shared" si="69"/>
        <v>24</v>
      </c>
      <c r="AJ201">
        <f t="shared" si="60"/>
        <v>48134.367692307693</v>
      </c>
      <c r="AK201">
        <f t="shared" si="61"/>
        <v>1.808560373255137</v>
      </c>
      <c r="AL201" s="39">
        <f t="shared" si="54"/>
        <v>39255</v>
      </c>
      <c r="AM201" s="40">
        <f t="shared" si="55"/>
        <v>87.053910000000002</v>
      </c>
      <c r="AN201">
        <f t="shared" si="73"/>
        <v>125.14935599999998</v>
      </c>
      <c r="AO201">
        <f t="shared" si="73"/>
        <v>105.89560892307692</v>
      </c>
      <c r="AP201" s="33">
        <f t="shared" si="73"/>
        <v>86.641861846153844</v>
      </c>
      <c r="AQ201">
        <f t="shared" si="73"/>
        <v>67.388114769230768</v>
      </c>
      <c r="AR201">
        <f t="shared" si="73"/>
        <v>48.134367692307691</v>
      </c>
      <c r="AT201">
        <f>PER!AK201/PBR!AJ201*100</f>
        <v>15.975399825469335</v>
      </c>
      <c r="AU201">
        <f t="shared" si="63"/>
        <v>60364.007692307692</v>
      </c>
      <c r="AW201">
        <f>PER!AW201/PBR!AU201*100</f>
        <v>14.592843850786782</v>
      </c>
      <c r="BB201">
        <f t="shared" si="64"/>
        <v>54585.021538461544</v>
      </c>
      <c r="BC201">
        <f t="shared" si="56"/>
        <v>1.5948314674321475</v>
      </c>
      <c r="BD201" s="41">
        <f t="shared" si="51"/>
        <v>87.053910000000002</v>
      </c>
      <c r="BE201">
        <f t="shared" si="72"/>
        <v>131.00405169230768</v>
      </c>
      <c r="BF201">
        <f t="shared" si="72"/>
        <v>109.17004307692309</v>
      </c>
      <c r="BG201">
        <f t="shared" si="72"/>
        <v>87.336034461538489</v>
      </c>
      <c r="BH201">
        <f t="shared" si="72"/>
        <v>65.502025846153856</v>
      </c>
      <c r="BI201">
        <f t="shared" si="72"/>
        <v>43.668017230769244</v>
      </c>
      <c r="BK201">
        <f>PER!BD201/PBR!BB201*100</f>
        <v>11.996886494418417</v>
      </c>
      <c r="BL201">
        <f t="shared" si="65"/>
        <v>60364.007692307692</v>
      </c>
      <c r="BN201">
        <f>PER!BP201/PBR!BL201*100</f>
        <v>7.4072807777329368</v>
      </c>
    </row>
    <row r="202" spans="1:66" x14ac:dyDescent="0.3">
      <c r="A202" s="38">
        <v>39262</v>
      </c>
      <c r="B202" s="48">
        <v>83371.42</v>
      </c>
      <c r="C202" s="48">
        <v>104816.69</v>
      </c>
      <c r="D202" s="48">
        <v>566000</v>
      </c>
      <c r="E202" s="49">
        <v>1408.81</v>
      </c>
      <c r="AC202" s="35">
        <f t="shared" si="58"/>
        <v>2008</v>
      </c>
      <c r="AD202" s="5">
        <f t="shared" si="52"/>
        <v>2007</v>
      </c>
      <c r="AE202" s="5">
        <f t="shared" si="59"/>
        <v>2006</v>
      </c>
      <c r="AF202" s="8">
        <f t="shared" si="53"/>
        <v>39262</v>
      </c>
      <c r="AG202" s="6">
        <f t="shared" si="68"/>
        <v>27</v>
      </c>
      <c r="AH202" s="6">
        <f t="shared" si="69"/>
        <v>25</v>
      </c>
      <c r="AJ202">
        <f t="shared" si="60"/>
        <v>48256.733846153846</v>
      </c>
      <c r="AK202">
        <f t="shared" si="61"/>
        <v>1.7276639622108378</v>
      </c>
      <c r="AL202" s="39">
        <f t="shared" si="54"/>
        <v>39262</v>
      </c>
      <c r="AM202" s="40">
        <f t="shared" si="55"/>
        <v>83.371420000000001</v>
      </c>
      <c r="AN202">
        <f t="shared" si="73"/>
        <v>125.46750799999998</v>
      </c>
      <c r="AO202">
        <f t="shared" si="73"/>
        <v>106.16481446153846</v>
      </c>
      <c r="AP202" s="33">
        <f t="shared" si="73"/>
        <v>86.862120923076915</v>
      </c>
      <c r="AQ202">
        <f t="shared" si="73"/>
        <v>67.559427384615375</v>
      </c>
      <c r="AR202">
        <f t="shared" si="73"/>
        <v>48.256733846153843</v>
      </c>
      <c r="AT202">
        <f>PER!AK202/PBR!AJ202*100</f>
        <v>15.915304940941363</v>
      </c>
      <c r="AU202">
        <f t="shared" si="63"/>
        <v>60497.793846153843</v>
      </c>
      <c r="AW202">
        <f>PER!AW202/PBR!AU202*100</f>
        <v>14.507409500959298</v>
      </c>
      <c r="BB202">
        <f t="shared" si="64"/>
        <v>54711.038269230776</v>
      </c>
      <c r="BC202">
        <f t="shared" si="56"/>
        <v>1.5238500792058205</v>
      </c>
      <c r="BD202" s="41">
        <f t="shared" si="51"/>
        <v>83.371420000000001</v>
      </c>
      <c r="BE202">
        <f t="shared" si="72"/>
        <v>131.30649184615388</v>
      </c>
      <c r="BF202">
        <f t="shared" si="72"/>
        <v>109.42207653846155</v>
      </c>
      <c r="BG202">
        <f t="shared" si="72"/>
        <v>87.537661230769245</v>
      </c>
      <c r="BH202">
        <f t="shared" si="72"/>
        <v>65.653245923076952</v>
      </c>
      <c r="BI202">
        <f t="shared" si="72"/>
        <v>43.768830615384623</v>
      </c>
      <c r="BK202">
        <f>PER!BD202/PBR!BB202*100</f>
        <v>11.902500381031604</v>
      </c>
      <c r="BL202">
        <f t="shared" si="65"/>
        <v>60497.793846153843</v>
      </c>
      <c r="BN202">
        <f>PER!BP202/PBR!BL202*100</f>
        <v>7.1541877712718138</v>
      </c>
    </row>
    <row r="203" spans="1:66" x14ac:dyDescent="0.3">
      <c r="A203" s="38">
        <v>39269</v>
      </c>
      <c r="B203" s="48">
        <v>92356.68</v>
      </c>
      <c r="C203" s="48">
        <v>116470.54</v>
      </c>
      <c r="D203" s="48">
        <v>627000</v>
      </c>
      <c r="E203" s="49">
        <v>1565.79</v>
      </c>
      <c r="AC203" s="35">
        <f t="shared" si="58"/>
        <v>2008</v>
      </c>
      <c r="AD203" s="5">
        <f t="shared" si="52"/>
        <v>2007</v>
      </c>
      <c r="AE203" s="5">
        <f t="shared" si="59"/>
        <v>2006</v>
      </c>
      <c r="AF203" s="8">
        <f t="shared" si="53"/>
        <v>39269</v>
      </c>
      <c r="AG203" s="6">
        <f t="shared" si="68"/>
        <v>26</v>
      </c>
      <c r="AH203" s="6">
        <f t="shared" si="69"/>
        <v>26</v>
      </c>
      <c r="AJ203">
        <f t="shared" si="60"/>
        <v>48379.100000000006</v>
      </c>
      <c r="AK203">
        <f t="shared" si="61"/>
        <v>1.9090202174079298</v>
      </c>
      <c r="AL203" s="39">
        <f t="shared" si="54"/>
        <v>39269</v>
      </c>
      <c r="AM203" s="40">
        <f t="shared" si="55"/>
        <v>92.356679999999997</v>
      </c>
      <c r="AN203">
        <f t="shared" si="73"/>
        <v>125.78566000000001</v>
      </c>
      <c r="AO203">
        <f t="shared" si="73"/>
        <v>106.43402</v>
      </c>
      <c r="AP203" s="33">
        <f t="shared" si="73"/>
        <v>87.082380000000001</v>
      </c>
      <c r="AQ203">
        <f t="shared" si="73"/>
        <v>67.730740000000011</v>
      </c>
      <c r="AR203">
        <f t="shared" si="73"/>
        <v>48.379100000000008</v>
      </c>
      <c r="AT203">
        <f>PER!AK203/PBR!AJ203*100</f>
        <v>15.855514054622761</v>
      </c>
      <c r="AU203">
        <f t="shared" si="63"/>
        <v>60631.58</v>
      </c>
      <c r="AW203">
        <f>PER!AW203/PBR!AU203*100</f>
        <v>14.422352180167497</v>
      </c>
      <c r="BB203">
        <f t="shared" si="64"/>
        <v>54837.055</v>
      </c>
      <c r="BC203">
        <f t="shared" si="56"/>
        <v>1.6842020418492567</v>
      </c>
      <c r="BD203" s="41">
        <f t="shared" si="51"/>
        <v>92.356679999999997</v>
      </c>
      <c r="BE203">
        <f t="shared" si="72"/>
        <v>131.60893200000001</v>
      </c>
      <c r="BF203">
        <f t="shared" si="72"/>
        <v>109.67411</v>
      </c>
      <c r="BG203">
        <f t="shared" si="72"/>
        <v>87.739288000000002</v>
      </c>
      <c r="BH203">
        <f t="shared" si="72"/>
        <v>65.804466000000019</v>
      </c>
      <c r="BI203">
        <f t="shared" si="72"/>
        <v>43.869644000000001</v>
      </c>
      <c r="BK203">
        <f>PER!BD203/PBR!BB203*100</f>
        <v>11.808548070278391</v>
      </c>
      <c r="BL203">
        <f t="shared" si="65"/>
        <v>60631.58</v>
      </c>
      <c r="BN203">
        <f>PER!BP203/PBR!BL203*100</f>
        <v>6.9022116857254918</v>
      </c>
    </row>
    <row r="204" spans="1:66" x14ac:dyDescent="0.3">
      <c r="A204" s="38">
        <v>39276</v>
      </c>
      <c r="B204" s="48">
        <v>101194.64</v>
      </c>
      <c r="C204" s="48">
        <v>126139.85</v>
      </c>
      <c r="D204" s="48">
        <v>687000</v>
      </c>
      <c r="E204" s="49">
        <v>1693.95</v>
      </c>
      <c r="AC204" s="35">
        <f t="shared" si="58"/>
        <v>2008</v>
      </c>
      <c r="AD204" s="5">
        <f t="shared" si="52"/>
        <v>2007</v>
      </c>
      <c r="AE204" s="5">
        <f t="shared" si="59"/>
        <v>2006</v>
      </c>
      <c r="AF204" s="8">
        <f t="shared" si="53"/>
        <v>39276</v>
      </c>
      <c r="AG204" s="6">
        <f t="shared" si="68"/>
        <v>25</v>
      </c>
      <c r="AH204" s="6">
        <f t="shared" si="69"/>
        <v>27</v>
      </c>
      <c r="AJ204">
        <f t="shared" si="60"/>
        <v>48501.466153846159</v>
      </c>
      <c r="AK204">
        <f t="shared" si="61"/>
        <v>2.0864243501219453</v>
      </c>
      <c r="AL204" s="39">
        <f t="shared" si="54"/>
        <v>39276</v>
      </c>
      <c r="AM204" s="40">
        <f t="shared" si="55"/>
        <v>101.19463999999999</v>
      </c>
      <c r="AN204">
        <f t="shared" si="73"/>
        <v>126.10381199999999</v>
      </c>
      <c r="AO204">
        <f t="shared" si="73"/>
        <v>106.70322553846154</v>
      </c>
      <c r="AP204" s="33">
        <f t="shared" si="73"/>
        <v>87.302639076923072</v>
      </c>
      <c r="AQ204">
        <f t="shared" si="73"/>
        <v>67.902052615384619</v>
      </c>
      <c r="AR204">
        <f t="shared" si="73"/>
        <v>48.50146615384616</v>
      </c>
      <c r="AT204">
        <f>PER!AK204/PBR!AJ204*100</f>
        <v>15.796024865608347</v>
      </c>
      <c r="AU204">
        <f t="shared" si="63"/>
        <v>60765.36615384616</v>
      </c>
      <c r="AW204">
        <f>PER!AW204/PBR!AU204*100</f>
        <v>14.337669398114636</v>
      </c>
      <c r="BB204">
        <f t="shared" si="64"/>
        <v>54963.071730769232</v>
      </c>
      <c r="BC204">
        <f t="shared" si="56"/>
        <v>1.8411387284846668</v>
      </c>
      <c r="BD204" s="41">
        <f t="shared" si="51"/>
        <v>101.19463999999999</v>
      </c>
      <c r="BE204">
        <f t="shared" si="72"/>
        <v>131.91137215384614</v>
      </c>
      <c r="BF204">
        <f t="shared" si="72"/>
        <v>109.92614346153846</v>
      </c>
      <c r="BG204">
        <f t="shared" si="72"/>
        <v>87.940914769230773</v>
      </c>
      <c r="BH204">
        <f t="shared" si="72"/>
        <v>65.955686076923087</v>
      </c>
      <c r="BI204">
        <f t="shared" si="72"/>
        <v>43.970457384615386</v>
      </c>
      <c r="BK204">
        <f>PER!BD204/PBR!BB204*100</f>
        <v>11.715026578352314</v>
      </c>
      <c r="BL204">
        <f t="shared" si="65"/>
        <v>60765.36615384616</v>
      </c>
      <c r="BN204">
        <f>PER!BP204/PBR!BL204*100</f>
        <v>6.6513451437721809</v>
      </c>
    </row>
    <row r="205" spans="1:66" x14ac:dyDescent="0.3">
      <c r="A205" s="38">
        <v>39283</v>
      </c>
      <c r="B205" s="48">
        <v>97364.86</v>
      </c>
      <c r="C205" s="48">
        <v>122390.59</v>
      </c>
      <c r="D205" s="48">
        <v>661000</v>
      </c>
      <c r="E205" s="49">
        <v>1644.82</v>
      </c>
      <c r="AC205" s="35">
        <f t="shared" si="58"/>
        <v>2008</v>
      </c>
      <c r="AD205" s="5">
        <f t="shared" si="52"/>
        <v>2007</v>
      </c>
      <c r="AE205" s="5">
        <f t="shared" si="59"/>
        <v>2006</v>
      </c>
      <c r="AF205" s="8">
        <f t="shared" si="53"/>
        <v>39283</v>
      </c>
      <c r="AG205" s="6">
        <f t="shared" si="68"/>
        <v>24</v>
      </c>
      <c r="AH205" s="6">
        <f t="shared" si="69"/>
        <v>28</v>
      </c>
      <c r="AJ205">
        <f t="shared" si="60"/>
        <v>48623.832307692312</v>
      </c>
      <c r="AK205">
        <f t="shared" si="61"/>
        <v>2.0024102457386279</v>
      </c>
      <c r="AL205" s="39">
        <f t="shared" si="54"/>
        <v>39283</v>
      </c>
      <c r="AM205" s="40">
        <f t="shared" si="55"/>
        <v>97.364860000000007</v>
      </c>
      <c r="AN205">
        <f t="shared" si="73"/>
        <v>126.42196399999999</v>
      </c>
      <c r="AO205">
        <f t="shared" si="73"/>
        <v>106.97243107692307</v>
      </c>
      <c r="AP205" s="33">
        <f t="shared" si="73"/>
        <v>87.522898153846157</v>
      </c>
      <c r="AQ205">
        <f t="shared" si="73"/>
        <v>68.073365230769241</v>
      </c>
      <c r="AR205">
        <f t="shared" si="73"/>
        <v>48.623832307692311</v>
      </c>
      <c r="AT205">
        <f>PER!AK205/PBR!AJ205*100</f>
        <v>15.736835096154653</v>
      </c>
      <c r="AU205">
        <f t="shared" si="63"/>
        <v>60899.152307692304</v>
      </c>
      <c r="AW205">
        <f>PER!AW205/PBR!AU205*100</f>
        <v>14.253358686387173</v>
      </c>
      <c r="BB205">
        <f t="shared" si="64"/>
        <v>55089.088461538457</v>
      </c>
      <c r="BC205">
        <f t="shared" si="56"/>
        <v>1.767407352691581</v>
      </c>
      <c r="BD205" s="41">
        <f t="shared" si="51"/>
        <v>97.364860000000007</v>
      </c>
      <c r="BE205">
        <f t="shared" si="72"/>
        <v>132.21381230769228</v>
      </c>
      <c r="BF205">
        <f t="shared" si="72"/>
        <v>110.17817692307692</v>
      </c>
      <c r="BG205">
        <f t="shared" si="72"/>
        <v>88.142541538461529</v>
      </c>
      <c r="BH205">
        <f t="shared" si="72"/>
        <v>66.106906153846154</v>
      </c>
      <c r="BI205">
        <f t="shared" si="72"/>
        <v>44.071270769230765</v>
      </c>
      <c r="BK205">
        <f>PER!BD205/PBR!BB205*100</f>
        <v>11.621932948748821</v>
      </c>
      <c r="BL205">
        <f t="shared" si="65"/>
        <v>60899.152307692304</v>
      </c>
      <c r="BN205">
        <f>PER!BP205/PBR!BL205*100</f>
        <v>6.4015808329174941</v>
      </c>
    </row>
    <row r="206" spans="1:66" x14ac:dyDescent="0.3">
      <c r="A206" s="38">
        <v>39290</v>
      </c>
      <c r="B206" s="48">
        <v>87790.399999999994</v>
      </c>
      <c r="C206" s="48">
        <v>110986.54</v>
      </c>
      <c r="D206" s="48">
        <v>596000</v>
      </c>
      <c r="E206" s="49">
        <v>1492.36</v>
      </c>
      <c r="AC206" s="35">
        <f t="shared" si="58"/>
        <v>2008</v>
      </c>
      <c r="AD206" s="5">
        <f t="shared" si="52"/>
        <v>2007</v>
      </c>
      <c r="AE206" s="5">
        <f t="shared" si="59"/>
        <v>2006</v>
      </c>
      <c r="AF206" s="8">
        <f t="shared" si="53"/>
        <v>39290</v>
      </c>
      <c r="AG206" s="6">
        <f t="shared" si="68"/>
        <v>23</v>
      </c>
      <c r="AH206" s="6">
        <f t="shared" si="69"/>
        <v>29</v>
      </c>
      <c r="AJ206">
        <f t="shared" si="60"/>
        <v>48746.198461538464</v>
      </c>
      <c r="AK206">
        <f t="shared" si="61"/>
        <v>1.8009691580209692</v>
      </c>
      <c r="AL206" s="39">
        <f t="shared" si="54"/>
        <v>39290</v>
      </c>
      <c r="AM206" s="40">
        <f t="shared" si="55"/>
        <v>87.790399999999991</v>
      </c>
      <c r="AN206">
        <f t="shared" si="73"/>
        <v>126.740116</v>
      </c>
      <c r="AO206">
        <f t="shared" si="73"/>
        <v>107.24163661538461</v>
      </c>
      <c r="AP206" s="33">
        <f t="shared" si="73"/>
        <v>87.743157230769228</v>
      </c>
      <c r="AQ206">
        <f t="shared" si="73"/>
        <v>68.244677846153849</v>
      </c>
      <c r="AR206">
        <f t="shared" si="73"/>
        <v>48.746198461538462</v>
      </c>
      <c r="AT206">
        <f>PER!AK206/PBR!AJ206*100</f>
        <v>15.67794249138923</v>
      </c>
      <c r="AU206">
        <f t="shared" si="63"/>
        <v>61032.938461538462</v>
      </c>
      <c r="AW206">
        <f>PER!AW206/PBR!AU206*100</f>
        <v>14.169417598214936</v>
      </c>
      <c r="BB206">
        <f t="shared" si="64"/>
        <v>55215.105192307688</v>
      </c>
      <c r="BC206">
        <f t="shared" si="56"/>
        <v>1.5899707099033209</v>
      </c>
      <c r="BD206" s="41">
        <f t="shared" si="51"/>
        <v>87.790399999999991</v>
      </c>
      <c r="BE206">
        <f t="shared" si="72"/>
        <v>132.51625246153844</v>
      </c>
      <c r="BF206">
        <f t="shared" si="72"/>
        <v>110.43021038461538</v>
      </c>
      <c r="BG206">
        <f t="shared" si="72"/>
        <v>88.344168307692314</v>
      </c>
      <c r="BH206">
        <f t="shared" si="72"/>
        <v>66.258126230769236</v>
      </c>
      <c r="BI206">
        <f t="shared" si="72"/>
        <v>44.172084153846157</v>
      </c>
      <c r="BK206">
        <f>PER!BD206/PBR!BB206*100</f>
        <v>11.529264251953741</v>
      </c>
      <c r="BL206">
        <f t="shared" si="65"/>
        <v>61032.938461538462</v>
      </c>
      <c r="BN206">
        <f>PER!BP206/PBR!BL206*100</f>
        <v>6.1529115047839236</v>
      </c>
    </row>
    <row r="207" spans="1:66" x14ac:dyDescent="0.3">
      <c r="A207" s="38">
        <v>39297</v>
      </c>
      <c r="B207" s="48">
        <v>86906.61</v>
      </c>
      <c r="C207" s="48">
        <v>110469.6</v>
      </c>
      <c r="D207" s="48">
        <v>590000</v>
      </c>
      <c r="E207" s="49">
        <v>1486.48</v>
      </c>
      <c r="AC207" s="35">
        <f t="shared" si="58"/>
        <v>2008</v>
      </c>
      <c r="AD207" s="5">
        <f t="shared" si="52"/>
        <v>2007</v>
      </c>
      <c r="AE207" s="5">
        <f t="shared" si="59"/>
        <v>2006</v>
      </c>
      <c r="AF207" s="8">
        <f t="shared" si="53"/>
        <v>39297</v>
      </c>
      <c r="AG207" s="6">
        <f t="shared" si="68"/>
        <v>22</v>
      </c>
      <c r="AH207" s="6">
        <f t="shared" si="69"/>
        <v>30</v>
      </c>
      <c r="AJ207">
        <f t="shared" si="60"/>
        <v>48868.564615384617</v>
      </c>
      <c r="AK207">
        <f t="shared" si="61"/>
        <v>1.7783745171152499</v>
      </c>
      <c r="AL207" s="39">
        <f t="shared" si="54"/>
        <v>39297</v>
      </c>
      <c r="AM207" s="40">
        <f t="shared" si="55"/>
        <v>86.906610000000001</v>
      </c>
      <c r="AN207">
        <f t="shared" si="73"/>
        <v>127.05826799999998</v>
      </c>
      <c r="AO207">
        <f t="shared" si="73"/>
        <v>107.51084215384614</v>
      </c>
      <c r="AP207" s="33">
        <f t="shared" si="73"/>
        <v>87.963416307692299</v>
      </c>
      <c r="AQ207">
        <f t="shared" si="73"/>
        <v>68.415990461538456</v>
      </c>
      <c r="AR207">
        <f t="shared" si="73"/>
        <v>48.868564615384621</v>
      </c>
      <c r="AT207">
        <f>PER!AK207/PBR!AJ207*100</f>
        <v>15.619344819024292</v>
      </c>
      <c r="AU207">
        <f t="shared" si="63"/>
        <v>61166.724615384606</v>
      </c>
      <c r="AW207">
        <f>PER!AW207/PBR!AU207*100</f>
        <v>14.085843708234425</v>
      </c>
      <c r="BB207">
        <f t="shared" si="64"/>
        <v>55341.12192307692</v>
      </c>
      <c r="BC207">
        <f t="shared" si="56"/>
        <v>1.570380342501883</v>
      </c>
      <c r="BD207" s="41">
        <f t="shared" si="51"/>
        <v>86.906610000000001</v>
      </c>
      <c r="BE207">
        <f t="shared" si="72"/>
        <v>132.81869261538461</v>
      </c>
      <c r="BF207">
        <f t="shared" si="72"/>
        <v>110.68224384615384</v>
      </c>
      <c r="BG207">
        <f t="shared" si="72"/>
        <v>88.545795076923085</v>
      </c>
      <c r="BH207">
        <f t="shared" si="72"/>
        <v>66.409346307692303</v>
      </c>
      <c r="BI207">
        <f t="shared" si="72"/>
        <v>44.272897538461542</v>
      </c>
      <c r="BK207">
        <f>PER!BD207/PBR!BB207*100</f>
        <v>11.437017585135973</v>
      </c>
      <c r="BL207">
        <f t="shared" si="65"/>
        <v>61166.724615384606</v>
      </c>
      <c r="BN207">
        <f>PER!BP207/PBR!BL207*100</f>
        <v>5.9053299744096668</v>
      </c>
    </row>
    <row r="208" spans="1:66" x14ac:dyDescent="0.3">
      <c r="A208" s="38">
        <v>39304</v>
      </c>
      <c r="B208" s="48">
        <v>88821.5</v>
      </c>
      <c r="C208" s="48">
        <v>112303.78</v>
      </c>
      <c r="D208" s="48">
        <v>603000</v>
      </c>
      <c r="E208" s="49">
        <v>1510.42</v>
      </c>
      <c r="AC208" s="35">
        <f t="shared" si="58"/>
        <v>2008</v>
      </c>
      <c r="AD208" s="5">
        <f t="shared" si="52"/>
        <v>2007</v>
      </c>
      <c r="AE208" s="5">
        <f t="shared" si="59"/>
        <v>2006</v>
      </c>
      <c r="AF208" s="8">
        <f t="shared" si="53"/>
        <v>39304</v>
      </c>
      <c r="AG208" s="6">
        <f t="shared" si="68"/>
        <v>21</v>
      </c>
      <c r="AH208" s="6">
        <f t="shared" si="69"/>
        <v>31</v>
      </c>
      <c r="AJ208">
        <f t="shared" si="60"/>
        <v>48990.93076923077</v>
      </c>
      <c r="AK208">
        <f t="shared" si="61"/>
        <v>1.8130192385686457</v>
      </c>
      <c r="AL208" s="39">
        <f t="shared" si="54"/>
        <v>39304</v>
      </c>
      <c r="AM208" s="40">
        <f t="shared" si="55"/>
        <v>88.8215</v>
      </c>
      <c r="AN208">
        <f t="shared" si="73"/>
        <v>127.37641999999998</v>
      </c>
      <c r="AO208">
        <f t="shared" si="73"/>
        <v>107.78004769230768</v>
      </c>
      <c r="AP208" s="33">
        <f t="shared" si="73"/>
        <v>88.18367538461537</v>
      </c>
      <c r="AQ208">
        <f t="shared" si="73"/>
        <v>68.587303076923064</v>
      </c>
      <c r="AR208">
        <f t="shared" si="73"/>
        <v>48.990930769230772</v>
      </c>
      <c r="AT208">
        <f>PER!AK208/PBR!AJ208*100</f>
        <v>15.561039869074669</v>
      </c>
      <c r="AU208">
        <f t="shared" si="63"/>
        <v>61300.510769230765</v>
      </c>
      <c r="AW208">
        <f>PER!AW208/PBR!AU208*100</f>
        <v>14.002634612255211</v>
      </c>
      <c r="BB208">
        <f t="shared" si="64"/>
        <v>55467.138653846152</v>
      </c>
      <c r="BC208">
        <f t="shared" si="56"/>
        <v>1.601335532274496</v>
      </c>
      <c r="BD208" s="41">
        <f t="shared" si="51"/>
        <v>88.8215</v>
      </c>
      <c r="BE208">
        <f t="shared" si="72"/>
        <v>133.12113276923074</v>
      </c>
      <c r="BF208">
        <f t="shared" si="72"/>
        <v>110.9342773076923</v>
      </c>
      <c r="BG208">
        <f t="shared" si="72"/>
        <v>88.747421846153856</v>
      </c>
      <c r="BH208">
        <f t="shared" si="72"/>
        <v>66.560566384615385</v>
      </c>
      <c r="BI208">
        <f t="shared" si="72"/>
        <v>44.373710923076928</v>
      </c>
      <c r="BK208">
        <f>PER!BD208/PBR!BB208*100</f>
        <v>11.345190071844376</v>
      </c>
      <c r="BL208">
        <f t="shared" si="65"/>
        <v>61300.510769230765</v>
      </c>
      <c r="BN208">
        <f>PER!BP208/PBR!BL208*100</f>
        <v>5.6588291195565912</v>
      </c>
    </row>
    <row r="209" spans="1:66" x14ac:dyDescent="0.3">
      <c r="A209" s="38">
        <v>39311</v>
      </c>
      <c r="B209" s="48">
        <v>84255.22</v>
      </c>
      <c r="C209" s="48">
        <v>105879.33</v>
      </c>
      <c r="D209" s="48">
        <v>572000</v>
      </c>
      <c r="E209" s="49">
        <v>1425.04</v>
      </c>
      <c r="AC209" s="35">
        <f t="shared" si="58"/>
        <v>2008</v>
      </c>
      <c r="AD209" s="5">
        <f t="shared" si="52"/>
        <v>2007</v>
      </c>
      <c r="AE209" s="5">
        <f t="shared" si="59"/>
        <v>2006</v>
      </c>
      <c r="AF209" s="8">
        <f t="shared" si="53"/>
        <v>39311</v>
      </c>
      <c r="AG209" s="6">
        <f t="shared" si="68"/>
        <v>20</v>
      </c>
      <c r="AH209" s="6">
        <f t="shared" si="69"/>
        <v>32</v>
      </c>
      <c r="AJ209">
        <f t="shared" si="60"/>
        <v>49113.296923076923</v>
      </c>
      <c r="AK209">
        <f t="shared" si="61"/>
        <v>1.7155276733297637</v>
      </c>
      <c r="AL209" s="39">
        <f t="shared" si="54"/>
        <v>39311</v>
      </c>
      <c r="AM209" s="40">
        <f t="shared" si="55"/>
        <v>84.255219999999994</v>
      </c>
      <c r="AN209">
        <f t="shared" si="73"/>
        <v>127.69457199999998</v>
      </c>
      <c r="AO209">
        <f t="shared" si="73"/>
        <v>108.04925323076921</v>
      </c>
      <c r="AP209" s="33">
        <f t="shared" si="73"/>
        <v>88.403934461538441</v>
      </c>
      <c r="AQ209">
        <f t="shared" si="73"/>
        <v>68.758615692307686</v>
      </c>
      <c r="AR209">
        <f t="shared" si="73"/>
        <v>49.113296923076923</v>
      </c>
      <c r="AT209">
        <f>PER!AK209/PBR!AJ209*100</f>
        <v>15.503025453579971</v>
      </c>
      <c r="AU209">
        <f t="shared" si="63"/>
        <v>61434.296923076923</v>
      </c>
      <c r="AW209">
        <f>PER!AW209/PBR!AU209*100</f>
        <v>13.919787927029384</v>
      </c>
      <c r="BB209">
        <f t="shared" si="64"/>
        <v>55593.155384615384</v>
      </c>
      <c r="BC209">
        <f t="shared" si="56"/>
        <v>1.5155682280865179</v>
      </c>
      <c r="BD209" s="41">
        <f t="shared" si="51"/>
        <v>84.255219999999994</v>
      </c>
      <c r="BE209">
        <f t="shared" si="72"/>
        <v>133.42357292307693</v>
      </c>
      <c r="BF209">
        <f t="shared" si="72"/>
        <v>111.18631076923077</v>
      </c>
      <c r="BG209">
        <f t="shared" si="72"/>
        <v>88.949048615384612</v>
      </c>
      <c r="BH209">
        <f t="shared" si="72"/>
        <v>66.71178646153848</v>
      </c>
      <c r="BI209">
        <f t="shared" si="72"/>
        <v>44.474524307692306</v>
      </c>
      <c r="BK209">
        <f>PER!BD209/PBR!BB209*100</f>
        <v>11.253778861708794</v>
      </c>
      <c r="BL209">
        <f t="shared" si="65"/>
        <v>61434.296923076923</v>
      </c>
      <c r="BN209">
        <f>PER!BP209/PBR!BL209*100</f>
        <v>5.4134018800272754</v>
      </c>
    </row>
    <row r="210" spans="1:66" x14ac:dyDescent="0.3">
      <c r="A210" s="38">
        <v>39318</v>
      </c>
      <c r="B210" s="48">
        <v>86317.41</v>
      </c>
      <c r="C210" s="48">
        <v>108715.3</v>
      </c>
      <c r="D210" s="48">
        <v>586000</v>
      </c>
      <c r="E210" s="49">
        <v>1461.31</v>
      </c>
      <c r="AC210" s="35">
        <f t="shared" si="58"/>
        <v>2008</v>
      </c>
      <c r="AD210" s="5">
        <f t="shared" si="52"/>
        <v>2007</v>
      </c>
      <c r="AE210" s="5">
        <f t="shared" si="59"/>
        <v>2006</v>
      </c>
      <c r="AF210" s="8">
        <f t="shared" si="53"/>
        <v>39318</v>
      </c>
      <c r="AG210" s="6">
        <f t="shared" si="68"/>
        <v>19</v>
      </c>
      <c r="AH210" s="6">
        <f t="shared" si="69"/>
        <v>33</v>
      </c>
      <c r="AJ210">
        <f t="shared" si="60"/>
        <v>49235.663076923076</v>
      </c>
      <c r="AK210">
        <f t="shared" si="61"/>
        <v>1.75314811674502</v>
      </c>
      <c r="AL210" s="39">
        <f t="shared" si="54"/>
        <v>39318</v>
      </c>
      <c r="AM210" s="40">
        <f t="shared" si="55"/>
        <v>86.31741000000001</v>
      </c>
      <c r="AN210">
        <f t="shared" si="73"/>
        <v>128.01272399999996</v>
      </c>
      <c r="AO210">
        <f t="shared" si="73"/>
        <v>108.31845876923076</v>
      </c>
      <c r="AP210" s="33">
        <f t="shared" si="73"/>
        <v>88.624193538461526</v>
      </c>
      <c r="AQ210">
        <f t="shared" si="73"/>
        <v>68.929928307692307</v>
      </c>
      <c r="AR210">
        <f t="shared" si="73"/>
        <v>49.235663076923075</v>
      </c>
      <c r="AT210">
        <f>PER!AK210/PBR!AJ210*100</f>
        <v>15.445299406330889</v>
      </c>
      <c r="AU210">
        <f t="shared" si="63"/>
        <v>61568.083076923067</v>
      </c>
      <c r="AW210">
        <f>PER!AW210/PBR!AU210*100</f>
        <v>13.837301290024048</v>
      </c>
      <c r="BB210">
        <f t="shared" si="64"/>
        <v>55719.172115384616</v>
      </c>
      <c r="BC210">
        <f t="shared" si="56"/>
        <v>1.5491509784325548</v>
      </c>
      <c r="BD210" s="41">
        <f t="shared" si="51"/>
        <v>86.31741000000001</v>
      </c>
      <c r="BE210">
        <f t="shared" si="72"/>
        <v>133.72601307692307</v>
      </c>
      <c r="BF210">
        <f t="shared" si="72"/>
        <v>111.43834423076923</v>
      </c>
      <c r="BG210">
        <f t="shared" si="72"/>
        <v>89.150675384615383</v>
      </c>
      <c r="BH210">
        <f t="shared" si="72"/>
        <v>66.863006538461548</v>
      </c>
      <c r="BI210">
        <f t="shared" si="72"/>
        <v>44.575337692307691</v>
      </c>
      <c r="BK210">
        <f>PER!BD210/PBR!BB210*100</f>
        <v>11.16278113014511</v>
      </c>
      <c r="BL210">
        <f t="shared" si="65"/>
        <v>61568.083076923067</v>
      </c>
      <c r="BN210">
        <f>PER!BP210/PBR!BL210*100</f>
        <v>5.1690412569909485</v>
      </c>
    </row>
    <row r="211" spans="1:66" x14ac:dyDescent="0.3">
      <c r="A211" s="38">
        <v>39325</v>
      </c>
      <c r="B211" s="48">
        <v>87053.91</v>
      </c>
      <c r="C211" s="48">
        <v>108861.48</v>
      </c>
      <c r="D211" s="48">
        <v>591000</v>
      </c>
      <c r="E211" s="49">
        <v>1460.74</v>
      </c>
      <c r="AC211" s="35">
        <f t="shared" si="58"/>
        <v>2008</v>
      </c>
      <c r="AD211" s="5">
        <f t="shared" si="52"/>
        <v>2007</v>
      </c>
      <c r="AE211" s="5">
        <f t="shared" si="59"/>
        <v>2006</v>
      </c>
      <c r="AF211" s="8">
        <f t="shared" si="53"/>
        <v>39325</v>
      </c>
      <c r="AG211" s="6">
        <f t="shared" si="68"/>
        <v>18</v>
      </c>
      <c r="AH211" s="6">
        <f t="shared" si="69"/>
        <v>34</v>
      </c>
      <c r="AJ211">
        <f t="shared" si="60"/>
        <v>49358.029230769229</v>
      </c>
      <c r="AK211">
        <f t="shared" si="61"/>
        <v>1.7637233770616514</v>
      </c>
      <c r="AL211" s="39">
        <f t="shared" si="54"/>
        <v>39325</v>
      </c>
      <c r="AM211" s="40">
        <f t="shared" si="55"/>
        <v>87.053910000000002</v>
      </c>
      <c r="AN211">
        <f t="shared" si="73"/>
        <v>128.33087599999996</v>
      </c>
      <c r="AO211">
        <f t="shared" si="73"/>
        <v>108.58766430769229</v>
      </c>
      <c r="AP211" s="33">
        <f t="shared" si="73"/>
        <v>88.844452615384611</v>
      </c>
      <c r="AQ211">
        <f t="shared" si="73"/>
        <v>69.101240923076915</v>
      </c>
      <c r="AR211">
        <f t="shared" si="73"/>
        <v>49.358029230769226</v>
      </c>
      <c r="AT211">
        <f>PER!AK211/PBR!AJ211*100</f>
        <v>15.387859582599592</v>
      </c>
      <c r="AU211">
        <f t="shared" si="63"/>
        <v>61701.869230769225</v>
      </c>
      <c r="AW211">
        <f>PER!AW211/PBR!AU211*100</f>
        <v>13.755172359196699</v>
      </c>
      <c r="BB211">
        <f t="shared" si="64"/>
        <v>55845.188846153847</v>
      </c>
      <c r="BC211">
        <f t="shared" si="56"/>
        <v>1.5588435064625188</v>
      </c>
      <c r="BD211" s="41">
        <f t="shared" ref="BD211:BD274" si="74">AM211</f>
        <v>87.053910000000002</v>
      </c>
      <c r="BE211">
        <f t="shared" si="72"/>
        <v>134.02845323076923</v>
      </c>
      <c r="BF211">
        <f t="shared" si="72"/>
        <v>111.69037769230769</v>
      </c>
      <c r="BG211">
        <f t="shared" si="72"/>
        <v>89.352302153846168</v>
      </c>
      <c r="BH211">
        <f t="shared" si="72"/>
        <v>67.014226615384629</v>
      </c>
      <c r="BI211">
        <f t="shared" si="72"/>
        <v>44.676151076923084</v>
      </c>
      <c r="BK211">
        <f>PER!BD211/PBR!BB211*100</f>
        <v>11.072194078064337</v>
      </c>
      <c r="BL211">
        <f t="shared" si="65"/>
        <v>61701.869230769225</v>
      </c>
      <c r="BN211">
        <f>PER!BP211/PBR!BL211*100</f>
        <v>4.9257403123181787</v>
      </c>
    </row>
    <row r="212" spans="1:66" x14ac:dyDescent="0.3">
      <c r="A212" s="38">
        <v>39332</v>
      </c>
      <c r="B212" s="48">
        <v>84697.12</v>
      </c>
      <c r="C212" s="48">
        <v>105041.9</v>
      </c>
      <c r="D212" s="48">
        <v>575000</v>
      </c>
      <c r="E212" s="49">
        <v>1407.22</v>
      </c>
      <c r="AC212" s="35">
        <f t="shared" si="58"/>
        <v>2008</v>
      </c>
      <c r="AD212" s="5">
        <f t="shared" ref="AD212:AD275" si="75">YEAR(AF212)</f>
        <v>2007</v>
      </c>
      <c r="AE212" s="5">
        <f t="shared" si="59"/>
        <v>2006</v>
      </c>
      <c r="AF212" s="8">
        <f t="shared" ref="AF212:AF275" si="76">A212</f>
        <v>39332</v>
      </c>
      <c r="AG212" s="6">
        <f t="shared" si="68"/>
        <v>17</v>
      </c>
      <c r="AH212" s="6">
        <f t="shared" si="69"/>
        <v>35</v>
      </c>
      <c r="AJ212">
        <f t="shared" si="60"/>
        <v>49480.395384615389</v>
      </c>
      <c r="AK212">
        <f t="shared" si="61"/>
        <v>1.7117308651566334</v>
      </c>
      <c r="AL212" s="39">
        <f t="shared" ref="AL212:AL275" si="77">AF212</f>
        <v>39332</v>
      </c>
      <c r="AM212" s="40">
        <f t="shared" ref="AM212:AM275" si="78">(B212)/1000</f>
        <v>84.697119999999998</v>
      </c>
      <c r="AN212">
        <f t="shared" si="73"/>
        <v>128.64902799999999</v>
      </c>
      <c r="AO212">
        <f t="shared" si="73"/>
        <v>108.85686984615384</v>
      </c>
      <c r="AP212" s="33">
        <f t="shared" si="73"/>
        <v>89.064711692307696</v>
      </c>
      <c r="AQ212">
        <f t="shared" si="73"/>
        <v>69.272553538461537</v>
      </c>
      <c r="AR212">
        <f t="shared" si="73"/>
        <v>49.480395384615392</v>
      </c>
      <c r="AT212">
        <f>PER!AK212/PBR!AJ212*100</f>
        <v>15.330703858874081</v>
      </c>
      <c r="AU212">
        <f t="shared" si="63"/>
        <v>61835.655384615384</v>
      </c>
      <c r="AW212">
        <f>PER!AW212/PBR!AU212*100</f>
        <v>13.673398812773593</v>
      </c>
      <c r="BB212">
        <f t="shared" si="64"/>
        <v>55971.205576923079</v>
      </c>
      <c r="BC212">
        <f t="shared" ref="BC212:BC275" si="79">B212/BB212</f>
        <v>1.5132266515788719</v>
      </c>
      <c r="BD212" s="41">
        <f t="shared" si="74"/>
        <v>84.697119999999998</v>
      </c>
      <c r="BE212">
        <f t="shared" ref="BE212:BI227" si="80">($BB212*BE$18)/1000</f>
        <v>134.33089338461539</v>
      </c>
      <c r="BF212">
        <f t="shared" si="80"/>
        <v>111.94241115384615</v>
      </c>
      <c r="BG212">
        <f t="shared" si="80"/>
        <v>89.553928923076938</v>
      </c>
      <c r="BH212">
        <f t="shared" si="80"/>
        <v>67.165446692307697</v>
      </c>
      <c r="BI212">
        <f t="shared" si="80"/>
        <v>44.776964461538469</v>
      </c>
      <c r="BK212">
        <f>PER!BD212/PBR!BB212*100</f>
        <v>10.982014931585582</v>
      </c>
      <c r="BL212">
        <f t="shared" si="65"/>
        <v>61835.655384615384</v>
      </c>
      <c r="BN212">
        <f>PER!BP212/PBR!BL212*100</f>
        <v>4.6834921679242258</v>
      </c>
    </row>
    <row r="213" spans="1:66" x14ac:dyDescent="0.3">
      <c r="A213" s="38">
        <v>39339</v>
      </c>
      <c r="B213" s="48">
        <v>81898.429999999993</v>
      </c>
      <c r="C213" s="49">
        <v>101981.63</v>
      </c>
      <c r="D213" s="48">
        <v>556000</v>
      </c>
      <c r="E213" s="49">
        <v>1366.53</v>
      </c>
      <c r="AC213" s="35">
        <f t="shared" ref="AC213:AC276" si="81">AD213+1</f>
        <v>2008</v>
      </c>
      <c r="AD213" s="5">
        <f t="shared" si="75"/>
        <v>2007</v>
      </c>
      <c r="AE213" s="5">
        <f t="shared" ref="AE213:AE276" si="82">AD213-1</f>
        <v>2006</v>
      </c>
      <c r="AF213" s="8">
        <f t="shared" si="76"/>
        <v>39339</v>
      </c>
      <c r="AG213" s="6">
        <f t="shared" si="68"/>
        <v>16</v>
      </c>
      <c r="AH213" s="6">
        <f t="shared" si="69"/>
        <v>36</v>
      </c>
      <c r="AJ213">
        <f t="shared" ref="AJ213:AJ276" si="83">VLOOKUP($AD213,$AK$3:$AM$17,AL$1,FALSE)*($AH213/$AG$18)+VLOOKUP($AE213,$AK$3:$AM$17,AL$1,FALSE)*($AG213/$AH$18)</f>
        <v>49602.761538461542</v>
      </c>
      <c r="AK213">
        <f t="shared" ref="AK213:AK276" si="84">B213/AJ213</f>
        <v>1.6510860980289712</v>
      </c>
      <c r="AL213" s="39">
        <f t="shared" si="77"/>
        <v>39339</v>
      </c>
      <c r="AM213" s="40">
        <f t="shared" si="78"/>
        <v>81.898429999999991</v>
      </c>
      <c r="AN213">
        <f t="shared" ref="AN213:AR228" si="85">($AJ213*AN$18)/1000</f>
        <v>128.96717999999998</v>
      </c>
      <c r="AO213">
        <f t="shared" si="85"/>
        <v>109.12607538461538</v>
      </c>
      <c r="AP213" s="33">
        <f t="shared" si="85"/>
        <v>89.284970769230767</v>
      </c>
      <c r="AQ213">
        <f t="shared" si="85"/>
        <v>69.443866153846159</v>
      </c>
      <c r="AR213">
        <f t="shared" si="85"/>
        <v>49.602761538461543</v>
      </c>
      <c r="AT213">
        <f>PER!AK213/PBR!AJ213*100</f>
        <v>15.273830132596524</v>
      </c>
      <c r="AU213">
        <f t="shared" ref="AU213:AU276" si="86">VLOOKUP($AD213,$AK$3:$AM$17,AM$1,FALSE)*($AH213/$AG$18)+VLOOKUP($AE213,$AK$3:$AM$17,AM$1,FALSE)*($AG213/$AH$18)</f>
        <v>61969.441538461528</v>
      </c>
      <c r="AW213">
        <f>PER!AW213/PBR!AU213*100</f>
        <v>13.591978349030938</v>
      </c>
      <c r="BB213">
        <f t="shared" ref="BB213:BB276" si="87">VLOOKUP($AD213,$AK$3:$AM$17,AL$1,FALSE)*($AG213/$AG$18)+VLOOKUP($AC213,$AK$3:$AM$17,AL$1,FALSE)*($AH213/$AH$18)</f>
        <v>56097.222307692304</v>
      </c>
      <c r="BC213">
        <f t="shared" si="79"/>
        <v>1.4599373486050433</v>
      </c>
      <c r="BD213" s="41">
        <f t="shared" si="74"/>
        <v>81.898429999999991</v>
      </c>
      <c r="BE213">
        <f t="shared" si="80"/>
        <v>134.63333353846153</v>
      </c>
      <c r="BF213">
        <f t="shared" si="80"/>
        <v>112.19444461538461</v>
      </c>
      <c r="BG213">
        <f t="shared" si="80"/>
        <v>89.755555692307695</v>
      </c>
      <c r="BH213">
        <f t="shared" si="80"/>
        <v>67.316666769230764</v>
      </c>
      <c r="BI213">
        <f t="shared" si="80"/>
        <v>44.877777846153847</v>
      </c>
      <c r="BK213">
        <f>PER!BD213/PBR!BB213*100</f>
        <v>10.892240941752924</v>
      </c>
      <c r="BL213">
        <f t="shared" ref="BL213:BL276" si="88">VLOOKUP($AD213,$AK$3:$AM$17,AM$1,FALSE)*($AH213/$AG$18)+VLOOKUP($AE213,$AK$3:$AM$17,AM$1,FALSE)*($AG213/$AH$18)</f>
        <v>61969.441538461528</v>
      </c>
      <c r="BN213">
        <f>PER!BP213/PBR!BL213*100</f>
        <v>4.4422900051208876</v>
      </c>
    </row>
    <row r="214" spans="1:66" x14ac:dyDescent="0.3">
      <c r="A214" s="38">
        <v>39346</v>
      </c>
      <c r="B214" s="48">
        <v>78657.850000000006</v>
      </c>
      <c r="C214" s="48">
        <v>98073.38</v>
      </c>
      <c r="D214" s="48">
        <v>534000</v>
      </c>
      <c r="E214" s="49">
        <v>1313.52</v>
      </c>
      <c r="AC214" s="35">
        <f t="shared" si="81"/>
        <v>2008</v>
      </c>
      <c r="AD214" s="5">
        <f t="shared" si="75"/>
        <v>2007</v>
      </c>
      <c r="AE214" s="5">
        <f t="shared" si="82"/>
        <v>2006</v>
      </c>
      <c r="AF214" s="8">
        <f t="shared" si="76"/>
        <v>39346</v>
      </c>
      <c r="AG214" s="6">
        <f t="shared" si="68"/>
        <v>15</v>
      </c>
      <c r="AH214" s="6">
        <f t="shared" si="69"/>
        <v>37</v>
      </c>
      <c r="AJ214">
        <f t="shared" si="83"/>
        <v>49725.127692307695</v>
      </c>
      <c r="AK214">
        <f t="shared" si="84"/>
        <v>1.5818531525293218</v>
      </c>
      <c r="AL214" s="39">
        <f t="shared" si="77"/>
        <v>39346</v>
      </c>
      <c r="AM214" s="40">
        <f t="shared" si="78"/>
        <v>78.65785000000001</v>
      </c>
      <c r="AN214">
        <f t="shared" si="85"/>
        <v>129.28533199999998</v>
      </c>
      <c r="AO214">
        <f t="shared" si="85"/>
        <v>109.39528092307692</v>
      </c>
      <c r="AP214" s="33">
        <f t="shared" si="85"/>
        <v>89.505229846153838</v>
      </c>
      <c r="AQ214">
        <f t="shared" si="85"/>
        <v>69.615178769230766</v>
      </c>
      <c r="AR214">
        <f t="shared" si="85"/>
        <v>49.725127692307694</v>
      </c>
      <c r="AT214">
        <f>PER!AK214/PBR!AJ214*100</f>
        <v>15.217236321905414</v>
      </c>
      <c r="AU214">
        <f t="shared" si="86"/>
        <v>62103.227692307693</v>
      </c>
      <c r="AW214">
        <f>PER!AW214/PBR!AU214*100</f>
        <v>13.510908686078944</v>
      </c>
      <c r="BB214">
        <f t="shared" si="87"/>
        <v>56223.239038461536</v>
      </c>
      <c r="BC214">
        <f t="shared" si="79"/>
        <v>1.3990273656448584</v>
      </c>
      <c r="BD214" s="41">
        <f t="shared" si="74"/>
        <v>78.65785000000001</v>
      </c>
      <c r="BE214">
        <f t="shared" si="80"/>
        <v>134.93577369230766</v>
      </c>
      <c r="BF214">
        <f t="shared" si="80"/>
        <v>112.44647807692307</v>
      </c>
      <c r="BG214">
        <f t="shared" si="80"/>
        <v>89.957182461538466</v>
      </c>
      <c r="BH214">
        <f t="shared" si="80"/>
        <v>67.467886846153846</v>
      </c>
      <c r="BI214">
        <f t="shared" si="80"/>
        <v>44.978591230769233</v>
      </c>
      <c r="BK214">
        <f>PER!BD214/PBR!BB214*100</f>
        <v>10.802869384256086</v>
      </c>
      <c r="BL214">
        <f t="shared" si="88"/>
        <v>62103.227692307693</v>
      </c>
      <c r="BN214">
        <f>PER!BP214/PBR!BL214*100</f>
        <v>4.2021270639767065</v>
      </c>
    </row>
    <row r="215" spans="1:66" x14ac:dyDescent="0.3">
      <c r="A215" s="38">
        <v>39353</v>
      </c>
      <c r="B215" s="48">
        <v>84697.12</v>
      </c>
      <c r="C215" s="48">
        <v>105234.58</v>
      </c>
      <c r="D215" s="48">
        <v>575000</v>
      </c>
      <c r="E215" s="49">
        <v>1409.56</v>
      </c>
      <c r="AC215" s="35">
        <f t="shared" si="81"/>
        <v>2008</v>
      </c>
      <c r="AD215" s="5">
        <f t="shared" si="75"/>
        <v>2007</v>
      </c>
      <c r="AE215" s="5">
        <f t="shared" si="82"/>
        <v>2006</v>
      </c>
      <c r="AF215" s="8">
        <f t="shared" si="76"/>
        <v>39353</v>
      </c>
      <c r="AG215" s="6">
        <f t="shared" si="68"/>
        <v>14</v>
      </c>
      <c r="AH215" s="6">
        <f t="shared" si="69"/>
        <v>38</v>
      </c>
      <c r="AJ215">
        <f t="shared" si="83"/>
        <v>49847.493846153848</v>
      </c>
      <c r="AK215">
        <f t="shared" si="84"/>
        <v>1.699124940190651</v>
      </c>
      <c r="AL215" s="39">
        <f t="shared" si="77"/>
        <v>39353</v>
      </c>
      <c r="AM215" s="40">
        <f t="shared" si="78"/>
        <v>84.697119999999998</v>
      </c>
      <c r="AN215">
        <f t="shared" si="85"/>
        <v>129.60348399999998</v>
      </c>
      <c r="AO215">
        <f t="shared" si="85"/>
        <v>109.66448646153846</v>
      </c>
      <c r="AP215" s="33">
        <f t="shared" si="85"/>
        <v>89.725488923076924</v>
      </c>
      <c r="AQ215">
        <f t="shared" si="85"/>
        <v>69.786491384615374</v>
      </c>
      <c r="AR215">
        <f t="shared" si="85"/>
        <v>49.847493846153846</v>
      </c>
      <c r="AT215">
        <f>PER!AK215/PBR!AJ215*100</f>
        <v>15.160920365381534</v>
      </c>
      <c r="AU215">
        <f t="shared" si="86"/>
        <v>62237.013846153844</v>
      </c>
      <c r="AW215">
        <f>PER!AW215/PBR!AU215*100</f>
        <v>13.430187561648635</v>
      </c>
      <c r="BB215">
        <f t="shared" si="87"/>
        <v>56349.255769230767</v>
      </c>
      <c r="BC215">
        <f t="shared" si="79"/>
        <v>1.5030743324608102</v>
      </c>
      <c r="BD215" s="41">
        <f t="shared" si="74"/>
        <v>84.697119999999998</v>
      </c>
      <c r="BE215">
        <f t="shared" si="80"/>
        <v>135.23821384615385</v>
      </c>
      <c r="BF215">
        <f t="shared" si="80"/>
        <v>112.69851153846153</v>
      </c>
      <c r="BG215">
        <f t="shared" si="80"/>
        <v>90.158809230769222</v>
      </c>
      <c r="BH215">
        <f t="shared" si="80"/>
        <v>67.619106923076941</v>
      </c>
      <c r="BI215">
        <f t="shared" si="80"/>
        <v>45.079404615384611</v>
      </c>
      <c r="BK215">
        <f>PER!BD215/PBR!BB215*100</f>
        <v>10.713897559154848</v>
      </c>
      <c r="BL215">
        <f t="shared" si="88"/>
        <v>62237.013846153844</v>
      </c>
      <c r="BN215">
        <f>PER!BP215/PBR!BL215*100</f>
        <v>3.9629966426854719</v>
      </c>
    </row>
    <row r="216" spans="1:66" x14ac:dyDescent="0.3">
      <c r="A216" s="38">
        <v>39360</v>
      </c>
      <c r="B216" s="48">
        <v>81456.53</v>
      </c>
      <c r="C216" s="48">
        <v>101381.87</v>
      </c>
      <c r="D216" s="48">
        <v>553000</v>
      </c>
      <c r="E216" s="49">
        <v>1354.86</v>
      </c>
      <c r="AC216" s="35">
        <f t="shared" si="81"/>
        <v>2008</v>
      </c>
      <c r="AD216" s="5">
        <f t="shared" si="75"/>
        <v>2007</v>
      </c>
      <c r="AE216" s="5">
        <f t="shared" si="82"/>
        <v>2006</v>
      </c>
      <c r="AF216" s="8">
        <f t="shared" si="76"/>
        <v>39360</v>
      </c>
      <c r="AG216" s="6">
        <f t="shared" si="68"/>
        <v>13</v>
      </c>
      <c r="AH216" s="6">
        <f t="shared" si="69"/>
        <v>39</v>
      </c>
      <c r="AJ216">
        <f t="shared" si="83"/>
        <v>49969.86</v>
      </c>
      <c r="AK216">
        <f t="shared" si="84"/>
        <v>1.630113232256404</v>
      </c>
      <c r="AL216" s="39">
        <f t="shared" si="77"/>
        <v>39360</v>
      </c>
      <c r="AM216" s="40">
        <f t="shared" si="78"/>
        <v>81.456530000000001</v>
      </c>
      <c r="AN216">
        <f t="shared" si="85"/>
        <v>129.92163599999998</v>
      </c>
      <c r="AO216">
        <f t="shared" si="85"/>
        <v>109.93369199999998</v>
      </c>
      <c r="AP216" s="33">
        <f t="shared" si="85"/>
        <v>89.945747999999995</v>
      </c>
      <c r="AQ216">
        <f t="shared" si="85"/>
        <v>69.957803999999996</v>
      </c>
      <c r="AR216">
        <f t="shared" si="85"/>
        <v>49.969859999999997</v>
      </c>
      <c r="AT216">
        <f>PER!AK216/PBR!AJ216*100</f>
        <v>15.1048802217977</v>
      </c>
      <c r="AU216">
        <f t="shared" si="86"/>
        <v>62370.8</v>
      </c>
      <c r="AW216">
        <f>PER!AW216/PBR!AU216*100</f>
        <v>13.349812732881411</v>
      </c>
      <c r="BB216">
        <f t="shared" si="87"/>
        <v>56475.272499999999</v>
      </c>
      <c r="BC216">
        <f t="shared" si="79"/>
        <v>1.4423397425838007</v>
      </c>
      <c r="BD216" s="41">
        <f t="shared" si="74"/>
        <v>81.456530000000001</v>
      </c>
      <c r="BE216">
        <f t="shared" si="80"/>
        <v>135.54065399999999</v>
      </c>
      <c r="BF216">
        <f t="shared" si="80"/>
        <v>112.95054500000001</v>
      </c>
      <c r="BG216">
        <f t="shared" si="80"/>
        <v>90.360436000000007</v>
      </c>
      <c r="BH216">
        <f t="shared" si="80"/>
        <v>67.770327000000009</v>
      </c>
      <c r="BI216">
        <f t="shared" si="80"/>
        <v>45.180218000000004</v>
      </c>
      <c r="BK216">
        <f>PER!BD216/PBR!BB216*100</f>
        <v>10.625322790607163</v>
      </c>
      <c r="BL216">
        <f t="shared" si="88"/>
        <v>62370.8</v>
      </c>
      <c r="BN216">
        <f>PER!BP216/PBR!BL216*100</f>
        <v>3.7248920969428001</v>
      </c>
    </row>
    <row r="217" spans="1:66" x14ac:dyDescent="0.3">
      <c r="A217" s="38">
        <v>39367</v>
      </c>
      <c r="B217" s="48">
        <v>82045.73</v>
      </c>
      <c r="C217" s="48">
        <v>101362.19</v>
      </c>
      <c r="D217" s="48">
        <v>557000</v>
      </c>
      <c r="E217" s="49">
        <v>1352.79</v>
      </c>
      <c r="AC217" s="35">
        <f t="shared" si="81"/>
        <v>2008</v>
      </c>
      <c r="AD217" s="5">
        <f t="shared" si="75"/>
        <v>2007</v>
      </c>
      <c r="AE217" s="5">
        <f t="shared" si="82"/>
        <v>2006</v>
      </c>
      <c r="AF217" s="8">
        <f t="shared" si="76"/>
        <v>39367</v>
      </c>
      <c r="AG217" s="6">
        <f t="shared" si="68"/>
        <v>12</v>
      </c>
      <c r="AH217" s="6">
        <f t="shared" si="69"/>
        <v>40</v>
      </c>
      <c r="AJ217">
        <f t="shared" si="83"/>
        <v>50092.226153846161</v>
      </c>
      <c r="AK217">
        <f t="shared" si="84"/>
        <v>1.6378934677012831</v>
      </c>
      <c r="AL217" s="39">
        <f t="shared" si="77"/>
        <v>39367</v>
      </c>
      <c r="AM217" s="40">
        <f t="shared" si="78"/>
        <v>82.045729999999992</v>
      </c>
      <c r="AN217">
        <f t="shared" si="85"/>
        <v>130.239788</v>
      </c>
      <c r="AO217">
        <f t="shared" si="85"/>
        <v>110.20289753846153</v>
      </c>
      <c r="AP217" s="33">
        <f t="shared" si="85"/>
        <v>90.16600707692308</v>
      </c>
      <c r="AQ217">
        <f t="shared" si="85"/>
        <v>70.129116615384618</v>
      </c>
      <c r="AR217">
        <f t="shared" si="85"/>
        <v>50.092226153846163</v>
      </c>
      <c r="AT217">
        <f>PER!AK217/PBR!AJ217*100</f>
        <v>15.049113869872086</v>
      </c>
      <c r="AU217">
        <f t="shared" si="86"/>
        <v>62504.586153846154</v>
      </c>
      <c r="AW217">
        <f>PER!AW217/PBR!AU217*100</f>
        <v>13.269781976121333</v>
      </c>
      <c r="BB217">
        <f t="shared" si="87"/>
        <v>56601.289230769231</v>
      </c>
      <c r="BC217">
        <f t="shared" si="79"/>
        <v>1.4495381839359027</v>
      </c>
      <c r="BD217" s="41">
        <f t="shared" si="74"/>
        <v>82.045729999999992</v>
      </c>
      <c r="BE217">
        <f t="shared" si="80"/>
        <v>135.84309415384615</v>
      </c>
      <c r="BF217">
        <f t="shared" si="80"/>
        <v>113.20257846153847</v>
      </c>
      <c r="BG217">
        <f t="shared" si="80"/>
        <v>90.562062769230778</v>
      </c>
      <c r="BH217">
        <f t="shared" si="80"/>
        <v>67.92154707692309</v>
      </c>
      <c r="BI217">
        <f t="shared" si="80"/>
        <v>45.281031384615389</v>
      </c>
      <c r="BK217">
        <f>PER!BD217/PBR!BB217*100</f>
        <v>10.537142426600884</v>
      </c>
      <c r="BL217">
        <f t="shared" si="88"/>
        <v>62504.586153846154</v>
      </c>
      <c r="BN217">
        <f>PER!BP217/PBR!BL217*100</f>
        <v>3.487806839330756</v>
      </c>
    </row>
    <row r="218" spans="1:66" x14ac:dyDescent="0.3">
      <c r="A218" s="38">
        <v>39374</v>
      </c>
      <c r="B218" s="48">
        <v>79541.64</v>
      </c>
      <c r="C218" s="48">
        <v>97362.81</v>
      </c>
      <c r="D218" s="48">
        <v>540000</v>
      </c>
      <c r="E218" s="49">
        <v>1297.77</v>
      </c>
      <c r="AC218" s="35">
        <f t="shared" si="81"/>
        <v>2008</v>
      </c>
      <c r="AD218" s="5">
        <f t="shared" si="75"/>
        <v>2007</v>
      </c>
      <c r="AE218" s="5">
        <f t="shared" si="82"/>
        <v>2006</v>
      </c>
      <c r="AF218" s="8">
        <f t="shared" si="76"/>
        <v>39374</v>
      </c>
      <c r="AG218" s="6">
        <f t="shared" si="68"/>
        <v>11</v>
      </c>
      <c r="AH218" s="6">
        <f t="shared" si="69"/>
        <v>41</v>
      </c>
      <c r="AJ218">
        <f t="shared" si="83"/>
        <v>50214.592307692314</v>
      </c>
      <c r="AK218">
        <f t="shared" si="84"/>
        <v>1.5840343681893263</v>
      </c>
      <c r="AL218" s="39">
        <f t="shared" si="77"/>
        <v>39374</v>
      </c>
      <c r="AM218" s="40">
        <f t="shared" si="78"/>
        <v>79.541640000000001</v>
      </c>
      <c r="AN218">
        <f t="shared" si="85"/>
        <v>130.55794</v>
      </c>
      <c r="AO218">
        <f t="shared" si="85"/>
        <v>110.47210307692308</v>
      </c>
      <c r="AP218" s="33">
        <f t="shared" si="85"/>
        <v>90.386266153846151</v>
      </c>
      <c r="AQ218">
        <f t="shared" si="85"/>
        <v>70.30042923076924</v>
      </c>
      <c r="AR218">
        <f t="shared" si="85"/>
        <v>50.214592307692314</v>
      </c>
      <c r="AT218">
        <f>PER!AK218/PBR!AJ218*100</f>
        <v>14.993619308025233</v>
      </c>
      <c r="AU218">
        <f t="shared" si="86"/>
        <v>62638.372307692305</v>
      </c>
      <c r="AW218">
        <f>PER!AW218/PBR!AU218*100</f>
        <v>13.190093086710036</v>
      </c>
      <c r="BB218">
        <f t="shared" si="87"/>
        <v>56727.305961538455</v>
      </c>
      <c r="BC218">
        <f t="shared" si="79"/>
        <v>1.4021755246746572</v>
      </c>
      <c r="BD218" s="41">
        <f t="shared" si="74"/>
        <v>79.541640000000001</v>
      </c>
      <c r="BE218">
        <f t="shared" si="80"/>
        <v>136.14553430769229</v>
      </c>
      <c r="BF218">
        <f t="shared" si="80"/>
        <v>113.45461192307691</v>
      </c>
      <c r="BG218">
        <f t="shared" si="80"/>
        <v>90.763689538461534</v>
      </c>
      <c r="BH218">
        <f t="shared" si="80"/>
        <v>68.072767153846158</v>
      </c>
      <c r="BI218">
        <f t="shared" si="80"/>
        <v>45.381844769230767</v>
      </c>
      <c r="BK218">
        <f>PER!BD218/PBR!BB218*100</f>
        <v>10.449353838689088</v>
      </c>
      <c r="BL218">
        <f t="shared" si="88"/>
        <v>62638.372307692305</v>
      </c>
      <c r="BN218">
        <f>PER!BP218/PBR!BL218*100</f>
        <v>3.2517343387103446</v>
      </c>
    </row>
    <row r="219" spans="1:66" x14ac:dyDescent="0.3">
      <c r="A219" s="38">
        <v>39381</v>
      </c>
      <c r="B219" s="48">
        <v>78363.25</v>
      </c>
      <c r="C219" s="48">
        <v>96346.82</v>
      </c>
      <c r="D219" s="48">
        <v>532000</v>
      </c>
      <c r="E219" s="49">
        <v>1284.92</v>
      </c>
      <c r="AC219" s="35">
        <f t="shared" si="81"/>
        <v>2008</v>
      </c>
      <c r="AD219" s="5">
        <f t="shared" si="75"/>
        <v>2007</v>
      </c>
      <c r="AE219" s="5">
        <f t="shared" si="82"/>
        <v>2006</v>
      </c>
      <c r="AF219" s="8">
        <f t="shared" si="76"/>
        <v>39381</v>
      </c>
      <c r="AG219" s="6">
        <f t="shared" si="68"/>
        <v>10</v>
      </c>
      <c r="AH219" s="6">
        <f t="shared" si="69"/>
        <v>42</v>
      </c>
      <c r="AJ219">
        <f t="shared" si="83"/>
        <v>50336.958461538467</v>
      </c>
      <c r="AK219">
        <f t="shared" si="84"/>
        <v>1.5567736389928268</v>
      </c>
      <c r="AL219" s="39">
        <f t="shared" si="77"/>
        <v>39381</v>
      </c>
      <c r="AM219" s="40">
        <f t="shared" si="78"/>
        <v>78.363249999999994</v>
      </c>
      <c r="AN219">
        <f t="shared" si="85"/>
        <v>130.876092</v>
      </c>
      <c r="AO219">
        <f t="shared" si="85"/>
        <v>110.74130861538461</v>
      </c>
      <c r="AP219" s="33">
        <f t="shared" si="85"/>
        <v>90.606525230769222</v>
      </c>
      <c r="AQ219">
        <f t="shared" si="85"/>
        <v>70.471741846153847</v>
      </c>
      <c r="AR219">
        <f t="shared" si="85"/>
        <v>50.336958461538465</v>
      </c>
      <c r="AT219">
        <f>PER!AK219/PBR!AJ219*100</f>
        <v>14.938394554140565</v>
      </c>
      <c r="AU219">
        <f t="shared" si="86"/>
        <v>62772.158461538464</v>
      </c>
      <c r="AW219">
        <f>PER!AW219/PBR!AU219*100</f>
        <v>13.11074387878428</v>
      </c>
      <c r="BB219">
        <f t="shared" si="87"/>
        <v>56853.322692307695</v>
      </c>
      <c r="BC219">
        <f t="shared" si="79"/>
        <v>1.3783407246768116</v>
      </c>
      <c r="BD219" s="41">
        <f t="shared" si="74"/>
        <v>78.363249999999994</v>
      </c>
      <c r="BE219">
        <f t="shared" si="80"/>
        <v>136.44797446153845</v>
      </c>
      <c r="BF219">
        <f t="shared" si="80"/>
        <v>113.70664538461538</v>
      </c>
      <c r="BG219">
        <f t="shared" si="80"/>
        <v>90.965316307692319</v>
      </c>
      <c r="BH219">
        <f t="shared" si="80"/>
        <v>68.223987230769239</v>
      </c>
      <c r="BI219">
        <f t="shared" si="80"/>
        <v>45.48265815384616</v>
      </c>
      <c r="BK219">
        <f>PER!BD219/PBR!BB219*100</f>
        <v>10.361954421728912</v>
      </c>
      <c r="BL219">
        <f t="shared" si="88"/>
        <v>62772.158461538464</v>
      </c>
      <c r="BN219">
        <f>PER!BP219/PBR!BL219*100</f>
        <v>3.0166681196217739</v>
      </c>
    </row>
    <row r="220" spans="1:66" x14ac:dyDescent="0.3">
      <c r="A220" s="38">
        <v>39388</v>
      </c>
      <c r="B220" s="48">
        <v>79541.64</v>
      </c>
      <c r="C220" s="48">
        <v>96357.88</v>
      </c>
      <c r="D220" s="48">
        <v>540000</v>
      </c>
      <c r="E220" s="49">
        <v>1282.4100000000001</v>
      </c>
      <c r="AC220" s="35">
        <f t="shared" si="81"/>
        <v>2008</v>
      </c>
      <c r="AD220" s="5">
        <f t="shared" si="75"/>
        <v>2007</v>
      </c>
      <c r="AE220" s="5">
        <f t="shared" si="82"/>
        <v>2006</v>
      </c>
      <c r="AF220" s="8">
        <f t="shared" si="76"/>
        <v>39388</v>
      </c>
      <c r="AG220" s="6">
        <f t="shared" si="68"/>
        <v>9</v>
      </c>
      <c r="AH220" s="6">
        <f t="shared" si="69"/>
        <v>43</v>
      </c>
      <c r="AJ220">
        <f t="shared" si="83"/>
        <v>50459.324615384619</v>
      </c>
      <c r="AK220">
        <f t="shared" si="84"/>
        <v>1.5763516576230279</v>
      </c>
      <c r="AL220" s="39">
        <f t="shared" si="77"/>
        <v>39388</v>
      </c>
      <c r="AM220" s="40">
        <f t="shared" si="78"/>
        <v>79.541640000000001</v>
      </c>
      <c r="AN220">
        <f t="shared" si="85"/>
        <v>131.194244</v>
      </c>
      <c r="AO220">
        <f t="shared" si="85"/>
        <v>111.01051415384615</v>
      </c>
      <c r="AP220" s="33">
        <f t="shared" si="85"/>
        <v>90.826784307692307</v>
      </c>
      <c r="AQ220">
        <f t="shared" si="85"/>
        <v>70.643054461538455</v>
      </c>
      <c r="AR220">
        <f t="shared" si="85"/>
        <v>50.459324615384617</v>
      </c>
      <c r="AT220">
        <f>PER!AK220/PBR!AJ220*100</f>
        <v>14.883437645328401</v>
      </c>
      <c r="AU220">
        <f t="shared" si="86"/>
        <v>62905.944615384607</v>
      </c>
      <c r="AW220">
        <f>PER!AW220/PBR!AU220*100</f>
        <v>13.031732185076114</v>
      </c>
      <c r="BB220">
        <f t="shared" si="87"/>
        <v>56979.339423076919</v>
      </c>
      <c r="BC220">
        <f t="shared" si="79"/>
        <v>1.3959733616670402</v>
      </c>
      <c r="BD220" s="41">
        <f t="shared" si="74"/>
        <v>79.541640000000001</v>
      </c>
      <c r="BE220">
        <f t="shared" si="80"/>
        <v>136.75041461538459</v>
      </c>
      <c r="BF220">
        <f t="shared" si="80"/>
        <v>113.95867884615384</v>
      </c>
      <c r="BG220">
        <f t="shared" si="80"/>
        <v>91.166943076923076</v>
      </c>
      <c r="BH220">
        <f t="shared" si="80"/>
        <v>68.375207307692307</v>
      </c>
      <c r="BI220">
        <f t="shared" si="80"/>
        <v>45.583471538461538</v>
      </c>
      <c r="BK220">
        <f>PER!BD220/PBR!BB220*100</f>
        <v>10.274941593623856</v>
      </c>
      <c r="BL220">
        <f t="shared" si="88"/>
        <v>62905.944615384607</v>
      </c>
      <c r="BN220">
        <f>PER!BP220/PBR!BL220*100</f>
        <v>2.7826017616923773</v>
      </c>
    </row>
    <row r="221" spans="1:66" x14ac:dyDescent="0.3">
      <c r="A221" s="38">
        <v>39395</v>
      </c>
      <c r="B221" s="48">
        <v>79541.64</v>
      </c>
      <c r="C221" s="48">
        <v>95765.07</v>
      </c>
      <c r="D221" s="48">
        <v>540000</v>
      </c>
      <c r="E221" s="49">
        <v>1274.23</v>
      </c>
      <c r="AC221" s="35">
        <f t="shared" si="81"/>
        <v>2008</v>
      </c>
      <c r="AD221" s="5">
        <f t="shared" si="75"/>
        <v>2007</v>
      </c>
      <c r="AE221" s="5">
        <f t="shared" si="82"/>
        <v>2006</v>
      </c>
      <c r="AF221" s="8">
        <f t="shared" si="76"/>
        <v>39395</v>
      </c>
      <c r="AG221" s="6">
        <f t="shared" si="68"/>
        <v>8</v>
      </c>
      <c r="AH221" s="6">
        <f t="shared" si="69"/>
        <v>44</v>
      </c>
      <c r="AJ221">
        <f t="shared" si="83"/>
        <v>50581.690769230772</v>
      </c>
      <c r="AK221">
        <f t="shared" si="84"/>
        <v>1.5725381811156416</v>
      </c>
      <c r="AL221" s="39">
        <f t="shared" si="77"/>
        <v>39395</v>
      </c>
      <c r="AM221" s="40">
        <f t="shared" si="78"/>
        <v>79.541640000000001</v>
      </c>
      <c r="AN221">
        <f t="shared" si="85"/>
        <v>131.51239599999997</v>
      </c>
      <c r="AO221">
        <f t="shared" si="85"/>
        <v>111.27971969230768</v>
      </c>
      <c r="AP221" s="33">
        <f t="shared" si="85"/>
        <v>91.047043384615378</v>
      </c>
      <c r="AQ221">
        <f t="shared" si="85"/>
        <v>70.814367076923077</v>
      </c>
      <c r="AR221">
        <f t="shared" si="85"/>
        <v>50.581690769230775</v>
      </c>
      <c r="AT221">
        <f>PER!AK221/PBR!AJ221*100</f>
        <v>14.828746637693376</v>
      </c>
      <c r="AU221">
        <f t="shared" si="86"/>
        <v>63039.730769230766</v>
      </c>
      <c r="AW221">
        <f>PER!AW221/PBR!AU221*100</f>
        <v>12.953055856715517</v>
      </c>
      <c r="BB221">
        <f t="shared" si="87"/>
        <v>57105.356153846151</v>
      </c>
      <c r="BC221">
        <f t="shared" si="79"/>
        <v>1.3928928100143321</v>
      </c>
      <c r="BD221" s="41">
        <f t="shared" si="74"/>
        <v>79.541640000000001</v>
      </c>
      <c r="BE221">
        <f t="shared" si="80"/>
        <v>137.05285476923075</v>
      </c>
      <c r="BF221">
        <f t="shared" si="80"/>
        <v>114.2107123076923</v>
      </c>
      <c r="BG221">
        <f t="shared" si="80"/>
        <v>91.368569846153846</v>
      </c>
      <c r="BH221">
        <f t="shared" si="80"/>
        <v>68.526427384615403</v>
      </c>
      <c r="BI221">
        <f t="shared" si="80"/>
        <v>45.684284923076923</v>
      </c>
      <c r="BK221">
        <f>PER!BD221/PBR!BB221*100</f>
        <v>10.188312795069486</v>
      </c>
      <c r="BL221">
        <f t="shared" si="88"/>
        <v>63039.730769230766</v>
      </c>
      <c r="BN221">
        <f>PER!BP221/PBR!BL221*100</f>
        <v>2.549528899052063</v>
      </c>
    </row>
    <row r="222" spans="1:66" x14ac:dyDescent="0.3">
      <c r="A222" s="38">
        <v>39402</v>
      </c>
      <c r="B222" s="48">
        <v>82045.73</v>
      </c>
      <c r="C222" s="48">
        <v>98441.3</v>
      </c>
      <c r="D222" s="48">
        <v>557000</v>
      </c>
      <c r="E222" s="49">
        <v>1309.01</v>
      </c>
      <c r="AC222" s="35">
        <f t="shared" si="81"/>
        <v>2008</v>
      </c>
      <c r="AD222" s="5">
        <f t="shared" si="75"/>
        <v>2007</v>
      </c>
      <c r="AE222" s="5">
        <f t="shared" si="82"/>
        <v>2006</v>
      </c>
      <c r="AF222" s="8">
        <f t="shared" si="76"/>
        <v>39402</v>
      </c>
      <c r="AG222" s="6">
        <f t="shared" si="68"/>
        <v>7</v>
      </c>
      <c r="AH222" s="6">
        <f t="shared" si="69"/>
        <v>45</v>
      </c>
      <c r="AJ222">
        <f t="shared" si="83"/>
        <v>50704.056923076925</v>
      </c>
      <c r="AK222">
        <f t="shared" si="84"/>
        <v>1.6181294945387013</v>
      </c>
      <c r="AL222" s="39">
        <f t="shared" si="77"/>
        <v>39402</v>
      </c>
      <c r="AM222" s="40">
        <f t="shared" si="78"/>
        <v>82.045729999999992</v>
      </c>
      <c r="AN222">
        <f t="shared" si="85"/>
        <v>131.83054799999999</v>
      </c>
      <c r="AO222">
        <f t="shared" si="85"/>
        <v>111.54892523076923</v>
      </c>
      <c r="AP222" s="33">
        <f t="shared" si="85"/>
        <v>91.267302461538449</v>
      </c>
      <c r="AQ222">
        <f t="shared" si="85"/>
        <v>70.985679692307684</v>
      </c>
      <c r="AR222">
        <f t="shared" si="85"/>
        <v>50.704056923076926</v>
      </c>
      <c r="AT222">
        <f>PER!AK222/PBR!AJ222*100</f>
        <v>14.774319606105257</v>
      </c>
      <c r="AU222">
        <f t="shared" si="86"/>
        <v>63173.516923076917</v>
      </c>
      <c r="AW222">
        <f>PER!AW222/PBR!AU222*100</f>
        <v>12.874712763035612</v>
      </c>
      <c r="BB222">
        <f t="shared" si="87"/>
        <v>57231.372884615383</v>
      </c>
      <c r="BC222">
        <f t="shared" si="79"/>
        <v>1.4335796236342788</v>
      </c>
      <c r="BD222" s="41">
        <f t="shared" si="74"/>
        <v>82.045729999999992</v>
      </c>
      <c r="BE222">
        <f t="shared" si="80"/>
        <v>137.35529492307691</v>
      </c>
      <c r="BF222">
        <f t="shared" si="80"/>
        <v>114.46274576923076</v>
      </c>
      <c r="BG222">
        <f t="shared" si="80"/>
        <v>91.570196615384617</v>
      </c>
      <c r="BH222">
        <f t="shared" si="80"/>
        <v>68.67764746153847</v>
      </c>
      <c r="BI222">
        <f t="shared" si="80"/>
        <v>45.785098307692309</v>
      </c>
      <c r="BK222">
        <f>PER!BD222/PBR!BB222*100</f>
        <v>10.102065489302516</v>
      </c>
      <c r="BL222">
        <f t="shared" si="88"/>
        <v>63173.516923076917</v>
      </c>
      <c r="BN222">
        <f>PER!BP222/PBR!BL222*100</f>
        <v>2.3174432197562047</v>
      </c>
    </row>
    <row r="223" spans="1:66" x14ac:dyDescent="0.3">
      <c r="A223" s="38">
        <v>39409</v>
      </c>
      <c r="B223" s="48">
        <v>82045.73</v>
      </c>
      <c r="C223" s="48">
        <v>97460.31</v>
      </c>
      <c r="D223" s="48">
        <v>557000</v>
      </c>
      <c r="E223" s="49">
        <v>1295.3800000000001</v>
      </c>
      <c r="AC223" s="35">
        <f t="shared" si="81"/>
        <v>2008</v>
      </c>
      <c r="AD223" s="5">
        <f t="shared" si="75"/>
        <v>2007</v>
      </c>
      <c r="AE223" s="5">
        <f t="shared" si="82"/>
        <v>2006</v>
      </c>
      <c r="AF223" s="8">
        <f t="shared" si="76"/>
        <v>39409</v>
      </c>
      <c r="AG223" s="6">
        <f t="shared" si="68"/>
        <v>6</v>
      </c>
      <c r="AH223" s="6">
        <f t="shared" si="69"/>
        <v>46</v>
      </c>
      <c r="AJ223">
        <f t="shared" si="83"/>
        <v>50826.423076923078</v>
      </c>
      <c r="AK223">
        <f t="shared" si="84"/>
        <v>1.6142337987433852</v>
      </c>
      <c r="AL223" s="39">
        <f t="shared" si="77"/>
        <v>39409</v>
      </c>
      <c r="AM223" s="40">
        <f t="shared" si="78"/>
        <v>82.045729999999992</v>
      </c>
      <c r="AN223">
        <f t="shared" si="85"/>
        <v>132.14869999999999</v>
      </c>
      <c r="AO223">
        <f t="shared" si="85"/>
        <v>111.81813076923076</v>
      </c>
      <c r="AP223" s="33">
        <f t="shared" si="85"/>
        <v>91.487561538461534</v>
      </c>
      <c r="AQ223">
        <f t="shared" si="85"/>
        <v>71.156992307692306</v>
      </c>
      <c r="AR223">
        <f t="shared" si="85"/>
        <v>50.826423076923078</v>
      </c>
      <c r="AT223">
        <f>PER!AK223/PBR!AJ223*100</f>
        <v>14.720154643973038</v>
      </c>
      <c r="AU223">
        <f t="shared" si="86"/>
        <v>63307.303076923068</v>
      </c>
      <c r="AW223">
        <f>PER!AW223/PBR!AU223*100</f>
        <v>12.796700791380323</v>
      </c>
      <c r="BB223">
        <f t="shared" si="87"/>
        <v>57357.389615384607</v>
      </c>
      <c r="BC223">
        <f t="shared" si="79"/>
        <v>1.4304299855723106</v>
      </c>
      <c r="BD223" s="41">
        <f t="shared" si="74"/>
        <v>82.045729999999992</v>
      </c>
      <c r="BE223">
        <f t="shared" si="80"/>
        <v>137.65773507692305</v>
      </c>
      <c r="BF223">
        <f t="shared" si="80"/>
        <v>114.71477923076921</v>
      </c>
      <c r="BG223">
        <f t="shared" si="80"/>
        <v>91.771823384615374</v>
      </c>
      <c r="BH223">
        <f t="shared" si="80"/>
        <v>68.828867538461537</v>
      </c>
      <c r="BI223">
        <f t="shared" si="80"/>
        <v>45.885911692307687</v>
      </c>
      <c r="BK223">
        <f>PER!BD223/PBR!BB223*100</f>
        <v>10.01619716185319</v>
      </c>
      <c r="BL223">
        <f t="shared" si="88"/>
        <v>63307.303076923068</v>
      </c>
      <c r="BN223">
        <f>PER!BP223/PBR!BL223*100</f>
        <v>2.0863384652158379</v>
      </c>
    </row>
    <row r="224" spans="1:66" x14ac:dyDescent="0.3">
      <c r="A224" s="38">
        <v>39416</v>
      </c>
      <c r="B224" s="48">
        <v>83224.13</v>
      </c>
      <c r="C224" s="48">
        <v>100351.65</v>
      </c>
      <c r="D224" s="48">
        <v>565000</v>
      </c>
      <c r="E224" s="49">
        <v>1337.03</v>
      </c>
      <c r="AC224" s="35">
        <f t="shared" si="81"/>
        <v>2008</v>
      </c>
      <c r="AD224" s="5">
        <f t="shared" si="75"/>
        <v>2007</v>
      </c>
      <c r="AE224" s="5">
        <f t="shared" si="82"/>
        <v>2006</v>
      </c>
      <c r="AF224" s="8">
        <f t="shared" si="76"/>
        <v>39416</v>
      </c>
      <c r="AG224" s="6">
        <f t="shared" si="68"/>
        <v>5</v>
      </c>
      <c r="AH224" s="6">
        <f t="shared" si="69"/>
        <v>47</v>
      </c>
      <c r="AJ224">
        <f t="shared" si="83"/>
        <v>50948.789230769231</v>
      </c>
      <c r="AK224">
        <f t="shared" si="84"/>
        <v>1.6334859229537666</v>
      </c>
      <c r="AL224" s="39">
        <f t="shared" si="77"/>
        <v>39416</v>
      </c>
      <c r="AM224" s="40">
        <f t="shared" si="78"/>
        <v>83.224130000000002</v>
      </c>
      <c r="AN224">
        <f t="shared" si="85"/>
        <v>132.46685199999999</v>
      </c>
      <c r="AO224">
        <f t="shared" si="85"/>
        <v>112.0873363076923</v>
      </c>
      <c r="AP224" s="33">
        <f t="shared" si="85"/>
        <v>91.707820615384605</v>
      </c>
      <c r="AQ224">
        <f t="shared" si="85"/>
        <v>71.328304923076928</v>
      </c>
      <c r="AR224">
        <f t="shared" si="85"/>
        <v>50.948789230769229</v>
      </c>
      <c r="AT224">
        <f>PER!AK224/PBR!AJ224*100</f>
        <v>14.666249863022337</v>
      </c>
      <c r="AU224">
        <f t="shared" si="86"/>
        <v>63441.089230769234</v>
      </c>
      <c r="AW224">
        <f>PER!AW224/PBR!AU224*100</f>
        <v>12.719017846914454</v>
      </c>
      <c r="BB224">
        <f t="shared" si="87"/>
        <v>57483.406346153846</v>
      </c>
      <c r="BC224">
        <f t="shared" si="79"/>
        <v>1.4477939859520597</v>
      </c>
      <c r="BD224" s="41">
        <f t="shared" si="74"/>
        <v>83.224130000000002</v>
      </c>
      <c r="BE224">
        <f t="shared" si="80"/>
        <v>137.96017523076924</v>
      </c>
      <c r="BF224">
        <f t="shared" si="80"/>
        <v>114.9668126923077</v>
      </c>
      <c r="BG224">
        <f t="shared" si="80"/>
        <v>91.973450153846159</v>
      </c>
      <c r="BH224">
        <f t="shared" si="80"/>
        <v>68.980087615384633</v>
      </c>
      <c r="BI224">
        <f t="shared" si="80"/>
        <v>45.986725076923079</v>
      </c>
      <c r="BK224">
        <f>PER!BD224/PBR!BB224*100</f>
        <v>9.9307053203009108</v>
      </c>
      <c r="BL224">
        <f t="shared" si="88"/>
        <v>63441.089230769234</v>
      </c>
      <c r="BN224">
        <f>PER!BP224/PBR!BL224*100</f>
        <v>1.8562084296350718</v>
      </c>
    </row>
    <row r="225" spans="1:66" x14ac:dyDescent="0.3">
      <c r="A225" s="38">
        <v>39423</v>
      </c>
      <c r="B225" s="48">
        <v>89558</v>
      </c>
      <c r="C225" s="48">
        <v>107477.38</v>
      </c>
      <c r="D225" s="48">
        <v>608000</v>
      </c>
      <c r="E225" s="49">
        <v>1431.93</v>
      </c>
      <c r="AC225" s="35">
        <f t="shared" si="81"/>
        <v>2008</v>
      </c>
      <c r="AD225" s="5">
        <f t="shared" si="75"/>
        <v>2007</v>
      </c>
      <c r="AE225" s="5">
        <f t="shared" si="82"/>
        <v>2006</v>
      </c>
      <c r="AF225" s="8">
        <f t="shared" si="76"/>
        <v>39423</v>
      </c>
      <c r="AG225" s="6">
        <f t="shared" si="68"/>
        <v>4</v>
      </c>
      <c r="AH225" s="6">
        <f t="shared" si="69"/>
        <v>48</v>
      </c>
      <c r="AJ225">
        <f t="shared" si="83"/>
        <v>51071.155384615391</v>
      </c>
      <c r="AK225">
        <f t="shared" si="84"/>
        <v>1.7535925969471671</v>
      </c>
      <c r="AL225" s="39">
        <f t="shared" si="77"/>
        <v>39423</v>
      </c>
      <c r="AM225" s="40">
        <f t="shared" si="78"/>
        <v>89.558000000000007</v>
      </c>
      <c r="AN225">
        <f t="shared" si="85"/>
        <v>132.78500399999999</v>
      </c>
      <c r="AO225">
        <f t="shared" si="85"/>
        <v>112.35654184615385</v>
      </c>
      <c r="AP225" s="33">
        <f t="shared" si="85"/>
        <v>91.928079692307705</v>
      </c>
      <c r="AQ225">
        <f t="shared" si="85"/>
        <v>71.49961753846155</v>
      </c>
      <c r="AR225">
        <f t="shared" si="85"/>
        <v>51.071155384615388</v>
      </c>
      <c r="AT225">
        <f>PER!AK225/PBR!AJ225*100</f>
        <v>14.61260339307592</v>
      </c>
      <c r="AU225">
        <f t="shared" si="86"/>
        <v>63574.875384615385</v>
      </c>
      <c r="AW225">
        <f>PER!AW225/PBR!AU225*100</f>
        <v>12.641661852436192</v>
      </c>
      <c r="BB225">
        <f t="shared" si="87"/>
        <v>57609.423076923078</v>
      </c>
      <c r="BC225">
        <f t="shared" si="79"/>
        <v>1.554572068538467</v>
      </c>
      <c r="BD225" s="41">
        <f t="shared" si="74"/>
        <v>89.558000000000007</v>
      </c>
      <c r="BE225">
        <f t="shared" si="80"/>
        <v>138.26261538461537</v>
      </c>
      <c r="BF225">
        <f t="shared" si="80"/>
        <v>115.21884615384616</v>
      </c>
      <c r="BG225">
        <f t="shared" si="80"/>
        <v>92.175076923076944</v>
      </c>
      <c r="BH225">
        <f t="shared" si="80"/>
        <v>69.131307692307701</v>
      </c>
      <c r="BI225">
        <f t="shared" si="80"/>
        <v>46.087538461538472</v>
      </c>
      <c r="BK225">
        <f>PER!BD225/PBR!BB225*100</f>
        <v>9.8455874940330936</v>
      </c>
      <c r="BL225">
        <f t="shared" si="88"/>
        <v>63574.875384615385</v>
      </c>
      <c r="BN225">
        <f>PER!BP225/PBR!BL225*100</f>
        <v>1.6270469594556087</v>
      </c>
    </row>
    <row r="226" spans="1:66" x14ac:dyDescent="0.3">
      <c r="A226" s="38">
        <v>39430</v>
      </c>
      <c r="B226" s="48">
        <v>85580.91</v>
      </c>
      <c r="C226" s="48">
        <v>102525.72</v>
      </c>
      <c r="D226" s="48">
        <v>581000</v>
      </c>
      <c r="E226" s="49">
        <v>1364.84</v>
      </c>
      <c r="AC226" s="35">
        <f t="shared" si="81"/>
        <v>2008</v>
      </c>
      <c r="AD226" s="5">
        <f t="shared" si="75"/>
        <v>2007</v>
      </c>
      <c r="AE226" s="5">
        <f t="shared" si="82"/>
        <v>2006</v>
      </c>
      <c r="AF226" s="8">
        <f t="shared" si="76"/>
        <v>39430</v>
      </c>
      <c r="AG226" s="6">
        <f t="shared" si="68"/>
        <v>3</v>
      </c>
      <c r="AH226" s="6">
        <f t="shared" si="69"/>
        <v>49</v>
      </c>
      <c r="AJ226">
        <f t="shared" si="83"/>
        <v>51193.521538461537</v>
      </c>
      <c r="AK226">
        <f t="shared" si="84"/>
        <v>1.671713674467644</v>
      </c>
      <c r="AL226" s="39">
        <f t="shared" si="77"/>
        <v>39430</v>
      </c>
      <c r="AM226" s="40">
        <f t="shared" si="78"/>
        <v>85.580910000000003</v>
      </c>
      <c r="AN226">
        <f t="shared" si="85"/>
        <v>133.10315599999998</v>
      </c>
      <c r="AO226">
        <f t="shared" si="85"/>
        <v>112.62574738461538</v>
      </c>
      <c r="AP226" s="33">
        <f t="shared" si="85"/>
        <v>92.148338769230762</v>
      </c>
      <c r="AQ226">
        <f t="shared" si="85"/>
        <v>71.670930153846143</v>
      </c>
      <c r="AR226">
        <f t="shared" si="85"/>
        <v>51.193521538461539</v>
      </c>
      <c r="AT226">
        <f>PER!AK226/PBR!AJ226*100</f>
        <v>14.559213381837468</v>
      </c>
      <c r="AU226">
        <f t="shared" si="86"/>
        <v>63708.661538461536</v>
      </c>
      <c r="AW226">
        <f>PER!AW226/PBR!AU226*100</f>
        <v>12.564630748191952</v>
      </c>
      <c r="BB226">
        <f t="shared" si="87"/>
        <v>57735.43980769231</v>
      </c>
      <c r="BC226">
        <f t="shared" si="79"/>
        <v>1.4822942422376375</v>
      </c>
      <c r="BD226" s="41">
        <f t="shared" si="74"/>
        <v>85.580910000000003</v>
      </c>
      <c r="BE226">
        <f t="shared" si="80"/>
        <v>138.56505553846154</v>
      </c>
      <c r="BF226">
        <f t="shared" si="80"/>
        <v>115.47087961538462</v>
      </c>
      <c r="BG226">
        <f t="shared" si="80"/>
        <v>92.3767036923077</v>
      </c>
      <c r="BH226">
        <f t="shared" si="80"/>
        <v>69.282527769230782</v>
      </c>
      <c r="BI226">
        <f t="shared" si="80"/>
        <v>46.18835184615385</v>
      </c>
      <c r="BK226">
        <f>PER!BD226/PBR!BB226*100</f>
        <v>9.7608412340071595</v>
      </c>
      <c r="BL226">
        <f t="shared" si="88"/>
        <v>63708.661538461536</v>
      </c>
      <c r="BN226">
        <f>PER!BP226/PBR!BL226*100</f>
        <v>1.3988479528082525</v>
      </c>
    </row>
    <row r="227" spans="1:66" x14ac:dyDescent="0.3">
      <c r="A227" s="38">
        <v>39437</v>
      </c>
      <c r="B227" s="48">
        <v>82487.63</v>
      </c>
      <c r="C227" s="48">
        <v>98883.35</v>
      </c>
      <c r="D227" s="48">
        <v>560000</v>
      </c>
      <c r="E227" s="49">
        <v>1316.2</v>
      </c>
      <c r="AC227" s="35">
        <f t="shared" si="81"/>
        <v>2008</v>
      </c>
      <c r="AD227" s="5">
        <f t="shared" si="75"/>
        <v>2007</v>
      </c>
      <c r="AE227" s="5">
        <f t="shared" si="82"/>
        <v>2006</v>
      </c>
      <c r="AF227" s="8">
        <f t="shared" si="76"/>
        <v>39437</v>
      </c>
      <c r="AG227" s="6">
        <f t="shared" si="68"/>
        <v>2</v>
      </c>
      <c r="AH227" s="6">
        <f t="shared" si="69"/>
        <v>50</v>
      </c>
      <c r="AJ227">
        <f t="shared" si="83"/>
        <v>51315.887692307697</v>
      </c>
      <c r="AK227">
        <f t="shared" si="84"/>
        <v>1.6074481746199041</v>
      </c>
      <c r="AL227" s="39">
        <f t="shared" si="77"/>
        <v>39437</v>
      </c>
      <c r="AM227" s="40">
        <f t="shared" si="78"/>
        <v>82.48763000000001</v>
      </c>
      <c r="AN227">
        <f t="shared" si="85"/>
        <v>133.42130799999998</v>
      </c>
      <c r="AO227">
        <f t="shared" si="85"/>
        <v>112.89495292307693</v>
      </c>
      <c r="AP227" s="33">
        <f t="shared" si="85"/>
        <v>92.368597846153847</v>
      </c>
      <c r="AQ227">
        <f t="shared" si="85"/>
        <v>71.842242769230765</v>
      </c>
      <c r="AR227">
        <f t="shared" si="85"/>
        <v>51.315887692307697</v>
      </c>
      <c r="AT227">
        <f>PER!AK227/PBR!AJ227*100</f>
        <v>14.506077994678332</v>
      </c>
      <c r="AU227">
        <f t="shared" si="86"/>
        <v>63842.447692307695</v>
      </c>
      <c r="AW227">
        <f>PER!AW227/PBR!AU227*100</f>
        <v>12.487922491693555</v>
      </c>
      <c r="BB227">
        <f t="shared" si="87"/>
        <v>57861.456538461534</v>
      </c>
      <c r="BC227">
        <f t="shared" si="79"/>
        <v>1.4256058339141362</v>
      </c>
      <c r="BD227" s="41">
        <f t="shared" si="74"/>
        <v>82.48763000000001</v>
      </c>
      <c r="BE227">
        <f t="shared" si="80"/>
        <v>138.86749569230767</v>
      </c>
      <c r="BF227">
        <f t="shared" si="80"/>
        <v>115.72291307692306</v>
      </c>
      <c r="BG227">
        <f t="shared" si="80"/>
        <v>92.578330461538457</v>
      </c>
      <c r="BH227">
        <f t="shared" si="80"/>
        <v>69.43374784615385</v>
      </c>
      <c r="BI227">
        <f t="shared" si="80"/>
        <v>46.289165230769228</v>
      </c>
      <c r="BK227">
        <f>PER!BD227/PBR!BB227*100</f>
        <v>9.6764641125156601</v>
      </c>
      <c r="BL227">
        <f t="shared" si="88"/>
        <v>63842.447692307695</v>
      </c>
      <c r="BN227">
        <f>PER!BP227/PBR!BL227*100</f>
        <v>1.1716053589713198</v>
      </c>
    </row>
    <row r="228" spans="1:66" x14ac:dyDescent="0.3">
      <c r="A228" s="38">
        <v>39444</v>
      </c>
      <c r="B228" s="48">
        <v>81898.429999999993</v>
      </c>
      <c r="C228" s="48">
        <v>99032.7</v>
      </c>
      <c r="D228" s="48">
        <v>556000</v>
      </c>
      <c r="E228" s="49">
        <v>1319.83</v>
      </c>
      <c r="AC228" s="35">
        <f t="shared" si="81"/>
        <v>2008</v>
      </c>
      <c r="AD228" s="5">
        <f t="shared" si="75"/>
        <v>2007</v>
      </c>
      <c r="AE228" s="5">
        <f t="shared" si="82"/>
        <v>2006</v>
      </c>
      <c r="AF228" s="8">
        <f t="shared" si="76"/>
        <v>39444</v>
      </c>
      <c r="AG228" s="6">
        <f t="shared" si="68"/>
        <v>1</v>
      </c>
      <c r="AH228" s="6">
        <f t="shared" si="69"/>
        <v>51</v>
      </c>
      <c r="AJ228">
        <f t="shared" si="83"/>
        <v>51438.253846153842</v>
      </c>
      <c r="AK228">
        <f t="shared" si="84"/>
        <v>1.5921697156546017</v>
      </c>
      <c r="AL228" s="39">
        <f t="shared" si="77"/>
        <v>39444</v>
      </c>
      <c r="AM228" s="40">
        <f t="shared" si="78"/>
        <v>81.898429999999991</v>
      </c>
      <c r="AN228">
        <f t="shared" si="85"/>
        <v>133.73945999999995</v>
      </c>
      <c r="AO228">
        <f t="shared" si="85"/>
        <v>113.16415846153843</v>
      </c>
      <c r="AP228" s="33">
        <f t="shared" si="85"/>
        <v>92.588856923076904</v>
      </c>
      <c r="AQ228">
        <f t="shared" si="85"/>
        <v>72.013555384615373</v>
      </c>
      <c r="AR228">
        <f t="shared" si="85"/>
        <v>51.438253846153842</v>
      </c>
      <c r="AT228">
        <f>PER!AK228/PBR!AJ228*100</f>
        <v>14.453195414427425</v>
      </c>
      <c r="AU228">
        <f t="shared" si="86"/>
        <v>63976.233846153838</v>
      </c>
      <c r="AW228">
        <f>PER!AW228/PBR!AU228*100</f>
        <v>12.411535057537716</v>
      </c>
      <c r="BB228">
        <f t="shared" si="87"/>
        <v>57987.473269230766</v>
      </c>
      <c r="BC228">
        <f t="shared" si="79"/>
        <v>1.4123469325823657</v>
      </c>
      <c r="BD228" s="41">
        <f t="shared" si="74"/>
        <v>81.898429999999991</v>
      </c>
      <c r="BE228">
        <f t="shared" ref="BE228:BI243" si="89">($BB228*BE$18)/1000</f>
        <v>139.16993584615383</v>
      </c>
      <c r="BF228">
        <f t="shared" si="89"/>
        <v>115.97494653846154</v>
      </c>
      <c r="BG228">
        <f t="shared" si="89"/>
        <v>92.779957230769227</v>
      </c>
      <c r="BH228">
        <f t="shared" si="89"/>
        <v>69.584967923076931</v>
      </c>
      <c r="BI228">
        <f t="shared" si="89"/>
        <v>46.389978615384614</v>
      </c>
      <c r="BK228">
        <f>PER!BD228/PBR!BB228*100</f>
        <v>9.5924537229544402</v>
      </c>
      <c r="BL228">
        <f t="shared" si="88"/>
        <v>63976.233846153838</v>
      </c>
      <c r="BN228">
        <f>PER!BP228/PBR!BL228*100</f>
        <v>0.94531317783584645</v>
      </c>
    </row>
    <row r="229" spans="1:66" x14ac:dyDescent="0.3">
      <c r="A229" s="38">
        <v>39451</v>
      </c>
      <c r="B229" s="48">
        <v>79394.34</v>
      </c>
      <c r="C229" s="48">
        <v>95859.13</v>
      </c>
      <c r="D229" s="48">
        <v>539000</v>
      </c>
      <c r="E229" s="49">
        <v>1276.24</v>
      </c>
      <c r="AC229" s="35">
        <f t="shared" si="81"/>
        <v>2009</v>
      </c>
      <c r="AD229" s="5">
        <f t="shared" si="75"/>
        <v>2008</v>
      </c>
      <c r="AE229" s="5">
        <f t="shared" si="82"/>
        <v>2007</v>
      </c>
      <c r="AF229" s="8">
        <f t="shared" si="76"/>
        <v>39451</v>
      </c>
      <c r="AG229" s="6">
        <v>52</v>
      </c>
      <c r="AH229" s="6">
        <v>0</v>
      </c>
      <c r="AJ229">
        <f t="shared" si="83"/>
        <v>51560.62</v>
      </c>
      <c r="AK229">
        <f t="shared" si="84"/>
        <v>1.5398251611404206</v>
      </c>
      <c r="AL229" s="39">
        <f t="shared" si="77"/>
        <v>39451</v>
      </c>
      <c r="AM229" s="40">
        <f t="shared" si="78"/>
        <v>79.39434</v>
      </c>
      <c r="AN229">
        <f t="shared" ref="AN229:AR244" si="90">($AJ229*AN$18)/1000</f>
        <v>134.05761200000001</v>
      </c>
      <c r="AO229">
        <f t="shared" si="90"/>
        <v>113.43336399999998</v>
      </c>
      <c r="AP229" s="33">
        <f t="shared" si="90"/>
        <v>92.809115999999989</v>
      </c>
      <c r="AQ229">
        <f t="shared" si="90"/>
        <v>72.184868000000009</v>
      </c>
      <c r="AR229">
        <f t="shared" si="90"/>
        <v>51.56062</v>
      </c>
      <c r="AT229">
        <f>PER!AK229/PBR!AJ229*100</f>
        <v>14.400563841164052</v>
      </c>
      <c r="AU229">
        <f t="shared" si="86"/>
        <v>64110.02</v>
      </c>
      <c r="AW229">
        <f>PER!AW229/PBR!AU229*100</f>
        <v>12.335466437227755</v>
      </c>
      <c r="BB229">
        <f t="shared" si="87"/>
        <v>58113.49</v>
      </c>
      <c r="BC229">
        <f t="shared" si="79"/>
        <v>1.3661946649564498</v>
      </c>
      <c r="BD229" s="41">
        <f t="shared" si="74"/>
        <v>79.39434</v>
      </c>
      <c r="BE229">
        <f t="shared" si="89"/>
        <v>139.472376</v>
      </c>
      <c r="BF229">
        <f t="shared" si="89"/>
        <v>116.22698</v>
      </c>
      <c r="BG229">
        <f t="shared" si="89"/>
        <v>92.981583999999998</v>
      </c>
      <c r="BH229">
        <f t="shared" si="89"/>
        <v>69.736188000000013</v>
      </c>
      <c r="BI229">
        <f t="shared" si="89"/>
        <v>46.490791999999999</v>
      </c>
      <c r="BK229">
        <f>PER!BD229/PBR!BB229*100</f>
        <v>9.5088076795938434</v>
      </c>
      <c r="BL229">
        <f t="shared" si="88"/>
        <v>64110.02</v>
      </c>
      <c r="BN229">
        <f>PER!BP229/PBR!BL229*100</f>
        <v>0.7199654593774889</v>
      </c>
    </row>
    <row r="230" spans="1:66" x14ac:dyDescent="0.3">
      <c r="A230" s="38">
        <v>39458</v>
      </c>
      <c r="B230" s="48">
        <v>76006.460000000006</v>
      </c>
      <c r="C230" s="48">
        <v>91919.78</v>
      </c>
      <c r="D230" s="48">
        <v>516000</v>
      </c>
      <c r="E230" s="49">
        <v>1223.95</v>
      </c>
      <c r="AC230" s="35">
        <f t="shared" si="81"/>
        <v>2009</v>
      </c>
      <c r="AD230" s="5">
        <f t="shared" si="75"/>
        <v>2008</v>
      </c>
      <c r="AE230" s="5">
        <f t="shared" si="82"/>
        <v>2007</v>
      </c>
      <c r="AF230" s="8">
        <f t="shared" si="76"/>
        <v>39458</v>
      </c>
      <c r="AG230" s="6">
        <f t="shared" ref="AG230:AG280" si="91">AG229-1</f>
        <v>51</v>
      </c>
      <c r="AH230" s="6">
        <f t="shared" ref="AH230:AH280" si="92">AH229+1</f>
        <v>1</v>
      </c>
      <c r="AJ230">
        <f t="shared" si="83"/>
        <v>51686.636730769227</v>
      </c>
      <c r="AK230">
        <f t="shared" si="84"/>
        <v>1.4705243909738299</v>
      </c>
      <c r="AL230" s="39">
        <f t="shared" si="77"/>
        <v>39458</v>
      </c>
      <c r="AM230" s="40">
        <f t="shared" si="78"/>
        <v>76.006460000000004</v>
      </c>
      <c r="AN230">
        <f t="shared" si="90"/>
        <v>134.38525549999997</v>
      </c>
      <c r="AO230">
        <f t="shared" si="90"/>
        <v>113.71060080769229</v>
      </c>
      <c r="AP230" s="33">
        <f t="shared" si="90"/>
        <v>93.035946115384604</v>
      </c>
      <c r="AQ230">
        <f t="shared" si="90"/>
        <v>72.361291423076906</v>
      </c>
      <c r="AR230">
        <f t="shared" si="90"/>
        <v>51.68663673076923</v>
      </c>
      <c r="AT230">
        <f>PER!AK230/PBR!AJ230*100</f>
        <v>14.294794416638959</v>
      </c>
      <c r="AU230">
        <f t="shared" si="86"/>
        <v>64165.361923076918</v>
      </c>
      <c r="AW230">
        <f>PER!AW230/PBR!AU230*100</f>
        <v>12.10164487200772</v>
      </c>
      <c r="BB230">
        <f t="shared" si="87"/>
        <v>58281.013461538452</v>
      </c>
      <c r="BC230">
        <f t="shared" si="79"/>
        <v>1.3041375824763095</v>
      </c>
      <c r="BD230" s="41">
        <f t="shared" si="74"/>
        <v>76.006460000000004</v>
      </c>
      <c r="BE230">
        <f t="shared" si="89"/>
        <v>139.87443230769227</v>
      </c>
      <c r="BF230">
        <f t="shared" si="89"/>
        <v>116.5620269230769</v>
      </c>
      <c r="BG230">
        <f t="shared" si="89"/>
        <v>93.24962153846154</v>
      </c>
      <c r="BH230">
        <f t="shared" si="89"/>
        <v>69.937216153846151</v>
      </c>
      <c r="BI230">
        <f t="shared" si="89"/>
        <v>46.62481076923077</v>
      </c>
      <c r="BK230">
        <f>PER!BD230/PBR!BB230*100</f>
        <v>9.6175400439653664</v>
      </c>
      <c r="BL230">
        <f t="shared" si="88"/>
        <v>64165.361923076918</v>
      </c>
      <c r="BN230">
        <f>PER!BP230/PBR!BL230*100</f>
        <v>0.98175183074601713</v>
      </c>
    </row>
    <row r="231" spans="1:66" x14ac:dyDescent="0.3">
      <c r="A231" s="38">
        <v>39465</v>
      </c>
      <c r="B231" s="48">
        <v>83518.720000000001</v>
      </c>
      <c r="C231" s="48">
        <v>99721.04</v>
      </c>
      <c r="D231" s="48">
        <v>567000</v>
      </c>
      <c r="E231" s="49">
        <v>1326.82</v>
      </c>
      <c r="AC231" s="35">
        <f t="shared" si="81"/>
        <v>2009</v>
      </c>
      <c r="AD231" s="5">
        <f t="shared" si="75"/>
        <v>2008</v>
      </c>
      <c r="AE231" s="5">
        <f t="shared" si="82"/>
        <v>2007</v>
      </c>
      <c r="AF231" s="8">
        <f t="shared" si="76"/>
        <v>39465</v>
      </c>
      <c r="AG231" s="6">
        <f t="shared" si="91"/>
        <v>50</v>
      </c>
      <c r="AH231" s="6">
        <f t="shared" si="92"/>
        <v>2</v>
      </c>
      <c r="AJ231">
        <f t="shared" si="83"/>
        <v>51812.653461538466</v>
      </c>
      <c r="AK231">
        <f t="shared" si="84"/>
        <v>1.6119367455673268</v>
      </c>
      <c r="AL231" s="39">
        <f t="shared" si="77"/>
        <v>39465</v>
      </c>
      <c r="AM231" s="40">
        <f t="shared" si="78"/>
        <v>83.518720000000002</v>
      </c>
      <c r="AN231">
        <f t="shared" si="90"/>
        <v>134.71289899999999</v>
      </c>
      <c r="AO231">
        <f t="shared" si="90"/>
        <v>113.98783761538462</v>
      </c>
      <c r="AP231" s="33">
        <f t="shared" si="90"/>
        <v>93.262776230769234</v>
      </c>
      <c r="AQ231">
        <f t="shared" si="90"/>
        <v>72.537714846153847</v>
      </c>
      <c r="AR231">
        <f t="shared" si="90"/>
        <v>51.812653461538467</v>
      </c>
      <c r="AT231">
        <f>PER!AK231/PBR!AJ231*100</f>
        <v>14.189539488716669</v>
      </c>
      <c r="AU231">
        <f t="shared" si="86"/>
        <v>64220.703846153847</v>
      </c>
      <c r="AW231">
        <f>PER!AW231/PBR!AU231*100</f>
        <v>11.868226296300444</v>
      </c>
      <c r="BB231">
        <f t="shared" si="87"/>
        <v>58448.536923076921</v>
      </c>
      <c r="BC231">
        <f t="shared" si="79"/>
        <v>1.4289274701592189</v>
      </c>
      <c r="BD231" s="41">
        <f t="shared" si="74"/>
        <v>83.518720000000002</v>
      </c>
      <c r="BE231">
        <f t="shared" si="89"/>
        <v>140.27648861538461</v>
      </c>
      <c r="BF231">
        <f t="shared" si="89"/>
        <v>116.89707384615384</v>
      </c>
      <c r="BG231">
        <f t="shared" si="89"/>
        <v>93.517659076923081</v>
      </c>
      <c r="BH231">
        <f t="shared" si="89"/>
        <v>70.138244307692318</v>
      </c>
      <c r="BI231">
        <f t="shared" si="89"/>
        <v>46.758829538461541</v>
      </c>
      <c r="BK231">
        <f>PER!BD231/PBR!BB231*100</f>
        <v>9.7256491173866078</v>
      </c>
      <c r="BL231">
        <f t="shared" si="88"/>
        <v>64220.703846153847</v>
      </c>
      <c r="BN231">
        <f>PER!BP231/PBR!BL231*100</f>
        <v>1.243087015492188</v>
      </c>
    </row>
    <row r="232" spans="1:66" x14ac:dyDescent="0.3">
      <c r="A232" s="38">
        <v>39472</v>
      </c>
      <c r="B232" s="48">
        <v>82634.929999999993</v>
      </c>
      <c r="C232" s="48">
        <v>98998.95</v>
      </c>
      <c r="D232" s="48">
        <v>561000</v>
      </c>
      <c r="E232" s="49">
        <v>1318.53</v>
      </c>
      <c r="AC232" s="35">
        <f t="shared" si="81"/>
        <v>2009</v>
      </c>
      <c r="AD232" s="5">
        <f t="shared" si="75"/>
        <v>2008</v>
      </c>
      <c r="AE232" s="5">
        <f t="shared" si="82"/>
        <v>2007</v>
      </c>
      <c r="AF232" s="8">
        <f t="shared" si="76"/>
        <v>39472</v>
      </c>
      <c r="AG232" s="6">
        <f t="shared" si="91"/>
        <v>49</v>
      </c>
      <c r="AH232" s="6">
        <f t="shared" si="92"/>
        <v>3</v>
      </c>
      <c r="AJ232">
        <f t="shared" si="83"/>
        <v>51938.670192307691</v>
      </c>
      <c r="AK232">
        <f t="shared" si="84"/>
        <v>1.5910097369462211</v>
      </c>
      <c r="AL232" s="39">
        <f t="shared" si="77"/>
        <v>39472</v>
      </c>
      <c r="AM232" s="40">
        <f t="shared" si="78"/>
        <v>82.634929999999997</v>
      </c>
      <c r="AN232">
        <f t="shared" si="90"/>
        <v>135.04054249999999</v>
      </c>
      <c r="AO232">
        <f t="shared" si="90"/>
        <v>114.26507442307691</v>
      </c>
      <c r="AP232" s="33">
        <f t="shared" si="90"/>
        <v>93.489606346153835</v>
      </c>
      <c r="AQ232">
        <f t="shared" si="90"/>
        <v>72.714138269230773</v>
      </c>
      <c r="AR232">
        <f t="shared" si="90"/>
        <v>51.93867019230769</v>
      </c>
      <c r="AT232">
        <f>PER!AK232/PBR!AJ232*100</f>
        <v>14.084795312489213</v>
      </c>
      <c r="AU232">
        <f t="shared" si="86"/>
        <v>64276.045769230768</v>
      </c>
      <c r="AW232">
        <f>PER!AW232/PBR!AU232*100</f>
        <v>11.635209669179366</v>
      </c>
      <c r="BB232">
        <f t="shared" si="87"/>
        <v>58616.060384615383</v>
      </c>
      <c r="BC232">
        <f t="shared" si="79"/>
        <v>1.4097660173301019</v>
      </c>
      <c r="BD232" s="41">
        <f t="shared" si="74"/>
        <v>82.634929999999997</v>
      </c>
      <c r="BE232">
        <f t="shared" si="89"/>
        <v>140.67854492307691</v>
      </c>
      <c r="BF232">
        <f t="shared" si="89"/>
        <v>117.23212076923076</v>
      </c>
      <c r="BG232">
        <f t="shared" si="89"/>
        <v>93.785696615384609</v>
      </c>
      <c r="BH232">
        <f t="shared" si="89"/>
        <v>70.339272461538471</v>
      </c>
      <c r="BI232">
        <f t="shared" si="89"/>
        <v>46.892848307692304</v>
      </c>
      <c r="BK232">
        <f>PER!BD232/PBR!BB232*100</f>
        <v>9.8331402439146416</v>
      </c>
      <c r="BL232">
        <f t="shared" si="88"/>
        <v>64276.045769230768</v>
      </c>
      <c r="BN232">
        <f>PER!BP232/PBR!BL232*100</f>
        <v>1.5039721790362637</v>
      </c>
    </row>
    <row r="233" spans="1:66" x14ac:dyDescent="0.3">
      <c r="A233" s="38">
        <v>39479</v>
      </c>
      <c r="B233" s="48">
        <v>86317.41</v>
      </c>
      <c r="C233" s="48">
        <v>102562.37</v>
      </c>
      <c r="D233" s="48">
        <v>586000</v>
      </c>
      <c r="E233" s="49">
        <v>1364.87</v>
      </c>
      <c r="AC233" s="35">
        <f t="shared" si="81"/>
        <v>2009</v>
      </c>
      <c r="AD233" s="5">
        <f t="shared" si="75"/>
        <v>2008</v>
      </c>
      <c r="AE233" s="5">
        <f t="shared" si="82"/>
        <v>2007</v>
      </c>
      <c r="AF233" s="8">
        <f t="shared" si="76"/>
        <v>39479</v>
      </c>
      <c r="AG233" s="6">
        <f t="shared" si="91"/>
        <v>48</v>
      </c>
      <c r="AH233" s="6">
        <f t="shared" si="92"/>
        <v>4</v>
      </c>
      <c r="AJ233">
        <f t="shared" si="83"/>
        <v>52064.68692307693</v>
      </c>
      <c r="AK233">
        <f t="shared" si="84"/>
        <v>1.6578878142017799</v>
      </c>
      <c r="AL233" s="39">
        <f t="shared" si="77"/>
        <v>39479</v>
      </c>
      <c r="AM233" s="40">
        <f t="shared" si="78"/>
        <v>86.31741000000001</v>
      </c>
      <c r="AN233">
        <f t="shared" si="90"/>
        <v>135.36818599999998</v>
      </c>
      <c r="AO233">
        <f t="shared" si="90"/>
        <v>114.54231123076923</v>
      </c>
      <c r="AP233" s="33">
        <f t="shared" si="90"/>
        <v>93.716436461538464</v>
      </c>
      <c r="AQ233">
        <f t="shared" si="90"/>
        <v>72.890561692307699</v>
      </c>
      <c r="AR233">
        <f t="shared" si="90"/>
        <v>52.064686923076927</v>
      </c>
      <c r="AT233">
        <f>PER!AK233/PBR!AJ233*100</f>
        <v>13.980558179305142</v>
      </c>
      <c r="AU233">
        <f t="shared" si="86"/>
        <v>64331.387692307697</v>
      </c>
      <c r="AW233">
        <f>PER!AW233/PBR!AU233*100</f>
        <v>11.402593953299792</v>
      </c>
      <c r="BB233">
        <f t="shared" si="87"/>
        <v>58783.583846153851</v>
      </c>
      <c r="BC233">
        <f t="shared" si="79"/>
        <v>1.4683931184921735</v>
      </c>
      <c r="BD233" s="41">
        <f t="shared" si="74"/>
        <v>86.31741000000001</v>
      </c>
      <c r="BE233">
        <f t="shared" si="89"/>
        <v>141.08060123076925</v>
      </c>
      <c r="BF233">
        <f t="shared" si="89"/>
        <v>117.56716769230771</v>
      </c>
      <c r="BG233">
        <f t="shared" si="89"/>
        <v>94.053734153846165</v>
      </c>
      <c r="BH233">
        <f t="shared" si="89"/>
        <v>70.540300615384638</v>
      </c>
      <c r="BI233">
        <f t="shared" si="89"/>
        <v>47.026867076923082</v>
      </c>
      <c r="BK233">
        <f>PER!BD233/PBR!BB233*100</f>
        <v>9.9400187066878498</v>
      </c>
      <c r="BL233">
        <f t="shared" si="88"/>
        <v>64331.387692307697</v>
      </c>
      <c r="BN233">
        <f>PER!BP233/PBR!BL233*100</f>
        <v>1.7644084827882318</v>
      </c>
    </row>
    <row r="234" spans="1:66" x14ac:dyDescent="0.3">
      <c r="A234" s="38">
        <v>39483</v>
      </c>
      <c r="B234" s="48">
        <v>90294.49</v>
      </c>
      <c r="C234" s="48">
        <v>107069.85</v>
      </c>
      <c r="D234" s="48">
        <v>613000</v>
      </c>
      <c r="E234" s="49">
        <v>1424.48</v>
      </c>
      <c r="AC234" s="35">
        <f t="shared" si="81"/>
        <v>2009</v>
      </c>
      <c r="AD234" s="5">
        <f t="shared" si="75"/>
        <v>2008</v>
      </c>
      <c r="AE234" s="5">
        <f t="shared" si="82"/>
        <v>2007</v>
      </c>
      <c r="AF234" s="8">
        <f t="shared" si="76"/>
        <v>39483</v>
      </c>
      <c r="AG234" s="6">
        <f t="shared" si="91"/>
        <v>47</v>
      </c>
      <c r="AH234" s="6">
        <f t="shared" si="92"/>
        <v>5</v>
      </c>
      <c r="AJ234">
        <f t="shared" si="83"/>
        <v>52190.703653846154</v>
      </c>
      <c r="AK234">
        <f t="shared" si="84"/>
        <v>1.7300876148150155</v>
      </c>
      <c r="AL234" s="39">
        <f t="shared" si="77"/>
        <v>39483</v>
      </c>
      <c r="AM234" s="40">
        <f t="shared" si="78"/>
        <v>90.29449000000001</v>
      </c>
      <c r="AN234">
        <f t="shared" si="90"/>
        <v>135.6958295</v>
      </c>
      <c r="AO234">
        <f t="shared" si="90"/>
        <v>114.81954803846152</v>
      </c>
      <c r="AP234" s="33">
        <f t="shared" si="90"/>
        <v>93.943266576923065</v>
      </c>
      <c r="AQ234">
        <f t="shared" si="90"/>
        <v>73.066985115384611</v>
      </c>
      <c r="AR234">
        <f t="shared" si="90"/>
        <v>52.190703653846157</v>
      </c>
      <c r="AT234">
        <f>PER!AK234/PBR!AJ234*100</f>
        <v>13.876824416331823</v>
      </c>
      <c r="AU234">
        <f t="shared" si="86"/>
        <v>64386.729615384618</v>
      </c>
      <c r="AW234">
        <f>PER!AW234/PBR!AU234*100</f>
        <v>11.170378114883526</v>
      </c>
      <c r="BB234">
        <f t="shared" si="87"/>
        <v>58951.107307692306</v>
      </c>
      <c r="BC234">
        <f t="shared" si="79"/>
        <v>1.5316843758118488</v>
      </c>
      <c r="BD234" s="41">
        <f t="shared" si="74"/>
        <v>90.29449000000001</v>
      </c>
      <c r="BE234">
        <f t="shared" si="89"/>
        <v>141.48265753846152</v>
      </c>
      <c r="BF234">
        <f t="shared" si="89"/>
        <v>117.90221461538461</v>
      </c>
      <c r="BG234">
        <f t="shared" si="89"/>
        <v>94.321771692307692</v>
      </c>
      <c r="BH234">
        <f t="shared" si="89"/>
        <v>70.741328769230776</v>
      </c>
      <c r="BI234">
        <f t="shared" si="89"/>
        <v>47.160885846153846</v>
      </c>
      <c r="BK234">
        <f>PER!BD234/PBR!BB234*100</f>
        <v>10.046289728791484</v>
      </c>
      <c r="BL234">
        <f t="shared" si="88"/>
        <v>64386.729615384618</v>
      </c>
      <c r="BN234">
        <f>PER!BP234/PBR!BL234*100</f>
        <v>2.0243970841650438</v>
      </c>
    </row>
    <row r="235" spans="1:66" x14ac:dyDescent="0.3">
      <c r="A235" s="38">
        <v>39493</v>
      </c>
      <c r="B235" s="48">
        <v>86317.41</v>
      </c>
      <c r="C235" s="48">
        <v>103215.16</v>
      </c>
      <c r="D235" s="48">
        <v>586000</v>
      </c>
      <c r="E235" s="49">
        <v>1373.85</v>
      </c>
      <c r="AC235" s="35">
        <f t="shared" si="81"/>
        <v>2009</v>
      </c>
      <c r="AD235" s="5">
        <f t="shared" si="75"/>
        <v>2008</v>
      </c>
      <c r="AE235" s="5">
        <f t="shared" si="82"/>
        <v>2007</v>
      </c>
      <c r="AF235" s="8">
        <f t="shared" si="76"/>
        <v>39493</v>
      </c>
      <c r="AG235" s="6">
        <f t="shared" si="91"/>
        <v>46</v>
      </c>
      <c r="AH235" s="6">
        <f t="shared" si="92"/>
        <v>6</v>
      </c>
      <c r="AJ235">
        <f t="shared" si="83"/>
        <v>52316.720384615386</v>
      </c>
      <c r="AK235">
        <f t="shared" si="84"/>
        <v>1.6499010137757621</v>
      </c>
      <c r="AL235" s="39">
        <f t="shared" si="77"/>
        <v>39493</v>
      </c>
      <c r="AM235" s="40">
        <f t="shared" si="78"/>
        <v>86.31741000000001</v>
      </c>
      <c r="AN235">
        <f t="shared" si="90"/>
        <v>136.023473</v>
      </c>
      <c r="AO235">
        <f t="shared" si="90"/>
        <v>115.09678484615384</v>
      </c>
      <c r="AP235" s="33">
        <f t="shared" si="90"/>
        <v>94.170096692307695</v>
      </c>
      <c r="AQ235">
        <f t="shared" si="90"/>
        <v>73.243408538461537</v>
      </c>
      <c r="AR235">
        <f t="shared" si="90"/>
        <v>52.316720384615387</v>
      </c>
      <c r="AT235">
        <f>PER!AK235/PBR!AJ235*100</f>
        <v>13.773590386124019</v>
      </c>
      <c r="AU235">
        <f t="shared" si="86"/>
        <v>64442.071538461532</v>
      </c>
      <c r="AW235">
        <f>PER!AW235/PBR!AU235*100</f>
        <v>10.938561123703552</v>
      </c>
      <c r="BB235">
        <f t="shared" si="87"/>
        <v>59118.630769230767</v>
      </c>
      <c r="BC235">
        <f t="shared" si="79"/>
        <v>1.4600711971314002</v>
      </c>
      <c r="BD235" s="41">
        <f t="shared" si="74"/>
        <v>86.31741000000001</v>
      </c>
      <c r="BE235">
        <f t="shared" si="89"/>
        <v>141.88471384615383</v>
      </c>
      <c r="BF235">
        <f t="shared" si="89"/>
        <v>118.23726153846154</v>
      </c>
      <c r="BG235">
        <f t="shared" si="89"/>
        <v>94.589809230769234</v>
      </c>
      <c r="BH235">
        <f t="shared" si="89"/>
        <v>70.942356923076929</v>
      </c>
      <c r="BI235">
        <f t="shared" si="89"/>
        <v>47.294904615384617</v>
      </c>
      <c r="BK235">
        <f>PER!BD235/PBR!BB235*100</f>
        <v>10.151958474108513</v>
      </c>
      <c r="BL235">
        <f t="shared" si="88"/>
        <v>64442.071538461532</v>
      </c>
      <c r="BN235">
        <f>PER!BP235/PBR!BL235*100</f>
        <v>2.2839391366077582</v>
      </c>
    </row>
    <row r="236" spans="1:66" x14ac:dyDescent="0.3">
      <c r="A236" s="38">
        <v>39500</v>
      </c>
      <c r="B236" s="48">
        <v>85728.21</v>
      </c>
      <c r="C236" s="48">
        <v>101615.94</v>
      </c>
      <c r="D236" s="48">
        <v>582000</v>
      </c>
      <c r="E236" s="49">
        <v>1349.89</v>
      </c>
      <c r="AC236" s="35">
        <f t="shared" si="81"/>
        <v>2009</v>
      </c>
      <c r="AD236" s="5">
        <f t="shared" si="75"/>
        <v>2008</v>
      </c>
      <c r="AE236" s="5">
        <f t="shared" si="82"/>
        <v>2007</v>
      </c>
      <c r="AF236" s="8">
        <f t="shared" si="76"/>
        <v>39500</v>
      </c>
      <c r="AG236" s="6">
        <f t="shared" si="91"/>
        <v>45</v>
      </c>
      <c r="AH236" s="6">
        <f t="shared" si="92"/>
        <v>7</v>
      </c>
      <c r="AJ236">
        <f t="shared" si="83"/>
        <v>52442.737115384618</v>
      </c>
      <c r="AK236">
        <f t="shared" si="84"/>
        <v>1.634701289739714</v>
      </c>
      <c r="AL236" s="39">
        <f t="shared" si="77"/>
        <v>39500</v>
      </c>
      <c r="AM236" s="40">
        <f t="shared" si="78"/>
        <v>85.728210000000004</v>
      </c>
      <c r="AN236">
        <f t="shared" si="90"/>
        <v>136.35111649999996</v>
      </c>
      <c r="AO236">
        <f t="shared" si="90"/>
        <v>115.37402165384614</v>
      </c>
      <c r="AP236" s="33">
        <f t="shared" si="90"/>
        <v>94.39692680769231</v>
      </c>
      <c r="AQ236">
        <f t="shared" si="90"/>
        <v>73.419831961538449</v>
      </c>
      <c r="AR236">
        <f t="shared" si="90"/>
        <v>52.442737115384617</v>
      </c>
      <c r="AT236">
        <f>PER!AK236/PBR!AJ236*100</f>
        <v>13.670852486198747</v>
      </c>
      <c r="AU236">
        <f t="shared" si="86"/>
        <v>64497.413461538461</v>
      </c>
      <c r="AW236">
        <f>PER!AW236/PBR!AU236*100</f>
        <v>10.707141953068781</v>
      </c>
      <c r="BB236">
        <f t="shared" si="87"/>
        <v>59286.154230769229</v>
      </c>
      <c r="BC236">
        <f t="shared" si="79"/>
        <v>1.4460072695271484</v>
      </c>
      <c r="BD236" s="41">
        <f t="shared" si="74"/>
        <v>85.728210000000004</v>
      </c>
      <c r="BE236">
        <f t="shared" si="89"/>
        <v>142.28677015384616</v>
      </c>
      <c r="BF236">
        <f t="shared" si="89"/>
        <v>118.57230846153846</v>
      </c>
      <c r="BG236">
        <f t="shared" si="89"/>
        <v>94.857846769230775</v>
      </c>
      <c r="BH236">
        <f t="shared" si="89"/>
        <v>71.143385076923096</v>
      </c>
      <c r="BI236">
        <f t="shared" si="89"/>
        <v>47.428923384615388</v>
      </c>
      <c r="BK236">
        <f>PER!BD236/PBR!BB236*100</f>
        <v>10.257030048156073</v>
      </c>
      <c r="BL236">
        <f t="shared" si="88"/>
        <v>64497.413461538461</v>
      </c>
      <c r="BN236">
        <f>PER!BP236/PBR!BL236*100</f>
        <v>2.5430357895985987</v>
      </c>
    </row>
    <row r="237" spans="1:66" x14ac:dyDescent="0.3">
      <c r="A237" s="38">
        <v>39507</v>
      </c>
      <c r="B237" s="48">
        <v>82487.63</v>
      </c>
      <c r="C237" s="48">
        <v>98738.18</v>
      </c>
      <c r="D237" s="48">
        <v>560000</v>
      </c>
      <c r="E237" s="49">
        <v>1313.28</v>
      </c>
      <c r="AC237" s="35">
        <f t="shared" si="81"/>
        <v>2009</v>
      </c>
      <c r="AD237" s="5">
        <f t="shared" si="75"/>
        <v>2008</v>
      </c>
      <c r="AE237" s="5">
        <f t="shared" si="82"/>
        <v>2007</v>
      </c>
      <c r="AF237" s="8">
        <f t="shared" si="76"/>
        <v>39507</v>
      </c>
      <c r="AG237" s="6">
        <f t="shared" si="91"/>
        <v>44</v>
      </c>
      <c r="AH237" s="6">
        <f t="shared" si="92"/>
        <v>8</v>
      </c>
      <c r="AJ237">
        <f t="shared" si="83"/>
        <v>52568.753846153842</v>
      </c>
      <c r="AK237">
        <f t="shared" si="84"/>
        <v>1.5691380138362392</v>
      </c>
      <c r="AL237" s="39">
        <f t="shared" si="77"/>
        <v>39507</v>
      </c>
      <c r="AM237" s="40">
        <f t="shared" si="78"/>
        <v>82.48763000000001</v>
      </c>
      <c r="AN237">
        <f t="shared" si="90"/>
        <v>136.67875999999998</v>
      </c>
      <c r="AO237">
        <f t="shared" si="90"/>
        <v>115.65125846153845</v>
      </c>
      <c r="AP237" s="33">
        <f t="shared" si="90"/>
        <v>94.623756923076897</v>
      </c>
      <c r="AQ237">
        <f t="shared" si="90"/>
        <v>73.596255384615375</v>
      </c>
      <c r="AR237">
        <f t="shared" si="90"/>
        <v>52.56875384615384</v>
      </c>
      <c r="AT237">
        <f>PER!AK237/PBR!AJ237*100</f>
        <v>13.568607148616216</v>
      </c>
      <c r="AU237">
        <f t="shared" si="86"/>
        <v>64552.755384615382</v>
      </c>
      <c r="AW237">
        <f>PER!AW237/PBR!AU237*100</f>
        <v>10.476119579808916</v>
      </c>
      <c r="BB237">
        <f t="shared" si="87"/>
        <v>59453.677692307698</v>
      </c>
      <c r="BC237">
        <f t="shared" si="79"/>
        <v>1.38742687083044</v>
      </c>
      <c r="BD237" s="41">
        <f t="shared" si="74"/>
        <v>82.48763000000001</v>
      </c>
      <c r="BE237">
        <f t="shared" si="89"/>
        <v>142.68882646153847</v>
      </c>
      <c r="BF237">
        <f t="shared" si="89"/>
        <v>118.9073553846154</v>
      </c>
      <c r="BG237">
        <f t="shared" si="89"/>
        <v>95.125884307692317</v>
      </c>
      <c r="BH237">
        <f t="shared" si="89"/>
        <v>71.344413230769248</v>
      </c>
      <c r="BI237">
        <f t="shared" si="89"/>
        <v>47.562942153846159</v>
      </c>
      <c r="BK237">
        <f>PER!BD237/PBR!BB237*100</f>
        <v>10.361509498907752</v>
      </c>
      <c r="BL237">
        <f t="shared" si="88"/>
        <v>64552.755384615382</v>
      </c>
      <c r="BN237">
        <f>PER!BP237/PBR!BL237*100</f>
        <v>2.8016881886779257</v>
      </c>
    </row>
    <row r="238" spans="1:66" x14ac:dyDescent="0.3">
      <c r="A238" s="38">
        <v>39514</v>
      </c>
      <c r="B238" s="48">
        <v>81014.64</v>
      </c>
      <c r="C238" s="48">
        <v>97025.07</v>
      </c>
      <c r="D238" s="48">
        <v>550000</v>
      </c>
      <c r="E238" s="49">
        <v>1290.24</v>
      </c>
      <c r="AC238" s="35">
        <f t="shared" si="81"/>
        <v>2009</v>
      </c>
      <c r="AD238" s="5">
        <f t="shared" si="75"/>
        <v>2008</v>
      </c>
      <c r="AE238" s="5">
        <f t="shared" si="82"/>
        <v>2007</v>
      </c>
      <c r="AF238" s="8">
        <f t="shared" si="76"/>
        <v>39514</v>
      </c>
      <c r="AG238" s="6">
        <f t="shared" si="91"/>
        <v>43</v>
      </c>
      <c r="AH238" s="6">
        <f t="shared" si="92"/>
        <v>9</v>
      </c>
      <c r="AJ238">
        <f t="shared" si="83"/>
        <v>52694.770576923082</v>
      </c>
      <c r="AK238">
        <f t="shared" si="84"/>
        <v>1.5374322558580262</v>
      </c>
      <c r="AL238" s="39">
        <f t="shared" si="77"/>
        <v>39514</v>
      </c>
      <c r="AM238" s="40">
        <f t="shared" si="78"/>
        <v>81.01464</v>
      </c>
      <c r="AN238">
        <f t="shared" si="90"/>
        <v>137.00640349999998</v>
      </c>
      <c r="AO238">
        <f t="shared" si="90"/>
        <v>115.92849526923077</v>
      </c>
      <c r="AP238" s="33">
        <f t="shared" si="90"/>
        <v>94.850587038461541</v>
      </c>
      <c r="AQ238">
        <f t="shared" si="90"/>
        <v>73.772678807692316</v>
      </c>
      <c r="AR238">
        <f t="shared" si="90"/>
        <v>52.694770576923084</v>
      </c>
      <c r="AT238">
        <f>PER!AK238/PBR!AJ238*100</f>
        <v>13.46685083956678</v>
      </c>
      <c r="AU238">
        <f t="shared" si="86"/>
        <v>64608.097307692296</v>
      </c>
      <c r="AW238">
        <f>PER!AW238/PBR!AU238*100</f>
        <v>10.245492984259364</v>
      </c>
      <c r="BB238">
        <f t="shared" si="87"/>
        <v>59621.201153846152</v>
      </c>
      <c r="BC238">
        <f t="shared" si="79"/>
        <v>1.358822674352876</v>
      </c>
      <c r="BD238" s="41">
        <f t="shared" si="74"/>
        <v>81.01464</v>
      </c>
      <c r="BE238">
        <f t="shared" si="89"/>
        <v>143.09088276923075</v>
      </c>
      <c r="BF238">
        <f t="shared" si="89"/>
        <v>119.2424023076923</v>
      </c>
      <c r="BG238">
        <f t="shared" si="89"/>
        <v>95.393921846153859</v>
      </c>
      <c r="BH238">
        <f t="shared" si="89"/>
        <v>71.545441384615387</v>
      </c>
      <c r="BI238">
        <f t="shared" si="89"/>
        <v>47.696960923076929</v>
      </c>
      <c r="BK238">
        <f>PER!BD238/PBR!BB238*100</f>
        <v>10.465401817602014</v>
      </c>
      <c r="BL238">
        <f t="shared" si="88"/>
        <v>64608.097307692296</v>
      </c>
      <c r="BN238">
        <f>PER!BP238/PBR!BL238*100</f>
        <v>3.059897475461117</v>
      </c>
    </row>
    <row r="239" spans="1:66" x14ac:dyDescent="0.3">
      <c r="A239" s="38">
        <v>39521</v>
      </c>
      <c r="B239" s="48">
        <v>80572.740000000005</v>
      </c>
      <c r="C239" s="48">
        <v>96292.32</v>
      </c>
      <c r="D239" s="48">
        <v>547000</v>
      </c>
      <c r="E239" s="49">
        <v>1280.4000000000001</v>
      </c>
      <c r="AC239" s="35">
        <f t="shared" si="81"/>
        <v>2009</v>
      </c>
      <c r="AD239" s="5">
        <f t="shared" si="75"/>
        <v>2008</v>
      </c>
      <c r="AE239" s="5">
        <f t="shared" si="82"/>
        <v>2007</v>
      </c>
      <c r="AF239" s="8">
        <f t="shared" si="76"/>
        <v>39521</v>
      </c>
      <c r="AG239" s="6">
        <f t="shared" si="91"/>
        <v>42</v>
      </c>
      <c r="AH239" s="6">
        <f t="shared" si="92"/>
        <v>10</v>
      </c>
      <c r="AJ239">
        <f t="shared" si="83"/>
        <v>52820.787307692313</v>
      </c>
      <c r="AK239">
        <f t="shared" si="84"/>
        <v>1.5253983158305966</v>
      </c>
      <c r="AL239" s="39">
        <f t="shared" si="77"/>
        <v>39521</v>
      </c>
      <c r="AM239" s="40">
        <f t="shared" si="78"/>
        <v>80.57274000000001</v>
      </c>
      <c r="AN239">
        <f t="shared" si="90"/>
        <v>137.334047</v>
      </c>
      <c r="AO239">
        <f t="shared" si="90"/>
        <v>116.20573207692307</v>
      </c>
      <c r="AP239" s="33">
        <f t="shared" si="90"/>
        <v>95.077417153846156</v>
      </c>
      <c r="AQ239">
        <f t="shared" si="90"/>
        <v>73.949102230769228</v>
      </c>
      <c r="AR239">
        <f t="shared" si="90"/>
        <v>52.820787307692314</v>
      </c>
      <c r="AT239">
        <f>PER!AK239/PBR!AJ239*100</f>
        <v>13.365580058963818</v>
      </c>
      <c r="AU239">
        <f t="shared" si="86"/>
        <v>64663.439230769232</v>
      </c>
      <c r="AW239">
        <f>PER!AW239/PBR!AU239*100</f>
        <v>10.015261150246225</v>
      </c>
      <c r="BB239">
        <f t="shared" si="87"/>
        <v>59788.724615384614</v>
      </c>
      <c r="BC239">
        <f t="shared" si="79"/>
        <v>1.3476243308134948</v>
      </c>
      <c r="BD239" s="41">
        <f t="shared" si="74"/>
        <v>80.57274000000001</v>
      </c>
      <c r="BE239">
        <f t="shared" si="89"/>
        <v>143.49293907692308</v>
      </c>
      <c r="BF239">
        <f t="shared" si="89"/>
        <v>119.57744923076923</v>
      </c>
      <c r="BG239">
        <f t="shared" si="89"/>
        <v>95.661959384615386</v>
      </c>
      <c r="BH239">
        <f t="shared" si="89"/>
        <v>71.746469538461554</v>
      </c>
      <c r="BI239">
        <f t="shared" si="89"/>
        <v>47.830979692307693</v>
      </c>
      <c r="BK239">
        <f>PER!BD239/PBR!BB239*100</f>
        <v>10.568711939537042</v>
      </c>
      <c r="BL239">
        <f t="shared" si="88"/>
        <v>64663.439230769232</v>
      </c>
      <c r="BN239">
        <f>PER!BP239/PBR!BL239*100</f>
        <v>3.3176647876553611</v>
      </c>
    </row>
    <row r="240" spans="1:66" x14ac:dyDescent="0.3">
      <c r="A240" s="38">
        <v>39528</v>
      </c>
      <c r="B240" s="48">
        <v>89410.7</v>
      </c>
      <c r="C240" s="48">
        <v>106390.46</v>
      </c>
      <c r="D240" s="48">
        <v>607000</v>
      </c>
      <c r="E240" s="49">
        <v>1415.65</v>
      </c>
      <c r="AC240" s="35">
        <f t="shared" si="81"/>
        <v>2009</v>
      </c>
      <c r="AD240" s="5">
        <f t="shared" si="75"/>
        <v>2008</v>
      </c>
      <c r="AE240" s="5">
        <f t="shared" si="82"/>
        <v>2007</v>
      </c>
      <c r="AF240" s="8">
        <f t="shared" si="76"/>
        <v>39528</v>
      </c>
      <c r="AG240" s="6">
        <f t="shared" si="91"/>
        <v>41</v>
      </c>
      <c r="AH240" s="6">
        <f t="shared" si="92"/>
        <v>11</v>
      </c>
      <c r="AJ240">
        <f t="shared" si="83"/>
        <v>52946.804038461545</v>
      </c>
      <c r="AK240">
        <f t="shared" si="84"/>
        <v>1.6886892726339138</v>
      </c>
      <c r="AL240" s="39">
        <f t="shared" si="77"/>
        <v>39528</v>
      </c>
      <c r="AM240" s="40">
        <f t="shared" si="78"/>
        <v>89.410699999999991</v>
      </c>
      <c r="AN240">
        <f t="shared" si="90"/>
        <v>137.66169049999999</v>
      </c>
      <c r="AO240">
        <f t="shared" si="90"/>
        <v>116.48296888461539</v>
      </c>
      <c r="AP240" s="33">
        <f t="shared" si="90"/>
        <v>95.304247269230785</v>
      </c>
      <c r="AQ240">
        <f t="shared" si="90"/>
        <v>74.125525653846154</v>
      </c>
      <c r="AR240">
        <f t="shared" si="90"/>
        <v>52.946804038461543</v>
      </c>
      <c r="AT240">
        <f>PER!AK240/PBR!AJ240*100</f>
        <v>13.26479134004242</v>
      </c>
      <c r="AU240">
        <f t="shared" si="86"/>
        <v>64718.781153846154</v>
      </c>
      <c r="AW240">
        <f>PER!AW240/PBR!AU240*100</f>
        <v>9.7854230650713934</v>
      </c>
      <c r="BB240">
        <f t="shared" si="87"/>
        <v>59956.248076923075</v>
      </c>
      <c r="BC240">
        <f t="shared" si="79"/>
        <v>1.4912657624154075</v>
      </c>
      <c r="BD240" s="41">
        <f t="shared" si="74"/>
        <v>89.410699999999991</v>
      </c>
      <c r="BE240">
        <f t="shared" si="89"/>
        <v>143.89499538461538</v>
      </c>
      <c r="BF240">
        <f t="shared" si="89"/>
        <v>119.91249615384615</v>
      </c>
      <c r="BG240">
        <f t="shared" si="89"/>
        <v>95.929996923076914</v>
      </c>
      <c r="BH240">
        <f t="shared" si="89"/>
        <v>71.947497692307707</v>
      </c>
      <c r="BI240">
        <f t="shared" si="89"/>
        <v>47.964998461538457</v>
      </c>
      <c r="BK240">
        <f>PER!BD240/PBR!BB240*100</f>
        <v>10.671444744852247</v>
      </c>
      <c r="BL240">
        <f t="shared" si="88"/>
        <v>64718.781153846154</v>
      </c>
      <c r="BN240">
        <f>PER!BP240/PBR!BL240*100</f>
        <v>3.5749912590763757</v>
      </c>
    </row>
    <row r="241" spans="1:66" x14ac:dyDescent="0.3">
      <c r="A241" s="38">
        <v>39535</v>
      </c>
      <c r="B241" s="48">
        <v>90294.49</v>
      </c>
      <c r="C241" s="48">
        <v>107357.28</v>
      </c>
      <c r="D241" s="48">
        <v>613000</v>
      </c>
      <c r="E241" s="49">
        <v>1428.56</v>
      </c>
      <c r="AC241" s="35">
        <f t="shared" si="81"/>
        <v>2009</v>
      </c>
      <c r="AD241" s="5">
        <f t="shared" si="75"/>
        <v>2008</v>
      </c>
      <c r="AE241" s="5">
        <f t="shared" si="82"/>
        <v>2007</v>
      </c>
      <c r="AF241" s="8">
        <f t="shared" si="76"/>
        <v>39535</v>
      </c>
      <c r="AG241" s="6">
        <f t="shared" si="91"/>
        <v>40</v>
      </c>
      <c r="AH241" s="6">
        <f t="shared" si="92"/>
        <v>12</v>
      </c>
      <c r="AJ241">
        <f t="shared" si="83"/>
        <v>53072.820769230777</v>
      </c>
      <c r="AK241">
        <f t="shared" si="84"/>
        <v>1.7013320319380625</v>
      </c>
      <c r="AL241" s="39">
        <f t="shared" si="77"/>
        <v>39535</v>
      </c>
      <c r="AM241" s="40">
        <f t="shared" si="78"/>
        <v>90.29449000000001</v>
      </c>
      <c r="AN241">
        <f t="shared" si="90"/>
        <v>137.98933400000001</v>
      </c>
      <c r="AO241">
        <f t="shared" si="90"/>
        <v>116.76020569230769</v>
      </c>
      <c r="AP241" s="33">
        <f t="shared" si="90"/>
        <v>95.531077384615386</v>
      </c>
      <c r="AQ241">
        <f t="shared" si="90"/>
        <v>74.30194907692308</v>
      </c>
      <c r="AR241">
        <f t="shared" si="90"/>
        <v>53.072820769230773</v>
      </c>
      <c r="AT241">
        <f>PER!AK241/PBR!AJ241*100</f>
        <v>13.164481248963778</v>
      </c>
      <c r="AU241">
        <f t="shared" si="86"/>
        <v>64774.123076923082</v>
      </c>
      <c r="AW241">
        <f>PER!AW241/PBR!AU241*100</f>
        <v>9.5559777194976707</v>
      </c>
      <c r="BB241">
        <f t="shared" si="87"/>
        <v>60123.771538461537</v>
      </c>
      <c r="BC241">
        <f t="shared" si="79"/>
        <v>1.5018101441330585</v>
      </c>
      <c r="BD241" s="41">
        <f t="shared" si="74"/>
        <v>90.29449000000001</v>
      </c>
      <c r="BE241">
        <f t="shared" si="89"/>
        <v>144.29705169230769</v>
      </c>
      <c r="BF241">
        <f t="shared" si="89"/>
        <v>120.24754307692308</v>
      </c>
      <c r="BG241">
        <f t="shared" si="89"/>
        <v>96.198034461538469</v>
      </c>
      <c r="BH241">
        <f t="shared" si="89"/>
        <v>72.148525846153859</v>
      </c>
      <c r="BI241">
        <f t="shared" si="89"/>
        <v>48.099017230769235</v>
      </c>
      <c r="BK241">
        <f>PER!BD241/PBR!BB241*100</f>
        <v>10.773605059296717</v>
      </c>
      <c r="BL241">
        <f t="shared" si="88"/>
        <v>64774.123076923082</v>
      </c>
      <c r="BN241">
        <f>PER!BP241/PBR!BL241*100</f>
        <v>3.8318780196650226</v>
      </c>
    </row>
    <row r="242" spans="1:66" x14ac:dyDescent="0.3">
      <c r="A242" s="38">
        <v>39542</v>
      </c>
      <c r="B242" s="48">
        <v>95744.57</v>
      </c>
      <c r="C242" s="48">
        <v>113704.04</v>
      </c>
      <c r="D242" s="48">
        <v>650000</v>
      </c>
      <c r="E242" s="49">
        <v>1513.15</v>
      </c>
      <c r="AC242" s="35">
        <f t="shared" si="81"/>
        <v>2009</v>
      </c>
      <c r="AD242" s="5">
        <f t="shared" si="75"/>
        <v>2008</v>
      </c>
      <c r="AE242" s="5">
        <f t="shared" si="82"/>
        <v>2007</v>
      </c>
      <c r="AF242" s="8">
        <f t="shared" si="76"/>
        <v>39542</v>
      </c>
      <c r="AG242" s="6">
        <f t="shared" si="91"/>
        <v>39</v>
      </c>
      <c r="AH242" s="6">
        <f t="shared" si="92"/>
        <v>13</v>
      </c>
      <c r="AJ242">
        <f t="shared" si="83"/>
        <v>53198.837500000001</v>
      </c>
      <c r="AK242">
        <f t="shared" si="84"/>
        <v>1.7997492896343836</v>
      </c>
      <c r="AL242" s="39">
        <f t="shared" si="77"/>
        <v>39542</v>
      </c>
      <c r="AM242" s="40">
        <f t="shared" si="78"/>
        <v>95.74457000000001</v>
      </c>
      <c r="AN242">
        <f t="shared" si="90"/>
        <v>138.31697749999998</v>
      </c>
      <c r="AO242">
        <f t="shared" si="90"/>
        <v>117.03744249999998</v>
      </c>
      <c r="AP242" s="33">
        <f t="shared" si="90"/>
        <v>95.757907499999988</v>
      </c>
      <c r="AQ242">
        <f t="shared" si="90"/>
        <v>74.478372499999992</v>
      </c>
      <c r="AR242">
        <f t="shared" si="90"/>
        <v>53.198837500000003</v>
      </c>
      <c r="AT242">
        <f>PER!AK242/PBR!AJ242*100</f>
        <v>13.064646384425224</v>
      </c>
      <c r="AU242">
        <f t="shared" si="86"/>
        <v>64829.464999999997</v>
      </c>
      <c r="AW242">
        <f>PER!AW242/PBR!AU242*100</f>
        <v>9.3269241077340386</v>
      </c>
      <c r="BB242">
        <f t="shared" si="87"/>
        <v>60291.294999999998</v>
      </c>
      <c r="BC242">
        <f t="shared" si="79"/>
        <v>1.5880330651381764</v>
      </c>
      <c r="BD242" s="41">
        <f t="shared" si="74"/>
        <v>95.74457000000001</v>
      </c>
      <c r="BE242">
        <f t="shared" si="89"/>
        <v>144.69910799999997</v>
      </c>
      <c r="BF242">
        <f t="shared" si="89"/>
        <v>120.58259</v>
      </c>
      <c r="BG242">
        <f t="shared" si="89"/>
        <v>96.466071999999997</v>
      </c>
      <c r="BH242">
        <f t="shared" si="89"/>
        <v>72.349553999999998</v>
      </c>
      <c r="BI242">
        <f t="shared" si="89"/>
        <v>48.233035999999998</v>
      </c>
      <c r="BK242">
        <f>PER!BD242/PBR!BB242*100</f>
        <v>10.875197654984852</v>
      </c>
      <c r="BL242">
        <f t="shared" si="88"/>
        <v>64829.464999999997</v>
      </c>
      <c r="BN242">
        <f>PER!BP242/PBR!BL242*100</f>
        <v>4.0883261955038499</v>
      </c>
    </row>
    <row r="243" spans="1:66" x14ac:dyDescent="0.3">
      <c r="A243" s="38">
        <v>39549</v>
      </c>
      <c r="B243" s="48">
        <v>100163.55</v>
      </c>
      <c r="C243" s="48">
        <v>118705.94</v>
      </c>
      <c r="D243" s="48">
        <v>680000</v>
      </c>
      <c r="E243" s="49">
        <v>1579.27</v>
      </c>
      <c r="AC243" s="35">
        <f t="shared" si="81"/>
        <v>2009</v>
      </c>
      <c r="AD243" s="5">
        <f t="shared" si="75"/>
        <v>2008</v>
      </c>
      <c r="AE243" s="5">
        <f t="shared" si="82"/>
        <v>2007</v>
      </c>
      <c r="AF243" s="8">
        <f t="shared" si="76"/>
        <v>39549</v>
      </c>
      <c r="AG243" s="6">
        <f t="shared" si="91"/>
        <v>38</v>
      </c>
      <c r="AH243" s="6">
        <f t="shared" si="92"/>
        <v>14</v>
      </c>
      <c r="AJ243">
        <f t="shared" si="83"/>
        <v>53324.854230769226</v>
      </c>
      <c r="AK243">
        <f t="shared" si="84"/>
        <v>1.8783651909582559</v>
      </c>
      <c r="AL243" s="39">
        <f t="shared" si="77"/>
        <v>39549</v>
      </c>
      <c r="AM243" s="40">
        <f t="shared" si="78"/>
        <v>100.16355</v>
      </c>
      <c r="AN243">
        <f t="shared" si="90"/>
        <v>138.64462099999994</v>
      </c>
      <c r="AO243">
        <f t="shared" si="90"/>
        <v>117.31467930769227</v>
      </c>
      <c r="AP243" s="33">
        <f t="shared" si="90"/>
        <v>95.984737615384603</v>
      </c>
      <c r="AQ243">
        <f t="shared" si="90"/>
        <v>74.654795923076904</v>
      </c>
      <c r="AR243">
        <f t="shared" si="90"/>
        <v>53.324854230769226</v>
      </c>
      <c r="AT243">
        <f>PER!AK243/PBR!AJ243*100</f>
        <v>12.965283377275776</v>
      </c>
      <c r="AU243">
        <f t="shared" si="86"/>
        <v>64884.806923076918</v>
      </c>
      <c r="AW243">
        <f>PER!AW243/PBR!AU243*100</f>
        <v>9.0982612274209185</v>
      </c>
      <c r="BB243">
        <f t="shared" si="87"/>
        <v>60458.81846153846</v>
      </c>
      <c r="BC243">
        <f t="shared" si="79"/>
        <v>1.6567235772845965</v>
      </c>
      <c r="BD243" s="41">
        <f t="shared" si="74"/>
        <v>100.16355</v>
      </c>
      <c r="BE243">
        <f t="shared" si="89"/>
        <v>145.1011643076923</v>
      </c>
      <c r="BF243">
        <f t="shared" si="89"/>
        <v>120.91763692307691</v>
      </c>
      <c r="BG243">
        <f t="shared" si="89"/>
        <v>96.734109538461553</v>
      </c>
      <c r="BH243">
        <f t="shared" si="89"/>
        <v>72.550582153846165</v>
      </c>
      <c r="BI243">
        <f t="shared" si="89"/>
        <v>48.367054769230776</v>
      </c>
      <c r="BK243">
        <f>PER!BD243/PBR!BB243*100</f>
        <v>10.976227251139441</v>
      </c>
      <c r="BL243">
        <f t="shared" si="88"/>
        <v>64884.806923076918</v>
      </c>
      <c r="BN243">
        <f>PER!BP243/PBR!BL243*100</f>
        <v>4.3443369088335473</v>
      </c>
    </row>
    <row r="244" spans="1:66" x14ac:dyDescent="0.3">
      <c r="A244" s="38">
        <v>39556</v>
      </c>
      <c r="B244" s="48">
        <v>97954.06</v>
      </c>
      <c r="C244" s="48">
        <v>116148.06</v>
      </c>
      <c r="D244" s="48">
        <v>665000</v>
      </c>
      <c r="E244" s="49">
        <v>1545.05</v>
      </c>
      <c r="AC244" s="35">
        <f t="shared" si="81"/>
        <v>2009</v>
      </c>
      <c r="AD244" s="5">
        <f t="shared" si="75"/>
        <v>2008</v>
      </c>
      <c r="AE244" s="5">
        <f t="shared" si="82"/>
        <v>2007</v>
      </c>
      <c r="AF244" s="8">
        <f t="shared" si="76"/>
        <v>39556</v>
      </c>
      <c r="AG244" s="6">
        <f t="shared" si="91"/>
        <v>37</v>
      </c>
      <c r="AH244" s="6">
        <f t="shared" si="92"/>
        <v>15</v>
      </c>
      <c r="AJ244">
        <f t="shared" si="83"/>
        <v>53450.870961538465</v>
      </c>
      <c r="AK244">
        <f t="shared" si="84"/>
        <v>1.8325998854253396</v>
      </c>
      <c r="AL244" s="39">
        <f t="shared" si="77"/>
        <v>39556</v>
      </c>
      <c r="AM244" s="40">
        <f t="shared" si="78"/>
        <v>97.954059999999998</v>
      </c>
      <c r="AN244">
        <f t="shared" si="90"/>
        <v>138.97226449999999</v>
      </c>
      <c r="AO244">
        <f t="shared" si="90"/>
        <v>117.59191611538461</v>
      </c>
      <c r="AP244" s="33">
        <f t="shared" si="90"/>
        <v>96.211567730769218</v>
      </c>
      <c r="AQ244">
        <f t="shared" si="90"/>
        <v>74.831219346153844</v>
      </c>
      <c r="AR244">
        <f t="shared" si="90"/>
        <v>53.450870961538463</v>
      </c>
      <c r="AT244">
        <f>PER!AK244/PBR!AJ244*100</f>
        <v>12.86638889013714</v>
      </c>
      <c r="AU244">
        <f t="shared" si="86"/>
        <v>64940.148846153847</v>
      </c>
      <c r="AW244">
        <f>PER!AW244/PBR!AU244*100</f>
        <v>8.869988079615581</v>
      </c>
      <c r="BB244">
        <f t="shared" si="87"/>
        <v>60626.341923076921</v>
      </c>
      <c r="BC244">
        <f t="shared" si="79"/>
        <v>1.6157013089175778</v>
      </c>
      <c r="BD244" s="41">
        <f t="shared" si="74"/>
        <v>97.954059999999998</v>
      </c>
      <c r="BE244">
        <f t="shared" ref="BE244:BI259" si="93">($BB244*BE$18)/1000</f>
        <v>145.50322061538461</v>
      </c>
      <c r="BF244">
        <f t="shared" si="93"/>
        <v>121.25268384615384</v>
      </c>
      <c r="BG244">
        <f t="shared" si="93"/>
        <v>97.00214707692308</v>
      </c>
      <c r="BH244">
        <f t="shared" si="93"/>
        <v>72.751610307692317</v>
      </c>
      <c r="BI244">
        <f t="shared" si="93"/>
        <v>48.50107353846154</v>
      </c>
      <c r="BK244">
        <f>PER!BD244/PBR!BB244*100</f>
        <v>11.076698514822406</v>
      </c>
      <c r="BL244">
        <f t="shared" si="88"/>
        <v>64940.148846153847</v>
      </c>
      <c r="BN244">
        <f>PER!BP244/PBR!BL244*100</f>
        <v>4.5999112780693139</v>
      </c>
    </row>
    <row r="245" spans="1:66" x14ac:dyDescent="0.3">
      <c r="A245" s="38">
        <v>39563</v>
      </c>
      <c r="B245" s="48">
        <v>101636.54</v>
      </c>
      <c r="C245" s="48">
        <v>119747.65</v>
      </c>
      <c r="D245" s="48">
        <v>690000</v>
      </c>
      <c r="E245" s="49">
        <v>1591.48</v>
      </c>
      <c r="AC245" s="35">
        <f t="shared" si="81"/>
        <v>2009</v>
      </c>
      <c r="AD245" s="5">
        <f t="shared" si="75"/>
        <v>2008</v>
      </c>
      <c r="AE245" s="5">
        <f t="shared" si="82"/>
        <v>2007</v>
      </c>
      <c r="AF245" s="8">
        <f t="shared" si="76"/>
        <v>39563</v>
      </c>
      <c r="AG245" s="6">
        <f t="shared" si="91"/>
        <v>36</v>
      </c>
      <c r="AH245" s="6">
        <f t="shared" si="92"/>
        <v>16</v>
      </c>
      <c r="AJ245">
        <f t="shared" si="83"/>
        <v>53576.88769230769</v>
      </c>
      <c r="AK245">
        <f t="shared" si="84"/>
        <v>1.8970220999715233</v>
      </c>
      <c r="AL245" s="39">
        <f t="shared" si="77"/>
        <v>39563</v>
      </c>
      <c r="AM245" s="40">
        <f t="shared" si="78"/>
        <v>101.63654</v>
      </c>
      <c r="AN245">
        <f t="shared" ref="AN245:AR264" si="94">($AJ245*AN$18)/1000</f>
        <v>139.29990799999996</v>
      </c>
      <c r="AO245">
        <f t="shared" si="94"/>
        <v>117.86915292307691</v>
      </c>
      <c r="AP245" s="33">
        <f t="shared" si="94"/>
        <v>96.438397846153833</v>
      </c>
      <c r="AQ245">
        <f t="shared" si="94"/>
        <v>75.007642769230756</v>
      </c>
      <c r="AR245">
        <f t="shared" si="94"/>
        <v>53.576887692307693</v>
      </c>
      <c r="AT245">
        <f>PER!AK245/PBR!AJ245*100</f>
        <v>12.767959617030042</v>
      </c>
      <c r="AU245">
        <f t="shared" si="86"/>
        <v>64995.490769230761</v>
      </c>
      <c r="AW245">
        <f>PER!AW245/PBR!AU245*100</f>
        <v>8.6421036687775921</v>
      </c>
      <c r="BB245">
        <f t="shared" si="87"/>
        <v>60793.865384615383</v>
      </c>
      <c r="BC245">
        <f t="shared" si="79"/>
        <v>1.6718223024147489</v>
      </c>
      <c r="BD245" s="41">
        <f t="shared" si="74"/>
        <v>101.63654</v>
      </c>
      <c r="BE245">
        <f t="shared" si="93"/>
        <v>145.90527692307691</v>
      </c>
      <c r="BF245">
        <f t="shared" si="93"/>
        <v>121.58773076923076</v>
      </c>
      <c r="BG245">
        <f t="shared" si="93"/>
        <v>97.270184615384608</v>
      </c>
      <c r="BH245">
        <f t="shared" si="93"/>
        <v>72.95263846153847</v>
      </c>
      <c r="BI245">
        <f t="shared" si="93"/>
        <v>48.635092307692304</v>
      </c>
      <c r="BK245">
        <f>PER!BD245/PBR!BB245*100</f>
        <v>11.176616061653489</v>
      </c>
      <c r="BL245">
        <f t="shared" si="88"/>
        <v>64995.490769230761</v>
      </c>
      <c r="BN245">
        <f>PER!BP245/PBR!BL245*100</f>
        <v>4.855050417817151</v>
      </c>
    </row>
    <row r="246" spans="1:66" x14ac:dyDescent="0.3">
      <c r="A246" s="38">
        <v>39570</v>
      </c>
      <c r="B246" s="48">
        <v>107675.82</v>
      </c>
      <c r="C246" s="48">
        <v>125743.34</v>
      </c>
      <c r="D246" s="48">
        <v>731000</v>
      </c>
      <c r="E246" s="49">
        <v>1669.11</v>
      </c>
      <c r="AC246" s="35">
        <f t="shared" si="81"/>
        <v>2009</v>
      </c>
      <c r="AD246" s="5">
        <f t="shared" si="75"/>
        <v>2008</v>
      </c>
      <c r="AE246" s="5">
        <f t="shared" si="82"/>
        <v>2007</v>
      </c>
      <c r="AF246" s="8">
        <f t="shared" si="76"/>
        <v>39570</v>
      </c>
      <c r="AG246" s="6">
        <f t="shared" si="91"/>
        <v>35</v>
      </c>
      <c r="AH246" s="6">
        <f t="shared" si="92"/>
        <v>17</v>
      </c>
      <c r="AJ246">
        <f t="shared" si="83"/>
        <v>53702.904423076929</v>
      </c>
      <c r="AK246">
        <f t="shared" si="84"/>
        <v>2.0050278687297611</v>
      </c>
      <c r="AL246" s="39">
        <f t="shared" si="77"/>
        <v>39570</v>
      </c>
      <c r="AM246" s="40">
        <f t="shared" si="78"/>
        <v>107.67582</v>
      </c>
      <c r="AN246">
        <f t="shared" si="94"/>
        <v>139.62755150000001</v>
      </c>
      <c r="AO246">
        <f t="shared" si="94"/>
        <v>118.14638973076923</v>
      </c>
      <c r="AP246" s="33">
        <f t="shared" si="94"/>
        <v>96.665227961538463</v>
      </c>
      <c r="AQ246">
        <f t="shared" si="94"/>
        <v>75.184066192307696</v>
      </c>
      <c r="AR246">
        <f t="shared" si="94"/>
        <v>53.70290442307693</v>
      </c>
      <c r="AT246">
        <f>PER!AK246/PBR!AJ246*100</f>
        <v>12.669992283005834</v>
      </c>
      <c r="AU246">
        <f t="shared" si="86"/>
        <v>65050.832692307697</v>
      </c>
      <c r="AW246">
        <f>PER!AW246/PBR!AU246*100</f>
        <v>8.4146070027543267</v>
      </c>
      <c r="BB246">
        <f t="shared" si="87"/>
        <v>60961.388846153852</v>
      </c>
      <c r="BC246">
        <f t="shared" si="79"/>
        <v>1.7662953885735404</v>
      </c>
      <c r="BD246" s="41">
        <f t="shared" si="74"/>
        <v>107.67582</v>
      </c>
      <c r="BE246">
        <f t="shared" si="93"/>
        <v>146.30733323076925</v>
      </c>
      <c r="BF246">
        <f t="shared" si="93"/>
        <v>121.9227776923077</v>
      </c>
      <c r="BG246">
        <f t="shared" si="93"/>
        <v>97.538222153846178</v>
      </c>
      <c r="BH246">
        <f t="shared" si="93"/>
        <v>73.153666615384637</v>
      </c>
      <c r="BI246">
        <f t="shared" si="93"/>
        <v>48.769111076923089</v>
      </c>
      <c r="BK246">
        <f>PER!BD246/PBR!BB246*100</f>
        <v>11.275984456517056</v>
      </c>
      <c r="BL246">
        <f t="shared" si="88"/>
        <v>65050.832692307697</v>
      </c>
      <c r="BN246">
        <f>PER!BP246/PBR!BL246*100</f>
        <v>5.109755438890053</v>
      </c>
    </row>
    <row r="247" spans="1:66" x14ac:dyDescent="0.3">
      <c r="A247" s="38">
        <v>39577</v>
      </c>
      <c r="B247" s="48">
        <v>104435.23</v>
      </c>
      <c r="C247" s="48">
        <v>123228.62</v>
      </c>
      <c r="D247" s="48">
        <v>709000</v>
      </c>
      <c r="E247" s="49">
        <v>1637.75</v>
      </c>
      <c r="AC247" s="35">
        <f t="shared" si="81"/>
        <v>2009</v>
      </c>
      <c r="AD247" s="5">
        <f t="shared" si="75"/>
        <v>2008</v>
      </c>
      <c r="AE247" s="5">
        <f t="shared" si="82"/>
        <v>2007</v>
      </c>
      <c r="AF247" s="8">
        <f t="shared" si="76"/>
        <v>39577</v>
      </c>
      <c r="AG247" s="6">
        <f t="shared" si="91"/>
        <v>34</v>
      </c>
      <c r="AH247" s="6">
        <f t="shared" si="92"/>
        <v>18</v>
      </c>
      <c r="AJ247">
        <f t="shared" si="83"/>
        <v>53828.921153846153</v>
      </c>
      <c r="AK247">
        <f t="shared" si="84"/>
        <v>1.940132325920449</v>
      </c>
      <c r="AL247" s="39">
        <f t="shared" si="77"/>
        <v>39577</v>
      </c>
      <c r="AM247" s="40">
        <f t="shared" si="78"/>
        <v>104.43522999999999</v>
      </c>
      <c r="AN247">
        <f t="shared" si="94"/>
        <v>139.95519499999997</v>
      </c>
      <c r="AO247">
        <f t="shared" si="94"/>
        <v>118.42362653846152</v>
      </c>
      <c r="AP247" s="33">
        <f t="shared" si="94"/>
        <v>96.892058076923078</v>
      </c>
      <c r="AQ247">
        <f t="shared" si="94"/>
        <v>75.360489615384608</v>
      </c>
      <c r="AR247">
        <f t="shared" si="94"/>
        <v>53.828921153846153</v>
      </c>
      <c r="AT247">
        <f>PER!AK247/PBR!AJ247*100</f>
        <v>12.572483643783286</v>
      </c>
      <c r="AU247">
        <f t="shared" si="86"/>
        <v>65106.174615384611</v>
      </c>
      <c r="AW247">
        <f>PER!AW247/PBR!AU247*100</f>
        <v>8.1874970927665878</v>
      </c>
      <c r="BB247">
        <f t="shared" si="87"/>
        <v>61128.912307692313</v>
      </c>
      <c r="BC247">
        <f t="shared" si="79"/>
        <v>1.7084424711227542</v>
      </c>
      <c r="BD247" s="41">
        <f t="shared" si="74"/>
        <v>104.43522999999999</v>
      </c>
      <c r="BE247">
        <f t="shared" si="93"/>
        <v>146.70938953846155</v>
      </c>
      <c r="BF247">
        <f t="shared" si="93"/>
        <v>122.25782461538462</v>
      </c>
      <c r="BG247">
        <f t="shared" si="93"/>
        <v>97.806259692307705</v>
      </c>
      <c r="BH247">
        <f t="shared" si="93"/>
        <v>73.35469476923079</v>
      </c>
      <c r="BI247">
        <f t="shared" si="93"/>
        <v>48.903129846153853</v>
      </c>
      <c r="BK247">
        <f>PER!BD247/PBR!BB247*100</f>
        <v>11.374808214257319</v>
      </c>
      <c r="BL247">
        <f t="shared" si="88"/>
        <v>65106.174615384611</v>
      </c>
      <c r="BN247">
        <f>PER!BP247/PBR!BL247*100</f>
        <v>5.3640274483241432</v>
      </c>
    </row>
    <row r="248" spans="1:66" x14ac:dyDescent="0.3">
      <c r="A248" s="38">
        <v>39584</v>
      </c>
      <c r="B248" s="48">
        <v>111947.5</v>
      </c>
      <c r="C248" s="48">
        <v>131454.41</v>
      </c>
      <c r="D248" s="48">
        <v>760000</v>
      </c>
      <c r="E248" s="49">
        <v>1746.71</v>
      </c>
      <c r="AC248" s="35">
        <f t="shared" si="81"/>
        <v>2009</v>
      </c>
      <c r="AD248" s="5">
        <f t="shared" si="75"/>
        <v>2008</v>
      </c>
      <c r="AE248" s="5">
        <f t="shared" si="82"/>
        <v>2007</v>
      </c>
      <c r="AF248" s="8">
        <f t="shared" si="76"/>
        <v>39584</v>
      </c>
      <c r="AG248" s="6">
        <f t="shared" si="91"/>
        <v>33</v>
      </c>
      <c r="AH248" s="6">
        <f t="shared" si="92"/>
        <v>19</v>
      </c>
      <c r="AJ248">
        <f t="shared" si="83"/>
        <v>53954.937884615385</v>
      </c>
      <c r="AK248">
        <f t="shared" si="84"/>
        <v>2.0748332662230813</v>
      </c>
      <c r="AL248" s="39">
        <f t="shared" si="77"/>
        <v>39584</v>
      </c>
      <c r="AM248" s="40">
        <f t="shared" si="78"/>
        <v>111.94750000000001</v>
      </c>
      <c r="AN248">
        <f t="shared" si="94"/>
        <v>140.2828385</v>
      </c>
      <c r="AO248">
        <f t="shared" si="94"/>
        <v>118.70086334615382</v>
      </c>
      <c r="AP248" s="33">
        <f t="shared" si="94"/>
        <v>97.118888192307679</v>
      </c>
      <c r="AQ248">
        <f t="shared" si="94"/>
        <v>75.53691303846152</v>
      </c>
      <c r="AR248">
        <f t="shared" si="94"/>
        <v>53.954937884615383</v>
      </c>
      <c r="AT248">
        <f>PER!AK248/PBR!AJ248*100</f>
        <v>12.475430485390412</v>
      </c>
      <c r="AU248">
        <f t="shared" si="86"/>
        <v>65161.516538461532</v>
      </c>
      <c r="AW248">
        <f>PER!AW248/PBR!AU248*100</f>
        <v>7.9607729533942777</v>
      </c>
      <c r="BB248">
        <f t="shared" si="87"/>
        <v>61296.435769230768</v>
      </c>
      <c r="BC248">
        <f t="shared" si="79"/>
        <v>1.8263296812470582</v>
      </c>
      <c r="BD248" s="41">
        <f t="shared" si="74"/>
        <v>111.94750000000001</v>
      </c>
      <c r="BE248">
        <f t="shared" si="93"/>
        <v>147.11144584615383</v>
      </c>
      <c r="BF248">
        <f t="shared" si="93"/>
        <v>122.59287153846154</v>
      </c>
      <c r="BG248">
        <f t="shared" si="93"/>
        <v>98.074297230769247</v>
      </c>
      <c r="BH248">
        <f t="shared" si="93"/>
        <v>73.555722923076928</v>
      </c>
      <c r="BI248">
        <f t="shared" si="93"/>
        <v>49.037148615384623</v>
      </c>
      <c r="BK248">
        <f>PER!BD248/PBR!BB248*100</f>
        <v>11.473091800362113</v>
      </c>
      <c r="BL248">
        <f t="shared" si="88"/>
        <v>65161.516538461532</v>
      </c>
      <c r="BN248">
        <f>PER!BP248/PBR!BL248*100</f>
        <v>5.6178675493947017</v>
      </c>
    </row>
    <row r="249" spans="1:66" x14ac:dyDescent="0.3">
      <c r="A249" s="38">
        <v>39591</v>
      </c>
      <c r="B249" s="48">
        <v>104140.63</v>
      </c>
      <c r="C249" s="48">
        <v>123174.74</v>
      </c>
      <c r="D249" s="48">
        <v>707000</v>
      </c>
      <c r="E249" s="49">
        <v>1634.79</v>
      </c>
      <c r="AC249" s="35">
        <f t="shared" si="81"/>
        <v>2009</v>
      </c>
      <c r="AD249" s="5">
        <f t="shared" si="75"/>
        <v>2008</v>
      </c>
      <c r="AE249" s="5">
        <f t="shared" si="82"/>
        <v>2007</v>
      </c>
      <c r="AF249" s="8">
        <f t="shared" si="76"/>
        <v>39591</v>
      </c>
      <c r="AG249" s="6">
        <f t="shared" si="91"/>
        <v>32</v>
      </c>
      <c r="AH249" s="6">
        <f t="shared" si="92"/>
        <v>20</v>
      </c>
      <c r="AJ249">
        <f t="shared" si="83"/>
        <v>54080.954615384617</v>
      </c>
      <c r="AK249">
        <f t="shared" si="84"/>
        <v>1.9256433385954825</v>
      </c>
      <c r="AL249" s="39">
        <f t="shared" si="77"/>
        <v>39591</v>
      </c>
      <c r="AM249" s="40">
        <f t="shared" si="78"/>
        <v>104.14063</v>
      </c>
      <c r="AN249">
        <f t="shared" si="94"/>
        <v>140.61048199999999</v>
      </c>
      <c r="AO249">
        <f t="shared" si="94"/>
        <v>118.97810015384614</v>
      </c>
      <c r="AP249" s="33">
        <f t="shared" si="94"/>
        <v>97.345718307692295</v>
      </c>
      <c r="AQ249">
        <f t="shared" si="94"/>
        <v>75.713336461538461</v>
      </c>
      <c r="AR249">
        <f t="shared" si="94"/>
        <v>54.08095461538462</v>
      </c>
      <c r="AT249">
        <f>PER!AK249/PBR!AJ249*100</f>
        <v>12.378829623811406</v>
      </c>
      <c r="AU249">
        <f t="shared" si="86"/>
        <v>65216.858461538461</v>
      </c>
      <c r="AW249">
        <f>PER!AW249/PBR!AU249*100</f>
        <v>7.7344336025621327</v>
      </c>
      <c r="BB249">
        <f t="shared" si="87"/>
        <v>61463.959230769236</v>
      </c>
      <c r="BC249">
        <f t="shared" si="79"/>
        <v>1.6943365071716137</v>
      </c>
      <c r="BD249" s="41">
        <f t="shared" si="74"/>
        <v>104.14063</v>
      </c>
      <c r="BE249">
        <f t="shared" si="93"/>
        <v>147.51350215384616</v>
      </c>
      <c r="BF249">
        <f t="shared" si="93"/>
        <v>122.92791846153847</v>
      </c>
      <c r="BG249">
        <f t="shared" si="93"/>
        <v>98.342334769230789</v>
      </c>
      <c r="BH249">
        <f t="shared" si="93"/>
        <v>73.756751076923095</v>
      </c>
      <c r="BI249">
        <f t="shared" si="93"/>
        <v>49.171167384615394</v>
      </c>
      <c r="BK249">
        <f>PER!BD249/PBR!BB249*100</f>
        <v>11.570839631635534</v>
      </c>
      <c r="BL249">
        <f t="shared" si="88"/>
        <v>65216.858461538461</v>
      </c>
      <c r="BN249">
        <f>PER!BP249/PBR!BL249*100</f>
        <v>5.871276841632123</v>
      </c>
    </row>
    <row r="250" spans="1:66" x14ac:dyDescent="0.3">
      <c r="A250" s="38">
        <v>39598</v>
      </c>
      <c r="B250" s="48">
        <v>109148.81</v>
      </c>
      <c r="C250" s="48">
        <v>129044.7</v>
      </c>
      <c r="D250" s="48">
        <v>741000</v>
      </c>
      <c r="E250" s="49">
        <v>1713.6</v>
      </c>
      <c r="AC250" s="35">
        <f t="shared" si="81"/>
        <v>2009</v>
      </c>
      <c r="AD250" s="5">
        <f t="shared" si="75"/>
        <v>2008</v>
      </c>
      <c r="AE250" s="5">
        <f t="shared" si="82"/>
        <v>2007</v>
      </c>
      <c r="AF250" s="8">
        <f t="shared" si="76"/>
        <v>39598</v>
      </c>
      <c r="AG250" s="6">
        <f t="shared" si="91"/>
        <v>31</v>
      </c>
      <c r="AH250" s="6">
        <f t="shared" si="92"/>
        <v>21</v>
      </c>
      <c r="AJ250">
        <f t="shared" si="83"/>
        <v>54206.971346153849</v>
      </c>
      <c r="AK250">
        <f t="shared" si="84"/>
        <v>2.0135566937137956</v>
      </c>
      <c r="AL250" s="39">
        <f t="shared" si="77"/>
        <v>39598</v>
      </c>
      <c r="AM250" s="40">
        <f t="shared" si="78"/>
        <v>109.14881</v>
      </c>
      <c r="AN250">
        <f t="shared" si="94"/>
        <v>140.93812549999998</v>
      </c>
      <c r="AO250">
        <f t="shared" si="94"/>
        <v>119.25533696153846</v>
      </c>
      <c r="AP250" s="33">
        <f t="shared" si="94"/>
        <v>97.572548423076924</v>
      </c>
      <c r="AQ250">
        <f t="shared" si="94"/>
        <v>75.889759884615387</v>
      </c>
      <c r="AR250">
        <f t="shared" si="94"/>
        <v>54.20697134615385</v>
      </c>
      <c r="AT250">
        <f>PER!AK250/PBR!AJ250*100</f>
        <v>12.282677904638371</v>
      </c>
      <c r="AU250">
        <f t="shared" si="86"/>
        <v>65272.200384615382</v>
      </c>
      <c r="AW250">
        <f>PER!AW250/PBR!AU250*100</f>
        <v>7.5084780615255573</v>
      </c>
      <c r="BB250">
        <f t="shared" si="87"/>
        <v>61631.482692307691</v>
      </c>
      <c r="BC250">
        <f t="shared" si="79"/>
        <v>1.7709911433563972</v>
      </c>
      <c r="BD250" s="41">
        <f t="shared" si="74"/>
        <v>109.14881</v>
      </c>
      <c r="BE250">
        <f t="shared" si="93"/>
        <v>147.91555846153847</v>
      </c>
      <c r="BF250">
        <f t="shared" si="93"/>
        <v>123.26296538461538</v>
      </c>
      <c r="BG250">
        <f t="shared" si="93"/>
        <v>98.610372307692302</v>
      </c>
      <c r="BH250">
        <f t="shared" si="93"/>
        <v>73.957779230769248</v>
      </c>
      <c r="BI250">
        <f t="shared" si="93"/>
        <v>49.305186153846151</v>
      </c>
      <c r="BK250">
        <f>PER!BD250/PBR!BB250*100</f>
        <v>11.668056076859569</v>
      </c>
      <c r="BL250">
        <f t="shared" si="88"/>
        <v>65272.200384615382</v>
      </c>
      <c r="BN250">
        <f>PER!BP250/PBR!BL250*100</f>
        <v>6.1242564208377992</v>
      </c>
    </row>
    <row r="251" spans="1:66" x14ac:dyDescent="0.3">
      <c r="A251" s="38">
        <v>39604</v>
      </c>
      <c r="B251" s="48">
        <v>104435.23</v>
      </c>
      <c r="C251" s="48">
        <v>124417.11</v>
      </c>
      <c r="D251" s="48">
        <v>709000</v>
      </c>
      <c r="E251" s="49">
        <v>1653.88</v>
      </c>
      <c r="AC251" s="35">
        <f t="shared" si="81"/>
        <v>2009</v>
      </c>
      <c r="AD251" s="5">
        <f t="shared" si="75"/>
        <v>2008</v>
      </c>
      <c r="AE251" s="5">
        <f t="shared" si="82"/>
        <v>2007</v>
      </c>
      <c r="AF251" s="8">
        <f t="shared" si="76"/>
        <v>39604</v>
      </c>
      <c r="AG251" s="6">
        <f t="shared" si="91"/>
        <v>30</v>
      </c>
      <c r="AH251" s="6">
        <f t="shared" si="92"/>
        <v>22</v>
      </c>
      <c r="AJ251">
        <f t="shared" si="83"/>
        <v>54332.98807692308</v>
      </c>
      <c r="AK251">
        <f t="shared" si="84"/>
        <v>1.9221330115719681</v>
      </c>
      <c r="AL251" s="39">
        <f t="shared" si="77"/>
        <v>39604</v>
      </c>
      <c r="AM251" s="40">
        <f t="shared" si="78"/>
        <v>104.43522999999999</v>
      </c>
      <c r="AN251">
        <f t="shared" si="94"/>
        <v>141.26576900000001</v>
      </c>
      <c r="AO251">
        <f t="shared" si="94"/>
        <v>119.53257376923077</v>
      </c>
      <c r="AP251" s="33">
        <f t="shared" si="94"/>
        <v>97.799378538461539</v>
      </c>
      <c r="AQ251">
        <f t="shared" si="94"/>
        <v>76.066183307692313</v>
      </c>
      <c r="AR251">
        <f t="shared" si="94"/>
        <v>54.33298807692308</v>
      </c>
      <c r="AT251">
        <f>PER!AK251/PBR!AJ251*100</f>
        <v>12.186972202728036</v>
      </c>
      <c r="AU251">
        <f t="shared" si="86"/>
        <v>65327.542307692303</v>
      </c>
      <c r="AW251">
        <f>PER!AW251/PBR!AU251*100</f>
        <v>7.2829053548565126</v>
      </c>
      <c r="BB251">
        <f t="shared" si="87"/>
        <v>61799.00615384616</v>
      </c>
      <c r="BC251">
        <f t="shared" si="79"/>
        <v>1.6899176297433112</v>
      </c>
      <c r="BD251" s="41">
        <f t="shared" si="74"/>
        <v>104.43522999999999</v>
      </c>
      <c r="BE251">
        <f t="shared" si="93"/>
        <v>148.31761476923077</v>
      </c>
      <c r="BF251">
        <f t="shared" si="93"/>
        <v>123.59801230769231</v>
      </c>
      <c r="BG251">
        <f t="shared" si="93"/>
        <v>98.878409846153872</v>
      </c>
      <c r="BH251">
        <f t="shared" si="93"/>
        <v>74.1588073846154</v>
      </c>
      <c r="BI251">
        <f t="shared" si="93"/>
        <v>49.439204923076936</v>
      </c>
      <c r="BK251">
        <f>PER!BD251/PBR!BB251*100</f>
        <v>11.764745457444995</v>
      </c>
      <c r="BL251">
        <f t="shared" si="88"/>
        <v>65327.542307692303</v>
      </c>
      <c r="BN251">
        <f>PER!BP251/PBR!BL251*100</f>
        <v>6.3768073790999091</v>
      </c>
    </row>
    <row r="252" spans="1:66" x14ac:dyDescent="0.3">
      <c r="A252" s="38">
        <v>39612</v>
      </c>
      <c r="B252" s="49">
        <v>99279.75</v>
      </c>
      <c r="C252" s="48">
        <v>118091.93</v>
      </c>
      <c r="D252" s="48">
        <v>674000</v>
      </c>
      <c r="E252" s="49">
        <v>1569.85</v>
      </c>
      <c r="AC252" s="35">
        <f t="shared" si="81"/>
        <v>2009</v>
      </c>
      <c r="AD252" s="5">
        <f t="shared" si="75"/>
        <v>2008</v>
      </c>
      <c r="AE252" s="5">
        <f t="shared" si="82"/>
        <v>2007</v>
      </c>
      <c r="AF252" s="8">
        <f t="shared" si="76"/>
        <v>39612</v>
      </c>
      <c r="AG252" s="6">
        <f t="shared" si="91"/>
        <v>29</v>
      </c>
      <c r="AH252" s="6">
        <f t="shared" si="92"/>
        <v>23</v>
      </c>
      <c r="AJ252">
        <f t="shared" si="83"/>
        <v>54459.004807692312</v>
      </c>
      <c r="AK252">
        <f t="shared" si="84"/>
        <v>1.8230180729629635</v>
      </c>
      <c r="AL252" s="39">
        <f t="shared" si="77"/>
        <v>39612</v>
      </c>
      <c r="AM252" s="40">
        <f t="shared" si="78"/>
        <v>99.279750000000007</v>
      </c>
      <c r="AN252">
        <f t="shared" si="94"/>
        <v>141.5934125</v>
      </c>
      <c r="AO252">
        <f t="shared" si="94"/>
        <v>119.80981057692307</v>
      </c>
      <c r="AP252" s="33">
        <f t="shared" si="94"/>
        <v>98.026208653846155</v>
      </c>
      <c r="AQ252">
        <f t="shared" si="94"/>
        <v>76.242606730769225</v>
      </c>
      <c r="AR252">
        <f t="shared" si="94"/>
        <v>54.45900480769231</v>
      </c>
      <c r="AT252">
        <f>PER!AK252/PBR!AJ252*100</f>
        <v>12.09170942186311</v>
      </c>
      <c r="AU252">
        <f t="shared" si="86"/>
        <v>65382.884230769232</v>
      </c>
      <c r="AW252">
        <f>PER!AW252/PBR!AU252*100</f>
        <v>7.0577145104294789</v>
      </c>
      <c r="BB252">
        <f t="shared" si="87"/>
        <v>61966.529615384614</v>
      </c>
      <c r="BC252">
        <f t="shared" si="79"/>
        <v>1.6021512034998895</v>
      </c>
      <c r="BD252" s="41">
        <f t="shared" si="74"/>
        <v>99.279750000000007</v>
      </c>
      <c r="BE252">
        <f t="shared" si="93"/>
        <v>148.71967107692305</v>
      </c>
      <c r="BF252">
        <f t="shared" si="93"/>
        <v>123.93305923076923</v>
      </c>
      <c r="BG252">
        <f t="shared" si="93"/>
        <v>99.146447384615385</v>
      </c>
      <c r="BH252">
        <f t="shared" si="93"/>
        <v>74.359835538461539</v>
      </c>
      <c r="BI252">
        <f t="shared" si="93"/>
        <v>49.573223692307693</v>
      </c>
      <c r="BK252">
        <f>PER!BD252/PBR!BB252*100</f>
        <v>11.860912048071707</v>
      </c>
      <c r="BL252">
        <f t="shared" si="88"/>
        <v>65382.884230769232</v>
      </c>
      <c r="BN252">
        <f>PER!BP252/PBR!BL252*100</f>
        <v>6.6289308048091318</v>
      </c>
    </row>
    <row r="253" spans="1:66" x14ac:dyDescent="0.3">
      <c r="A253" s="38">
        <v>39619</v>
      </c>
      <c r="B253" s="48">
        <v>98395.96</v>
      </c>
      <c r="C253" s="48">
        <v>116624.69</v>
      </c>
      <c r="D253" s="48">
        <v>668000</v>
      </c>
      <c r="E253" s="49">
        <v>1548.02</v>
      </c>
      <c r="AC253" s="35">
        <f t="shared" si="81"/>
        <v>2009</v>
      </c>
      <c r="AD253" s="5">
        <f t="shared" si="75"/>
        <v>2008</v>
      </c>
      <c r="AE253" s="5">
        <f t="shared" si="82"/>
        <v>2007</v>
      </c>
      <c r="AF253" s="8">
        <f t="shared" si="76"/>
        <v>39619</v>
      </c>
      <c r="AG253" s="6">
        <f t="shared" si="91"/>
        <v>28</v>
      </c>
      <c r="AH253" s="6">
        <f t="shared" si="92"/>
        <v>24</v>
      </c>
      <c r="AJ253">
        <f t="shared" si="83"/>
        <v>54585.021538461544</v>
      </c>
      <c r="AK253">
        <f t="shared" si="84"/>
        <v>1.8026183232458473</v>
      </c>
      <c r="AL253" s="39">
        <f t="shared" si="77"/>
        <v>39619</v>
      </c>
      <c r="AM253" s="40">
        <f t="shared" si="78"/>
        <v>98.395960000000002</v>
      </c>
      <c r="AN253">
        <f t="shared" si="94"/>
        <v>141.92105599999999</v>
      </c>
      <c r="AO253">
        <f t="shared" si="94"/>
        <v>120.08704738461537</v>
      </c>
      <c r="AP253" s="33">
        <f t="shared" si="94"/>
        <v>98.25303876923077</v>
      </c>
      <c r="AQ253">
        <f t="shared" si="94"/>
        <v>76.419030153846151</v>
      </c>
      <c r="AR253">
        <f t="shared" si="94"/>
        <v>54.585021538461547</v>
      </c>
      <c r="AT253">
        <f>PER!AK253/PBR!AJ253*100</f>
        <v>11.996886494418417</v>
      </c>
      <c r="AU253">
        <f t="shared" si="86"/>
        <v>65438.226153846161</v>
      </c>
      <c r="AW253">
        <f>PER!AW253/PBR!AU253*100</f>
        <v>6.8329045594074902</v>
      </c>
      <c r="BB253">
        <f t="shared" si="87"/>
        <v>62134.053076923083</v>
      </c>
      <c r="BC253">
        <f t="shared" si="79"/>
        <v>1.5836076213824974</v>
      </c>
      <c r="BD253" s="41">
        <f t="shared" si="74"/>
        <v>98.395960000000002</v>
      </c>
      <c r="BE253">
        <f t="shared" si="93"/>
        <v>149.12172738461541</v>
      </c>
      <c r="BF253">
        <f t="shared" si="93"/>
        <v>124.26810615384616</v>
      </c>
      <c r="BG253">
        <f t="shared" si="93"/>
        <v>99.414484923076927</v>
      </c>
      <c r="BH253">
        <f t="shared" si="93"/>
        <v>74.56086369230772</v>
      </c>
      <c r="BI253">
        <f t="shared" si="93"/>
        <v>49.707242461538463</v>
      </c>
      <c r="BK253">
        <f>PER!BD253/PBR!BB253*100</f>
        <v>11.956560077318681</v>
      </c>
      <c r="BL253">
        <f t="shared" si="88"/>
        <v>65438.226153846161</v>
      </c>
      <c r="BN253">
        <f>PER!BP253/PBR!BL253*100</f>
        <v>6.8806277826742841</v>
      </c>
    </row>
    <row r="254" spans="1:66" x14ac:dyDescent="0.3">
      <c r="A254" s="38">
        <v>39626</v>
      </c>
      <c r="B254" s="48">
        <v>94713.47</v>
      </c>
      <c r="C254" s="48">
        <v>111870.11</v>
      </c>
      <c r="D254" s="48">
        <v>643000</v>
      </c>
      <c r="E254" s="49">
        <v>1483.93</v>
      </c>
      <c r="AC254" s="35">
        <f t="shared" si="81"/>
        <v>2009</v>
      </c>
      <c r="AD254" s="5">
        <f t="shared" si="75"/>
        <v>2008</v>
      </c>
      <c r="AE254" s="5">
        <f t="shared" si="82"/>
        <v>2007</v>
      </c>
      <c r="AF254" s="8">
        <f t="shared" si="76"/>
        <v>39626</v>
      </c>
      <c r="AG254" s="6">
        <f t="shared" si="91"/>
        <v>27</v>
      </c>
      <c r="AH254" s="6">
        <f t="shared" si="92"/>
        <v>25</v>
      </c>
      <c r="AJ254">
        <f t="shared" si="83"/>
        <v>54711.038269230776</v>
      </c>
      <c r="AK254">
        <f t="shared" si="84"/>
        <v>1.7311583365301697</v>
      </c>
      <c r="AL254" s="39">
        <f t="shared" si="77"/>
        <v>39626</v>
      </c>
      <c r="AM254" s="40">
        <f t="shared" si="78"/>
        <v>94.713470000000001</v>
      </c>
      <c r="AN254">
        <f t="shared" si="94"/>
        <v>142.24869949999999</v>
      </c>
      <c r="AO254">
        <f t="shared" si="94"/>
        <v>120.36428419230769</v>
      </c>
      <c r="AP254" s="33">
        <f t="shared" si="94"/>
        <v>98.479868884615385</v>
      </c>
      <c r="AQ254">
        <f t="shared" si="94"/>
        <v>76.595453576923092</v>
      </c>
      <c r="AR254">
        <f t="shared" si="94"/>
        <v>54.711038269230777</v>
      </c>
      <c r="AT254">
        <f>PER!AK254/PBR!AJ254*100</f>
        <v>11.902500381031604</v>
      </c>
      <c r="AU254">
        <f t="shared" si="86"/>
        <v>65493.568076923082</v>
      </c>
      <c r="AW254">
        <f>PER!AW254/PBR!AU254*100</f>
        <v>6.6084745362282415</v>
      </c>
      <c r="BB254">
        <f t="shared" si="87"/>
        <v>62301.576538461537</v>
      </c>
      <c r="BC254">
        <f t="shared" si="79"/>
        <v>1.5202419467110782</v>
      </c>
      <c r="BD254" s="41">
        <f t="shared" si="74"/>
        <v>94.713470000000001</v>
      </c>
      <c r="BE254">
        <f t="shared" si="93"/>
        <v>149.52378369230769</v>
      </c>
      <c r="BF254">
        <f t="shared" si="93"/>
        <v>124.60315307692308</v>
      </c>
      <c r="BG254">
        <f t="shared" si="93"/>
        <v>99.682522461538468</v>
      </c>
      <c r="BH254">
        <f t="shared" si="93"/>
        <v>74.761891846153858</v>
      </c>
      <c r="BI254">
        <f t="shared" si="93"/>
        <v>49.841261230769234</v>
      </c>
      <c r="BK254">
        <f>PER!BD254/PBR!BB254*100</f>
        <v>12.051693728283789</v>
      </c>
      <c r="BL254">
        <f t="shared" si="88"/>
        <v>65493.568076923082</v>
      </c>
      <c r="BN254">
        <f>PER!BP254/PBR!BL254*100</f>
        <v>7.1318993937378821</v>
      </c>
    </row>
    <row r="255" spans="1:66" x14ac:dyDescent="0.3">
      <c r="A255" s="38">
        <v>39633</v>
      </c>
      <c r="B255" s="48">
        <v>90736.39</v>
      </c>
      <c r="C255" s="48">
        <v>106097.99</v>
      </c>
      <c r="D255" s="48">
        <v>616000</v>
      </c>
      <c r="E255" s="49">
        <v>1406.87</v>
      </c>
      <c r="AC255" s="35">
        <f t="shared" si="81"/>
        <v>2009</v>
      </c>
      <c r="AD255" s="5">
        <f t="shared" si="75"/>
        <v>2008</v>
      </c>
      <c r="AE255" s="5">
        <f t="shared" si="82"/>
        <v>2007</v>
      </c>
      <c r="AF255" s="8">
        <f t="shared" si="76"/>
        <v>39633</v>
      </c>
      <c r="AG255" s="6">
        <f t="shared" si="91"/>
        <v>26</v>
      </c>
      <c r="AH255" s="6">
        <f t="shared" si="92"/>
        <v>26</v>
      </c>
      <c r="AJ255">
        <f t="shared" si="83"/>
        <v>54837.055</v>
      </c>
      <c r="AK255">
        <f t="shared" si="84"/>
        <v>1.6546546855953514</v>
      </c>
      <c r="AL255" s="39">
        <f t="shared" si="77"/>
        <v>39633</v>
      </c>
      <c r="AM255" s="40">
        <f t="shared" si="78"/>
        <v>90.73639</v>
      </c>
      <c r="AN255">
        <f t="shared" si="94"/>
        <v>142.57634299999998</v>
      </c>
      <c r="AO255">
        <f t="shared" si="94"/>
        <v>120.64152099999998</v>
      </c>
      <c r="AP255" s="33">
        <f t="shared" si="94"/>
        <v>98.706698999999986</v>
      </c>
      <c r="AQ255">
        <f t="shared" si="94"/>
        <v>76.771876999999989</v>
      </c>
      <c r="AR255">
        <f t="shared" si="94"/>
        <v>54.837054999999999</v>
      </c>
      <c r="AT255">
        <f>PER!AK255/PBR!AJ255*100</f>
        <v>11.808548070278391</v>
      </c>
      <c r="AU255">
        <f t="shared" si="86"/>
        <v>65548.91</v>
      </c>
      <c r="AW255">
        <f>PER!AW255/PBR!AU255*100</f>
        <v>6.3844234785902625</v>
      </c>
      <c r="BB255">
        <f t="shared" si="87"/>
        <v>62469.100000000006</v>
      </c>
      <c r="BC255">
        <f t="shared" si="79"/>
        <v>1.4525003561760934</v>
      </c>
      <c r="BD255" s="41">
        <f t="shared" si="74"/>
        <v>90.73639</v>
      </c>
      <c r="BE255">
        <f t="shared" si="93"/>
        <v>149.92583999999999</v>
      </c>
      <c r="BF255">
        <f t="shared" si="93"/>
        <v>124.93820000000001</v>
      </c>
      <c r="BG255">
        <f t="shared" si="93"/>
        <v>99.95056000000001</v>
      </c>
      <c r="BH255">
        <f t="shared" si="93"/>
        <v>74.962920000000011</v>
      </c>
      <c r="BI255">
        <f t="shared" si="93"/>
        <v>49.975280000000005</v>
      </c>
      <c r="BK255">
        <f>PER!BD255/PBR!BB255*100</f>
        <v>12.146317139193616</v>
      </c>
      <c r="BL255">
        <f t="shared" si="88"/>
        <v>65548.91</v>
      </c>
      <c r="BN255">
        <f>PER!BP255/PBR!BL255*100</f>
        <v>7.3827467153916055</v>
      </c>
    </row>
    <row r="256" spans="1:66" x14ac:dyDescent="0.3">
      <c r="A256" s="38">
        <v>39640</v>
      </c>
      <c r="B256" s="48">
        <v>83666.02</v>
      </c>
      <c r="C256" s="49">
        <v>99215.18</v>
      </c>
      <c r="D256" s="48">
        <v>568000</v>
      </c>
      <c r="E256" s="49">
        <v>1316.66</v>
      </c>
      <c r="AC256" s="35">
        <f t="shared" si="81"/>
        <v>2009</v>
      </c>
      <c r="AD256" s="5">
        <f t="shared" si="75"/>
        <v>2008</v>
      </c>
      <c r="AE256" s="5">
        <f t="shared" si="82"/>
        <v>2007</v>
      </c>
      <c r="AF256" s="8">
        <f t="shared" si="76"/>
        <v>39640</v>
      </c>
      <c r="AG256" s="6">
        <f t="shared" si="91"/>
        <v>25</v>
      </c>
      <c r="AH256" s="6">
        <f t="shared" si="92"/>
        <v>27</v>
      </c>
      <c r="AJ256">
        <f t="shared" si="83"/>
        <v>54963.071730769232</v>
      </c>
      <c r="AK256">
        <f t="shared" si="84"/>
        <v>1.5222224188966205</v>
      </c>
      <c r="AL256" s="39">
        <f t="shared" si="77"/>
        <v>39640</v>
      </c>
      <c r="AM256" s="40">
        <f t="shared" si="78"/>
        <v>83.666020000000003</v>
      </c>
      <c r="AN256">
        <f t="shared" si="94"/>
        <v>142.90398649999997</v>
      </c>
      <c r="AO256">
        <f t="shared" si="94"/>
        <v>120.91875780769229</v>
      </c>
      <c r="AP256" s="33">
        <f t="shared" si="94"/>
        <v>98.933529115384601</v>
      </c>
      <c r="AQ256">
        <f t="shared" si="94"/>
        <v>76.948300423076915</v>
      </c>
      <c r="AR256">
        <f t="shared" si="94"/>
        <v>54.963071730769229</v>
      </c>
      <c r="AT256">
        <f>PER!AK256/PBR!AJ256*100</f>
        <v>11.715026578352314</v>
      </c>
      <c r="AU256">
        <f t="shared" si="86"/>
        <v>65604.251923076925</v>
      </c>
      <c r="AW256">
        <f>PER!AW256/PBR!AU256*100</f>
        <v>6.1607504274391687</v>
      </c>
      <c r="BB256">
        <f t="shared" si="87"/>
        <v>62636.623461538467</v>
      </c>
      <c r="BC256">
        <f t="shared" si="79"/>
        <v>1.3357364330370469</v>
      </c>
      <c r="BD256" s="41">
        <f t="shared" si="74"/>
        <v>83.666020000000003</v>
      </c>
      <c r="BE256">
        <f t="shared" si="93"/>
        <v>150.3278963076923</v>
      </c>
      <c r="BF256">
        <f t="shared" si="93"/>
        <v>125.27324692307694</v>
      </c>
      <c r="BG256">
        <f t="shared" si="93"/>
        <v>100.21859753846157</v>
      </c>
      <c r="BH256">
        <f t="shared" si="93"/>
        <v>75.163948153846164</v>
      </c>
      <c r="BI256">
        <f t="shared" si="93"/>
        <v>50.109298769230783</v>
      </c>
      <c r="BK256">
        <f>PER!BD256/PBR!BB256*100</f>
        <v>12.240434404003542</v>
      </c>
      <c r="BL256">
        <f t="shared" si="88"/>
        <v>65604.251923076925</v>
      </c>
      <c r="BN256">
        <f>PER!BP256/PBR!BL256*100</f>
        <v>7.6331708213917064</v>
      </c>
    </row>
    <row r="257" spans="1:66" x14ac:dyDescent="0.3">
      <c r="A257" s="38">
        <v>39647</v>
      </c>
      <c r="B257" s="48">
        <v>85728.21</v>
      </c>
      <c r="C257" s="48">
        <v>100709.12</v>
      </c>
      <c r="D257" s="48">
        <v>582000</v>
      </c>
      <c r="E257" s="49">
        <v>1335.67</v>
      </c>
      <c r="AC257" s="35">
        <f t="shared" si="81"/>
        <v>2009</v>
      </c>
      <c r="AD257" s="5">
        <f t="shared" si="75"/>
        <v>2008</v>
      </c>
      <c r="AE257" s="5">
        <f t="shared" si="82"/>
        <v>2007</v>
      </c>
      <c r="AF257" s="8">
        <f t="shared" si="76"/>
        <v>39647</v>
      </c>
      <c r="AG257" s="6">
        <f t="shared" si="91"/>
        <v>24</v>
      </c>
      <c r="AH257" s="6">
        <f t="shared" si="92"/>
        <v>28</v>
      </c>
      <c r="AJ257">
        <f t="shared" si="83"/>
        <v>55089.088461538457</v>
      </c>
      <c r="AK257">
        <f t="shared" si="84"/>
        <v>1.5561740517789264</v>
      </c>
      <c r="AL257" s="39">
        <f t="shared" si="77"/>
        <v>39647</v>
      </c>
      <c r="AM257" s="40">
        <f t="shared" si="78"/>
        <v>85.728210000000004</v>
      </c>
      <c r="AN257">
        <f t="shared" si="94"/>
        <v>143.23162999999997</v>
      </c>
      <c r="AO257">
        <f t="shared" si="94"/>
        <v>121.19599461538459</v>
      </c>
      <c r="AP257" s="33">
        <f t="shared" si="94"/>
        <v>99.160359230769217</v>
      </c>
      <c r="AQ257">
        <f t="shared" si="94"/>
        <v>77.124723846153842</v>
      </c>
      <c r="AR257">
        <f t="shared" si="94"/>
        <v>55.089088461538459</v>
      </c>
      <c r="AT257">
        <f>PER!AK257/PBR!AJ257*100</f>
        <v>11.621932948748821</v>
      </c>
      <c r="AU257">
        <f t="shared" si="86"/>
        <v>65659.593846153846</v>
      </c>
      <c r="AW257">
        <f>PER!AW257/PBR!AU257*100</f>
        <v>5.937454426953976</v>
      </c>
      <c r="BB257">
        <f t="shared" si="87"/>
        <v>62804.146923076929</v>
      </c>
      <c r="BC257">
        <f t="shared" si="79"/>
        <v>1.3650087486261167</v>
      </c>
      <c r="BD257" s="41">
        <f t="shared" si="74"/>
        <v>85.728210000000004</v>
      </c>
      <c r="BE257">
        <f t="shared" si="93"/>
        <v>150.72995261538463</v>
      </c>
      <c r="BF257">
        <f t="shared" si="93"/>
        <v>125.60829384615386</v>
      </c>
      <c r="BG257">
        <f t="shared" si="93"/>
        <v>100.48663507692309</v>
      </c>
      <c r="BH257">
        <f t="shared" si="93"/>
        <v>75.364976307692331</v>
      </c>
      <c r="BI257">
        <f t="shared" si="93"/>
        <v>50.243317538461547</v>
      </c>
      <c r="BK257">
        <f>PER!BD257/PBR!BB257*100</f>
        <v>12.334049572988141</v>
      </c>
      <c r="BL257">
        <f t="shared" si="88"/>
        <v>65659.593846153846</v>
      </c>
      <c r="BN257">
        <f>PER!BP257/PBR!BL257*100</f>
        <v>7.8831727818743271</v>
      </c>
    </row>
    <row r="258" spans="1:66" x14ac:dyDescent="0.3">
      <c r="A258" s="38">
        <v>39654</v>
      </c>
      <c r="B258" s="48">
        <v>84844.42</v>
      </c>
      <c r="C258" s="48">
        <v>100216.28</v>
      </c>
      <c r="D258" s="48">
        <v>576000</v>
      </c>
      <c r="E258" s="49">
        <v>1329.59</v>
      </c>
      <c r="AC258" s="35">
        <f t="shared" si="81"/>
        <v>2009</v>
      </c>
      <c r="AD258" s="5">
        <f t="shared" si="75"/>
        <v>2008</v>
      </c>
      <c r="AE258" s="5">
        <f t="shared" si="82"/>
        <v>2007</v>
      </c>
      <c r="AF258" s="8">
        <f t="shared" si="76"/>
        <v>39654</v>
      </c>
      <c r="AG258" s="6">
        <f t="shared" si="91"/>
        <v>23</v>
      </c>
      <c r="AH258" s="6">
        <f t="shared" si="92"/>
        <v>29</v>
      </c>
      <c r="AJ258">
        <f t="shared" si="83"/>
        <v>55215.105192307688</v>
      </c>
      <c r="AK258">
        <f t="shared" si="84"/>
        <v>1.5366161072137219</v>
      </c>
      <c r="AL258" s="39">
        <f t="shared" si="77"/>
        <v>39654</v>
      </c>
      <c r="AM258" s="40">
        <f t="shared" si="78"/>
        <v>84.84442</v>
      </c>
      <c r="AN258">
        <f t="shared" si="94"/>
        <v>143.55927349999999</v>
      </c>
      <c r="AO258">
        <f t="shared" si="94"/>
        <v>121.4732314230769</v>
      </c>
      <c r="AP258" s="33">
        <f t="shared" si="94"/>
        <v>99.387189346153832</v>
      </c>
      <c r="AQ258">
        <f t="shared" si="94"/>
        <v>77.301147269230754</v>
      </c>
      <c r="AR258">
        <f t="shared" si="94"/>
        <v>55.215105192307689</v>
      </c>
      <c r="AT258">
        <f>PER!AK258/PBR!AJ258*100</f>
        <v>11.529264251953741</v>
      </c>
      <c r="AU258">
        <f t="shared" si="86"/>
        <v>65714.935769230768</v>
      </c>
      <c r="AW258">
        <f>PER!AW258/PBR!AU258*100</f>
        <v>5.7145345245334784</v>
      </c>
      <c r="BB258">
        <f t="shared" si="87"/>
        <v>62971.670384615383</v>
      </c>
      <c r="BC258">
        <f t="shared" si="79"/>
        <v>1.3473426936555959</v>
      </c>
      <c r="BD258" s="41">
        <f t="shared" si="74"/>
        <v>84.84442</v>
      </c>
      <c r="BE258">
        <f t="shared" si="93"/>
        <v>151.13200892307691</v>
      </c>
      <c r="BF258">
        <f t="shared" si="93"/>
        <v>125.94334076923077</v>
      </c>
      <c r="BG258">
        <f t="shared" si="93"/>
        <v>100.75467261538462</v>
      </c>
      <c r="BH258">
        <f t="shared" si="93"/>
        <v>75.566004461538469</v>
      </c>
      <c r="BI258">
        <f t="shared" si="93"/>
        <v>50.37733630769231</v>
      </c>
      <c r="BK258">
        <f>PER!BD258/PBR!BB258*100</f>
        <v>12.427166653322246</v>
      </c>
      <c r="BL258">
        <f t="shared" si="88"/>
        <v>65714.935769230768</v>
      </c>
      <c r="BN258">
        <f>PER!BP258/PBR!BL258*100</f>
        <v>8.1327536633707425</v>
      </c>
    </row>
    <row r="259" spans="1:66" x14ac:dyDescent="0.3">
      <c r="A259" s="38">
        <v>39661</v>
      </c>
      <c r="B259" s="48">
        <v>83224.13</v>
      </c>
      <c r="C259" s="48">
        <v>97452.17</v>
      </c>
      <c r="D259" s="48">
        <v>565000</v>
      </c>
      <c r="E259" s="49">
        <v>1291.8599999999999</v>
      </c>
      <c r="AC259" s="35">
        <f t="shared" si="81"/>
        <v>2009</v>
      </c>
      <c r="AD259" s="5">
        <f t="shared" si="75"/>
        <v>2008</v>
      </c>
      <c r="AE259" s="5">
        <f t="shared" si="82"/>
        <v>2007</v>
      </c>
      <c r="AF259" s="8">
        <f t="shared" si="76"/>
        <v>39661</v>
      </c>
      <c r="AG259" s="6">
        <f t="shared" si="91"/>
        <v>22</v>
      </c>
      <c r="AH259" s="6">
        <f t="shared" si="92"/>
        <v>30</v>
      </c>
      <c r="AJ259">
        <f t="shared" si="83"/>
        <v>55341.12192307692</v>
      </c>
      <c r="AK259">
        <f t="shared" si="84"/>
        <v>1.5038388653500723</v>
      </c>
      <c r="AL259" s="39">
        <f t="shared" si="77"/>
        <v>39661</v>
      </c>
      <c r="AM259" s="40">
        <f t="shared" si="78"/>
        <v>83.224130000000002</v>
      </c>
      <c r="AN259">
        <f t="shared" si="94"/>
        <v>143.88691699999998</v>
      </c>
      <c r="AO259">
        <f t="shared" si="94"/>
        <v>121.75046823076921</v>
      </c>
      <c r="AP259" s="33">
        <f t="shared" si="94"/>
        <v>99.614019461538447</v>
      </c>
      <c r="AQ259">
        <f t="shared" si="94"/>
        <v>77.47757069230768</v>
      </c>
      <c r="AR259">
        <f t="shared" si="94"/>
        <v>55.341121923076919</v>
      </c>
      <c r="AT259">
        <f>PER!AK259/PBR!AJ259*100</f>
        <v>11.437017585135973</v>
      </c>
      <c r="AU259">
        <f t="shared" si="86"/>
        <v>65770.277692307689</v>
      </c>
      <c r="AW259">
        <f>PER!AW259/PBR!AU259*100</f>
        <v>5.4919897707827143</v>
      </c>
      <c r="BB259">
        <f t="shared" si="87"/>
        <v>63139.193846153845</v>
      </c>
      <c r="BC259">
        <f t="shared" si="79"/>
        <v>1.3181056793785726</v>
      </c>
      <c r="BD259" s="41">
        <f t="shared" si="74"/>
        <v>83.224130000000002</v>
      </c>
      <c r="BE259">
        <f t="shared" si="93"/>
        <v>151.53406523076922</v>
      </c>
      <c r="BF259">
        <f t="shared" si="93"/>
        <v>126.27838769230769</v>
      </c>
      <c r="BG259">
        <f t="shared" si="93"/>
        <v>101.02271015384616</v>
      </c>
      <c r="BH259">
        <f t="shared" si="93"/>
        <v>75.767032615384622</v>
      </c>
      <c r="BI259">
        <f t="shared" si="93"/>
        <v>50.511355076923081</v>
      </c>
      <c r="BK259">
        <f>PER!BD259/PBR!BB259*100</f>
        <v>12.519789609652676</v>
      </c>
      <c r="BL259">
        <f t="shared" si="88"/>
        <v>65770.277692307689</v>
      </c>
      <c r="BN259">
        <f>PER!BP259/PBR!BL259*100</f>
        <v>8.381914528822529</v>
      </c>
    </row>
    <row r="260" spans="1:66" x14ac:dyDescent="0.3">
      <c r="A260" s="38">
        <v>39668</v>
      </c>
      <c r="B260" s="48">
        <v>84402.52</v>
      </c>
      <c r="C260" s="48">
        <v>99302.23</v>
      </c>
      <c r="D260" s="48">
        <v>573000</v>
      </c>
      <c r="E260" s="49">
        <v>1317.51</v>
      </c>
      <c r="AC260" s="35">
        <f t="shared" si="81"/>
        <v>2009</v>
      </c>
      <c r="AD260" s="5">
        <f t="shared" si="75"/>
        <v>2008</v>
      </c>
      <c r="AE260" s="5">
        <f t="shared" si="82"/>
        <v>2007</v>
      </c>
      <c r="AF260" s="8">
        <f t="shared" si="76"/>
        <v>39668</v>
      </c>
      <c r="AG260" s="6">
        <f t="shared" si="91"/>
        <v>21</v>
      </c>
      <c r="AH260" s="6">
        <f t="shared" si="92"/>
        <v>31</v>
      </c>
      <c r="AJ260">
        <f t="shared" si="83"/>
        <v>55467.138653846152</v>
      </c>
      <c r="AK260">
        <f t="shared" si="84"/>
        <v>1.5216670996268786</v>
      </c>
      <c r="AL260" s="39">
        <f t="shared" si="77"/>
        <v>39668</v>
      </c>
      <c r="AM260" s="40">
        <f t="shared" si="78"/>
        <v>84.40252000000001</v>
      </c>
      <c r="AN260">
        <f t="shared" si="94"/>
        <v>144.21456049999998</v>
      </c>
      <c r="AO260">
        <f t="shared" si="94"/>
        <v>122.02770503846152</v>
      </c>
      <c r="AP260" s="33">
        <f t="shared" si="94"/>
        <v>99.840849576923063</v>
      </c>
      <c r="AQ260">
        <f t="shared" si="94"/>
        <v>77.653994115384606</v>
      </c>
      <c r="AR260">
        <f t="shared" si="94"/>
        <v>55.467138653846149</v>
      </c>
      <c r="AT260">
        <f>PER!AK260/PBR!AJ260*100</f>
        <v>11.345190071844376</v>
      </c>
      <c r="AU260">
        <f t="shared" si="86"/>
        <v>65825.61961538461</v>
      </c>
      <c r="AW260">
        <f>PER!AW260/PBR!AU260*100</f>
        <v>5.2698192194994746</v>
      </c>
      <c r="BB260">
        <f t="shared" si="87"/>
        <v>63306.717307692306</v>
      </c>
      <c r="BC260">
        <f t="shared" si="79"/>
        <v>1.3332316630757346</v>
      </c>
      <c r="BD260" s="41">
        <f t="shared" si="74"/>
        <v>84.40252000000001</v>
      </c>
      <c r="BE260">
        <f t="shared" ref="BE260:BI275" si="95">($BB260*BE$18)/1000</f>
        <v>151.93612153846155</v>
      </c>
      <c r="BF260">
        <f t="shared" si="95"/>
        <v>126.61343461538462</v>
      </c>
      <c r="BG260">
        <f t="shared" si="95"/>
        <v>101.29074769230769</v>
      </c>
      <c r="BH260">
        <f t="shared" si="95"/>
        <v>75.968060769230789</v>
      </c>
      <c r="BI260">
        <f t="shared" si="95"/>
        <v>50.645373846153845</v>
      </c>
      <c r="BK260">
        <f>PER!BD260/PBR!BB260*100</f>
        <v>12.611922364660961</v>
      </c>
      <c r="BL260">
        <f t="shared" si="88"/>
        <v>65825.61961538461</v>
      </c>
      <c r="BN260">
        <f>PER!BP260/PBR!BL260*100</f>
        <v>8.6306564375966524</v>
      </c>
    </row>
    <row r="261" spans="1:66" x14ac:dyDescent="0.3">
      <c r="A261" s="38">
        <v>39674</v>
      </c>
      <c r="B261" s="48">
        <v>85433.62</v>
      </c>
      <c r="C261" s="48">
        <v>100674.05</v>
      </c>
      <c r="D261" s="48">
        <v>580000</v>
      </c>
      <c r="E261" s="49">
        <v>1336.32</v>
      </c>
      <c r="AC261" s="35">
        <f t="shared" si="81"/>
        <v>2009</v>
      </c>
      <c r="AD261" s="5">
        <f t="shared" si="75"/>
        <v>2008</v>
      </c>
      <c r="AE261" s="5">
        <f t="shared" si="82"/>
        <v>2007</v>
      </c>
      <c r="AF261" s="8">
        <f t="shared" si="76"/>
        <v>39674</v>
      </c>
      <c r="AG261" s="6">
        <f t="shared" si="91"/>
        <v>20</v>
      </c>
      <c r="AH261" s="6">
        <f t="shared" si="92"/>
        <v>32</v>
      </c>
      <c r="AJ261">
        <f t="shared" si="83"/>
        <v>55593.155384615384</v>
      </c>
      <c r="AK261">
        <f t="shared" si="84"/>
        <v>1.5367650821209284</v>
      </c>
      <c r="AL261" s="39">
        <f t="shared" si="77"/>
        <v>39674</v>
      </c>
      <c r="AM261" s="40">
        <f t="shared" si="78"/>
        <v>85.433619999999991</v>
      </c>
      <c r="AN261">
        <f t="shared" si="94"/>
        <v>144.54220399999997</v>
      </c>
      <c r="AO261">
        <f t="shared" si="94"/>
        <v>122.30494184615382</v>
      </c>
      <c r="AP261" s="33">
        <f t="shared" si="94"/>
        <v>100.06767969230768</v>
      </c>
      <c r="AQ261">
        <f t="shared" si="94"/>
        <v>77.830417538461532</v>
      </c>
      <c r="AR261">
        <f t="shared" si="94"/>
        <v>55.593155384615386</v>
      </c>
      <c r="AT261">
        <f>PER!AK261/PBR!AJ261*100</f>
        <v>11.253778861708794</v>
      </c>
      <c r="AU261">
        <f t="shared" si="86"/>
        <v>65880.961538461546</v>
      </c>
      <c r="AW261">
        <f>PER!AW261/PBR!AU261*100</f>
        <v>5.0480219276609031</v>
      </c>
      <c r="BB261">
        <f t="shared" si="87"/>
        <v>63474.240769230775</v>
      </c>
      <c r="BC261">
        <f t="shared" si="79"/>
        <v>1.3459573358365251</v>
      </c>
      <c r="BD261" s="41">
        <f t="shared" si="74"/>
        <v>85.433619999999991</v>
      </c>
      <c r="BE261">
        <f t="shared" si="95"/>
        <v>152.33817784615385</v>
      </c>
      <c r="BF261">
        <f t="shared" si="95"/>
        <v>126.94848153846155</v>
      </c>
      <c r="BG261">
        <f t="shared" si="95"/>
        <v>101.55878523076925</v>
      </c>
      <c r="BH261">
        <f t="shared" si="95"/>
        <v>76.169088923076941</v>
      </c>
      <c r="BI261">
        <f t="shared" si="95"/>
        <v>50.779392615384623</v>
      </c>
      <c r="BK261">
        <f>PER!BD261/PBR!BB261*100</f>
        <v>12.703568799617113</v>
      </c>
      <c r="BL261">
        <f t="shared" si="88"/>
        <v>65880.961538461546</v>
      </c>
      <c r="BN261">
        <f>PER!BP261/PBR!BL261*100</f>
        <v>8.8789804455004777</v>
      </c>
    </row>
    <row r="262" spans="1:66" x14ac:dyDescent="0.3">
      <c r="A262" s="38">
        <v>39682</v>
      </c>
      <c r="B262" s="48">
        <v>82045.73</v>
      </c>
      <c r="C262" s="48">
        <v>95788.58</v>
      </c>
      <c r="D262" s="48">
        <v>557000</v>
      </c>
      <c r="E262" s="49">
        <v>1270.44</v>
      </c>
      <c r="AC262" s="35">
        <f t="shared" si="81"/>
        <v>2009</v>
      </c>
      <c r="AD262" s="5">
        <f t="shared" si="75"/>
        <v>2008</v>
      </c>
      <c r="AE262" s="5">
        <f t="shared" si="82"/>
        <v>2007</v>
      </c>
      <c r="AF262" s="8">
        <f t="shared" si="76"/>
        <v>39682</v>
      </c>
      <c r="AG262" s="6">
        <f t="shared" si="91"/>
        <v>19</v>
      </c>
      <c r="AH262" s="6">
        <f t="shared" si="92"/>
        <v>33</v>
      </c>
      <c r="AJ262">
        <f t="shared" si="83"/>
        <v>55719.172115384616</v>
      </c>
      <c r="AK262">
        <f t="shared" si="84"/>
        <v>1.4724865227734847</v>
      </c>
      <c r="AL262" s="39">
        <f t="shared" si="77"/>
        <v>39682</v>
      </c>
      <c r="AM262" s="40">
        <f t="shared" si="78"/>
        <v>82.045729999999992</v>
      </c>
      <c r="AN262">
        <f t="shared" si="94"/>
        <v>144.86984749999996</v>
      </c>
      <c r="AO262">
        <f t="shared" si="94"/>
        <v>122.58217865384614</v>
      </c>
      <c r="AP262" s="33">
        <f t="shared" si="94"/>
        <v>100.29450980769231</v>
      </c>
      <c r="AQ262">
        <f t="shared" si="94"/>
        <v>78.006840961538458</v>
      </c>
      <c r="AR262">
        <f t="shared" si="94"/>
        <v>55.719172115384616</v>
      </c>
      <c r="AT262">
        <f>PER!AK262/PBR!AJ262*100</f>
        <v>11.16278113014511</v>
      </c>
      <c r="AU262">
        <f t="shared" si="86"/>
        <v>65936.303461538453</v>
      </c>
      <c r="AW262">
        <f>PER!AW262/PBR!AU262*100</f>
        <v>4.8265969554101549</v>
      </c>
      <c r="BB262">
        <f t="shared" si="87"/>
        <v>63641.764230769229</v>
      </c>
      <c r="BC262">
        <f t="shared" si="79"/>
        <v>1.2891806346300643</v>
      </c>
      <c r="BD262" s="41">
        <f t="shared" si="74"/>
        <v>82.045729999999992</v>
      </c>
      <c r="BE262">
        <f t="shared" si="95"/>
        <v>152.74023415384613</v>
      </c>
      <c r="BF262">
        <f t="shared" si="95"/>
        <v>127.28352846153845</v>
      </c>
      <c r="BG262">
        <f t="shared" si="95"/>
        <v>101.82682276923077</v>
      </c>
      <c r="BH262">
        <f t="shared" si="95"/>
        <v>76.37011707692308</v>
      </c>
      <c r="BI262">
        <f t="shared" si="95"/>
        <v>50.913411384615387</v>
      </c>
      <c r="BK262">
        <f>PER!BD262/PBR!BB262*100</f>
        <v>12.794732754924656</v>
      </c>
      <c r="BL262">
        <f t="shared" si="88"/>
        <v>65936.303461538453</v>
      </c>
      <c r="BN262">
        <f>PER!BP262/PBR!BL262*100</f>
        <v>9.1268876047967247</v>
      </c>
    </row>
    <row r="263" spans="1:66" x14ac:dyDescent="0.3">
      <c r="A263" s="38">
        <v>39689</v>
      </c>
      <c r="B263" s="48">
        <v>76006.460000000006</v>
      </c>
      <c r="C263" s="48">
        <v>88878.77</v>
      </c>
      <c r="D263" s="48">
        <v>516000</v>
      </c>
      <c r="E263" s="49">
        <v>1178.44</v>
      </c>
      <c r="AC263" s="35">
        <f t="shared" si="81"/>
        <v>2009</v>
      </c>
      <c r="AD263" s="5">
        <f t="shared" si="75"/>
        <v>2008</v>
      </c>
      <c r="AE263" s="5">
        <f t="shared" si="82"/>
        <v>2007</v>
      </c>
      <c r="AF263" s="8">
        <f t="shared" si="76"/>
        <v>39689</v>
      </c>
      <c r="AG263" s="6">
        <f t="shared" si="91"/>
        <v>18</v>
      </c>
      <c r="AH263" s="6">
        <f t="shared" si="92"/>
        <v>34</v>
      </c>
      <c r="AJ263">
        <f t="shared" si="83"/>
        <v>55845.188846153847</v>
      </c>
      <c r="AK263">
        <f t="shared" si="84"/>
        <v>1.3610207355442527</v>
      </c>
      <c r="AL263" s="39">
        <f t="shared" si="77"/>
        <v>39689</v>
      </c>
      <c r="AM263" s="40">
        <f t="shared" si="78"/>
        <v>76.006460000000004</v>
      </c>
      <c r="AN263">
        <f t="shared" si="94"/>
        <v>145.19749099999999</v>
      </c>
      <c r="AO263">
        <f t="shared" si="94"/>
        <v>122.85941546153845</v>
      </c>
      <c r="AP263" s="33">
        <f t="shared" si="94"/>
        <v>100.52133992307691</v>
      </c>
      <c r="AQ263">
        <f t="shared" si="94"/>
        <v>78.183264384615384</v>
      </c>
      <c r="AR263">
        <f t="shared" si="94"/>
        <v>55.845188846153846</v>
      </c>
      <c r="AT263">
        <f>PER!AK263/PBR!AJ263*100</f>
        <v>11.072194078064337</v>
      </c>
      <c r="AU263">
        <f t="shared" si="86"/>
        <v>65991.645384615389</v>
      </c>
      <c r="AW263">
        <f>PER!AW263/PBR!AU263*100</f>
        <v>4.6055433660431069</v>
      </c>
      <c r="BB263">
        <f t="shared" si="87"/>
        <v>63809.287692307691</v>
      </c>
      <c r="BC263">
        <f t="shared" si="79"/>
        <v>1.1911504225922067</v>
      </c>
      <c r="BD263" s="41">
        <f t="shared" si="74"/>
        <v>76.006460000000004</v>
      </c>
      <c r="BE263">
        <f t="shared" si="95"/>
        <v>153.14229046153844</v>
      </c>
      <c r="BF263">
        <f t="shared" si="95"/>
        <v>127.61857538461538</v>
      </c>
      <c r="BG263">
        <f t="shared" si="95"/>
        <v>102.09486030769231</v>
      </c>
      <c r="BH263">
        <f t="shared" si="95"/>
        <v>76.571145230769233</v>
      </c>
      <c r="BI263">
        <f t="shared" si="95"/>
        <v>51.047430153846157</v>
      </c>
      <c r="BK263">
        <f>PER!BD263/PBR!BB263*100</f>
        <v>12.885418030657075</v>
      </c>
      <c r="BL263">
        <f t="shared" si="88"/>
        <v>65991.645384615389</v>
      </c>
      <c r="BN263">
        <f>PER!BP263/PBR!BL263*100</f>
        <v>9.3743789642183017</v>
      </c>
    </row>
    <row r="264" spans="1:66" x14ac:dyDescent="0.3">
      <c r="A264" s="38">
        <v>39696</v>
      </c>
      <c r="B264" s="48">
        <v>76595.66</v>
      </c>
      <c r="C264" s="48">
        <v>88190.78</v>
      </c>
      <c r="D264" s="48">
        <v>520000</v>
      </c>
      <c r="E264" s="49">
        <v>1168.4100000000001</v>
      </c>
      <c r="AC264" s="35">
        <f t="shared" si="81"/>
        <v>2009</v>
      </c>
      <c r="AD264" s="5">
        <f t="shared" si="75"/>
        <v>2008</v>
      </c>
      <c r="AE264" s="5">
        <f t="shared" si="82"/>
        <v>2007</v>
      </c>
      <c r="AF264" s="8">
        <f t="shared" si="76"/>
        <v>39696</v>
      </c>
      <c r="AG264" s="6">
        <f t="shared" si="91"/>
        <v>17</v>
      </c>
      <c r="AH264" s="6">
        <f t="shared" si="92"/>
        <v>35</v>
      </c>
      <c r="AJ264">
        <f t="shared" si="83"/>
        <v>55971.205576923079</v>
      </c>
      <c r="AK264">
        <f t="shared" si="84"/>
        <v>1.3684832979831398</v>
      </c>
      <c r="AL264" s="39">
        <f t="shared" si="77"/>
        <v>39696</v>
      </c>
      <c r="AM264" s="40">
        <f t="shared" si="78"/>
        <v>76.595660000000009</v>
      </c>
      <c r="AN264">
        <f t="shared" si="94"/>
        <v>145.52513449999998</v>
      </c>
      <c r="AO264">
        <f t="shared" si="94"/>
        <v>123.13665226923077</v>
      </c>
      <c r="AP264" s="33">
        <f t="shared" si="94"/>
        <v>100.74817003846154</v>
      </c>
      <c r="AQ264">
        <f t="shared" si="94"/>
        <v>78.359687807692296</v>
      </c>
      <c r="AR264">
        <f t="shared" si="94"/>
        <v>55.971205576923076</v>
      </c>
      <c r="AT264">
        <f>PER!AK264/PBR!AJ264*100</f>
        <v>10.982014931585582</v>
      </c>
      <c r="AU264">
        <f t="shared" si="86"/>
        <v>66046.98730769231</v>
      </c>
      <c r="AW264">
        <f>PER!AW264/PBR!AU264*100</f>
        <v>4.3848602259951681</v>
      </c>
      <c r="BB264">
        <f t="shared" si="87"/>
        <v>63976.81115384616</v>
      </c>
      <c r="BC264">
        <f t="shared" si="79"/>
        <v>1.1972409787010028</v>
      </c>
      <c r="BD264" s="41">
        <f t="shared" si="74"/>
        <v>76.595660000000009</v>
      </c>
      <c r="BE264">
        <f t="shared" si="95"/>
        <v>153.5443467692308</v>
      </c>
      <c r="BF264">
        <f t="shared" si="95"/>
        <v>127.95362230769231</v>
      </c>
      <c r="BG264">
        <f t="shared" si="95"/>
        <v>102.36289784615387</v>
      </c>
      <c r="BH264">
        <f t="shared" si="95"/>
        <v>76.772173384615414</v>
      </c>
      <c r="BI264">
        <f t="shared" si="95"/>
        <v>51.181448923076935</v>
      </c>
      <c r="BK264">
        <f>PER!BD264/PBR!BB264*100</f>
        <v>12.975628387085852</v>
      </c>
      <c r="BL264">
        <f t="shared" si="88"/>
        <v>66046.98730769231</v>
      </c>
      <c r="BN264">
        <f>PER!BP264/PBR!BL264*100</f>
        <v>9.6214555689831247</v>
      </c>
    </row>
    <row r="265" spans="1:66" x14ac:dyDescent="0.3">
      <c r="A265" s="38">
        <v>39703</v>
      </c>
      <c r="B265" s="48">
        <v>79983.539999999994</v>
      </c>
      <c r="C265" s="48">
        <v>93405.39</v>
      </c>
      <c r="D265" s="48">
        <v>543000</v>
      </c>
      <c r="E265" s="49">
        <v>1237.7</v>
      </c>
      <c r="AC265" s="35">
        <f t="shared" si="81"/>
        <v>2009</v>
      </c>
      <c r="AD265" s="5">
        <f t="shared" si="75"/>
        <v>2008</v>
      </c>
      <c r="AE265" s="5">
        <f t="shared" si="82"/>
        <v>2007</v>
      </c>
      <c r="AF265" s="8">
        <f t="shared" si="76"/>
        <v>39703</v>
      </c>
      <c r="AG265" s="6">
        <f t="shared" si="91"/>
        <v>16</v>
      </c>
      <c r="AH265" s="6">
        <f t="shared" si="92"/>
        <v>36</v>
      </c>
      <c r="AJ265">
        <f t="shared" si="83"/>
        <v>56097.222307692304</v>
      </c>
      <c r="AK265">
        <f t="shared" si="84"/>
        <v>1.4258021468744324</v>
      </c>
      <c r="AL265" s="39">
        <f t="shared" si="77"/>
        <v>39703</v>
      </c>
      <c r="AM265" s="40">
        <f t="shared" si="78"/>
        <v>79.983539999999991</v>
      </c>
      <c r="AN265">
        <f t="shared" ref="AN265:AR284" si="96">($AJ265*AN$18)/1000</f>
        <v>145.85277799999997</v>
      </c>
      <c r="AO265">
        <f t="shared" si="96"/>
        <v>123.41388907692306</v>
      </c>
      <c r="AP265" s="33">
        <f t="shared" si="96"/>
        <v>100.97500015384614</v>
      </c>
      <c r="AQ265">
        <f t="shared" si="96"/>
        <v>78.536111230769222</v>
      </c>
      <c r="AR265">
        <f t="shared" si="96"/>
        <v>56.097222307692306</v>
      </c>
      <c r="AT265">
        <f>PER!AK265/PBR!AJ265*100</f>
        <v>10.892240941752924</v>
      </c>
      <c r="AU265">
        <f t="shared" si="86"/>
        <v>66102.329230769232</v>
      </c>
      <c r="AW265">
        <f>PER!AW265/PBR!AU265*100</f>
        <v>4.1645466048281232</v>
      </c>
      <c r="BB265">
        <f t="shared" si="87"/>
        <v>64144.334615384621</v>
      </c>
      <c r="BC265">
        <f t="shared" si="79"/>
        <v>1.2469306990179057</v>
      </c>
      <c r="BD265" s="41">
        <f t="shared" si="74"/>
        <v>79.983539999999991</v>
      </c>
      <c r="BE265">
        <f t="shared" si="95"/>
        <v>153.94640307692308</v>
      </c>
      <c r="BF265">
        <f t="shared" si="95"/>
        <v>128.28866923076924</v>
      </c>
      <c r="BG265">
        <f t="shared" si="95"/>
        <v>102.6309353846154</v>
      </c>
      <c r="BH265">
        <f t="shared" si="95"/>
        <v>76.973201538461552</v>
      </c>
      <c r="BI265">
        <f t="shared" si="95"/>
        <v>51.315467692307699</v>
      </c>
      <c r="BK265">
        <f>PER!BD265/PBR!BB265*100</f>
        <v>13.065367545200196</v>
      </c>
      <c r="BL265">
        <f t="shared" si="88"/>
        <v>66102.329230769232</v>
      </c>
      <c r="BN265">
        <f>PER!BP265/PBR!BL265*100</f>
        <v>9.8681184608088035</v>
      </c>
    </row>
    <row r="266" spans="1:66" x14ac:dyDescent="0.3">
      <c r="A266" s="38">
        <v>39710</v>
      </c>
      <c r="B266" s="48">
        <v>82193.03</v>
      </c>
      <c r="C266" s="48">
        <v>95290.25</v>
      </c>
      <c r="D266" s="48">
        <v>558000</v>
      </c>
      <c r="E266" s="49">
        <v>1262.6099999999999</v>
      </c>
      <c r="AC266" s="35">
        <f t="shared" si="81"/>
        <v>2009</v>
      </c>
      <c r="AD266" s="5">
        <f t="shared" si="75"/>
        <v>2008</v>
      </c>
      <c r="AE266" s="5">
        <f t="shared" si="82"/>
        <v>2007</v>
      </c>
      <c r="AF266" s="8">
        <f t="shared" si="76"/>
        <v>39710</v>
      </c>
      <c r="AG266" s="6">
        <f t="shared" si="91"/>
        <v>15</v>
      </c>
      <c r="AH266" s="6">
        <f t="shared" si="92"/>
        <v>37</v>
      </c>
      <c r="AJ266">
        <f t="shared" si="83"/>
        <v>56223.239038461536</v>
      </c>
      <c r="AK266">
        <f t="shared" si="84"/>
        <v>1.4619049241146156</v>
      </c>
      <c r="AL266" s="39">
        <f t="shared" si="77"/>
        <v>39710</v>
      </c>
      <c r="AM266" s="40">
        <f t="shared" si="78"/>
        <v>82.193029999999993</v>
      </c>
      <c r="AN266">
        <f t="shared" si="96"/>
        <v>146.18042149999997</v>
      </c>
      <c r="AO266">
        <f t="shared" si="96"/>
        <v>123.69112588461536</v>
      </c>
      <c r="AP266" s="33">
        <f t="shared" si="96"/>
        <v>101.20183026923075</v>
      </c>
      <c r="AQ266">
        <f t="shared" si="96"/>
        <v>78.712534653846149</v>
      </c>
      <c r="AR266">
        <f t="shared" si="96"/>
        <v>56.223239038461536</v>
      </c>
      <c r="AT266">
        <f>PER!AK266/PBR!AJ266*100</f>
        <v>10.802869384256086</v>
      </c>
      <c r="AU266">
        <f t="shared" si="86"/>
        <v>66157.671153846153</v>
      </c>
      <c r="AW266">
        <f>PER!AW266/PBR!AU266*100</f>
        <v>3.9446015752170602</v>
      </c>
      <c r="BB266">
        <f t="shared" si="87"/>
        <v>64311.858076923083</v>
      </c>
      <c r="BC266">
        <f t="shared" si="79"/>
        <v>1.2780384902219639</v>
      </c>
      <c r="BD266" s="41">
        <f t="shared" si="74"/>
        <v>82.193029999999993</v>
      </c>
      <c r="BE266">
        <f t="shared" si="95"/>
        <v>154.34845938461538</v>
      </c>
      <c r="BF266">
        <f t="shared" si="95"/>
        <v>128.62371615384617</v>
      </c>
      <c r="BG266">
        <f t="shared" si="95"/>
        <v>102.89897292307694</v>
      </c>
      <c r="BH266">
        <f t="shared" si="95"/>
        <v>77.174229692307705</v>
      </c>
      <c r="BI266">
        <f t="shared" si="95"/>
        <v>51.44948646153847</v>
      </c>
      <c r="BK266">
        <f>PER!BD266/PBR!BB266*100</f>
        <v>13.154639187218681</v>
      </c>
      <c r="BL266">
        <f t="shared" si="88"/>
        <v>66157.671153846153</v>
      </c>
      <c r="BN266">
        <f>PER!BP266/PBR!BL266*100</f>
        <v>10.114368677927313</v>
      </c>
    </row>
    <row r="267" spans="1:66" x14ac:dyDescent="0.3">
      <c r="A267" s="38">
        <v>39717</v>
      </c>
      <c r="B267" s="48">
        <v>81456.53</v>
      </c>
      <c r="C267" s="48">
        <v>94303.78</v>
      </c>
      <c r="D267" s="48">
        <v>553000</v>
      </c>
      <c r="E267" s="49">
        <v>1248.75</v>
      </c>
      <c r="AC267" s="35">
        <f t="shared" si="81"/>
        <v>2009</v>
      </c>
      <c r="AD267" s="5">
        <f t="shared" si="75"/>
        <v>2008</v>
      </c>
      <c r="AE267" s="5">
        <f t="shared" si="82"/>
        <v>2007</v>
      </c>
      <c r="AF267" s="8">
        <f t="shared" si="76"/>
        <v>39717</v>
      </c>
      <c r="AG267" s="6">
        <f t="shared" si="91"/>
        <v>14</v>
      </c>
      <c r="AH267" s="6">
        <f t="shared" si="92"/>
        <v>38</v>
      </c>
      <c r="AJ267">
        <f t="shared" si="83"/>
        <v>56349.255769230767</v>
      </c>
      <c r="AK267">
        <f t="shared" si="84"/>
        <v>1.4455653209261894</v>
      </c>
      <c r="AL267" s="39">
        <f t="shared" si="77"/>
        <v>39717</v>
      </c>
      <c r="AM267" s="40">
        <f t="shared" si="78"/>
        <v>81.456530000000001</v>
      </c>
      <c r="AN267">
        <f t="shared" si="96"/>
        <v>146.50806499999996</v>
      </c>
      <c r="AO267">
        <f t="shared" si="96"/>
        <v>123.96836269230766</v>
      </c>
      <c r="AP267" s="33">
        <f t="shared" si="96"/>
        <v>101.42866038461537</v>
      </c>
      <c r="AQ267">
        <f t="shared" si="96"/>
        <v>78.888958076923061</v>
      </c>
      <c r="AR267">
        <f t="shared" si="96"/>
        <v>56.349255769230766</v>
      </c>
      <c r="AT267">
        <f>PER!AK267/PBR!AJ267*100</f>
        <v>10.713897559154848</v>
      </c>
      <c r="AU267">
        <f t="shared" si="86"/>
        <v>66213.013076923075</v>
      </c>
      <c r="AW267">
        <f>PER!AW267/PBR!AU267*100</f>
        <v>3.7250242129373667</v>
      </c>
      <c r="BB267">
        <f t="shared" si="87"/>
        <v>64479.381538461545</v>
      </c>
      <c r="BC267">
        <f t="shared" si="79"/>
        <v>1.263295770779248</v>
      </c>
      <c r="BD267" s="41">
        <f t="shared" si="74"/>
        <v>81.456530000000001</v>
      </c>
      <c r="BE267">
        <f t="shared" si="95"/>
        <v>154.75051569230772</v>
      </c>
      <c r="BF267">
        <f t="shared" si="95"/>
        <v>128.95876307692308</v>
      </c>
      <c r="BG267">
        <f t="shared" si="95"/>
        <v>103.16701046153848</v>
      </c>
      <c r="BH267">
        <f t="shared" si="95"/>
        <v>77.375257846153872</v>
      </c>
      <c r="BI267">
        <f t="shared" si="95"/>
        <v>51.583505230769241</v>
      </c>
      <c r="BK267">
        <f>PER!BD267/PBR!BB267*100</f>
        <v>13.243446957092878</v>
      </c>
      <c r="BL267">
        <f t="shared" si="88"/>
        <v>66213.013076923075</v>
      </c>
      <c r="BN267">
        <f>PER!BP267/PBR!BL267*100</f>
        <v>10.36020725509953</v>
      </c>
    </row>
    <row r="268" spans="1:66" x14ac:dyDescent="0.3">
      <c r="A268" s="38">
        <v>39723</v>
      </c>
      <c r="B268" s="48">
        <v>77774.05</v>
      </c>
      <c r="C268" s="48">
        <v>90296.56</v>
      </c>
      <c r="D268" s="48">
        <v>528000</v>
      </c>
      <c r="E268" s="49">
        <v>1196</v>
      </c>
      <c r="AC268" s="35">
        <f t="shared" si="81"/>
        <v>2009</v>
      </c>
      <c r="AD268" s="5">
        <f t="shared" si="75"/>
        <v>2008</v>
      </c>
      <c r="AE268" s="5">
        <f t="shared" si="82"/>
        <v>2007</v>
      </c>
      <c r="AF268" s="8">
        <f t="shared" si="76"/>
        <v>39723</v>
      </c>
      <c r="AG268" s="6">
        <f t="shared" si="91"/>
        <v>13</v>
      </c>
      <c r="AH268" s="6">
        <f t="shared" si="92"/>
        <v>39</v>
      </c>
      <c r="AJ268">
        <f t="shared" si="83"/>
        <v>56475.272499999999</v>
      </c>
      <c r="AK268">
        <f t="shared" si="84"/>
        <v>1.3771345680536557</v>
      </c>
      <c r="AL268" s="39">
        <f t="shared" si="77"/>
        <v>39723</v>
      </c>
      <c r="AM268" s="40">
        <f t="shared" si="78"/>
        <v>77.774050000000003</v>
      </c>
      <c r="AN268">
        <f t="shared" si="96"/>
        <v>146.83570849999998</v>
      </c>
      <c r="AO268">
        <f t="shared" si="96"/>
        <v>124.24559949999998</v>
      </c>
      <c r="AP268" s="33">
        <f t="shared" si="96"/>
        <v>101.65549049999998</v>
      </c>
      <c r="AQ268">
        <f t="shared" si="96"/>
        <v>79.065381499999987</v>
      </c>
      <c r="AR268">
        <f t="shared" si="96"/>
        <v>56.475272500000003</v>
      </c>
      <c r="AT268">
        <f>PER!AK268/PBR!AJ268*100</f>
        <v>10.625322790607163</v>
      </c>
      <c r="AU268">
        <f t="shared" si="86"/>
        <v>66268.35500000001</v>
      </c>
      <c r="AW268">
        <f>PER!AW268/PBR!AU268*100</f>
        <v>3.5058135968517692</v>
      </c>
      <c r="BB268">
        <f t="shared" si="87"/>
        <v>64646.904999999999</v>
      </c>
      <c r="BC268">
        <f t="shared" si="79"/>
        <v>1.2030591410369917</v>
      </c>
      <c r="BD268" s="41">
        <f t="shared" si="74"/>
        <v>77.774050000000003</v>
      </c>
      <c r="BE268">
        <f t="shared" si="95"/>
        <v>155.15257199999999</v>
      </c>
      <c r="BF268">
        <f t="shared" si="95"/>
        <v>129.29381000000001</v>
      </c>
      <c r="BG268">
        <f t="shared" si="95"/>
        <v>103.43504800000001</v>
      </c>
      <c r="BH268">
        <f t="shared" si="95"/>
        <v>77.57628600000001</v>
      </c>
      <c r="BI268">
        <f t="shared" si="95"/>
        <v>51.717524000000004</v>
      </c>
      <c r="BK268">
        <f>PER!BD268/PBR!BB268*100</f>
        <v>13.331794461003199</v>
      </c>
      <c r="BL268">
        <f t="shared" si="88"/>
        <v>66268.35500000001</v>
      </c>
      <c r="BN268">
        <f>PER!BP268/PBR!BL268*100</f>
        <v>10.605635223629738</v>
      </c>
    </row>
    <row r="269" spans="1:66" x14ac:dyDescent="0.3">
      <c r="A269" s="38">
        <v>39731</v>
      </c>
      <c r="B269" s="48">
        <v>76742.95</v>
      </c>
      <c r="C269" s="48">
        <v>86710.78</v>
      </c>
      <c r="D269" s="48">
        <v>521000</v>
      </c>
      <c r="E269" s="49">
        <v>1147.27</v>
      </c>
      <c r="AC269" s="35">
        <f t="shared" si="81"/>
        <v>2009</v>
      </c>
      <c r="AD269" s="5">
        <f t="shared" si="75"/>
        <v>2008</v>
      </c>
      <c r="AE269" s="5">
        <f t="shared" si="82"/>
        <v>2007</v>
      </c>
      <c r="AF269" s="8">
        <f t="shared" si="76"/>
        <v>39731</v>
      </c>
      <c r="AG269" s="6">
        <f t="shared" si="91"/>
        <v>12</v>
      </c>
      <c r="AH269" s="6">
        <f t="shared" si="92"/>
        <v>40</v>
      </c>
      <c r="AJ269">
        <f t="shared" si="83"/>
        <v>56601.289230769231</v>
      </c>
      <c r="AK269">
        <f t="shared" si="84"/>
        <v>1.3558516253421571</v>
      </c>
      <c r="AL269" s="39">
        <f t="shared" si="77"/>
        <v>39731</v>
      </c>
      <c r="AM269" s="40">
        <f t="shared" si="78"/>
        <v>76.742949999999993</v>
      </c>
      <c r="AN269">
        <f t="shared" si="96"/>
        <v>147.16335199999997</v>
      </c>
      <c r="AO269">
        <f t="shared" si="96"/>
        <v>124.5228363076923</v>
      </c>
      <c r="AP269" s="33">
        <f t="shared" si="96"/>
        <v>101.88232061538461</v>
      </c>
      <c r="AQ269">
        <f t="shared" si="96"/>
        <v>79.241804923076927</v>
      </c>
      <c r="AR269">
        <f t="shared" si="96"/>
        <v>56.601289230769233</v>
      </c>
      <c r="AT269">
        <f>PER!AK269/PBR!AJ269*100</f>
        <v>10.537142426600884</v>
      </c>
      <c r="AU269">
        <f t="shared" si="86"/>
        <v>66323.696923076932</v>
      </c>
      <c r="AW269">
        <f>PER!AW269/PBR!AU269*100</f>
        <v>3.2869688088974716</v>
      </c>
      <c r="BB269">
        <f t="shared" si="87"/>
        <v>64814.428461538468</v>
      </c>
      <c r="BC269">
        <f t="shared" si="79"/>
        <v>1.184041143640417</v>
      </c>
      <c r="BD269" s="41">
        <f t="shared" si="74"/>
        <v>76.742949999999993</v>
      </c>
      <c r="BE269">
        <f t="shared" si="95"/>
        <v>155.55462830769233</v>
      </c>
      <c r="BF269">
        <f t="shared" si="95"/>
        <v>129.62885692307694</v>
      </c>
      <c r="BG269">
        <f t="shared" si="95"/>
        <v>103.70308553846155</v>
      </c>
      <c r="BH269">
        <f t="shared" si="95"/>
        <v>77.777314153846177</v>
      </c>
      <c r="BI269">
        <f t="shared" si="95"/>
        <v>51.851542769230775</v>
      </c>
      <c r="BK269">
        <f>PER!BD269/PBR!BB269*100</f>
        <v>13.419685267846996</v>
      </c>
      <c r="BL269">
        <f t="shared" si="88"/>
        <v>66323.696923076932</v>
      </c>
      <c r="BN269">
        <f>PER!BP269/PBR!BL269*100</f>
        <v>10.850653611380062</v>
      </c>
    </row>
    <row r="270" spans="1:66" x14ac:dyDescent="0.3">
      <c r="A270" s="38">
        <v>39738</v>
      </c>
      <c r="B270" s="48">
        <v>74386.17</v>
      </c>
      <c r="C270" s="48">
        <v>84250.85</v>
      </c>
      <c r="D270" s="48">
        <v>505000</v>
      </c>
      <c r="E270" s="49">
        <v>1114.73</v>
      </c>
      <c r="AC270" s="35">
        <f t="shared" si="81"/>
        <v>2009</v>
      </c>
      <c r="AD270" s="5">
        <f t="shared" si="75"/>
        <v>2008</v>
      </c>
      <c r="AE270" s="5">
        <f t="shared" si="82"/>
        <v>2007</v>
      </c>
      <c r="AF270" s="8">
        <f t="shared" si="76"/>
        <v>39738</v>
      </c>
      <c r="AG270" s="6">
        <f t="shared" si="91"/>
        <v>11</v>
      </c>
      <c r="AH270" s="6">
        <f t="shared" si="92"/>
        <v>41</v>
      </c>
      <c r="AJ270">
        <f t="shared" si="83"/>
        <v>56727.305961538455</v>
      </c>
      <c r="AK270">
        <f t="shared" si="84"/>
        <v>1.3112938952263022</v>
      </c>
      <c r="AL270" s="39">
        <f t="shared" si="77"/>
        <v>39738</v>
      </c>
      <c r="AM270" s="40">
        <f t="shared" si="78"/>
        <v>74.386169999999993</v>
      </c>
      <c r="AN270">
        <f t="shared" si="96"/>
        <v>147.49099549999997</v>
      </c>
      <c r="AO270">
        <f t="shared" si="96"/>
        <v>124.80007311538458</v>
      </c>
      <c r="AP270" s="33">
        <f t="shared" si="96"/>
        <v>102.1091507307692</v>
      </c>
      <c r="AQ270">
        <f t="shared" si="96"/>
        <v>79.418228346153825</v>
      </c>
      <c r="AR270">
        <f t="shared" si="96"/>
        <v>56.727305961538455</v>
      </c>
      <c r="AT270">
        <f>PER!AK270/PBR!AJ270*100</f>
        <v>10.449353838689088</v>
      </c>
      <c r="AU270">
        <f t="shared" si="86"/>
        <v>66379.038846153839</v>
      </c>
      <c r="AW270">
        <f>PER!AW270/PBR!AU270*100</f>
        <v>3.0684889340733212</v>
      </c>
      <c r="BB270">
        <f t="shared" si="87"/>
        <v>64981.951923076922</v>
      </c>
      <c r="BC270">
        <f t="shared" si="79"/>
        <v>1.1447204615837858</v>
      </c>
      <c r="BD270" s="41">
        <f t="shared" si="74"/>
        <v>74.386169999999993</v>
      </c>
      <c r="BE270">
        <f t="shared" si="95"/>
        <v>155.9566846153846</v>
      </c>
      <c r="BF270">
        <f t="shared" si="95"/>
        <v>129.96390384615384</v>
      </c>
      <c r="BG270">
        <f t="shared" si="95"/>
        <v>103.97112307692308</v>
      </c>
      <c r="BH270">
        <f t="shared" si="95"/>
        <v>77.978342307692316</v>
      </c>
      <c r="BI270">
        <f t="shared" si="95"/>
        <v>51.985561538461539</v>
      </c>
      <c r="BK270">
        <f>PER!BD270/PBR!BB270*100</f>
        <v>13.507122909719163</v>
      </c>
      <c r="BL270">
        <f t="shared" si="88"/>
        <v>66379.038846153839</v>
      </c>
      <c r="BN270">
        <f>PER!BP270/PBR!BL270*100</f>
        <v>11.095263442784804</v>
      </c>
    </row>
    <row r="271" spans="1:66" x14ac:dyDescent="0.3">
      <c r="A271" s="38">
        <v>39745</v>
      </c>
      <c r="B271" s="48">
        <v>60024.480000000003</v>
      </c>
      <c r="C271" s="48">
        <v>66290.679999999993</v>
      </c>
      <c r="D271" s="48">
        <v>407500</v>
      </c>
      <c r="E271" s="49">
        <v>874.86</v>
      </c>
      <c r="AC271" s="35">
        <f t="shared" si="81"/>
        <v>2009</v>
      </c>
      <c r="AD271" s="5">
        <f t="shared" si="75"/>
        <v>2008</v>
      </c>
      <c r="AE271" s="5">
        <f t="shared" si="82"/>
        <v>2007</v>
      </c>
      <c r="AF271" s="8">
        <f t="shared" si="76"/>
        <v>39745</v>
      </c>
      <c r="AG271" s="6">
        <f t="shared" si="91"/>
        <v>10</v>
      </c>
      <c r="AH271" s="6">
        <f t="shared" si="92"/>
        <v>42</v>
      </c>
      <c r="AJ271">
        <f t="shared" si="83"/>
        <v>56853.322692307695</v>
      </c>
      <c r="AK271">
        <f t="shared" si="84"/>
        <v>1.0557778711519594</v>
      </c>
      <c r="AL271" s="39">
        <f t="shared" si="77"/>
        <v>39745</v>
      </c>
      <c r="AM271" s="40">
        <f t="shared" si="78"/>
        <v>60.024480000000004</v>
      </c>
      <c r="AN271">
        <f t="shared" si="96"/>
        <v>147.81863899999999</v>
      </c>
      <c r="AO271">
        <f t="shared" si="96"/>
        <v>125.07730992307691</v>
      </c>
      <c r="AP271" s="33">
        <f t="shared" si="96"/>
        <v>102.33598084615383</v>
      </c>
      <c r="AQ271">
        <f t="shared" si="96"/>
        <v>79.594651769230765</v>
      </c>
      <c r="AR271">
        <f t="shared" si="96"/>
        <v>56.853322692307692</v>
      </c>
      <c r="AT271">
        <f>PER!AK271/PBR!AJ271*100</f>
        <v>10.361954421728912</v>
      </c>
      <c r="AU271">
        <f t="shared" si="86"/>
        <v>66434.380769230775</v>
      </c>
      <c r="AW271">
        <f>PER!AW271/PBR!AU271*100</f>
        <v>2.8503730604270645</v>
      </c>
      <c r="BB271">
        <f t="shared" si="87"/>
        <v>65149.475384615391</v>
      </c>
      <c r="BC271">
        <f t="shared" si="79"/>
        <v>0.92133481728963207</v>
      </c>
      <c r="BD271" s="41">
        <f t="shared" si="74"/>
        <v>60.024480000000004</v>
      </c>
      <c r="BE271">
        <f t="shared" si="95"/>
        <v>156.35874092307694</v>
      </c>
      <c r="BF271">
        <f t="shared" si="95"/>
        <v>130.29895076923077</v>
      </c>
      <c r="BG271">
        <f t="shared" si="95"/>
        <v>104.23916061538463</v>
      </c>
      <c r="BH271">
        <f t="shared" si="95"/>
        <v>78.179370461538483</v>
      </c>
      <c r="BI271">
        <f t="shared" si="95"/>
        <v>52.119580307692317</v>
      </c>
      <c r="BK271">
        <f>PER!BD271/PBR!BB271*100</f>
        <v>13.594110882385285</v>
      </c>
      <c r="BL271">
        <f t="shared" si="88"/>
        <v>66434.380769230775</v>
      </c>
      <c r="BN271">
        <f>PER!BP271/PBR!BL271*100</f>
        <v>11.339465738864703</v>
      </c>
    </row>
    <row r="272" spans="1:66" x14ac:dyDescent="0.3">
      <c r="A272" s="38">
        <v>39752</v>
      </c>
      <c r="B272" s="48">
        <v>78805.149999999994</v>
      </c>
      <c r="C272" s="48">
        <v>86203.69</v>
      </c>
      <c r="D272" s="48">
        <v>535000</v>
      </c>
      <c r="E272" s="49">
        <v>1137.92</v>
      </c>
      <c r="AC272" s="35">
        <f t="shared" si="81"/>
        <v>2009</v>
      </c>
      <c r="AD272" s="5">
        <f t="shared" si="75"/>
        <v>2008</v>
      </c>
      <c r="AE272" s="5">
        <f t="shared" si="82"/>
        <v>2007</v>
      </c>
      <c r="AF272" s="8">
        <f t="shared" si="76"/>
        <v>39752</v>
      </c>
      <c r="AG272" s="6">
        <f t="shared" si="91"/>
        <v>9</v>
      </c>
      <c r="AH272" s="6">
        <f t="shared" si="92"/>
        <v>43</v>
      </c>
      <c r="AJ272">
        <f t="shared" si="83"/>
        <v>56979.339423076919</v>
      </c>
      <c r="AK272">
        <f t="shared" si="84"/>
        <v>1.3830477993938188</v>
      </c>
      <c r="AL272" s="39">
        <f t="shared" si="77"/>
        <v>39752</v>
      </c>
      <c r="AM272" s="40">
        <f t="shared" si="78"/>
        <v>78.805149999999998</v>
      </c>
      <c r="AN272">
        <f t="shared" si="96"/>
        <v>148.14628249999998</v>
      </c>
      <c r="AO272">
        <f t="shared" si="96"/>
        <v>125.3545467307692</v>
      </c>
      <c r="AP272" s="33">
        <f t="shared" si="96"/>
        <v>102.56281096153845</v>
      </c>
      <c r="AQ272">
        <f t="shared" si="96"/>
        <v>79.771075192307677</v>
      </c>
      <c r="AR272">
        <f t="shared" si="96"/>
        <v>56.979339423076922</v>
      </c>
      <c r="AT272">
        <f>PER!AK272/PBR!AJ272*100</f>
        <v>10.274941593623856</v>
      </c>
      <c r="AU272">
        <f t="shared" si="86"/>
        <v>66489.722692307696</v>
      </c>
      <c r="AW272">
        <f>PER!AW272/PBR!AU272*100</f>
        <v>2.632620279042662</v>
      </c>
      <c r="BB272">
        <f t="shared" si="87"/>
        <v>65316.998846153845</v>
      </c>
      <c r="BC272">
        <f t="shared" si="79"/>
        <v>1.2065029225487813</v>
      </c>
      <c r="BD272" s="41">
        <f t="shared" si="74"/>
        <v>78.805149999999998</v>
      </c>
      <c r="BE272">
        <f t="shared" si="95"/>
        <v>156.76079723076921</v>
      </c>
      <c r="BF272">
        <f t="shared" si="95"/>
        <v>130.6339976923077</v>
      </c>
      <c r="BG272">
        <f t="shared" si="95"/>
        <v>104.50719815384616</v>
      </c>
      <c r="BH272">
        <f t="shared" si="95"/>
        <v>78.380398615384621</v>
      </c>
      <c r="BI272">
        <f t="shared" si="95"/>
        <v>52.253599076923081</v>
      </c>
      <c r="BK272">
        <f>PER!BD272/PBR!BB272*100</f>
        <v>13.680652645747529</v>
      </c>
      <c r="BL272">
        <f t="shared" si="88"/>
        <v>66489.722692307696</v>
      </c>
      <c r="BN272">
        <f>PER!BP272/PBR!BL272*100</f>
        <v>11.583261517241191</v>
      </c>
    </row>
    <row r="273" spans="1:66" x14ac:dyDescent="0.3">
      <c r="A273" s="38">
        <v>39759</v>
      </c>
      <c r="B273" s="48">
        <v>72103.03</v>
      </c>
      <c r="C273" s="48">
        <v>79763.62</v>
      </c>
      <c r="D273" s="48">
        <v>489500</v>
      </c>
      <c r="E273" s="49">
        <v>1053.01</v>
      </c>
      <c r="AC273" s="35">
        <f t="shared" si="81"/>
        <v>2009</v>
      </c>
      <c r="AD273" s="5">
        <f t="shared" si="75"/>
        <v>2008</v>
      </c>
      <c r="AE273" s="5">
        <f t="shared" si="82"/>
        <v>2007</v>
      </c>
      <c r="AF273" s="8">
        <f t="shared" si="76"/>
        <v>39759</v>
      </c>
      <c r="AG273" s="6">
        <f t="shared" si="91"/>
        <v>8</v>
      </c>
      <c r="AH273" s="6">
        <f t="shared" si="92"/>
        <v>44</v>
      </c>
      <c r="AJ273">
        <f t="shared" si="83"/>
        <v>57105.356153846151</v>
      </c>
      <c r="AK273">
        <f t="shared" si="84"/>
        <v>1.2626316488728129</v>
      </c>
      <c r="AL273" s="39">
        <f t="shared" si="77"/>
        <v>39759</v>
      </c>
      <c r="AM273" s="40">
        <f t="shared" si="78"/>
        <v>72.103030000000004</v>
      </c>
      <c r="AN273">
        <f t="shared" si="96"/>
        <v>148.47392599999998</v>
      </c>
      <c r="AO273">
        <f t="shared" si="96"/>
        <v>125.63178353846152</v>
      </c>
      <c r="AP273" s="33">
        <f t="shared" si="96"/>
        <v>102.78964107692306</v>
      </c>
      <c r="AQ273">
        <f t="shared" si="96"/>
        <v>79.947498615384617</v>
      </c>
      <c r="AR273">
        <f t="shared" si="96"/>
        <v>57.105356153846152</v>
      </c>
      <c r="AT273">
        <f>PER!AK273/PBR!AJ273*100</f>
        <v>10.188312795069486</v>
      </c>
      <c r="AU273">
        <f t="shared" si="86"/>
        <v>66545.064615384617</v>
      </c>
      <c r="AW273">
        <f>PER!AW273/PBR!AU273*100</f>
        <v>2.4152296840276568</v>
      </c>
      <c r="BB273">
        <f t="shared" si="87"/>
        <v>65484.522307692314</v>
      </c>
      <c r="BC273">
        <f t="shared" si="79"/>
        <v>1.1010698018259839</v>
      </c>
      <c r="BD273" s="41">
        <f t="shared" si="74"/>
        <v>72.103030000000004</v>
      </c>
      <c r="BE273">
        <f t="shared" si="95"/>
        <v>157.16285353846155</v>
      </c>
      <c r="BF273">
        <f t="shared" si="95"/>
        <v>130.96904461538463</v>
      </c>
      <c r="BG273">
        <f t="shared" si="95"/>
        <v>104.7752356923077</v>
      </c>
      <c r="BH273">
        <f t="shared" si="95"/>
        <v>78.581426769230788</v>
      </c>
      <c r="BI273">
        <f t="shared" si="95"/>
        <v>52.387617846153852</v>
      </c>
      <c r="BK273">
        <f>PER!BD273/PBR!BB273*100</f>
        <v>13.766751624303375</v>
      </c>
      <c r="BL273">
        <f t="shared" si="88"/>
        <v>66545.064615384617</v>
      </c>
      <c r="BN273">
        <f>PER!BP273/PBR!BL273*100</f>
        <v>11.826651792150475</v>
      </c>
    </row>
    <row r="274" spans="1:66" x14ac:dyDescent="0.3">
      <c r="A274" s="38">
        <v>39766</v>
      </c>
      <c r="B274" s="48">
        <v>68494.19</v>
      </c>
      <c r="C274" s="48">
        <v>75488.05</v>
      </c>
      <c r="D274" s="48">
        <v>465000</v>
      </c>
      <c r="E274" s="49">
        <v>995.88</v>
      </c>
      <c r="AC274" s="35">
        <f t="shared" si="81"/>
        <v>2009</v>
      </c>
      <c r="AD274" s="5">
        <f t="shared" si="75"/>
        <v>2008</v>
      </c>
      <c r="AE274" s="5">
        <f t="shared" si="82"/>
        <v>2007</v>
      </c>
      <c r="AF274" s="8">
        <f t="shared" si="76"/>
        <v>39766</v>
      </c>
      <c r="AG274" s="6">
        <f t="shared" si="91"/>
        <v>7</v>
      </c>
      <c r="AH274" s="6">
        <f t="shared" si="92"/>
        <v>45</v>
      </c>
      <c r="AJ274">
        <f t="shared" si="83"/>
        <v>57231.372884615383</v>
      </c>
      <c r="AK274">
        <f t="shared" si="84"/>
        <v>1.1967944598863927</v>
      </c>
      <c r="AL274" s="39">
        <f t="shared" si="77"/>
        <v>39766</v>
      </c>
      <c r="AM274" s="40">
        <f t="shared" si="78"/>
        <v>68.494190000000003</v>
      </c>
      <c r="AN274">
        <f t="shared" si="96"/>
        <v>148.80156949999997</v>
      </c>
      <c r="AO274">
        <f t="shared" si="96"/>
        <v>125.90902034615384</v>
      </c>
      <c r="AP274" s="33">
        <f t="shared" si="96"/>
        <v>103.01647119230768</v>
      </c>
      <c r="AQ274">
        <f t="shared" si="96"/>
        <v>80.123922038461529</v>
      </c>
      <c r="AR274">
        <f t="shared" si="96"/>
        <v>57.231372884615382</v>
      </c>
      <c r="AT274">
        <f>PER!AK274/PBR!AJ274*100</f>
        <v>10.102065489302516</v>
      </c>
      <c r="AU274">
        <f t="shared" si="86"/>
        <v>66600.406538461539</v>
      </c>
      <c r="AW274">
        <f>PER!AW274/PBR!AU274*100</f>
        <v>2.1982003725006138</v>
      </c>
      <c r="BB274">
        <f t="shared" si="87"/>
        <v>65652.045769230768</v>
      </c>
      <c r="BC274">
        <f t="shared" si="79"/>
        <v>1.0432910231123562</v>
      </c>
      <c r="BD274" s="41">
        <f t="shared" si="74"/>
        <v>68.494190000000003</v>
      </c>
      <c r="BE274">
        <f t="shared" si="95"/>
        <v>157.56490984615382</v>
      </c>
      <c r="BF274">
        <f t="shared" si="95"/>
        <v>131.30409153846153</v>
      </c>
      <c r="BG274">
        <f t="shared" si="95"/>
        <v>105.04327323076923</v>
      </c>
      <c r="BH274">
        <f t="shared" si="95"/>
        <v>78.782454923076926</v>
      </c>
      <c r="BI274">
        <f t="shared" si="95"/>
        <v>52.521636615384615</v>
      </c>
      <c r="BK274">
        <f>PER!BD274/PBR!BB274*100</f>
        <v>13.852411207597322</v>
      </c>
      <c r="BL274">
        <f t="shared" si="88"/>
        <v>66600.406538461539</v>
      </c>
      <c r="BN274">
        <f>PER!BP274/PBR!BL274*100</f>
        <v>12.069637574457632</v>
      </c>
    </row>
    <row r="275" spans="1:66" x14ac:dyDescent="0.3">
      <c r="A275" s="38">
        <v>39773</v>
      </c>
      <c r="B275" s="48">
        <v>65106.31</v>
      </c>
      <c r="C275" s="48">
        <v>70413.42</v>
      </c>
      <c r="D275" s="48">
        <v>442000</v>
      </c>
      <c r="E275" s="49">
        <v>927.12</v>
      </c>
      <c r="AC275" s="35">
        <f t="shared" si="81"/>
        <v>2009</v>
      </c>
      <c r="AD275" s="5">
        <f t="shared" si="75"/>
        <v>2008</v>
      </c>
      <c r="AE275" s="5">
        <f t="shared" si="82"/>
        <v>2007</v>
      </c>
      <c r="AF275" s="8">
        <f t="shared" si="76"/>
        <v>39773</v>
      </c>
      <c r="AG275" s="6">
        <f t="shared" si="91"/>
        <v>6</v>
      </c>
      <c r="AH275" s="6">
        <f t="shared" si="92"/>
        <v>46</v>
      </c>
      <c r="AJ275">
        <f t="shared" si="83"/>
        <v>57357.389615384607</v>
      </c>
      <c r="AK275">
        <f t="shared" si="84"/>
        <v>1.1350989024531366</v>
      </c>
      <c r="AL275" s="39">
        <f t="shared" si="77"/>
        <v>39773</v>
      </c>
      <c r="AM275" s="40">
        <f t="shared" si="78"/>
        <v>65.106309999999993</v>
      </c>
      <c r="AN275">
        <f t="shared" si="96"/>
        <v>149.12921299999996</v>
      </c>
      <c r="AO275">
        <f t="shared" si="96"/>
        <v>126.18625715384611</v>
      </c>
      <c r="AP275" s="33">
        <f t="shared" si="96"/>
        <v>103.24330130769228</v>
      </c>
      <c r="AQ275">
        <f t="shared" si="96"/>
        <v>80.300345461538441</v>
      </c>
      <c r="AR275">
        <f t="shared" si="96"/>
        <v>57.357389615384605</v>
      </c>
      <c r="AT275">
        <f>PER!AK275/PBR!AJ275*100</f>
        <v>10.01619716185319</v>
      </c>
      <c r="AU275">
        <f t="shared" si="86"/>
        <v>66655.74846153846</v>
      </c>
      <c r="AW275">
        <f>PER!AW275/PBR!AU275*100</f>
        <v>1.9815314445786218</v>
      </c>
      <c r="BB275">
        <f t="shared" si="87"/>
        <v>65819.569230769237</v>
      </c>
      <c r="BC275">
        <f t="shared" si="79"/>
        <v>0.98916341691224852</v>
      </c>
      <c r="BD275" s="41">
        <f t="shared" ref="BD275:BD338" si="97">AM275</f>
        <v>65.106309999999993</v>
      </c>
      <c r="BE275">
        <f t="shared" si="95"/>
        <v>157.96696615384616</v>
      </c>
      <c r="BF275">
        <f t="shared" si="95"/>
        <v>131.63913846153847</v>
      </c>
      <c r="BG275">
        <f t="shared" si="95"/>
        <v>105.31131076923079</v>
      </c>
      <c r="BH275">
        <f t="shared" si="95"/>
        <v>78.983483076923093</v>
      </c>
      <c r="BI275">
        <f t="shared" si="95"/>
        <v>52.655655384615393</v>
      </c>
      <c r="BK275">
        <f>PER!BD275/PBR!BB275*100</f>
        <v>13.937634750665687</v>
      </c>
      <c r="BL275">
        <f t="shared" si="88"/>
        <v>66655.74846153846</v>
      </c>
      <c r="BN275">
        <f>PER!BP275/PBR!BL275*100</f>
        <v>12.3122198716706</v>
      </c>
    </row>
    <row r="276" spans="1:66" x14ac:dyDescent="0.3">
      <c r="A276" s="38">
        <v>39780</v>
      </c>
      <c r="B276" s="48">
        <v>71587.48</v>
      </c>
      <c r="C276" s="48">
        <v>77379.58</v>
      </c>
      <c r="D276" s="48">
        <v>486000</v>
      </c>
      <c r="E276" s="49">
        <v>1018.95</v>
      </c>
      <c r="AC276" s="35">
        <f t="shared" si="81"/>
        <v>2009</v>
      </c>
      <c r="AD276" s="5">
        <f t="shared" ref="AD276:AD339" si="98">YEAR(AF276)</f>
        <v>2008</v>
      </c>
      <c r="AE276" s="5">
        <f t="shared" si="82"/>
        <v>2007</v>
      </c>
      <c r="AF276" s="8">
        <f t="shared" ref="AF276:AF339" si="99">A276</f>
        <v>39780</v>
      </c>
      <c r="AG276" s="6">
        <f t="shared" si="91"/>
        <v>5</v>
      </c>
      <c r="AH276" s="6">
        <f t="shared" si="92"/>
        <v>47</v>
      </c>
      <c r="AJ276">
        <f t="shared" si="83"/>
        <v>57483.406346153846</v>
      </c>
      <c r="AK276">
        <f t="shared" si="84"/>
        <v>1.2453590444677924</v>
      </c>
      <c r="AL276" s="39">
        <f t="shared" ref="AL276:AL339" si="100">AF276</f>
        <v>39780</v>
      </c>
      <c r="AM276" s="40">
        <f t="shared" ref="AM276:AM339" si="101">(B276)/1000</f>
        <v>71.587479999999999</v>
      </c>
      <c r="AN276">
        <f t="shared" si="96"/>
        <v>149.45685649999996</v>
      </c>
      <c r="AO276">
        <f t="shared" si="96"/>
        <v>126.46349396153845</v>
      </c>
      <c r="AP276" s="33">
        <f t="shared" si="96"/>
        <v>103.47013142307691</v>
      </c>
      <c r="AQ276">
        <f t="shared" si="96"/>
        <v>80.476768884615382</v>
      </c>
      <c r="AR276">
        <f t="shared" si="96"/>
        <v>57.483406346153849</v>
      </c>
      <c r="AT276">
        <f>PER!AK276/PBR!AJ276*100</f>
        <v>9.9307053203009108</v>
      </c>
      <c r="AU276">
        <f t="shared" si="86"/>
        <v>66711.090384615381</v>
      </c>
      <c r="AW276">
        <f>PER!AW276/PBR!AU276*100</f>
        <v>1.7652220033648538</v>
      </c>
      <c r="BB276">
        <f t="shared" si="87"/>
        <v>65987.092692307691</v>
      </c>
      <c r="BC276">
        <f t="shared" ref="BC276:BC339" si="102">B276/BB276</f>
        <v>1.0848709509571279</v>
      </c>
      <c r="BD276" s="41">
        <f t="shared" si="97"/>
        <v>71.587479999999999</v>
      </c>
      <c r="BE276">
        <f t="shared" ref="BE276:BI291" si="103">($BB276*BE$18)/1000</f>
        <v>158.36902246153846</v>
      </c>
      <c r="BF276">
        <f t="shared" si="103"/>
        <v>131.9741853846154</v>
      </c>
      <c r="BG276">
        <f t="shared" si="103"/>
        <v>105.57934830769231</v>
      </c>
      <c r="BH276">
        <f t="shared" si="103"/>
        <v>79.184511230769246</v>
      </c>
      <c r="BI276">
        <f t="shared" si="103"/>
        <v>52.789674153846157</v>
      </c>
      <c r="BK276">
        <f>PER!BD276/PBR!BB276*100</f>
        <v>14.022425574474672</v>
      </c>
      <c r="BL276">
        <f t="shared" si="88"/>
        <v>66711.090384615381</v>
      </c>
      <c r="BN276">
        <f>PER!BP276/PBR!BL276*100</f>
        <v>12.55439968795409</v>
      </c>
    </row>
    <row r="277" spans="1:66" x14ac:dyDescent="0.3">
      <c r="A277" s="38">
        <v>39787</v>
      </c>
      <c r="B277" s="48">
        <v>62896.82</v>
      </c>
      <c r="C277" s="48">
        <v>68735.06</v>
      </c>
      <c r="D277" s="48">
        <v>427000</v>
      </c>
      <c r="E277" s="49">
        <v>905.44</v>
      </c>
      <c r="AC277" s="35">
        <f t="shared" ref="AC277:AC340" si="104">AD277+1</f>
        <v>2009</v>
      </c>
      <c r="AD277" s="5">
        <f t="shared" si="98"/>
        <v>2008</v>
      </c>
      <c r="AE277" s="5">
        <f t="shared" ref="AE277:AE340" si="105">AD277-1</f>
        <v>2007</v>
      </c>
      <c r="AF277" s="8">
        <f t="shared" si="99"/>
        <v>39787</v>
      </c>
      <c r="AG277" s="6">
        <f t="shared" si="91"/>
        <v>4</v>
      </c>
      <c r="AH277" s="6">
        <f t="shared" si="92"/>
        <v>48</v>
      </c>
      <c r="AJ277">
        <f t="shared" ref="AJ277:AJ340" si="106">VLOOKUP($AD277,$AK$3:$AM$17,AL$1,FALSE)*($AH277/$AG$18)+VLOOKUP($AE277,$AK$3:$AM$17,AL$1,FALSE)*($AG277/$AH$18)</f>
        <v>57609.423076923078</v>
      </c>
      <c r="AK277">
        <f t="shared" ref="AK277:AK340" si="107">B277/AJ277</f>
        <v>1.0917800707015746</v>
      </c>
      <c r="AL277" s="39">
        <f t="shared" si="100"/>
        <v>39787</v>
      </c>
      <c r="AM277" s="40">
        <f t="shared" si="101"/>
        <v>62.896819999999998</v>
      </c>
      <c r="AN277">
        <f t="shared" si="96"/>
        <v>149.78449999999998</v>
      </c>
      <c r="AO277">
        <f t="shared" si="96"/>
        <v>126.74073076923075</v>
      </c>
      <c r="AP277" s="33">
        <f t="shared" si="96"/>
        <v>103.69696153846154</v>
      </c>
      <c r="AQ277">
        <f t="shared" si="96"/>
        <v>80.653192307692294</v>
      </c>
      <c r="AR277">
        <f t="shared" si="96"/>
        <v>57.609423076923079</v>
      </c>
      <c r="AT277">
        <f>PER!AK277/PBR!AJ277*100</f>
        <v>9.8455874940330936</v>
      </c>
      <c r="AU277">
        <f t="shared" ref="AU277:AU340" si="108">VLOOKUP($AD277,$AK$3:$AM$17,AM$1,FALSE)*($AH277/$AG$18)+VLOOKUP($AE277,$AK$3:$AM$17,AM$1,FALSE)*($AG277/$AH$18)</f>
        <v>66766.432307692317</v>
      </c>
      <c r="AW277">
        <f>PER!AW277/PBR!AU277*100</f>
        <v>1.5492711549361942</v>
      </c>
      <c r="BB277">
        <f t="shared" ref="BB277:BB340" si="109">VLOOKUP($AD277,$AK$3:$AM$17,AL$1,FALSE)*($AG277/$AG$18)+VLOOKUP($AC277,$AK$3:$AM$17,AL$1,FALSE)*($AH277/$AH$18)</f>
        <v>66154.61615384616</v>
      </c>
      <c r="BC277">
        <f t="shared" si="102"/>
        <v>0.95075481737706746</v>
      </c>
      <c r="BD277" s="41">
        <f t="shared" si="97"/>
        <v>62.896819999999998</v>
      </c>
      <c r="BE277">
        <f t="shared" si="103"/>
        <v>158.77107876923077</v>
      </c>
      <c r="BF277">
        <f t="shared" si="103"/>
        <v>132.30923230769233</v>
      </c>
      <c r="BG277">
        <f t="shared" si="103"/>
        <v>105.84738584615386</v>
      </c>
      <c r="BH277">
        <f t="shared" si="103"/>
        <v>79.385539384615399</v>
      </c>
      <c r="BI277">
        <f t="shared" si="103"/>
        <v>52.923692923076928</v>
      </c>
      <c r="BK277">
        <f>PER!BD277/PBR!BB277*100</f>
        <v>14.106786966351706</v>
      </c>
      <c r="BL277">
        <f t="shared" ref="BL277:BL340" si="110">VLOOKUP($AD277,$AK$3:$AM$17,AM$1,FALSE)*($AH277/$AG$18)+VLOOKUP($AE277,$AK$3:$AM$17,AM$1,FALSE)*($AG277/$AH$18)</f>
        <v>66766.432307692317</v>
      </c>
      <c r="BN277">
        <f>PER!BP277/PBR!BL277*100</f>
        <v>12.796178024143451</v>
      </c>
    </row>
    <row r="278" spans="1:66" x14ac:dyDescent="0.3">
      <c r="A278" s="38">
        <v>39794</v>
      </c>
      <c r="B278" s="48">
        <v>68494.19</v>
      </c>
      <c r="C278" s="48">
        <v>73992.69</v>
      </c>
      <c r="D278" s="48">
        <v>465000</v>
      </c>
      <c r="E278" s="49">
        <v>971.83</v>
      </c>
      <c r="AC278" s="35">
        <f t="shared" si="104"/>
        <v>2009</v>
      </c>
      <c r="AD278" s="5">
        <f t="shared" si="98"/>
        <v>2008</v>
      </c>
      <c r="AE278" s="5">
        <f t="shared" si="105"/>
        <v>2007</v>
      </c>
      <c r="AF278" s="8">
        <f t="shared" si="99"/>
        <v>39794</v>
      </c>
      <c r="AG278" s="6">
        <f t="shared" si="91"/>
        <v>3</v>
      </c>
      <c r="AH278" s="6">
        <f t="shared" si="92"/>
        <v>49</v>
      </c>
      <c r="AJ278">
        <f t="shared" si="106"/>
        <v>57735.43980769231</v>
      </c>
      <c r="AK278">
        <f t="shared" si="107"/>
        <v>1.1863456869497038</v>
      </c>
      <c r="AL278" s="39">
        <f t="shared" si="100"/>
        <v>39794</v>
      </c>
      <c r="AM278" s="40">
        <f t="shared" si="101"/>
        <v>68.494190000000003</v>
      </c>
      <c r="AN278">
        <f t="shared" si="96"/>
        <v>150.11214349999997</v>
      </c>
      <c r="AO278">
        <f t="shared" si="96"/>
        <v>127.01796757692307</v>
      </c>
      <c r="AP278" s="33">
        <f t="shared" si="96"/>
        <v>103.92379165384614</v>
      </c>
      <c r="AQ278">
        <f t="shared" si="96"/>
        <v>80.829615730769234</v>
      </c>
      <c r="AR278">
        <f t="shared" si="96"/>
        <v>57.735439807692309</v>
      </c>
      <c r="AT278">
        <f>PER!AK278/PBR!AJ278*100</f>
        <v>9.7608412340071595</v>
      </c>
      <c r="AU278">
        <f t="shared" si="108"/>
        <v>66821.774230769239</v>
      </c>
      <c r="AW278">
        <f>PER!AW278/PBR!AU278*100</f>
        <v>1.333678008330921</v>
      </c>
      <c r="BB278">
        <f t="shared" si="109"/>
        <v>66322.139615384629</v>
      </c>
      <c r="BC278">
        <f t="shared" si="102"/>
        <v>1.0327500047075009</v>
      </c>
      <c r="BD278" s="41">
        <f t="shared" si="97"/>
        <v>68.494190000000003</v>
      </c>
      <c r="BE278">
        <f t="shared" si="103"/>
        <v>159.1731350769231</v>
      </c>
      <c r="BF278">
        <f t="shared" si="103"/>
        <v>132.64427923076926</v>
      </c>
      <c r="BG278">
        <f t="shared" si="103"/>
        <v>106.11542338461541</v>
      </c>
      <c r="BH278">
        <f t="shared" si="103"/>
        <v>79.586567538461566</v>
      </c>
      <c r="BI278">
        <f t="shared" si="103"/>
        <v>53.057711692307706</v>
      </c>
      <c r="BK278">
        <f>PER!BD278/PBR!BB278*100</f>
        <v>14.190722180410303</v>
      </c>
      <c r="BL278">
        <f t="shared" si="110"/>
        <v>66821.774230769239</v>
      </c>
      <c r="BN278">
        <f>PER!BP278/PBR!BL278*100</f>
        <v>13.037555877758475</v>
      </c>
    </row>
    <row r="279" spans="1:66" x14ac:dyDescent="0.3">
      <c r="A279" s="38">
        <v>39801</v>
      </c>
      <c r="B279" s="48">
        <v>72103.03</v>
      </c>
      <c r="C279" s="48">
        <v>78766.59</v>
      </c>
      <c r="D279" s="48">
        <v>489500</v>
      </c>
      <c r="E279" s="49">
        <v>1036.01</v>
      </c>
      <c r="AC279" s="35">
        <f t="shared" si="104"/>
        <v>2009</v>
      </c>
      <c r="AD279" s="5">
        <f t="shared" si="98"/>
        <v>2008</v>
      </c>
      <c r="AE279" s="5">
        <f t="shared" si="105"/>
        <v>2007</v>
      </c>
      <c r="AF279" s="8">
        <f t="shared" si="99"/>
        <v>39801</v>
      </c>
      <c r="AG279" s="6">
        <f t="shared" si="91"/>
        <v>2</v>
      </c>
      <c r="AH279" s="6">
        <f t="shared" si="92"/>
        <v>50</v>
      </c>
      <c r="AJ279">
        <f t="shared" si="106"/>
        <v>57861.456538461534</v>
      </c>
      <c r="AK279">
        <f t="shared" si="107"/>
        <v>1.246132301423692</v>
      </c>
      <c r="AL279" s="39">
        <f t="shared" si="100"/>
        <v>39801</v>
      </c>
      <c r="AM279" s="40">
        <f t="shared" si="101"/>
        <v>72.103030000000004</v>
      </c>
      <c r="AN279">
        <f t="shared" si="96"/>
        <v>150.439787</v>
      </c>
      <c r="AO279">
        <f t="shared" si="96"/>
        <v>127.29520438461536</v>
      </c>
      <c r="AP279" s="33">
        <f t="shared" si="96"/>
        <v>104.15062176923075</v>
      </c>
      <c r="AQ279">
        <f t="shared" si="96"/>
        <v>81.006039153846146</v>
      </c>
      <c r="AR279">
        <f t="shared" si="96"/>
        <v>57.861456538461532</v>
      </c>
      <c r="AT279">
        <f>PER!AK279/PBR!AJ279*100</f>
        <v>9.6764641125156601</v>
      </c>
      <c r="AU279">
        <f t="shared" si="108"/>
        <v>66877.11615384616</v>
      </c>
      <c r="AW279">
        <f>PER!AW279/PBR!AU279*100</f>
        <v>1.1184416755364555</v>
      </c>
      <c r="BB279">
        <f t="shared" si="109"/>
        <v>66489.663076923083</v>
      </c>
      <c r="BC279">
        <f t="shared" si="102"/>
        <v>1.0844246558533874</v>
      </c>
      <c r="BD279" s="41">
        <f t="shared" si="97"/>
        <v>72.103030000000004</v>
      </c>
      <c r="BE279">
        <f t="shared" si="103"/>
        <v>159.57519138461541</v>
      </c>
      <c r="BF279">
        <f t="shared" si="103"/>
        <v>132.97932615384616</v>
      </c>
      <c r="BG279">
        <f t="shared" si="103"/>
        <v>106.38346092307694</v>
      </c>
      <c r="BH279">
        <f t="shared" si="103"/>
        <v>79.787595692307718</v>
      </c>
      <c r="BI279">
        <f t="shared" si="103"/>
        <v>53.191730461538469</v>
      </c>
      <c r="BK279">
        <f>PER!BD279/PBR!BB279*100</f>
        <v>14.274234437968506</v>
      </c>
      <c r="BL279">
        <f t="shared" si="110"/>
        <v>66877.11615384616</v>
      </c>
      <c r="BN279">
        <f>PER!BP279/PBR!BL279*100</f>
        <v>13.278534243017079</v>
      </c>
    </row>
    <row r="280" spans="1:66" x14ac:dyDescent="0.3">
      <c r="A280" s="38">
        <v>39808</v>
      </c>
      <c r="B280" s="48">
        <v>67168.5</v>
      </c>
      <c r="C280" s="48">
        <v>72933.97</v>
      </c>
      <c r="D280" s="48">
        <v>456000</v>
      </c>
      <c r="E280" s="49">
        <v>958.35</v>
      </c>
      <c r="AC280" s="35">
        <f t="shared" si="104"/>
        <v>2009</v>
      </c>
      <c r="AD280" s="5">
        <f t="shared" si="98"/>
        <v>2008</v>
      </c>
      <c r="AE280" s="5">
        <f t="shared" si="105"/>
        <v>2007</v>
      </c>
      <c r="AF280" s="8">
        <f t="shared" si="99"/>
        <v>39808</v>
      </c>
      <c r="AG280" s="6">
        <f t="shared" si="91"/>
        <v>1</v>
      </c>
      <c r="AH280" s="6">
        <f t="shared" si="92"/>
        <v>51</v>
      </c>
      <c r="AJ280">
        <f t="shared" si="106"/>
        <v>57987.473269230766</v>
      </c>
      <c r="AK280">
        <f t="shared" si="107"/>
        <v>1.1583277596549608</v>
      </c>
      <c r="AL280" s="39">
        <f t="shared" si="100"/>
        <v>39808</v>
      </c>
      <c r="AM280" s="40">
        <f t="shared" si="101"/>
        <v>67.168499999999995</v>
      </c>
      <c r="AN280">
        <f t="shared" si="96"/>
        <v>150.76743049999996</v>
      </c>
      <c r="AO280">
        <f t="shared" si="96"/>
        <v>127.57244119230766</v>
      </c>
      <c r="AP280" s="33">
        <f t="shared" si="96"/>
        <v>104.37745188461537</v>
      </c>
      <c r="AQ280">
        <f t="shared" si="96"/>
        <v>81.182462576923058</v>
      </c>
      <c r="AR280">
        <f t="shared" si="96"/>
        <v>57.987473269230769</v>
      </c>
      <c r="AT280">
        <f>PER!AK280/PBR!AJ280*100</f>
        <v>9.5924537229544402</v>
      </c>
      <c r="AU280">
        <f t="shared" si="108"/>
        <v>66932.458076923067</v>
      </c>
      <c r="AW280">
        <f>PER!AW280/PBR!AU280*100</f>
        <v>0.90356127147716914</v>
      </c>
      <c r="BB280">
        <f t="shared" si="109"/>
        <v>66657.186538461552</v>
      </c>
      <c r="BC280">
        <f t="shared" si="102"/>
        <v>1.0076707927245536</v>
      </c>
      <c r="BD280" s="41">
        <f t="shared" si="97"/>
        <v>67.168499999999995</v>
      </c>
      <c r="BE280">
        <f t="shared" si="103"/>
        <v>159.97724769230771</v>
      </c>
      <c r="BF280">
        <f t="shared" si="103"/>
        <v>133.31437307692312</v>
      </c>
      <c r="BG280">
        <f t="shared" si="103"/>
        <v>106.65149846153849</v>
      </c>
      <c r="BH280">
        <f t="shared" si="103"/>
        <v>79.988623846153871</v>
      </c>
      <c r="BI280">
        <f t="shared" si="103"/>
        <v>53.325749230769247</v>
      </c>
      <c r="BK280">
        <f>PER!BD280/PBR!BB280*100</f>
        <v>14.357326927960933</v>
      </c>
      <c r="BL280">
        <f t="shared" si="110"/>
        <v>66932.458076923067</v>
      </c>
      <c r="BN280">
        <f>PER!BP280/PBR!BL280*100</f>
        <v>13.519114110848978</v>
      </c>
    </row>
    <row r="281" spans="1:66" x14ac:dyDescent="0.3">
      <c r="A281" s="38">
        <v>39815</v>
      </c>
      <c r="B281" s="48">
        <v>69230.69</v>
      </c>
      <c r="C281" s="48">
        <v>75161.08</v>
      </c>
      <c r="D281" s="48">
        <v>470000</v>
      </c>
      <c r="E281" s="49">
        <v>987.88</v>
      </c>
      <c r="AC281" s="35">
        <f t="shared" si="104"/>
        <v>2010</v>
      </c>
      <c r="AD281" s="5">
        <f t="shared" si="98"/>
        <v>2009</v>
      </c>
      <c r="AE281" s="5">
        <f t="shared" si="105"/>
        <v>2008</v>
      </c>
      <c r="AF281" s="8">
        <f t="shared" si="99"/>
        <v>39815</v>
      </c>
      <c r="AG281" s="6">
        <v>52</v>
      </c>
      <c r="AH281" s="6">
        <v>0</v>
      </c>
      <c r="AJ281">
        <f t="shared" si="106"/>
        <v>58113.49</v>
      </c>
      <c r="AK281">
        <f t="shared" si="107"/>
        <v>1.1913015377324612</v>
      </c>
      <c r="AL281" s="39">
        <f t="shared" si="100"/>
        <v>39815</v>
      </c>
      <c r="AM281" s="40">
        <f t="shared" si="101"/>
        <v>69.230689999999996</v>
      </c>
      <c r="AN281">
        <f t="shared" si="96"/>
        <v>151.09507399999995</v>
      </c>
      <c r="AO281">
        <f t="shared" si="96"/>
        <v>127.84967799999998</v>
      </c>
      <c r="AP281" s="33">
        <f t="shared" si="96"/>
        <v>104.604282</v>
      </c>
      <c r="AQ281">
        <f t="shared" si="96"/>
        <v>81.358885999999998</v>
      </c>
      <c r="AR281">
        <f t="shared" si="96"/>
        <v>58.113489999999999</v>
      </c>
      <c r="AT281">
        <f>PER!AK281/PBR!AJ281*100</f>
        <v>9.5088076795938434</v>
      </c>
      <c r="AU281">
        <f t="shared" si="108"/>
        <v>66987.8</v>
      </c>
      <c r="AW281">
        <f>PER!AW281/PBR!AU281*100</f>
        <v>0.68903591400225117</v>
      </c>
      <c r="BB281">
        <f t="shared" si="109"/>
        <v>66824.710000000006</v>
      </c>
      <c r="BC281">
        <f t="shared" si="102"/>
        <v>1.0360043462964523</v>
      </c>
      <c r="BD281" s="41">
        <f t="shared" si="97"/>
        <v>69.230689999999996</v>
      </c>
      <c r="BE281">
        <f t="shared" si="103"/>
        <v>160.37930399999999</v>
      </c>
      <c r="BF281">
        <f t="shared" si="103"/>
        <v>133.64942000000002</v>
      </c>
      <c r="BG281">
        <f t="shared" si="103"/>
        <v>106.91953600000002</v>
      </c>
      <c r="BH281">
        <f t="shared" si="103"/>
        <v>80.189652000000009</v>
      </c>
      <c r="BI281">
        <f t="shared" si="103"/>
        <v>53.459768000000011</v>
      </c>
      <c r="BK281">
        <f>PER!BD281/PBR!BB281*100</f>
        <v>14.440002807344765</v>
      </c>
      <c r="BL281">
        <f t="shared" si="110"/>
        <v>66987.8</v>
      </c>
      <c r="BN281">
        <f>PER!BP281/PBR!BL281*100</f>
        <v>13.759296468909263</v>
      </c>
    </row>
    <row r="282" spans="1:66" x14ac:dyDescent="0.3">
      <c r="A282" s="38">
        <v>39822</v>
      </c>
      <c r="B282" s="48">
        <v>72618.570000000007</v>
      </c>
      <c r="C282" s="48">
        <v>78791.02</v>
      </c>
      <c r="D282" s="48">
        <v>493000</v>
      </c>
      <c r="E282" s="49">
        <v>1035.5999999999999</v>
      </c>
      <c r="AC282" s="35">
        <f t="shared" si="104"/>
        <v>2010</v>
      </c>
      <c r="AD282" s="5">
        <f t="shared" si="98"/>
        <v>2009</v>
      </c>
      <c r="AE282" s="5">
        <f t="shared" si="105"/>
        <v>2008</v>
      </c>
      <c r="AF282" s="8">
        <f t="shared" si="99"/>
        <v>39822</v>
      </c>
      <c r="AG282" s="6">
        <f t="shared" ref="AG282:AG333" si="111">AG281-1</f>
        <v>51</v>
      </c>
      <c r="AH282" s="6">
        <f t="shared" ref="AH282:AH333" si="112">AH281+1</f>
        <v>1</v>
      </c>
      <c r="AJ282">
        <f t="shared" si="106"/>
        <v>58281.013461538452</v>
      </c>
      <c r="AK282">
        <f t="shared" si="107"/>
        <v>1.2460073304648929</v>
      </c>
      <c r="AL282" s="39">
        <f t="shared" si="100"/>
        <v>39822</v>
      </c>
      <c r="AM282" s="40">
        <f t="shared" si="101"/>
        <v>72.618570000000005</v>
      </c>
      <c r="AN282">
        <f t="shared" si="96"/>
        <v>151.53063499999996</v>
      </c>
      <c r="AO282">
        <f t="shared" si="96"/>
        <v>128.21822961538459</v>
      </c>
      <c r="AP282" s="33">
        <f t="shared" si="96"/>
        <v>104.9058242307692</v>
      </c>
      <c r="AQ282">
        <f t="shared" si="96"/>
        <v>81.593418846153824</v>
      </c>
      <c r="AR282">
        <f t="shared" si="96"/>
        <v>58.28101346153845</v>
      </c>
      <c r="AT282">
        <f>PER!AK282/PBR!AJ282*100</f>
        <v>9.6175400439653664</v>
      </c>
      <c r="AU282">
        <f t="shared" si="108"/>
        <v>67171.88692307692</v>
      </c>
      <c r="AW282">
        <f>PER!AW282/PBR!AU282*100</f>
        <v>0.93780991459419283</v>
      </c>
      <c r="BB282">
        <f t="shared" si="109"/>
        <v>67185.572500000009</v>
      </c>
      <c r="BC282">
        <f t="shared" si="102"/>
        <v>1.0808655385053092</v>
      </c>
      <c r="BD282" s="41">
        <f t="shared" si="97"/>
        <v>72.618570000000005</v>
      </c>
      <c r="BE282">
        <f t="shared" si="103"/>
        <v>161.245374</v>
      </c>
      <c r="BF282">
        <f t="shared" si="103"/>
        <v>134.37114500000001</v>
      </c>
      <c r="BG282">
        <f t="shared" si="103"/>
        <v>107.49691600000003</v>
      </c>
      <c r="BH282">
        <f t="shared" si="103"/>
        <v>80.622687000000013</v>
      </c>
      <c r="BI282">
        <f t="shared" si="103"/>
        <v>53.748458000000014</v>
      </c>
      <c r="BK282">
        <f>PER!BD282/PBR!BB282*100</f>
        <v>14.538464455182062</v>
      </c>
      <c r="BL282">
        <f t="shared" si="110"/>
        <v>67171.88692307692</v>
      </c>
      <c r="BN282">
        <f>PER!BP282/PBR!BL282*100</f>
        <v>13.997240237396474</v>
      </c>
    </row>
    <row r="283" spans="1:66" x14ac:dyDescent="0.3">
      <c r="A283" s="38">
        <v>39829</v>
      </c>
      <c r="B283" s="48">
        <v>69083.39</v>
      </c>
      <c r="C283" s="48">
        <v>75082.98</v>
      </c>
      <c r="D283" s="48">
        <v>469000</v>
      </c>
      <c r="E283" s="49">
        <v>986.37</v>
      </c>
      <c r="AC283" s="35">
        <f t="shared" si="104"/>
        <v>2010</v>
      </c>
      <c r="AD283" s="5">
        <f t="shared" si="98"/>
        <v>2009</v>
      </c>
      <c r="AE283" s="5">
        <f t="shared" si="105"/>
        <v>2008</v>
      </c>
      <c r="AF283" s="8">
        <f t="shared" si="99"/>
        <v>39829</v>
      </c>
      <c r="AG283" s="6">
        <f t="shared" si="111"/>
        <v>50</v>
      </c>
      <c r="AH283" s="6">
        <f t="shared" si="112"/>
        <v>2</v>
      </c>
      <c r="AJ283">
        <f t="shared" si="106"/>
        <v>58448.536923076921</v>
      </c>
      <c r="AK283">
        <f t="shared" si="107"/>
        <v>1.1819524257881668</v>
      </c>
      <c r="AL283" s="39">
        <f t="shared" si="100"/>
        <v>39829</v>
      </c>
      <c r="AM283" s="40">
        <f t="shared" si="101"/>
        <v>69.083389999999994</v>
      </c>
      <c r="AN283">
        <f t="shared" si="96"/>
        <v>151.96619599999997</v>
      </c>
      <c r="AO283">
        <f t="shared" si="96"/>
        <v>128.58678123076922</v>
      </c>
      <c r="AP283" s="33">
        <f t="shared" si="96"/>
        <v>105.20736646153844</v>
      </c>
      <c r="AQ283">
        <f t="shared" si="96"/>
        <v>81.827951692307693</v>
      </c>
      <c r="AR283">
        <f t="shared" si="96"/>
        <v>58.448536923076922</v>
      </c>
      <c r="AT283">
        <f>PER!AK283/PBR!AJ283*100</f>
        <v>9.7256491173866078</v>
      </c>
      <c r="AU283">
        <f t="shared" si="108"/>
        <v>67355.973846153851</v>
      </c>
      <c r="AW283">
        <f>PER!AW283/PBR!AU283*100</f>
        <v>1.1852240939944723</v>
      </c>
      <c r="BB283">
        <f t="shared" si="109"/>
        <v>67546.434999999998</v>
      </c>
      <c r="BC283">
        <f t="shared" si="102"/>
        <v>1.0227540506023745</v>
      </c>
      <c r="BD283" s="41">
        <f t="shared" si="97"/>
        <v>69.083389999999994</v>
      </c>
      <c r="BE283">
        <f t="shared" si="103"/>
        <v>162.11144399999998</v>
      </c>
      <c r="BF283">
        <f t="shared" si="103"/>
        <v>135.09287</v>
      </c>
      <c r="BG283">
        <f t="shared" si="103"/>
        <v>108.074296</v>
      </c>
      <c r="BH283">
        <f t="shared" si="103"/>
        <v>81.055722000000003</v>
      </c>
      <c r="BI283">
        <f t="shared" si="103"/>
        <v>54.037148000000002</v>
      </c>
      <c r="BK283">
        <f>PER!BD283/PBR!BB283*100</f>
        <v>14.635874052932852</v>
      </c>
      <c r="BL283">
        <f t="shared" si="110"/>
        <v>67355.973846153851</v>
      </c>
      <c r="BN283">
        <f>PER!BP283/PBR!BL283*100</f>
        <v>14.233883383720425</v>
      </c>
    </row>
    <row r="284" spans="1:66" x14ac:dyDescent="0.3">
      <c r="A284" s="38">
        <v>39836</v>
      </c>
      <c r="B284" s="48">
        <v>65106.31</v>
      </c>
      <c r="C284" s="48">
        <v>71108</v>
      </c>
      <c r="D284" s="48">
        <v>442000</v>
      </c>
      <c r="E284" s="49">
        <v>934.06</v>
      </c>
      <c r="AC284" s="35">
        <f t="shared" si="104"/>
        <v>2010</v>
      </c>
      <c r="AD284" s="5">
        <f t="shared" si="98"/>
        <v>2009</v>
      </c>
      <c r="AE284" s="5">
        <f t="shared" si="105"/>
        <v>2008</v>
      </c>
      <c r="AF284" s="8">
        <f t="shared" si="99"/>
        <v>39836</v>
      </c>
      <c r="AG284" s="6">
        <f t="shared" si="111"/>
        <v>49</v>
      </c>
      <c r="AH284" s="6">
        <f t="shared" si="112"/>
        <v>3</v>
      </c>
      <c r="AJ284">
        <f t="shared" si="106"/>
        <v>58616.060384615383</v>
      </c>
      <c r="AK284">
        <f t="shared" si="107"/>
        <v>1.1107247667754907</v>
      </c>
      <c r="AL284" s="39">
        <f t="shared" si="100"/>
        <v>39836</v>
      </c>
      <c r="AM284" s="40">
        <f t="shared" si="101"/>
        <v>65.106309999999993</v>
      </c>
      <c r="AN284">
        <f t="shared" si="96"/>
        <v>152.40175699999998</v>
      </c>
      <c r="AO284">
        <f t="shared" si="96"/>
        <v>128.95533284615382</v>
      </c>
      <c r="AP284" s="33">
        <f t="shared" si="96"/>
        <v>105.50890869230768</v>
      </c>
      <c r="AQ284">
        <f t="shared" si="96"/>
        <v>82.062484538461533</v>
      </c>
      <c r="AR284">
        <f t="shared" si="96"/>
        <v>58.61606038461538</v>
      </c>
      <c r="AT284">
        <f>PER!AK284/PBR!AJ284*100</f>
        <v>9.8331402439146416</v>
      </c>
      <c r="AU284">
        <f t="shared" si="108"/>
        <v>67540.060769230768</v>
      </c>
      <c r="AW284">
        <f>PER!AW284/PBR!AU284*100</f>
        <v>1.4312895711729103</v>
      </c>
      <c r="BB284">
        <f t="shared" si="109"/>
        <v>67907.297500000015</v>
      </c>
      <c r="BC284">
        <f t="shared" si="102"/>
        <v>0.95875277616518284</v>
      </c>
      <c r="BD284" s="41">
        <f t="shared" si="97"/>
        <v>65.106309999999993</v>
      </c>
      <c r="BE284">
        <f t="shared" si="103"/>
        <v>162.97751400000001</v>
      </c>
      <c r="BF284">
        <f t="shared" si="103"/>
        <v>135.81459500000003</v>
      </c>
      <c r="BG284">
        <f t="shared" si="103"/>
        <v>108.65167600000004</v>
      </c>
      <c r="BH284">
        <f t="shared" si="103"/>
        <v>81.488757000000021</v>
      </c>
      <c r="BI284">
        <f t="shared" si="103"/>
        <v>54.325838000000019</v>
      </c>
      <c r="BK284">
        <f>PER!BD284/PBR!BB284*100</f>
        <v>14.732248372524658</v>
      </c>
      <c r="BL284">
        <f t="shared" si="110"/>
        <v>67540.060769230768</v>
      </c>
      <c r="BN284">
        <f>PER!BP284/PBR!BL284*100</f>
        <v>14.469236542793022</v>
      </c>
    </row>
    <row r="285" spans="1:66" x14ac:dyDescent="0.3">
      <c r="A285" s="38">
        <v>39843</v>
      </c>
      <c r="B285" s="48">
        <v>71882.080000000002</v>
      </c>
      <c r="C285" s="48">
        <v>79524.92</v>
      </c>
      <c r="D285" s="48">
        <v>488000</v>
      </c>
      <c r="E285" s="49">
        <v>1039.76</v>
      </c>
      <c r="AC285" s="35">
        <f t="shared" si="104"/>
        <v>2010</v>
      </c>
      <c r="AD285" s="5">
        <f t="shared" si="98"/>
        <v>2009</v>
      </c>
      <c r="AE285" s="5">
        <f t="shared" si="105"/>
        <v>2008</v>
      </c>
      <c r="AF285" s="8">
        <f t="shared" si="99"/>
        <v>39843</v>
      </c>
      <c r="AG285" s="6">
        <f t="shared" si="111"/>
        <v>48</v>
      </c>
      <c r="AH285" s="6">
        <f t="shared" si="112"/>
        <v>4</v>
      </c>
      <c r="AJ285">
        <f t="shared" si="106"/>
        <v>58783.583846153851</v>
      </c>
      <c r="AK285">
        <f t="shared" si="107"/>
        <v>1.2228257499258133</v>
      </c>
      <c r="AL285" s="39">
        <f t="shared" si="100"/>
        <v>39843</v>
      </c>
      <c r="AM285" s="40">
        <f t="shared" si="101"/>
        <v>71.882080000000002</v>
      </c>
      <c r="AN285">
        <f t="shared" ref="AN285:AR304" si="113">($AJ285*AN$18)/1000</f>
        <v>152.83731800000001</v>
      </c>
      <c r="AO285">
        <f t="shared" si="113"/>
        <v>129.32388446153846</v>
      </c>
      <c r="AP285" s="33">
        <f t="shared" si="113"/>
        <v>105.81045092307691</v>
      </c>
      <c r="AQ285">
        <f t="shared" si="113"/>
        <v>82.297017384615387</v>
      </c>
      <c r="AR285">
        <f t="shared" si="113"/>
        <v>58.783583846153853</v>
      </c>
      <c r="AT285">
        <f>PER!AK285/PBR!AJ285*100</f>
        <v>9.9400187066878498</v>
      </c>
      <c r="AU285">
        <f t="shared" si="108"/>
        <v>67724.147692307699</v>
      </c>
      <c r="AW285">
        <f>PER!AW285/PBR!AU285*100</f>
        <v>1.6760173442055528</v>
      </c>
      <c r="BB285">
        <f t="shared" si="109"/>
        <v>68268.160000000003</v>
      </c>
      <c r="BC285">
        <f t="shared" si="102"/>
        <v>1.0529371232504288</v>
      </c>
      <c r="BD285" s="41">
        <f t="shared" si="97"/>
        <v>71.882080000000002</v>
      </c>
      <c r="BE285">
        <f t="shared" si="103"/>
        <v>163.84358399999999</v>
      </c>
      <c r="BF285">
        <f t="shared" si="103"/>
        <v>136.53632000000002</v>
      </c>
      <c r="BG285">
        <f t="shared" si="103"/>
        <v>109.22905600000001</v>
      </c>
      <c r="BH285">
        <f t="shared" si="103"/>
        <v>81.921792000000011</v>
      </c>
      <c r="BI285">
        <f t="shared" si="103"/>
        <v>54.614528000000007</v>
      </c>
      <c r="BK285">
        <f>PER!BD285/PBR!BB285*100</f>
        <v>14.827603831262346</v>
      </c>
      <c r="BL285">
        <f t="shared" si="110"/>
        <v>67724.147692307699</v>
      </c>
      <c r="BN285">
        <f>PER!BP285/PBR!BL285*100</f>
        <v>14.703310233895436</v>
      </c>
    </row>
    <row r="286" spans="1:66" x14ac:dyDescent="0.3">
      <c r="A286" s="38">
        <v>39850</v>
      </c>
      <c r="B286" s="48">
        <v>80278.14</v>
      </c>
      <c r="C286" s="48">
        <v>88515.51</v>
      </c>
      <c r="D286" s="48">
        <v>545000</v>
      </c>
      <c r="E286" s="49">
        <v>1156.71</v>
      </c>
      <c r="AC286" s="35">
        <f t="shared" si="104"/>
        <v>2010</v>
      </c>
      <c r="AD286" s="5">
        <f t="shared" si="98"/>
        <v>2009</v>
      </c>
      <c r="AE286" s="5">
        <f t="shared" si="105"/>
        <v>2008</v>
      </c>
      <c r="AF286" s="8">
        <f t="shared" si="99"/>
        <v>39850</v>
      </c>
      <c r="AG286" s="6">
        <f t="shared" si="111"/>
        <v>47</v>
      </c>
      <c r="AH286" s="6">
        <f t="shared" si="112"/>
        <v>5</v>
      </c>
      <c r="AJ286">
        <f t="shared" si="106"/>
        <v>58951.107307692306</v>
      </c>
      <c r="AK286">
        <f t="shared" si="107"/>
        <v>1.3617749295359685</v>
      </c>
      <c r="AL286" s="39">
        <f t="shared" si="100"/>
        <v>39850</v>
      </c>
      <c r="AM286" s="40">
        <f t="shared" si="101"/>
        <v>80.278139999999993</v>
      </c>
      <c r="AN286">
        <f t="shared" si="113"/>
        <v>153.27287899999999</v>
      </c>
      <c r="AO286">
        <f t="shared" si="113"/>
        <v>129.69243607692306</v>
      </c>
      <c r="AP286" s="33">
        <f t="shared" si="113"/>
        <v>106.11199315384614</v>
      </c>
      <c r="AQ286">
        <f t="shared" si="113"/>
        <v>82.531550230769227</v>
      </c>
      <c r="AR286">
        <f t="shared" si="113"/>
        <v>58.951107307692304</v>
      </c>
      <c r="AT286">
        <f>PER!AK286/PBR!AJ286*100</f>
        <v>10.046289728791484</v>
      </c>
      <c r="AU286">
        <f t="shared" si="108"/>
        <v>67908.234615384616</v>
      </c>
      <c r="AW286">
        <f>PER!AW286/PBR!AU286*100</f>
        <v>1.9194182919132781</v>
      </c>
      <c r="BB286">
        <f t="shared" si="109"/>
        <v>68629.022500000006</v>
      </c>
      <c r="BC286">
        <f t="shared" si="102"/>
        <v>1.1697403966375886</v>
      </c>
      <c r="BD286" s="41">
        <f t="shared" si="97"/>
        <v>80.278139999999993</v>
      </c>
      <c r="BE286">
        <f t="shared" si="103"/>
        <v>164.709654</v>
      </c>
      <c r="BF286">
        <f t="shared" si="103"/>
        <v>137.25804500000001</v>
      </c>
      <c r="BG286">
        <f t="shared" si="103"/>
        <v>109.80643600000002</v>
      </c>
      <c r="BH286">
        <f t="shared" si="103"/>
        <v>82.354827000000014</v>
      </c>
      <c r="BI286">
        <f t="shared" si="103"/>
        <v>54.90321800000001</v>
      </c>
      <c r="BK286">
        <f>PER!BD286/PBR!BB286*100</f>
        <v>14.921956501151366</v>
      </c>
      <c r="BL286">
        <f t="shared" si="110"/>
        <v>67908.234615384616</v>
      </c>
      <c r="BN286">
        <f>PER!BP286/PBR!BL286*100</f>
        <v>14.936114862245381</v>
      </c>
    </row>
    <row r="287" spans="1:66" x14ac:dyDescent="0.3">
      <c r="A287" s="38">
        <v>39857</v>
      </c>
      <c r="B287" s="48">
        <v>75269.960000000006</v>
      </c>
      <c r="C287" s="48">
        <v>83457.13</v>
      </c>
      <c r="D287" s="48">
        <v>511000</v>
      </c>
      <c r="E287" s="49">
        <v>1090.28</v>
      </c>
      <c r="AC287" s="35">
        <f t="shared" si="104"/>
        <v>2010</v>
      </c>
      <c r="AD287" s="5">
        <f t="shared" si="98"/>
        <v>2009</v>
      </c>
      <c r="AE287" s="5">
        <f t="shared" si="105"/>
        <v>2008</v>
      </c>
      <c r="AF287" s="8">
        <f t="shared" si="99"/>
        <v>39857</v>
      </c>
      <c r="AG287" s="6">
        <f t="shared" si="111"/>
        <v>46</v>
      </c>
      <c r="AH287" s="6">
        <f t="shared" si="112"/>
        <v>6</v>
      </c>
      <c r="AJ287">
        <f t="shared" si="106"/>
        <v>59118.630769230767</v>
      </c>
      <c r="AK287">
        <f t="shared" si="107"/>
        <v>1.2732020180544414</v>
      </c>
      <c r="AL287" s="39">
        <f t="shared" si="100"/>
        <v>39857</v>
      </c>
      <c r="AM287" s="40">
        <f t="shared" si="101"/>
        <v>75.269960000000012</v>
      </c>
      <c r="AN287">
        <f t="shared" si="113"/>
        <v>153.70843999999997</v>
      </c>
      <c r="AO287">
        <f t="shared" si="113"/>
        <v>130.06098769230766</v>
      </c>
      <c r="AP287" s="33">
        <f t="shared" si="113"/>
        <v>106.41353538461537</v>
      </c>
      <c r="AQ287">
        <f t="shared" si="113"/>
        <v>82.766083076923067</v>
      </c>
      <c r="AR287">
        <f t="shared" si="113"/>
        <v>59.118630769230769</v>
      </c>
      <c r="AT287">
        <f>PER!AK287/PBR!AJ287*100</f>
        <v>10.151958474108513</v>
      </c>
      <c r="AU287">
        <f t="shared" si="108"/>
        <v>68092.321538461547</v>
      </c>
      <c r="AW287">
        <f>PER!AW287/PBR!AU287*100</f>
        <v>2.1615031754738228</v>
      </c>
      <c r="BB287">
        <f t="shared" si="109"/>
        <v>68989.885000000009</v>
      </c>
      <c r="BC287">
        <f t="shared" si="102"/>
        <v>1.0910289240227027</v>
      </c>
      <c r="BD287" s="41">
        <f t="shared" si="97"/>
        <v>75.269960000000012</v>
      </c>
      <c r="BE287">
        <f t="shared" si="103"/>
        <v>165.57572400000001</v>
      </c>
      <c r="BF287">
        <f t="shared" si="103"/>
        <v>137.97977000000003</v>
      </c>
      <c r="BG287">
        <f t="shared" si="103"/>
        <v>110.38381600000002</v>
      </c>
      <c r="BH287">
        <f t="shared" si="103"/>
        <v>82.787862000000018</v>
      </c>
      <c r="BI287">
        <f t="shared" si="103"/>
        <v>55.191908000000012</v>
      </c>
      <c r="BK287">
        <f>PER!BD287/PBR!BB287*100</f>
        <v>15.01532211792853</v>
      </c>
      <c r="BL287">
        <f t="shared" si="110"/>
        <v>68092.321538461547</v>
      </c>
      <c r="BN287">
        <f>PER!BP287/PBR!BL287*100</f>
        <v>15.167660720538937</v>
      </c>
    </row>
    <row r="288" spans="1:66" x14ac:dyDescent="0.3">
      <c r="A288" s="38">
        <v>39864</v>
      </c>
      <c r="B288" s="48">
        <v>68862.44</v>
      </c>
      <c r="C288" s="48">
        <v>75936.2</v>
      </c>
      <c r="D288" s="48">
        <v>467500</v>
      </c>
      <c r="E288" s="49">
        <v>991.64</v>
      </c>
      <c r="AC288" s="35">
        <f t="shared" si="104"/>
        <v>2010</v>
      </c>
      <c r="AD288" s="5">
        <f t="shared" si="98"/>
        <v>2009</v>
      </c>
      <c r="AE288" s="5">
        <f t="shared" si="105"/>
        <v>2008</v>
      </c>
      <c r="AF288" s="8">
        <f t="shared" si="99"/>
        <v>39864</v>
      </c>
      <c r="AG288" s="6">
        <f t="shared" si="111"/>
        <v>45</v>
      </c>
      <c r="AH288" s="6">
        <f t="shared" si="112"/>
        <v>7</v>
      </c>
      <c r="AJ288">
        <f t="shared" si="106"/>
        <v>59286.154230769229</v>
      </c>
      <c r="AK288">
        <f t="shared" si="107"/>
        <v>1.161526513120676</v>
      </c>
      <c r="AL288" s="39">
        <f t="shared" si="100"/>
        <v>39864</v>
      </c>
      <c r="AM288" s="40">
        <f t="shared" si="101"/>
        <v>68.862440000000007</v>
      </c>
      <c r="AN288">
        <f t="shared" si="113"/>
        <v>154.14400099999995</v>
      </c>
      <c r="AO288">
        <f t="shared" si="113"/>
        <v>130.42953930769229</v>
      </c>
      <c r="AP288" s="33">
        <f t="shared" si="113"/>
        <v>106.7150776153846</v>
      </c>
      <c r="AQ288">
        <f t="shared" si="113"/>
        <v>83.000615923076907</v>
      </c>
      <c r="AR288">
        <f t="shared" si="113"/>
        <v>59.286154230769228</v>
      </c>
      <c r="AT288">
        <f>PER!AK288/PBR!AJ288*100</f>
        <v>10.257030048156073</v>
      </c>
      <c r="AU288">
        <f t="shared" si="108"/>
        <v>68276.408461538464</v>
      </c>
      <c r="AW288">
        <f>PER!AW288/PBR!AU288*100</f>
        <v>2.4022826400077304</v>
      </c>
      <c r="BB288">
        <f t="shared" si="109"/>
        <v>69350.747499999998</v>
      </c>
      <c r="BC288">
        <f t="shared" si="102"/>
        <v>0.99295887185642817</v>
      </c>
      <c r="BD288" s="41">
        <f t="shared" si="97"/>
        <v>68.862440000000007</v>
      </c>
      <c r="BE288">
        <f t="shared" si="103"/>
        <v>166.44179399999999</v>
      </c>
      <c r="BF288">
        <f t="shared" si="103"/>
        <v>138.70149499999999</v>
      </c>
      <c r="BG288">
        <f t="shared" si="103"/>
        <v>110.961196</v>
      </c>
      <c r="BH288">
        <f t="shared" si="103"/>
        <v>83.220897000000008</v>
      </c>
      <c r="BI288">
        <f t="shared" si="103"/>
        <v>55.480598000000001</v>
      </c>
      <c r="BK288">
        <f>PER!BD288/PBR!BB288*100</f>
        <v>15.107716089810769</v>
      </c>
      <c r="BL288">
        <f t="shared" si="110"/>
        <v>68276.408461538464</v>
      </c>
      <c r="BN288">
        <f>PER!BP288/PBR!BL288*100</f>
        <v>15.3979579904675</v>
      </c>
    </row>
    <row r="289" spans="1:66" x14ac:dyDescent="0.3">
      <c r="A289" s="38">
        <v>39871</v>
      </c>
      <c r="B289" s="48">
        <v>70261.78</v>
      </c>
      <c r="C289" s="48">
        <v>77679.5</v>
      </c>
      <c r="D289" s="48">
        <v>477000</v>
      </c>
      <c r="E289" s="49">
        <v>1014.87</v>
      </c>
      <c r="AC289" s="35">
        <f t="shared" si="104"/>
        <v>2010</v>
      </c>
      <c r="AD289" s="5">
        <f t="shared" si="98"/>
        <v>2009</v>
      </c>
      <c r="AE289" s="5">
        <f t="shared" si="105"/>
        <v>2008</v>
      </c>
      <c r="AF289" s="8">
        <f t="shared" si="99"/>
        <v>39871</v>
      </c>
      <c r="AG289" s="6">
        <f t="shared" si="111"/>
        <v>44</v>
      </c>
      <c r="AH289" s="6">
        <f t="shared" si="112"/>
        <v>8</v>
      </c>
      <c r="AJ289">
        <f t="shared" si="106"/>
        <v>59453.677692307698</v>
      </c>
      <c r="AK289">
        <f t="shared" si="107"/>
        <v>1.1817903067935978</v>
      </c>
      <c r="AL289" s="39">
        <f t="shared" si="100"/>
        <v>39871</v>
      </c>
      <c r="AM289" s="40">
        <f t="shared" si="101"/>
        <v>70.261780000000002</v>
      </c>
      <c r="AN289">
        <f t="shared" si="113"/>
        <v>154.57956200000001</v>
      </c>
      <c r="AO289">
        <f t="shared" si="113"/>
        <v>130.79809092307693</v>
      </c>
      <c r="AP289" s="33">
        <f t="shared" si="113"/>
        <v>107.01661984615384</v>
      </c>
      <c r="AQ289">
        <f t="shared" si="113"/>
        <v>83.235148769230776</v>
      </c>
      <c r="AR289">
        <f t="shared" si="113"/>
        <v>59.4536776923077</v>
      </c>
      <c r="AT289">
        <f>PER!AK289/PBR!AJ289*100</f>
        <v>10.361509498907752</v>
      </c>
      <c r="AU289">
        <f t="shared" si="108"/>
        <v>68460.49538461538</v>
      </c>
      <c r="AW289">
        <f>PER!AW289/PBR!AU289*100</f>
        <v>2.6417672161387089</v>
      </c>
      <c r="BB289">
        <f t="shared" si="109"/>
        <v>69711.610000000015</v>
      </c>
      <c r="BC289">
        <f t="shared" si="102"/>
        <v>1.0078920856941904</v>
      </c>
      <c r="BD289" s="41">
        <f t="shared" si="97"/>
        <v>70.261780000000002</v>
      </c>
      <c r="BE289">
        <f t="shared" si="103"/>
        <v>167.30786400000002</v>
      </c>
      <c r="BF289">
        <f t="shared" si="103"/>
        <v>139.42322000000004</v>
      </c>
      <c r="BG289">
        <f t="shared" si="103"/>
        <v>111.53857600000003</v>
      </c>
      <c r="BH289">
        <f t="shared" si="103"/>
        <v>83.653932000000026</v>
      </c>
      <c r="BI289">
        <f t="shared" si="103"/>
        <v>55.769288000000017</v>
      </c>
      <c r="BK289">
        <f>PER!BD289/PBR!BB289*100</f>
        <v>15.199153505972124</v>
      </c>
      <c r="BL289">
        <f t="shared" si="110"/>
        <v>68460.49538461538</v>
      </c>
      <c r="BN289">
        <f>PER!BP289/PBR!BL289*100</f>
        <v>15.62701674421017</v>
      </c>
    </row>
    <row r="290" spans="1:66" x14ac:dyDescent="0.3">
      <c r="A290" s="38">
        <v>39878</v>
      </c>
      <c r="B290" s="48">
        <v>74091.570000000007</v>
      </c>
      <c r="C290" s="48">
        <v>81367.710000000006</v>
      </c>
      <c r="D290" s="48">
        <v>503000</v>
      </c>
      <c r="E290" s="49">
        <v>1062.8</v>
      </c>
      <c r="AC290" s="35">
        <f t="shared" si="104"/>
        <v>2010</v>
      </c>
      <c r="AD290" s="5">
        <f t="shared" si="98"/>
        <v>2009</v>
      </c>
      <c r="AE290" s="5">
        <f t="shared" si="105"/>
        <v>2008</v>
      </c>
      <c r="AF290" s="8">
        <f t="shared" si="99"/>
        <v>39878</v>
      </c>
      <c r="AG290" s="6">
        <f t="shared" si="111"/>
        <v>43</v>
      </c>
      <c r="AH290" s="6">
        <f t="shared" si="112"/>
        <v>9</v>
      </c>
      <c r="AJ290">
        <f t="shared" si="106"/>
        <v>59621.201153846152</v>
      </c>
      <c r="AK290">
        <f t="shared" si="107"/>
        <v>1.2427050875545866</v>
      </c>
      <c r="AL290" s="39">
        <f t="shared" si="100"/>
        <v>39878</v>
      </c>
      <c r="AM290" s="40">
        <f t="shared" si="101"/>
        <v>74.091570000000004</v>
      </c>
      <c r="AN290">
        <f t="shared" si="113"/>
        <v>155.01512299999996</v>
      </c>
      <c r="AO290">
        <f t="shared" si="113"/>
        <v>131.1666425384615</v>
      </c>
      <c r="AP290" s="33">
        <f t="shared" si="113"/>
        <v>107.31816207692306</v>
      </c>
      <c r="AQ290">
        <f t="shared" si="113"/>
        <v>83.469681615384602</v>
      </c>
      <c r="AR290">
        <f t="shared" si="113"/>
        <v>59.621201153846151</v>
      </c>
      <c r="AT290">
        <f>PER!AK290/PBR!AJ290*100</f>
        <v>10.465401817602014</v>
      </c>
      <c r="AU290">
        <f t="shared" si="108"/>
        <v>68644.582307692312</v>
      </c>
      <c r="AW290">
        <f>PER!AW290/PBR!AU290*100</f>
        <v>2.8799673215288868</v>
      </c>
      <c r="BB290">
        <f t="shared" si="109"/>
        <v>70072.472500000003</v>
      </c>
      <c r="BC290">
        <f t="shared" si="102"/>
        <v>1.0573562963687346</v>
      </c>
      <c r="BD290" s="41">
        <f t="shared" si="97"/>
        <v>74.091570000000004</v>
      </c>
      <c r="BE290">
        <f t="shared" si="103"/>
        <v>168.173934</v>
      </c>
      <c r="BF290">
        <f t="shared" si="103"/>
        <v>140.14494500000001</v>
      </c>
      <c r="BG290">
        <f t="shared" si="103"/>
        <v>112.11595600000001</v>
      </c>
      <c r="BH290">
        <f t="shared" si="103"/>
        <v>84.086967000000016</v>
      </c>
      <c r="BI290">
        <f t="shared" si="103"/>
        <v>56.057978000000006</v>
      </c>
      <c r="BK290">
        <f>PER!BD290/PBR!BB290*100</f>
        <v>15.289649144758938</v>
      </c>
      <c r="BL290">
        <f t="shared" si="110"/>
        <v>68644.582307692312</v>
      </c>
      <c r="BN290">
        <f>PER!BP290/PBR!BL290*100</f>
        <v>15.854846945902173</v>
      </c>
    </row>
    <row r="291" spans="1:66" x14ac:dyDescent="0.3">
      <c r="A291" s="38">
        <v>39885</v>
      </c>
      <c r="B291" s="48">
        <v>77774.05</v>
      </c>
      <c r="C291" s="48">
        <v>85808.5</v>
      </c>
      <c r="D291" s="48">
        <v>528000</v>
      </c>
      <c r="E291" s="49">
        <v>1121.21</v>
      </c>
      <c r="AC291" s="35">
        <f t="shared" si="104"/>
        <v>2010</v>
      </c>
      <c r="AD291" s="5">
        <f t="shared" si="98"/>
        <v>2009</v>
      </c>
      <c r="AE291" s="5">
        <f t="shared" si="105"/>
        <v>2008</v>
      </c>
      <c r="AF291" s="8">
        <f t="shared" si="99"/>
        <v>39885</v>
      </c>
      <c r="AG291" s="6">
        <f t="shared" si="111"/>
        <v>42</v>
      </c>
      <c r="AH291" s="6">
        <f t="shared" si="112"/>
        <v>10</v>
      </c>
      <c r="AJ291">
        <f t="shared" si="106"/>
        <v>59788.724615384614</v>
      </c>
      <c r="AK291">
        <f t="shared" si="107"/>
        <v>1.3008146686572315</v>
      </c>
      <c r="AL291" s="39">
        <f t="shared" si="100"/>
        <v>39885</v>
      </c>
      <c r="AM291" s="40">
        <f t="shared" si="101"/>
        <v>77.774050000000003</v>
      </c>
      <c r="AN291">
        <f t="shared" si="113"/>
        <v>155.45068399999997</v>
      </c>
      <c r="AO291">
        <f t="shared" si="113"/>
        <v>131.53519415384613</v>
      </c>
      <c r="AP291" s="33">
        <f t="shared" si="113"/>
        <v>107.6197043076923</v>
      </c>
      <c r="AQ291">
        <f t="shared" si="113"/>
        <v>83.704214461538456</v>
      </c>
      <c r="AR291">
        <f t="shared" si="113"/>
        <v>59.788724615384616</v>
      </c>
      <c r="AT291">
        <f>PER!AK291/PBR!AJ291*100</f>
        <v>10.568711939537042</v>
      </c>
      <c r="AU291">
        <f t="shared" si="108"/>
        <v>68828.669230769243</v>
      </c>
      <c r="AW291">
        <f>PER!AW291/PBR!AU291*100</f>
        <v>3.1168932623894303</v>
      </c>
      <c r="BB291">
        <f t="shared" si="109"/>
        <v>70433.335000000006</v>
      </c>
      <c r="BC291">
        <f t="shared" si="102"/>
        <v>1.1042221698007058</v>
      </c>
      <c r="BD291" s="41">
        <f t="shared" si="97"/>
        <v>77.774050000000003</v>
      </c>
      <c r="BE291">
        <f t="shared" si="103"/>
        <v>169.04000400000001</v>
      </c>
      <c r="BF291">
        <f t="shared" si="103"/>
        <v>140.86667</v>
      </c>
      <c r="BG291">
        <f t="shared" si="103"/>
        <v>112.69333600000002</v>
      </c>
      <c r="BH291">
        <f t="shared" si="103"/>
        <v>84.520002000000019</v>
      </c>
      <c r="BI291">
        <f t="shared" si="103"/>
        <v>56.346668000000008</v>
      </c>
      <c r="BK291">
        <f>PER!BD291/PBR!BB291*100</f>
        <v>15.379217481652358</v>
      </c>
      <c r="BL291">
        <f t="shared" si="110"/>
        <v>68828.669230769243</v>
      </c>
      <c r="BN291">
        <f>PER!BP291/PBR!BL291*100</f>
        <v>16.081458453079755</v>
      </c>
    </row>
    <row r="292" spans="1:66" x14ac:dyDescent="0.3">
      <c r="A292" s="38">
        <v>39892</v>
      </c>
      <c r="B292" s="48">
        <v>79836.240000000005</v>
      </c>
      <c r="C292" s="48">
        <v>88187.26</v>
      </c>
      <c r="D292" s="49">
        <v>542000</v>
      </c>
      <c r="E292" s="49">
        <v>1151.5999999999999</v>
      </c>
      <c r="AC292" s="35">
        <f t="shared" si="104"/>
        <v>2010</v>
      </c>
      <c r="AD292" s="5">
        <f t="shared" si="98"/>
        <v>2009</v>
      </c>
      <c r="AE292" s="5">
        <f t="shared" si="105"/>
        <v>2008</v>
      </c>
      <c r="AF292" s="8">
        <f t="shared" si="99"/>
        <v>39892</v>
      </c>
      <c r="AG292" s="6">
        <f t="shared" si="111"/>
        <v>41</v>
      </c>
      <c r="AH292" s="6">
        <f t="shared" si="112"/>
        <v>11</v>
      </c>
      <c r="AJ292">
        <f t="shared" si="106"/>
        <v>59956.248076923075</v>
      </c>
      <c r="AK292">
        <f t="shared" si="107"/>
        <v>1.3315749827702887</v>
      </c>
      <c r="AL292" s="39">
        <f t="shared" si="100"/>
        <v>39892</v>
      </c>
      <c r="AM292" s="40">
        <f t="shared" si="101"/>
        <v>79.836240000000004</v>
      </c>
      <c r="AN292">
        <f t="shared" si="113"/>
        <v>155.88624499999997</v>
      </c>
      <c r="AO292">
        <f t="shared" si="113"/>
        <v>131.90374576923074</v>
      </c>
      <c r="AP292" s="33">
        <f t="shared" si="113"/>
        <v>107.92124653846152</v>
      </c>
      <c r="AQ292">
        <f t="shared" si="113"/>
        <v>83.93874730769231</v>
      </c>
      <c r="AR292">
        <f t="shared" si="113"/>
        <v>59.956248076923075</v>
      </c>
      <c r="AT292">
        <f>PER!AK292/PBR!AJ292*100</f>
        <v>10.671444744852247</v>
      </c>
      <c r="AU292">
        <f t="shared" si="108"/>
        <v>69012.75615384616</v>
      </c>
      <c r="AW292">
        <f>PER!AW292/PBR!AU292*100</f>
        <v>3.3525552349669843</v>
      </c>
      <c r="BB292">
        <f t="shared" si="109"/>
        <v>70794.197500000009</v>
      </c>
      <c r="BC292">
        <f t="shared" si="102"/>
        <v>1.1277229323773321</v>
      </c>
      <c r="BD292" s="41">
        <f t="shared" si="97"/>
        <v>79.836240000000004</v>
      </c>
      <c r="BE292">
        <f t="shared" ref="BE292:BI307" si="114">($BB292*BE$18)/1000</f>
        <v>169.90607400000002</v>
      </c>
      <c r="BF292">
        <f t="shared" si="114"/>
        <v>141.58839500000002</v>
      </c>
      <c r="BG292">
        <f t="shared" si="114"/>
        <v>113.27071600000002</v>
      </c>
      <c r="BH292">
        <f t="shared" si="114"/>
        <v>84.953037000000023</v>
      </c>
      <c r="BI292">
        <f t="shared" si="114"/>
        <v>56.635358000000011</v>
      </c>
      <c r="BK292">
        <f>PER!BD292/PBR!BB292*100</f>
        <v>15.467872696987412</v>
      </c>
      <c r="BL292">
        <f t="shared" si="110"/>
        <v>69012.75615384616</v>
      </c>
      <c r="BN292">
        <f>PER!BP292/PBR!BL292*100</f>
        <v>16.306861018101859</v>
      </c>
    </row>
    <row r="293" spans="1:66" x14ac:dyDescent="0.3">
      <c r="A293" s="38">
        <v>39899</v>
      </c>
      <c r="B293" s="48">
        <v>86022.81</v>
      </c>
      <c r="C293" s="48">
        <v>95957.95</v>
      </c>
      <c r="D293" s="48">
        <v>584000</v>
      </c>
      <c r="E293" s="49">
        <v>1254.1500000000001</v>
      </c>
      <c r="AC293" s="35">
        <f t="shared" si="104"/>
        <v>2010</v>
      </c>
      <c r="AD293" s="5">
        <f t="shared" si="98"/>
        <v>2009</v>
      </c>
      <c r="AE293" s="5">
        <f t="shared" si="105"/>
        <v>2008</v>
      </c>
      <c r="AF293" s="8">
        <f t="shared" si="99"/>
        <v>39899</v>
      </c>
      <c r="AG293" s="6">
        <f t="shared" si="111"/>
        <v>40</v>
      </c>
      <c r="AH293" s="6">
        <f t="shared" si="112"/>
        <v>12</v>
      </c>
      <c r="AJ293">
        <f t="shared" si="106"/>
        <v>60123.771538461537</v>
      </c>
      <c r="AK293">
        <f t="shared" si="107"/>
        <v>1.430762039686261</v>
      </c>
      <c r="AL293" s="39">
        <f t="shared" si="100"/>
        <v>39899</v>
      </c>
      <c r="AM293" s="40">
        <f t="shared" si="101"/>
        <v>86.022809999999993</v>
      </c>
      <c r="AN293">
        <f t="shared" si="113"/>
        <v>156.32180599999998</v>
      </c>
      <c r="AO293">
        <f t="shared" si="113"/>
        <v>132.27229738461537</v>
      </c>
      <c r="AP293" s="33">
        <f t="shared" si="113"/>
        <v>108.22278876923076</v>
      </c>
      <c r="AQ293">
        <f t="shared" si="113"/>
        <v>84.17328015384615</v>
      </c>
      <c r="AR293">
        <f t="shared" si="113"/>
        <v>60.12377153846154</v>
      </c>
      <c r="AT293">
        <f>PER!AK293/PBR!AJ293*100</f>
        <v>10.773605059296717</v>
      </c>
      <c r="AU293">
        <f t="shared" si="108"/>
        <v>69196.843076923091</v>
      </c>
      <c r="AW293">
        <f>PER!AW293/PBR!AU293*100</f>
        <v>3.5869633270063801</v>
      </c>
      <c r="BB293">
        <f t="shared" si="109"/>
        <v>71155.06</v>
      </c>
      <c r="BC293">
        <f t="shared" si="102"/>
        <v>1.208948597612032</v>
      </c>
      <c r="BD293" s="41">
        <f t="shared" si="97"/>
        <v>86.022809999999993</v>
      </c>
      <c r="BE293">
        <f t="shared" si="114"/>
        <v>170.772144</v>
      </c>
      <c r="BF293">
        <f t="shared" si="114"/>
        <v>142.31011999999998</v>
      </c>
      <c r="BG293">
        <f t="shared" si="114"/>
        <v>113.848096</v>
      </c>
      <c r="BH293">
        <f t="shared" si="114"/>
        <v>85.386072000000013</v>
      </c>
      <c r="BI293">
        <f t="shared" si="114"/>
        <v>56.924047999999999</v>
      </c>
      <c r="BK293">
        <f>PER!BD293/PBR!BB293*100</f>
        <v>15.555628683437162</v>
      </c>
      <c r="BL293">
        <f t="shared" si="110"/>
        <v>69196.843076923091</v>
      </c>
      <c r="BN293">
        <f>PER!BP293/PBR!BL293*100</f>
        <v>16.531064289549175</v>
      </c>
    </row>
    <row r="294" spans="1:66" x14ac:dyDescent="0.3">
      <c r="A294" s="38">
        <v>39906</v>
      </c>
      <c r="B294" s="48">
        <v>87348.51</v>
      </c>
      <c r="C294" s="48">
        <v>97788.24</v>
      </c>
      <c r="D294" s="48">
        <v>593000</v>
      </c>
      <c r="E294" s="49">
        <v>1277.6300000000001</v>
      </c>
      <c r="AC294" s="35">
        <f t="shared" si="104"/>
        <v>2010</v>
      </c>
      <c r="AD294" s="5">
        <f t="shared" si="98"/>
        <v>2009</v>
      </c>
      <c r="AE294" s="5">
        <f t="shared" si="105"/>
        <v>2008</v>
      </c>
      <c r="AF294" s="8">
        <f t="shared" si="99"/>
        <v>39906</v>
      </c>
      <c r="AG294" s="6">
        <f t="shared" si="111"/>
        <v>39</v>
      </c>
      <c r="AH294" s="6">
        <f t="shared" si="112"/>
        <v>13</v>
      </c>
      <c r="AJ294">
        <f t="shared" si="106"/>
        <v>60291.294999999998</v>
      </c>
      <c r="AK294">
        <f t="shared" si="107"/>
        <v>1.4487748189850624</v>
      </c>
      <c r="AL294" s="39">
        <f t="shared" si="100"/>
        <v>39906</v>
      </c>
      <c r="AM294" s="40">
        <f t="shared" si="101"/>
        <v>87.34850999999999</v>
      </c>
      <c r="AN294">
        <f t="shared" si="113"/>
        <v>156.75736699999996</v>
      </c>
      <c r="AO294">
        <f t="shared" si="113"/>
        <v>132.64084899999997</v>
      </c>
      <c r="AP294" s="33">
        <f t="shared" si="113"/>
        <v>108.52433099999999</v>
      </c>
      <c r="AQ294">
        <f t="shared" si="113"/>
        <v>84.40781299999999</v>
      </c>
      <c r="AR294">
        <f t="shared" si="113"/>
        <v>60.291294999999998</v>
      </c>
      <c r="AT294">
        <f>PER!AK294/PBR!AJ294*100</f>
        <v>10.875197654984852</v>
      </c>
      <c r="AU294">
        <f t="shared" si="108"/>
        <v>69380.930000000008</v>
      </c>
      <c r="AW294">
        <f>PER!AW294/PBR!AU294*100</f>
        <v>3.8201275191900703</v>
      </c>
      <c r="BB294">
        <f t="shared" si="109"/>
        <v>71515.922500000001</v>
      </c>
      <c r="BC294">
        <f t="shared" si="102"/>
        <v>1.2213854893642739</v>
      </c>
      <c r="BD294" s="41">
        <f t="shared" si="97"/>
        <v>87.34850999999999</v>
      </c>
      <c r="BE294">
        <f t="shared" si="114"/>
        <v>171.638214</v>
      </c>
      <c r="BF294">
        <f t="shared" si="114"/>
        <v>143.031845</v>
      </c>
      <c r="BG294">
        <f t="shared" si="114"/>
        <v>114.425476</v>
      </c>
      <c r="BH294">
        <f t="shared" si="114"/>
        <v>85.819107000000017</v>
      </c>
      <c r="BI294">
        <f t="shared" si="114"/>
        <v>57.212738000000002</v>
      </c>
      <c r="BK294">
        <f>PER!BD294/PBR!BB294*100</f>
        <v>15.642499053270271</v>
      </c>
      <c r="BL294">
        <f t="shared" si="110"/>
        <v>69380.930000000008</v>
      </c>
      <c r="BN294">
        <f>PER!BP294/PBR!BL294*100</f>
        <v>16.754077813600937</v>
      </c>
    </row>
    <row r="295" spans="1:66" x14ac:dyDescent="0.3">
      <c r="A295" s="38">
        <v>39913</v>
      </c>
      <c r="B295" s="48">
        <v>88821.5</v>
      </c>
      <c r="C295" s="48">
        <v>100377.67</v>
      </c>
      <c r="D295" s="48">
        <v>603000</v>
      </c>
      <c r="E295" s="49">
        <v>1310.6600000000001</v>
      </c>
      <c r="AC295" s="35">
        <f t="shared" si="104"/>
        <v>2010</v>
      </c>
      <c r="AD295" s="5">
        <f t="shared" si="98"/>
        <v>2009</v>
      </c>
      <c r="AE295" s="5">
        <f t="shared" si="105"/>
        <v>2008</v>
      </c>
      <c r="AF295" s="8">
        <f t="shared" si="99"/>
        <v>39913</v>
      </c>
      <c r="AG295" s="6">
        <f t="shared" si="111"/>
        <v>38</v>
      </c>
      <c r="AH295" s="6">
        <f t="shared" si="112"/>
        <v>14</v>
      </c>
      <c r="AJ295">
        <f t="shared" si="106"/>
        <v>60458.81846153846</v>
      </c>
      <c r="AK295">
        <f t="shared" si="107"/>
        <v>1.4691239799286646</v>
      </c>
      <c r="AL295" s="39">
        <f t="shared" si="100"/>
        <v>39913</v>
      </c>
      <c r="AM295" s="40">
        <f t="shared" si="101"/>
        <v>88.8215</v>
      </c>
      <c r="AN295">
        <f t="shared" si="113"/>
        <v>157.19292799999999</v>
      </c>
      <c r="AO295">
        <f t="shared" si="113"/>
        <v>133.00940061538461</v>
      </c>
      <c r="AP295" s="33">
        <f t="shared" si="113"/>
        <v>108.82587323076922</v>
      </c>
      <c r="AQ295">
        <f t="shared" si="113"/>
        <v>84.642345846153844</v>
      </c>
      <c r="AR295">
        <f t="shared" si="113"/>
        <v>60.458818461538456</v>
      </c>
      <c r="AT295">
        <f>PER!AK295/PBR!AJ295*100</f>
        <v>10.976227251139441</v>
      </c>
      <c r="AU295">
        <f t="shared" si="108"/>
        <v>69565.016923076924</v>
      </c>
      <c r="AW295">
        <f>PER!AW295/PBR!AU295*100</f>
        <v>4.052057686554698</v>
      </c>
      <c r="BB295">
        <f t="shared" si="109"/>
        <v>71876.785000000003</v>
      </c>
      <c r="BC295">
        <f t="shared" si="102"/>
        <v>1.235746701803649</v>
      </c>
      <c r="BD295" s="41">
        <f t="shared" si="97"/>
        <v>88.8215</v>
      </c>
      <c r="BE295">
        <f t="shared" si="114"/>
        <v>172.50428400000001</v>
      </c>
      <c r="BF295">
        <f t="shared" si="114"/>
        <v>143.75357</v>
      </c>
      <c r="BG295">
        <f t="shared" si="114"/>
        <v>115.00285600000001</v>
      </c>
      <c r="BH295">
        <f t="shared" si="114"/>
        <v>86.252142000000021</v>
      </c>
      <c r="BI295">
        <f t="shared" si="114"/>
        <v>57.501428000000004</v>
      </c>
      <c r="BK295">
        <f>PER!BD295/PBR!BB295*100</f>
        <v>15.728497145389955</v>
      </c>
      <c r="BL295">
        <f t="shared" si="110"/>
        <v>69565.016923076924</v>
      </c>
      <c r="BN295">
        <f>PER!BP295/PBR!BL295*100</f>
        <v>16.975911035389778</v>
      </c>
    </row>
    <row r="296" spans="1:66" x14ac:dyDescent="0.3">
      <c r="A296" s="38">
        <v>39920</v>
      </c>
      <c r="B296" s="48">
        <v>87937.7</v>
      </c>
      <c r="C296" s="48">
        <v>99836.58</v>
      </c>
      <c r="D296" s="48">
        <v>597000</v>
      </c>
      <c r="E296" s="49">
        <v>1304.25</v>
      </c>
      <c r="AC296" s="35">
        <f t="shared" si="104"/>
        <v>2010</v>
      </c>
      <c r="AD296" s="5">
        <f t="shared" si="98"/>
        <v>2009</v>
      </c>
      <c r="AE296" s="5">
        <f t="shared" si="105"/>
        <v>2008</v>
      </c>
      <c r="AF296" s="8">
        <f t="shared" si="99"/>
        <v>39920</v>
      </c>
      <c r="AG296" s="6">
        <f t="shared" si="111"/>
        <v>37</v>
      </c>
      <c r="AH296" s="6">
        <f t="shared" si="112"/>
        <v>15</v>
      </c>
      <c r="AJ296">
        <f t="shared" si="106"/>
        <v>60626.341923076921</v>
      </c>
      <c r="AK296">
        <f t="shared" si="107"/>
        <v>1.4504866566347661</v>
      </c>
      <c r="AL296" s="39">
        <f t="shared" si="100"/>
        <v>39920</v>
      </c>
      <c r="AM296" s="40">
        <f t="shared" si="101"/>
        <v>87.937699999999992</v>
      </c>
      <c r="AN296">
        <f t="shared" si="113"/>
        <v>157.62848899999997</v>
      </c>
      <c r="AO296">
        <f t="shared" si="113"/>
        <v>133.37795223076921</v>
      </c>
      <c r="AP296" s="33">
        <f t="shared" si="113"/>
        <v>109.12741546153845</v>
      </c>
      <c r="AQ296">
        <f t="shared" si="113"/>
        <v>84.876878692307685</v>
      </c>
      <c r="AR296">
        <f t="shared" si="113"/>
        <v>60.626341923076922</v>
      </c>
      <c r="AT296">
        <f>PER!AK296/PBR!AJ296*100</f>
        <v>11.076698514822406</v>
      </c>
      <c r="AU296">
        <f t="shared" si="108"/>
        <v>69749.103846153856</v>
      </c>
      <c r="AW296">
        <f>PER!AW296/PBR!AU296*100</f>
        <v>4.2827635998852358</v>
      </c>
      <c r="BB296">
        <f t="shared" si="109"/>
        <v>72237.647500000006</v>
      </c>
      <c r="BC296">
        <f t="shared" si="102"/>
        <v>1.2173389228933569</v>
      </c>
      <c r="BD296" s="41">
        <f t="shared" si="97"/>
        <v>87.937699999999992</v>
      </c>
      <c r="BE296">
        <f t="shared" si="114"/>
        <v>173.37035400000002</v>
      </c>
      <c r="BF296">
        <f t="shared" si="114"/>
        <v>144.47529500000002</v>
      </c>
      <c r="BG296">
        <f t="shared" si="114"/>
        <v>115.58023600000001</v>
      </c>
      <c r="BH296">
        <f t="shared" si="114"/>
        <v>86.685177000000024</v>
      </c>
      <c r="BI296">
        <f t="shared" si="114"/>
        <v>57.790118000000007</v>
      </c>
      <c r="BK296">
        <f>PER!BD296/PBR!BB296*100</f>
        <v>15.813636032161973</v>
      </c>
      <c r="BL296">
        <f t="shared" si="110"/>
        <v>69749.103846153856</v>
      </c>
      <c r="BN296">
        <f>PER!BP296/PBR!BL296*100</f>
        <v>17.196573300335203</v>
      </c>
    </row>
    <row r="297" spans="1:66" x14ac:dyDescent="0.3">
      <c r="A297" s="38">
        <v>39927</v>
      </c>
      <c r="B297" s="48">
        <v>87201.21</v>
      </c>
      <c r="C297" s="48">
        <v>99666.15</v>
      </c>
      <c r="D297" s="48">
        <v>592000</v>
      </c>
      <c r="E297" s="49">
        <v>1302.02</v>
      </c>
      <c r="AC297" s="35">
        <f t="shared" si="104"/>
        <v>2010</v>
      </c>
      <c r="AD297" s="5">
        <f t="shared" si="98"/>
        <v>2009</v>
      </c>
      <c r="AE297" s="5">
        <f t="shared" si="105"/>
        <v>2008</v>
      </c>
      <c r="AF297" s="8">
        <f t="shared" si="99"/>
        <v>39927</v>
      </c>
      <c r="AG297" s="6">
        <f t="shared" si="111"/>
        <v>36</v>
      </c>
      <c r="AH297" s="6">
        <f t="shared" si="112"/>
        <v>16</v>
      </c>
      <c r="AJ297">
        <f t="shared" si="106"/>
        <v>60793.865384615383</v>
      </c>
      <c r="AK297">
        <f t="shared" si="107"/>
        <v>1.4343751536165246</v>
      </c>
      <c r="AL297" s="39">
        <f t="shared" si="100"/>
        <v>39927</v>
      </c>
      <c r="AM297" s="40">
        <f t="shared" si="101"/>
        <v>87.201210000000003</v>
      </c>
      <c r="AN297">
        <f t="shared" si="113"/>
        <v>158.06404999999998</v>
      </c>
      <c r="AO297">
        <f t="shared" si="113"/>
        <v>133.74650384615381</v>
      </c>
      <c r="AP297" s="33">
        <f t="shared" si="113"/>
        <v>109.42895769230768</v>
      </c>
      <c r="AQ297">
        <f t="shared" si="113"/>
        <v>85.111411538461525</v>
      </c>
      <c r="AR297">
        <f t="shared" si="113"/>
        <v>60.79386538461538</v>
      </c>
      <c r="AT297">
        <f>PER!AK297/PBR!AJ297*100</f>
        <v>11.176616061653489</v>
      </c>
      <c r="AU297">
        <f t="shared" si="108"/>
        <v>69933.190769230772</v>
      </c>
      <c r="AW297">
        <f>PER!AW297/PBR!AU297*100</f>
        <v>4.5122549270871133</v>
      </c>
      <c r="BB297">
        <f t="shared" si="109"/>
        <v>72598.510000000009</v>
      </c>
      <c r="BC297">
        <f t="shared" si="102"/>
        <v>1.2011432466038214</v>
      </c>
      <c r="BD297" s="41">
        <f t="shared" si="97"/>
        <v>87.201210000000003</v>
      </c>
      <c r="BE297">
        <f t="shared" si="114"/>
        <v>174.23642400000003</v>
      </c>
      <c r="BF297">
        <f t="shared" si="114"/>
        <v>145.19702000000001</v>
      </c>
      <c r="BG297">
        <f t="shared" si="114"/>
        <v>116.15761600000002</v>
      </c>
      <c r="BH297">
        <f t="shared" si="114"/>
        <v>87.118212000000028</v>
      </c>
      <c r="BI297">
        <f t="shared" si="114"/>
        <v>58.078808000000009</v>
      </c>
      <c r="BK297">
        <f>PER!BD297/PBR!BB297*100</f>
        <v>15.897928526038937</v>
      </c>
      <c r="BL297">
        <f t="shared" si="110"/>
        <v>69933.190769230772</v>
      </c>
      <c r="BN297">
        <f>PER!BP297/PBR!BL297*100</f>
        <v>17.416073855455977</v>
      </c>
    </row>
    <row r="298" spans="1:66" x14ac:dyDescent="0.3">
      <c r="A298" s="38">
        <v>39933</v>
      </c>
      <c r="B298" s="48">
        <v>87201.21</v>
      </c>
      <c r="C298" s="48">
        <v>99111.05</v>
      </c>
      <c r="D298" s="48">
        <v>592000</v>
      </c>
      <c r="E298" s="49">
        <v>1294.3599999999999</v>
      </c>
      <c r="AC298" s="35">
        <f t="shared" si="104"/>
        <v>2010</v>
      </c>
      <c r="AD298" s="5">
        <f t="shared" si="98"/>
        <v>2009</v>
      </c>
      <c r="AE298" s="5">
        <f t="shared" si="105"/>
        <v>2008</v>
      </c>
      <c r="AF298" s="8">
        <f t="shared" si="99"/>
        <v>39933</v>
      </c>
      <c r="AG298" s="6">
        <f t="shared" si="111"/>
        <v>35</v>
      </c>
      <c r="AH298" s="6">
        <f t="shared" si="112"/>
        <v>17</v>
      </c>
      <c r="AJ298">
        <f t="shared" si="106"/>
        <v>60961.388846153852</v>
      </c>
      <c r="AK298">
        <f t="shared" si="107"/>
        <v>1.4304334538713788</v>
      </c>
      <c r="AL298" s="39">
        <f t="shared" si="100"/>
        <v>39933</v>
      </c>
      <c r="AM298" s="40">
        <f t="shared" si="101"/>
        <v>87.201210000000003</v>
      </c>
      <c r="AN298">
        <f t="shared" si="113"/>
        <v>158.49961100000002</v>
      </c>
      <c r="AO298">
        <f t="shared" si="113"/>
        <v>134.11505546153847</v>
      </c>
      <c r="AP298" s="33">
        <f t="shared" si="113"/>
        <v>109.73049992307692</v>
      </c>
      <c r="AQ298">
        <f t="shared" si="113"/>
        <v>85.345944384615393</v>
      </c>
      <c r="AR298">
        <f t="shared" si="113"/>
        <v>60.961388846153852</v>
      </c>
      <c r="AT298">
        <f>PER!AK298/PBR!AJ298*100</f>
        <v>11.275984456517056</v>
      </c>
      <c r="AU298">
        <f t="shared" si="108"/>
        <v>70117.277692307704</v>
      </c>
      <c r="AW298">
        <f>PER!AW298/PBR!AU298*100</f>
        <v>4.7405412345367166</v>
      </c>
      <c r="BB298">
        <f t="shared" si="109"/>
        <v>72959.372499999998</v>
      </c>
      <c r="BC298">
        <f t="shared" si="102"/>
        <v>1.1952023024869081</v>
      </c>
      <c r="BD298" s="41">
        <f t="shared" si="97"/>
        <v>87.201210000000003</v>
      </c>
      <c r="BE298">
        <f t="shared" si="114"/>
        <v>175.10249399999998</v>
      </c>
      <c r="BF298">
        <f t="shared" si="114"/>
        <v>145.918745</v>
      </c>
      <c r="BG298">
        <f t="shared" si="114"/>
        <v>116.734996</v>
      </c>
      <c r="BH298">
        <f t="shared" si="114"/>
        <v>87.551247000000004</v>
      </c>
      <c r="BI298">
        <f t="shared" si="114"/>
        <v>58.367497999999998</v>
      </c>
      <c r="BK298">
        <f>PER!BD298/PBR!BB298*100</f>
        <v>15.981387185988078</v>
      </c>
      <c r="BL298">
        <f t="shared" si="110"/>
        <v>70117.277692307704</v>
      </c>
      <c r="BN298">
        <f>PER!BP298/PBR!BL298*100</f>
        <v>17.634421850661823</v>
      </c>
    </row>
    <row r="299" spans="1:66" x14ac:dyDescent="0.3">
      <c r="A299" s="38">
        <v>39941</v>
      </c>
      <c r="B299" s="48">
        <v>83813.320000000007</v>
      </c>
      <c r="C299" s="48">
        <v>95410.45</v>
      </c>
      <c r="D299" s="48">
        <v>569000</v>
      </c>
      <c r="E299" s="49">
        <v>1247.5999999999999</v>
      </c>
      <c r="AC299" s="35">
        <f t="shared" si="104"/>
        <v>2010</v>
      </c>
      <c r="AD299" s="5">
        <f t="shared" si="98"/>
        <v>2009</v>
      </c>
      <c r="AE299" s="5">
        <f t="shared" si="105"/>
        <v>2008</v>
      </c>
      <c r="AF299" s="8">
        <f t="shared" si="99"/>
        <v>39941</v>
      </c>
      <c r="AG299" s="6">
        <f t="shared" si="111"/>
        <v>34</v>
      </c>
      <c r="AH299" s="6">
        <f t="shared" si="112"/>
        <v>18</v>
      </c>
      <c r="AJ299">
        <f t="shared" si="106"/>
        <v>61128.912307692313</v>
      </c>
      <c r="AK299">
        <f t="shared" si="107"/>
        <v>1.3710913025595115</v>
      </c>
      <c r="AL299" s="39">
        <f t="shared" si="100"/>
        <v>39941</v>
      </c>
      <c r="AM299" s="40">
        <f t="shared" si="101"/>
        <v>83.813320000000004</v>
      </c>
      <c r="AN299">
        <f t="shared" si="113"/>
        <v>158.93517199999999</v>
      </c>
      <c r="AO299">
        <f t="shared" si="113"/>
        <v>134.48360707692308</v>
      </c>
      <c r="AP299" s="33">
        <f t="shared" si="113"/>
        <v>110.03204215384615</v>
      </c>
      <c r="AQ299">
        <f t="shared" si="113"/>
        <v>85.580477230769233</v>
      </c>
      <c r="AR299">
        <f t="shared" si="113"/>
        <v>61.12891230769231</v>
      </c>
      <c r="AT299">
        <f>PER!AK299/PBR!AJ299*100</f>
        <v>11.374808214257319</v>
      </c>
      <c r="AU299">
        <f t="shared" si="108"/>
        <v>70301.36461538462</v>
      </c>
      <c r="AW299">
        <f>PER!AW299/PBR!AU299*100</f>
        <v>4.9676319884106848</v>
      </c>
      <c r="BB299">
        <f t="shared" si="109"/>
        <v>73320.235000000001</v>
      </c>
      <c r="BC299">
        <f t="shared" si="102"/>
        <v>1.143113084675738</v>
      </c>
      <c r="BD299" s="41">
        <f t="shared" si="97"/>
        <v>83.813320000000004</v>
      </c>
      <c r="BE299">
        <f t="shared" si="114"/>
        <v>175.96856399999999</v>
      </c>
      <c r="BF299">
        <f t="shared" si="114"/>
        <v>146.64046999999999</v>
      </c>
      <c r="BG299">
        <f t="shared" si="114"/>
        <v>117.312376</v>
      </c>
      <c r="BH299">
        <f t="shared" si="114"/>
        <v>87.984282000000007</v>
      </c>
      <c r="BI299">
        <f t="shared" si="114"/>
        <v>58.656188</v>
      </c>
      <c r="BK299">
        <f>PER!BD299/PBR!BB299*100</f>
        <v>16.064024323729164</v>
      </c>
      <c r="BL299">
        <f t="shared" si="110"/>
        <v>70301.36461538462</v>
      </c>
      <c r="BN299">
        <f>PER!BP299/PBR!BL299*100</f>
        <v>17.851626340024868</v>
      </c>
    </row>
    <row r="300" spans="1:66" x14ac:dyDescent="0.3">
      <c r="A300" s="38">
        <v>39948</v>
      </c>
      <c r="B300" s="48">
        <v>81751.13</v>
      </c>
      <c r="C300" s="48">
        <v>93231.07</v>
      </c>
      <c r="D300" s="48">
        <v>555000</v>
      </c>
      <c r="E300" s="49">
        <v>1217.8699999999999</v>
      </c>
      <c r="AC300" s="35">
        <f t="shared" si="104"/>
        <v>2010</v>
      </c>
      <c r="AD300" s="5">
        <f t="shared" si="98"/>
        <v>2009</v>
      </c>
      <c r="AE300" s="5">
        <f t="shared" si="105"/>
        <v>2008</v>
      </c>
      <c r="AF300" s="8">
        <f t="shared" si="99"/>
        <v>39948</v>
      </c>
      <c r="AG300" s="6">
        <f t="shared" si="111"/>
        <v>33</v>
      </c>
      <c r="AH300" s="6">
        <f t="shared" si="112"/>
        <v>19</v>
      </c>
      <c r="AJ300">
        <f t="shared" si="106"/>
        <v>61296.435769230768</v>
      </c>
      <c r="AK300">
        <f t="shared" si="107"/>
        <v>1.3337012009601539</v>
      </c>
      <c r="AL300" s="39">
        <f t="shared" si="100"/>
        <v>39948</v>
      </c>
      <c r="AM300" s="40">
        <f t="shared" si="101"/>
        <v>81.751130000000003</v>
      </c>
      <c r="AN300">
        <f t="shared" si="113"/>
        <v>159.37073299999997</v>
      </c>
      <c r="AO300">
        <f t="shared" si="113"/>
        <v>134.85215869230768</v>
      </c>
      <c r="AP300" s="33">
        <f t="shared" si="113"/>
        <v>110.33358438461538</v>
      </c>
      <c r="AQ300">
        <f t="shared" si="113"/>
        <v>85.815010076923059</v>
      </c>
      <c r="AR300">
        <f t="shared" si="113"/>
        <v>61.296435769230769</v>
      </c>
      <c r="AT300">
        <f>PER!AK300/PBR!AJ300*100</f>
        <v>11.473091800362113</v>
      </c>
      <c r="AU300">
        <f t="shared" si="108"/>
        <v>70485.451538461537</v>
      </c>
      <c r="AW300">
        <f>PER!AW300/PBR!AU300*100</f>
        <v>5.1935365559943643</v>
      </c>
      <c r="BB300">
        <f t="shared" si="109"/>
        <v>73681.097500000003</v>
      </c>
      <c r="BC300">
        <f t="shared" si="102"/>
        <v>1.10952649694177</v>
      </c>
      <c r="BD300" s="41">
        <f t="shared" si="97"/>
        <v>81.751130000000003</v>
      </c>
      <c r="BE300">
        <f t="shared" si="114"/>
        <v>176.83463399999999</v>
      </c>
      <c r="BF300">
        <f t="shared" si="114"/>
        <v>147.36219500000001</v>
      </c>
      <c r="BG300">
        <f t="shared" si="114"/>
        <v>117.88975600000001</v>
      </c>
      <c r="BH300">
        <f t="shared" si="114"/>
        <v>88.417317000000011</v>
      </c>
      <c r="BI300">
        <f t="shared" si="114"/>
        <v>58.944878000000003</v>
      </c>
      <c r="BK300">
        <f>PER!BD300/PBR!BB300*100</f>
        <v>16.145852009789159</v>
      </c>
      <c r="BL300">
        <f t="shared" si="110"/>
        <v>70485.451538461537</v>
      </c>
      <c r="BN300">
        <f>PER!BP300/PBR!BL300*100</f>
        <v>18.067696283031108</v>
      </c>
    </row>
    <row r="301" spans="1:66" x14ac:dyDescent="0.3">
      <c r="A301" s="38">
        <v>39955</v>
      </c>
      <c r="B301" s="48">
        <v>81014.64</v>
      </c>
      <c r="C301" s="48">
        <v>92306.26</v>
      </c>
      <c r="D301" s="48">
        <v>550000</v>
      </c>
      <c r="E301" s="49">
        <v>1204.82</v>
      </c>
      <c r="AC301" s="35">
        <f t="shared" si="104"/>
        <v>2010</v>
      </c>
      <c r="AD301" s="5">
        <f t="shared" si="98"/>
        <v>2009</v>
      </c>
      <c r="AE301" s="5">
        <f t="shared" si="105"/>
        <v>2008</v>
      </c>
      <c r="AF301" s="8">
        <f t="shared" si="99"/>
        <v>39955</v>
      </c>
      <c r="AG301" s="6">
        <f t="shared" si="111"/>
        <v>32</v>
      </c>
      <c r="AH301" s="6">
        <f t="shared" si="112"/>
        <v>20</v>
      </c>
      <c r="AJ301">
        <f t="shared" si="106"/>
        <v>61463.959230769236</v>
      </c>
      <c r="AK301">
        <f t="shared" si="107"/>
        <v>1.3180836544523082</v>
      </c>
      <c r="AL301" s="39">
        <f t="shared" si="100"/>
        <v>39955</v>
      </c>
      <c r="AM301" s="40">
        <f t="shared" si="101"/>
        <v>81.01464</v>
      </c>
      <c r="AN301">
        <f t="shared" si="113"/>
        <v>159.80629400000001</v>
      </c>
      <c r="AO301">
        <f t="shared" si="113"/>
        <v>135.22071030769229</v>
      </c>
      <c r="AP301" s="33">
        <f t="shared" si="113"/>
        <v>110.63512661538461</v>
      </c>
      <c r="AQ301">
        <f t="shared" si="113"/>
        <v>86.049542923076928</v>
      </c>
      <c r="AR301">
        <f t="shared" si="113"/>
        <v>61.463959230769234</v>
      </c>
      <c r="AT301">
        <f>PER!AK301/PBR!AJ301*100</f>
        <v>11.570839631635534</v>
      </c>
      <c r="AU301">
        <f t="shared" si="108"/>
        <v>70669.538461538468</v>
      </c>
      <c r="AW301">
        <f>PER!AW301/PBR!AU301*100</f>
        <v>5.418264206969817</v>
      </c>
      <c r="BB301">
        <f t="shared" si="109"/>
        <v>74041.960000000006</v>
      </c>
      <c r="BC301">
        <f t="shared" si="102"/>
        <v>1.0941720073320587</v>
      </c>
      <c r="BD301" s="41">
        <f t="shared" si="97"/>
        <v>81.01464</v>
      </c>
      <c r="BE301">
        <f t="shared" si="114"/>
        <v>177.700704</v>
      </c>
      <c r="BF301">
        <f t="shared" si="114"/>
        <v>148.08392000000001</v>
      </c>
      <c r="BG301">
        <f t="shared" si="114"/>
        <v>118.46713600000001</v>
      </c>
      <c r="BH301">
        <f t="shared" si="114"/>
        <v>88.850352000000029</v>
      </c>
      <c r="BI301">
        <f t="shared" si="114"/>
        <v>59.233568000000005</v>
      </c>
      <c r="BK301">
        <f>PER!BD301/PBR!BB301*100</f>
        <v>16.226882079379774</v>
      </c>
      <c r="BL301">
        <f t="shared" si="110"/>
        <v>70669.538461538468</v>
      </c>
      <c r="BN301">
        <f>PER!BP301/PBR!BL301*100</f>
        <v>18.28264054581236</v>
      </c>
    </row>
    <row r="302" spans="1:66" x14ac:dyDescent="0.3">
      <c r="A302" s="38">
        <v>39962</v>
      </c>
      <c r="B302" s="48">
        <v>82193.03</v>
      </c>
      <c r="C302" s="48">
        <v>94189.57</v>
      </c>
      <c r="D302" s="48">
        <v>558000</v>
      </c>
      <c r="E302" s="49">
        <v>1218.8599999999999</v>
      </c>
      <c r="AC302" s="35">
        <f t="shared" si="104"/>
        <v>2010</v>
      </c>
      <c r="AD302" s="5">
        <f t="shared" si="98"/>
        <v>2009</v>
      </c>
      <c r="AE302" s="5">
        <f t="shared" si="105"/>
        <v>2008</v>
      </c>
      <c r="AF302" s="8">
        <f t="shared" si="99"/>
        <v>39962</v>
      </c>
      <c r="AG302" s="6">
        <f t="shared" si="111"/>
        <v>31</v>
      </c>
      <c r="AH302" s="6">
        <f t="shared" si="112"/>
        <v>21</v>
      </c>
      <c r="AJ302">
        <f t="shared" si="106"/>
        <v>61631.482692307691</v>
      </c>
      <c r="AK302">
        <f t="shared" si="107"/>
        <v>1.3336208445664837</v>
      </c>
      <c r="AL302" s="39">
        <f t="shared" si="100"/>
        <v>39962</v>
      </c>
      <c r="AM302" s="40">
        <f t="shared" si="101"/>
        <v>82.193029999999993</v>
      </c>
      <c r="AN302">
        <f t="shared" si="113"/>
        <v>160.24185499999999</v>
      </c>
      <c r="AO302">
        <f t="shared" si="113"/>
        <v>135.58926192307692</v>
      </c>
      <c r="AP302" s="33">
        <f t="shared" si="113"/>
        <v>110.93666884615382</v>
      </c>
      <c r="AQ302">
        <f t="shared" si="113"/>
        <v>86.284075769230768</v>
      </c>
      <c r="AR302">
        <f t="shared" si="113"/>
        <v>61.631482692307692</v>
      </c>
      <c r="AT302">
        <f>PER!AK302/PBR!AJ302*100</f>
        <v>11.668056076859569</v>
      </c>
      <c r="AU302">
        <f t="shared" si="108"/>
        <v>70853.625384615385</v>
      </c>
      <c r="AW302">
        <f>PER!AW302/PBR!AU302*100</f>
        <v>5.6418241146837573</v>
      </c>
      <c r="BB302">
        <f t="shared" si="109"/>
        <v>74402.822500000009</v>
      </c>
      <c r="BC302">
        <f t="shared" si="102"/>
        <v>1.104703117949591</v>
      </c>
      <c r="BD302" s="41">
        <f t="shared" si="97"/>
        <v>82.193029999999993</v>
      </c>
      <c r="BE302">
        <f t="shared" si="114"/>
        <v>178.56677400000001</v>
      </c>
      <c r="BF302">
        <f t="shared" si="114"/>
        <v>148.80564500000003</v>
      </c>
      <c r="BG302">
        <f t="shared" si="114"/>
        <v>119.04451600000002</v>
      </c>
      <c r="BH302">
        <f t="shared" si="114"/>
        <v>89.283387000000033</v>
      </c>
      <c r="BI302">
        <f t="shared" si="114"/>
        <v>59.522258000000008</v>
      </c>
      <c r="BK302">
        <f>PER!BD302/PBR!BB302*100</f>
        <v>16.307126138103989</v>
      </c>
      <c r="BL302">
        <f t="shared" si="110"/>
        <v>70853.625384615385</v>
      </c>
      <c r="BN302">
        <f>PER!BP302/PBR!BL302*100</f>
        <v>18.496467902359004</v>
      </c>
    </row>
    <row r="303" spans="1:66" x14ac:dyDescent="0.3">
      <c r="A303" s="38">
        <v>39969</v>
      </c>
      <c r="B303" s="48">
        <v>83813.320000000007</v>
      </c>
      <c r="C303" s="48">
        <v>96618.77</v>
      </c>
      <c r="D303" s="48">
        <v>569000</v>
      </c>
      <c r="E303" s="49">
        <v>1250.43</v>
      </c>
      <c r="AC303" s="35">
        <f t="shared" si="104"/>
        <v>2010</v>
      </c>
      <c r="AD303" s="5">
        <f t="shared" si="98"/>
        <v>2009</v>
      </c>
      <c r="AE303" s="5">
        <f t="shared" si="105"/>
        <v>2008</v>
      </c>
      <c r="AF303" s="8">
        <f t="shared" si="99"/>
        <v>39969</v>
      </c>
      <c r="AG303" s="6">
        <f t="shared" si="111"/>
        <v>30</v>
      </c>
      <c r="AH303" s="6">
        <f t="shared" si="112"/>
        <v>22</v>
      </c>
      <c r="AJ303">
        <f t="shared" si="106"/>
        <v>61799.00615384616</v>
      </c>
      <c r="AK303">
        <f t="shared" si="107"/>
        <v>1.3562243993269099</v>
      </c>
      <c r="AL303" s="39">
        <f t="shared" si="100"/>
        <v>39969</v>
      </c>
      <c r="AM303" s="40">
        <f t="shared" si="101"/>
        <v>83.813320000000004</v>
      </c>
      <c r="AN303">
        <f t="shared" si="113"/>
        <v>160.67741599999999</v>
      </c>
      <c r="AO303">
        <f t="shared" si="113"/>
        <v>135.95781353846155</v>
      </c>
      <c r="AP303" s="33">
        <f t="shared" si="113"/>
        <v>111.23821107692308</v>
      </c>
      <c r="AQ303">
        <f t="shared" si="113"/>
        <v>86.518608615384608</v>
      </c>
      <c r="AR303">
        <f t="shared" si="113"/>
        <v>61.799006153846157</v>
      </c>
      <c r="AT303">
        <f>PER!AK303/PBR!AJ303*100</f>
        <v>11.764745457444995</v>
      </c>
      <c r="AU303">
        <f t="shared" si="108"/>
        <v>71037.712307692302</v>
      </c>
      <c r="AW303">
        <f>PER!AW303/PBR!AU303*100</f>
        <v>5.8642253573957568</v>
      </c>
      <c r="BB303">
        <f t="shared" si="109"/>
        <v>74763.684999999998</v>
      </c>
      <c r="BC303">
        <f t="shared" si="102"/>
        <v>1.1210431909556091</v>
      </c>
      <c r="BD303" s="41">
        <f t="shared" si="97"/>
        <v>83.813320000000004</v>
      </c>
      <c r="BE303">
        <f t="shared" si="114"/>
        <v>179.43284399999999</v>
      </c>
      <c r="BF303">
        <f t="shared" si="114"/>
        <v>149.52736999999999</v>
      </c>
      <c r="BG303">
        <f t="shared" si="114"/>
        <v>119.62189600000001</v>
      </c>
      <c r="BH303">
        <f t="shared" si="114"/>
        <v>89.716422000000009</v>
      </c>
      <c r="BI303">
        <f t="shared" si="114"/>
        <v>59.810948000000003</v>
      </c>
      <c r="BK303">
        <f>PER!BD303/PBR!BB303*100</f>
        <v>16.386595567497366</v>
      </c>
      <c r="BL303">
        <f t="shared" si="110"/>
        <v>71037.712307692302</v>
      </c>
      <c r="BN303">
        <f>PER!BP303/PBR!BL303*100</f>
        <v>18.709187035713835</v>
      </c>
    </row>
    <row r="304" spans="1:66" x14ac:dyDescent="0.3">
      <c r="A304" s="38">
        <v>39976</v>
      </c>
      <c r="B304" s="48">
        <v>86022.81</v>
      </c>
      <c r="C304" s="48">
        <v>98212.24</v>
      </c>
      <c r="D304" s="48">
        <v>584000</v>
      </c>
      <c r="E304" s="49">
        <v>1268.8</v>
      </c>
      <c r="AC304" s="35">
        <f t="shared" si="104"/>
        <v>2010</v>
      </c>
      <c r="AD304" s="5">
        <f t="shared" si="98"/>
        <v>2009</v>
      </c>
      <c r="AE304" s="5">
        <f t="shared" si="105"/>
        <v>2008</v>
      </c>
      <c r="AF304" s="8">
        <f t="shared" si="99"/>
        <v>39976</v>
      </c>
      <c r="AG304" s="6">
        <f t="shared" si="111"/>
        <v>29</v>
      </c>
      <c r="AH304" s="6">
        <f t="shared" si="112"/>
        <v>23</v>
      </c>
      <c r="AJ304">
        <f t="shared" si="106"/>
        <v>61966.529615384614</v>
      </c>
      <c r="AK304">
        <f t="shared" si="107"/>
        <v>1.3882140977383839</v>
      </c>
      <c r="AL304" s="39">
        <f t="shared" si="100"/>
        <v>39976</v>
      </c>
      <c r="AM304" s="40">
        <f t="shared" si="101"/>
        <v>86.022809999999993</v>
      </c>
      <c r="AN304">
        <f t="shared" si="113"/>
        <v>161.11297699999997</v>
      </c>
      <c r="AO304">
        <f t="shared" si="113"/>
        <v>136.32636515384613</v>
      </c>
      <c r="AP304" s="33">
        <f t="shared" si="113"/>
        <v>111.53975330769229</v>
      </c>
      <c r="AQ304">
        <f t="shared" si="113"/>
        <v>86.753141461538462</v>
      </c>
      <c r="AR304">
        <f t="shared" si="113"/>
        <v>61.966529615384616</v>
      </c>
      <c r="AT304">
        <f>PER!AK304/PBR!AJ304*100</f>
        <v>11.860912048071707</v>
      </c>
      <c r="AU304">
        <f t="shared" si="108"/>
        <v>71221.799230769233</v>
      </c>
      <c r="AW304">
        <f>PER!AW304/PBR!AU304*100</f>
        <v>6.0854769195071095</v>
      </c>
      <c r="BB304">
        <f t="shared" si="109"/>
        <v>75124.547500000001</v>
      </c>
      <c r="BC304">
        <f t="shared" si="102"/>
        <v>1.1450692598181706</v>
      </c>
      <c r="BD304" s="41">
        <f t="shared" si="97"/>
        <v>86.022809999999993</v>
      </c>
      <c r="BE304">
        <f t="shared" si="114"/>
        <v>180.298914</v>
      </c>
      <c r="BF304">
        <f t="shared" si="114"/>
        <v>150.24909500000001</v>
      </c>
      <c r="BG304">
        <f t="shared" si="114"/>
        <v>120.19927600000001</v>
      </c>
      <c r="BH304">
        <f t="shared" si="114"/>
        <v>90.149457000000012</v>
      </c>
      <c r="BI304">
        <f t="shared" si="114"/>
        <v>60.099638000000006</v>
      </c>
      <c r="BK304">
        <f>PER!BD304/PBR!BB304*100</f>
        <v>16.465301530409576</v>
      </c>
      <c r="BL304">
        <f t="shared" si="110"/>
        <v>71221.799230769233</v>
      </c>
      <c r="BN304">
        <f>PER!BP304/PBR!BL304*100</f>
        <v>18.920806539147442</v>
      </c>
    </row>
    <row r="305" spans="1:66" x14ac:dyDescent="0.3">
      <c r="A305" s="38">
        <v>39983</v>
      </c>
      <c r="B305" s="48">
        <v>82782.23</v>
      </c>
      <c r="C305" s="48">
        <v>94995.33</v>
      </c>
      <c r="D305" s="48">
        <v>562000</v>
      </c>
      <c r="E305" s="49">
        <v>1228.3499999999999</v>
      </c>
      <c r="AC305" s="35">
        <f t="shared" si="104"/>
        <v>2010</v>
      </c>
      <c r="AD305" s="5">
        <f t="shared" si="98"/>
        <v>2009</v>
      </c>
      <c r="AE305" s="5">
        <f t="shared" si="105"/>
        <v>2008</v>
      </c>
      <c r="AF305" s="8">
        <f t="shared" si="99"/>
        <v>39983</v>
      </c>
      <c r="AG305" s="6">
        <f t="shared" si="111"/>
        <v>28</v>
      </c>
      <c r="AH305" s="6">
        <f t="shared" si="112"/>
        <v>24</v>
      </c>
      <c r="AJ305">
        <f t="shared" si="106"/>
        <v>62134.053076923083</v>
      </c>
      <c r="AK305">
        <f t="shared" si="107"/>
        <v>1.3323165945333406</v>
      </c>
      <c r="AL305" s="39">
        <f t="shared" si="100"/>
        <v>39983</v>
      </c>
      <c r="AM305" s="40">
        <f t="shared" si="101"/>
        <v>82.782229999999998</v>
      </c>
      <c r="AN305">
        <f t="shared" ref="AN305:AR324" si="115">($AJ305*AN$18)/1000</f>
        <v>161.54853800000001</v>
      </c>
      <c r="AO305">
        <f t="shared" si="115"/>
        <v>136.69491676923076</v>
      </c>
      <c r="AP305" s="33">
        <f t="shared" si="115"/>
        <v>111.84129553846154</v>
      </c>
      <c r="AQ305">
        <f t="shared" si="115"/>
        <v>86.987674307692316</v>
      </c>
      <c r="AR305">
        <f t="shared" si="115"/>
        <v>62.134053076923081</v>
      </c>
      <c r="AT305">
        <f>PER!AK305/PBR!AJ305*100</f>
        <v>11.956560077318681</v>
      </c>
      <c r="AU305">
        <f t="shared" si="108"/>
        <v>71405.886153846164</v>
      </c>
      <c r="AW305">
        <f>PER!AW305/PBR!AU305*100</f>
        <v>6.3055876927706827</v>
      </c>
      <c r="BB305">
        <f t="shared" si="109"/>
        <v>75485.41</v>
      </c>
      <c r="BC305">
        <f t="shared" si="102"/>
        <v>1.0966653026061592</v>
      </c>
      <c r="BD305" s="41">
        <f t="shared" si="97"/>
        <v>82.782229999999998</v>
      </c>
      <c r="BE305">
        <f t="shared" si="114"/>
        <v>181.164984</v>
      </c>
      <c r="BF305">
        <f t="shared" si="114"/>
        <v>150.97082</v>
      </c>
      <c r="BG305">
        <f t="shared" si="114"/>
        <v>120.77665600000002</v>
      </c>
      <c r="BH305">
        <f t="shared" si="114"/>
        <v>90.582492000000016</v>
      </c>
      <c r="BI305">
        <f t="shared" si="114"/>
        <v>60.388328000000008</v>
      </c>
      <c r="BK305">
        <f>PER!BD305/PBR!BB305*100</f>
        <v>16.543254976231626</v>
      </c>
      <c r="BL305">
        <f t="shared" si="110"/>
        <v>71405.886153846164</v>
      </c>
      <c r="BN305">
        <f>PER!BP305/PBR!BL305*100</f>
        <v>19.131334917315364</v>
      </c>
    </row>
    <row r="306" spans="1:66" x14ac:dyDescent="0.3">
      <c r="A306" s="38">
        <v>39990</v>
      </c>
      <c r="B306" s="48">
        <v>87790.399999999994</v>
      </c>
      <c r="C306" s="48">
        <v>100354.34</v>
      </c>
      <c r="D306" s="48">
        <v>596000</v>
      </c>
      <c r="E306" s="49">
        <v>1297.68</v>
      </c>
      <c r="AC306" s="35">
        <f t="shared" si="104"/>
        <v>2010</v>
      </c>
      <c r="AD306" s="5">
        <f t="shared" si="98"/>
        <v>2009</v>
      </c>
      <c r="AE306" s="5">
        <f t="shared" si="105"/>
        <v>2008</v>
      </c>
      <c r="AF306" s="8">
        <f t="shared" si="99"/>
        <v>39990</v>
      </c>
      <c r="AG306" s="6">
        <f t="shared" si="111"/>
        <v>27</v>
      </c>
      <c r="AH306" s="6">
        <f t="shared" si="112"/>
        <v>25</v>
      </c>
      <c r="AJ306">
        <f t="shared" si="106"/>
        <v>62301.576538461537</v>
      </c>
      <c r="AK306">
        <f t="shared" si="107"/>
        <v>1.4091200396157402</v>
      </c>
      <c r="AL306" s="39">
        <f t="shared" si="100"/>
        <v>39990</v>
      </c>
      <c r="AM306" s="40">
        <f t="shared" si="101"/>
        <v>87.790399999999991</v>
      </c>
      <c r="AN306">
        <f t="shared" si="115"/>
        <v>161.98409899999999</v>
      </c>
      <c r="AO306">
        <f t="shared" si="115"/>
        <v>137.06346838461539</v>
      </c>
      <c r="AP306" s="33">
        <f t="shared" si="115"/>
        <v>112.14283776923075</v>
      </c>
      <c r="AQ306">
        <f t="shared" si="115"/>
        <v>87.222207153846142</v>
      </c>
      <c r="AR306">
        <f t="shared" si="115"/>
        <v>62.301576538461539</v>
      </c>
      <c r="AT306">
        <f>PER!AK306/PBR!AJ306*100</f>
        <v>12.051693728283789</v>
      </c>
      <c r="AU306">
        <f t="shared" si="108"/>
        <v>71589.973076923081</v>
      </c>
      <c r="AW306">
        <f>PER!AW306/PBR!AU306*100</f>
        <v>6.5245664774821011</v>
      </c>
      <c r="BB306">
        <f t="shared" si="109"/>
        <v>75846.272500000006</v>
      </c>
      <c r="BC306">
        <f t="shared" si="102"/>
        <v>1.1574781081034666</v>
      </c>
      <c r="BD306" s="41">
        <f t="shared" si="97"/>
        <v>87.790399999999991</v>
      </c>
      <c r="BE306">
        <f t="shared" si="114"/>
        <v>182.03105400000001</v>
      </c>
      <c r="BF306">
        <f t="shared" si="114"/>
        <v>151.69254500000002</v>
      </c>
      <c r="BG306">
        <f t="shared" si="114"/>
        <v>121.35403600000002</v>
      </c>
      <c r="BH306">
        <f t="shared" si="114"/>
        <v>91.01552700000002</v>
      </c>
      <c r="BI306">
        <f t="shared" si="114"/>
        <v>60.677018000000011</v>
      </c>
      <c r="BK306">
        <f>PER!BD306/PBR!BB306*100</f>
        <v>16.620466645973831</v>
      </c>
      <c r="BL306">
        <f t="shared" si="110"/>
        <v>71589.973076923081</v>
      </c>
      <c r="BN306">
        <f>PER!BP306/PBR!BL306*100</f>
        <v>19.340780587397472</v>
      </c>
    </row>
    <row r="307" spans="1:66" x14ac:dyDescent="0.3">
      <c r="A307" s="38">
        <v>39997</v>
      </c>
      <c r="B307" s="48">
        <v>88526.9</v>
      </c>
      <c r="C307" s="48">
        <v>101793.35</v>
      </c>
      <c r="D307" s="48">
        <v>601000</v>
      </c>
      <c r="E307" s="49">
        <v>1318.29</v>
      </c>
      <c r="AC307" s="35">
        <f t="shared" si="104"/>
        <v>2010</v>
      </c>
      <c r="AD307" s="5">
        <f t="shared" si="98"/>
        <v>2009</v>
      </c>
      <c r="AE307" s="5">
        <f t="shared" si="105"/>
        <v>2008</v>
      </c>
      <c r="AF307" s="8">
        <f t="shared" si="99"/>
        <v>39997</v>
      </c>
      <c r="AG307" s="6">
        <f t="shared" si="111"/>
        <v>26</v>
      </c>
      <c r="AH307" s="6">
        <f t="shared" si="112"/>
        <v>26</v>
      </c>
      <c r="AJ307">
        <f t="shared" si="106"/>
        <v>62469.100000000006</v>
      </c>
      <c r="AK307">
        <f t="shared" si="107"/>
        <v>1.4171310295810247</v>
      </c>
      <c r="AL307" s="39">
        <f t="shared" si="100"/>
        <v>39997</v>
      </c>
      <c r="AM307" s="40">
        <f t="shared" si="101"/>
        <v>88.526899999999998</v>
      </c>
      <c r="AN307">
        <f t="shared" si="115"/>
        <v>162.41965999999999</v>
      </c>
      <c r="AO307">
        <f t="shared" si="115"/>
        <v>137.43201999999999</v>
      </c>
      <c r="AP307" s="33">
        <f t="shared" si="115"/>
        <v>112.44438000000001</v>
      </c>
      <c r="AQ307">
        <f t="shared" si="115"/>
        <v>87.456740000000011</v>
      </c>
      <c r="AR307">
        <f t="shared" si="115"/>
        <v>62.469100000000005</v>
      </c>
      <c r="AT307">
        <f>PER!AK307/PBR!AJ307*100</f>
        <v>12.146317139193616</v>
      </c>
      <c r="AU307">
        <f t="shared" si="108"/>
        <v>71774.06</v>
      </c>
      <c r="AW307">
        <f>PER!AW307/PBR!AU307*100</f>
        <v>6.7424219836525898</v>
      </c>
      <c r="BB307">
        <f t="shared" si="109"/>
        <v>76207.135000000009</v>
      </c>
      <c r="BC307">
        <f t="shared" si="102"/>
        <v>1.161661568828168</v>
      </c>
      <c r="BD307" s="41">
        <f t="shared" si="97"/>
        <v>88.526899999999998</v>
      </c>
      <c r="BE307">
        <f t="shared" si="114"/>
        <v>182.89712400000002</v>
      </c>
      <c r="BF307">
        <f t="shared" si="114"/>
        <v>152.41427000000002</v>
      </c>
      <c r="BG307">
        <f t="shared" si="114"/>
        <v>121.93141600000003</v>
      </c>
      <c r="BH307">
        <f t="shared" si="114"/>
        <v>91.448562000000024</v>
      </c>
      <c r="BI307">
        <f t="shared" si="114"/>
        <v>60.965708000000014</v>
      </c>
      <c r="BK307">
        <f>PER!BD307/PBR!BB307*100</f>
        <v>16.696947077199528</v>
      </c>
      <c r="BL307">
        <f t="shared" si="110"/>
        <v>71774.06</v>
      </c>
      <c r="BN307">
        <f>PER!BP307/PBR!BL307*100</f>
        <v>19.549151880219679</v>
      </c>
    </row>
    <row r="308" spans="1:66" x14ac:dyDescent="0.3">
      <c r="A308" s="38">
        <v>40004</v>
      </c>
      <c r="B308" s="48">
        <v>95008.07</v>
      </c>
      <c r="C308" s="48">
        <v>108314.28</v>
      </c>
      <c r="D308" s="48">
        <v>645000</v>
      </c>
      <c r="E308" s="49">
        <v>1400.24</v>
      </c>
      <c r="AC308" s="35">
        <f t="shared" si="104"/>
        <v>2010</v>
      </c>
      <c r="AD308" s="5">
        <f t="shared" si="98"/>
        <v>2009</v>
      </c>
      <c r="AE308" s="5">
        <f t="shared" si="105"/>
        <v>2008</v>
      </c>
      <c r="AF308" s="8">
        <f t="shared" si="99"/>
        <v>40004</v>
      </c>
      <c r="AG308" s="6">
        <f t="shared" si="111"/>
        <v>25</v>
      </c>
      <c r="AH308" s="6">
        <f t="shared" si="112"/>
        <v>27</v>
      </c>
      <c r="AJ308">
        <f t="shared" si="106"/>
        <v>62636.623461538467</v>
      </c>
      <c r="AK308">
        <f t="shared" si="107"/>
        <v>1.5168134032374683</v>
      </c>
      <c r="AL308" s="39">
        <f t="shared" si="100"/>
        <v>40004</v>
      </c>
      <c r="AM308" s="40">
        <f t="shared" si="101"/>
        <v>95.008070000000004</v>
      </c>
      <c r="AN308">
        <f t="shared" si="115"/>
        <v>162.855221</v>
      </c>
      <c r="AO308">
        <f t="shared" si="115"/>
        <v>137.8005716153846</v>
      </c>
      <c r="AP308" s="33">
        <f t="shared" si="115"/>
        <v>112.74592223076922</v>
      </c>
      <c r="AQ308">
        <f t="shared" si="115"/>
        <v>87.691272846153851</v>
      </c>
      <c r="AR308">
        <f t="shared" si="115"/>
        <v>62.63662346153847</v>
      </c>
      <c r="AT308">
        <f>PER!AK308/PBR!AJ308*100</f>
        <v>12.240434404003542</v>
      </c>
      <c r="AU308">
        <f t="shared" si="108"/>
        <v>71958.146923076929</v>
      </c>
      <c r="AW308">
        <f>PER!AW308/PBR!AU308*100</f>
        <v>6.9591628321638375</v>
      </c>
      <c r="BB308">
        <f t="shared" si="109"/>
        <v>76567.997500000012</v>
      </c>
      <c r="BC308">
        <f t="shared" si="102"/>
        <v>1.2408326337645175</v>
      </c>
      <c r="BD308" s="41">
        <f t="shared" si="97"/>
        <v>95.008070000000004</v>
      </c>
      <c r="BE308">
        <f t="shared" ref="BE308:BI323" si="116">($BB308*BE$18)/1000</f>
        <v>183.76319400000003</v>
      </c>
      <c r="BF308">
        <f t="shared" si="116"/>
        <v>153.13599500000004</v>
      </c>
      <c r="BG308">
        <f t="shared" si="116"/>
        <v>122.50879600000003</v>
      </c>
      <c r="BH308">
        <f t="shared" si="116"/>
        <v>91.881597000000028</v>
      </c>
      <c r="BI308">
        <f t="shared" si="116"/>
        <v>61.254398000000016</v>
      </c>
      <c r="BK308">
        <f>PER!BD308/PBR!BB308*100</f>
        <v>16.772706608819274</v>
      </c>
      <c r="BL308">
        <f t="shared" si="110"/>
        <v>71958.146923076929</v>
      </c>
      <c r="BN308">
        <f>PER!BP308/PBR!BL308*100</f>
        <v>19.756457041358583</v>
      </c>
    </row>
    <row r="309" spans="1:66" x14ac:dyDescent="0.3">
      <c r="A309" s="38">
        <v>40011</v>
      </c>
      <c r="B309" s="48">
        <v>98690.559999999998</v>
      </c>
      <c r="C309" s="48">
        <v>112432.54</v>
      </c>
      <c r="D309" s="48">
        <v>670000</v>
      </c>
      <c r="E309" s="49">
        <v>1452.85</v>
      </c>
      <c r="AC309" s="35">
        <f t="shared" si="104"/>
        <v>2010</v>
      </c>
      <c r="AD309" s="5">
        <f t="shared" si="98"/>
        <v>2009</v>
      </c>
      <c r="AE309" s="5">
        <f t="shared" si="105"/>
        <v>2008</v>
      </c>
      <c r="AF309" s="8">
        <f t="shared" si="99"/>
        <v>40011</v>
      </c>
      <c r="AG309" s="6">
        <f t="shared" si="111"/>
        <v>24</v>
      </c>
      <c r="AH309" s="6">
        <f t="shared" si="112"/>
        <v>28</v>
      </c>
      <c r="AJ309">
        <f t="shared" si="106"/>
        <v>62804.146923076929</v>
      </c>
      <c r="AK309">
        <f t="shared" si="107"/>
        <v>1.5714019668299462</v>
      </c>
      <c r="AL309" s="39">
        <f t="shared" si="100"/>
        <v>40011</v>
      </c>
      <c r="AM309" s="40">
        <f t="shared" si="101"/>
        <v>98.690559999999991</v>
      </c>
      <c r="AN309">
        <f t="shared" si="115"/>
        <v>163.29078200000001</v>
      </c>
      <c r="AO309">
        <f t="shared" si="115"/>
        <v>138.16912323076923</v>
      </c>
      <c r="AP309" s="33">
        <f t="shared" si="115"/>
        <v>113.04746446153845</v>
      </c>
      <c r="AQ309">
        <f t="shared" si="115"/>
        <v>87.925805692307691</v>
      </c>
      <c r="AR309">
        <f t="shared" si="115"/>
        <v>62.804146923076928</v>
      </c>
      <c r="AT309">
        <f>PER!AK309/PBR!AJ309*100</f>
        <v>12.334049572988141</v>
      </c>
      <c r="AU309">
        <f t="shared" si="108"/>
        <v>72142.233846153846</v>
      </c>
      <c r="AW309">
        <f>PER!AW309/PBR!AU309*100</f>
        <v>7.1747975559051591</v>
      </c>
      <c r="BB309">
        <f t="shared" si="109"/>
        <v>76928.86</v>
      </c>
      <c r="BC309">
        <f t="shared" si="102"/>
        <v>1.2828808330189736</v>
      </c>
      <c r="BD309" s="41">
        <f t="shared" si="97"/>
        <v>98.690559999999991</v>
      </c>
      <c r="BE309">
        <f t="shared" si="116"/>
        <v>184.62926400000001</v>
      </c>
      <c r="BF309">
        <f t="shared" si="116"/>
        <v>153.85772</v>
      </c>
      <c r="BG309">
        <f t="shared" si="116"/>
        <v>123.08617600000001</v>
      </c>
      <c r="BH309">
        <f t="shared" si="116"/>
        <v>92.314632000000017</v>
      </c>
      <c r="BI309">
        <f t="shared" si="116"/>
        <v>61.543088000000004</v>
      </c>
      <c r="BK309">
        <f>PER!BD309/PBR!BB309*100</f>
        <v>16.847755385750101</v>
      </c>
      <c r="BL309">
        <f t="shared" si="110"/>
        <v>72142.233846153846</v>
      </c>
      <c r="BN309">
        <f>PER!BP309/PBR!BL309*100</f>
        <v>19.9627042322291</v>
      </c>
    </row>
    <row r="310" spans="1:66" x14ac:dyDescent="0.3">
      <c r="A310" s="38">
        <v>40018</v>
      </c>
      <c r="B310" s="48">
        <v>100605.45</v>
      </c>
      <c r="C310" s="48">
        <v>114934.06</v>
      </c>
      <c r="D310" s="48">
        <v>683000</v>
      </c>
      <c r="E310" s="49">
        <v>1485.35</v>
      </c>
      <c r="AC310" s="35">
        <f t="shared" si="104"/>
        <v>2010</v>
      </c>
      <c r="AD310" s="5">
        <f t="shared" si="98"/>
        <v>2009</v>
      </c>
      <c r="AE310" s="5">
        <f t="shared" si="105"/>
        <v>2008</v>
      </c>
      <c r="AF310" s="8">
        <f t="shared" si="99"/>
        <v>40018</v>
      </c>
      <c r="AG310" s="6">
        <f t="shared" si="111"/>
        <v>23</v>
      </c>
      <c r="AH310" s="6">
        <f t="shared" si="112"/>
        <v>29</v>
      </c>
      <c r="AJ310">
        <f t="shared" si="106"/>
        <v>62971.670384615383</v>
      </c>
      <c r="AK310">
        <f t="shared" si="107"/>
        <v>1.5976303214687939</v>
      </c>
      <c r="AL310" s="39">
        <f t="shared" si="100"/>
        <v>40018</v>
      </c>
      <c r="AM310" s="40">
        <f t="shared" si="101"/>
        <v>100.60544999999999</v>
      </c>
      <c r="AN310">
        <f t="shared" si="115"/>
        <v>163.72634299999996</v>
      </c>
      <c r="AO310">
        <f t="shared" si="115"/>
        <v>138.53767484615383</v>
      </c>
      <c r="AP310" s="33">
        <f t="shared" si="115"/>
        <v>113.34900669230768</v>
      </c>
      <c r="AQ310">
        <f t="shared" si="115"/>
        <v>88.160338538461531</v>
      </c>
      <c r="AR310">
        <f t="shared" si="115"/>
        <v>62.971670384615386</v>
      </c>
      <c r="AT310">
        <f>PER!AK310/PBR!AJ310*100</f>
        <v>12.427166653322246</v>
      </c>
      <c r="AU310">
        <f t="shared" si="108"/>
        <v>72326.320769230777</v>
      </c>
      <c r="AW310">
        <f>PER!AW310/PBR!AU310*100</f>
        <v>7.3893346008932976</v>
      </c>
      <c r="BB310">
        <f t="shared" si="109"/>
        <v>77289.722500000003</v>
      </c>
      <c r="BC310">
        <f t="shared" si="102"/>
        <v>1.3016665960988538</v>
      </c>
      <c r="BD310" s="41">
        <f t="shared" si="97"/>
        <v>100.60544999999999</v>
      </c>
      <c r="BE310">
        <f t="shared" si="116"/>
        <v>185.49533400000001</v>
      </c>
      <c r="BF310">
        <f t="shared" si="116"/>
        <v>154.57944500000002</v>
      </c>
      <c r="BG310">
        <f t="shared" si="116"/>
        <v>123.66355600000001</v>
      </c>
      <c r="BH310">
        <f t="shared" si="116"/>
        <v>92.747667000000021</v>
      </c>
      <c r="BI310">
        <f t="shared" si="116"/>
        <v>61.831778000000007</v>
      </c>
      <c r="BK310">
        <f>PER!BD310/PBR!BB310*100</f>
        <v>16.922103363444254</v>
      </c>
      <c r="BL310">
        <f t="shared" si="110"/>
        <v>72326.320769230777</v>
      </c>
      <c r="BN310">
        <f>PER!BP310/PBR!BL310*100</f>
        <v>20.167901531155525</v>
      </c>
    </row>
    <row r="311" spans="1:66" x14ac:dyDescent="0.3">
      <c r="A311" s="38">
        <v>40025</v>
      </c>
      <c r="B311" s="48">
        <v>106644.72</v>
      </c>
      <c r="C311" s="48">
        <v>121638.14</v>
      </c>
      <c r="D311" s="48">
        <v>724000</v>
      </c>
      <c r="E311" s="49">
        <v>1573.03</v>
      </c>
      <c r="AC311" s="35">
        <f t="shared" si="104"/>
        <v>2010</v>
      </c>
      <c r="AD311" s="5">
        <f t="shared" si="98"/>
        <v>2009</v>
      </c>
      <c r="AE311" s="5">
        <f t="shared" si="105"/>
        <v>2008</v>
      </c>
      <c r="AF311" s="8">
        <f t="shared" si="99"/>
        <v>40025</v>
      </c>
      <c r="AG311" s="6">
        <f t="shared" si="111"/>
        <v>22</v>
      </c>
      <c r="AH311" s="6">
        <f t="shared" si="112"/>
        <v>30</v>
      </c>
      <c r="AJ311">
        <f t="shared" si="106"/>
        <v>63139.193846153845</v>
      </c>
      <c r="AK311">
        <f t="shared" si="107"/>
        <v>1.6890415208634519</v>
      </c>
      <c r="AL311" s="39">
        <f t="shared" si="100"/>
        <v>40025</v>
      </c>
      <c r="AM311" s="40">
        <f t="shared" si="101"/>
        <v>106.64472000000001</v>
      </c>
      <c r="AN311">
        <f t="shared" si="115"/>
        <v>164.16190399999999</v>
      </c>
      <c r="AO311">
        <f t="shared" si="115"/>
        <v>138.90622646153844</v>
      </c>
      <c r="AP311" s="33">
        <f t="shared" si="115"/>
        <v>113.65054892307691</v>
      </c>
      <c r="AQ311">
        <f t="shared" si="115"/>
        <v>88.394871384615385</v>
      </c>
      <c r="AR311">
        <f t="shared" si="115"/>
        <v>63.139193846153844</v>
      </c>
      <c r="AT311">
        <f>PER!AK311/PBR!AJ311*100</f>
        <v>12.519789609652676</v>
      </c>
      <c r="AU311">
        <f t="shared" si="108"/>
        <v>72510.407692307694</v>
      </c>
      <c r="AW311">
        <f>PER!AW311/PBR!AU311*100</f>
        <v>7.602782327375178</v>
      </c>
      <c r="BB311">
        <f t="shared" si="109"/>
        <v>77650.584999999992</v>
      </c>
      <c r="BC311">
        <f t="shared" si="102"/>
        <v>1.3733923575720648</v>
      </c>
      <c r="BD311" s="41">
        <f t="shared" si="97"/>
        <v>106.64472000000001</v>
      </c>
      <c r="BE311">
        <f t="shared" si="116"/>
        <v>186.36140399999999</v>
      </c>
      <c r="BF311">
        <f t="shared" si="116"/>
        <v>155.30116999999998</v>
      </c>
      <c r="BG311">
        <f t="shared" si="116"/>
        <v>124.24093599999999</v>
      </c>
      <c r="BH311">
        <f t="shared" si="116"/>
        <v>93.180702000000011</v>
      </c>
      <c r="BI311">
        <f t="shared" si="116"/>
        <v>62.120467999999995</v>
      </c>
      <c r="BK311">
        <f>PER!BD311/PBR!BB311*100</f>
        <v>16.995760312291669</v>
      </c>
      <c r="BL311">
        <f t="shared" si="110"/>
        <v>72510.407692307694</v>
      </c>
      <c r="BN311">
        <f>PER!BP311/PBR!BL311*100</f>
        <v>20.372056934426279</v>
      </c>
    </row>
    <row r="312" spans="1:66" x14ac:dyDescent="0.3">
      <c r="A312" s="38">
        <v>40032</v>
      </c>
      <c r="B312" s="48">
        <v>105466.33</v>
      </c>
      <c r="C312" s="48">
        <v>120814.54</v>
      </c>
      <c r="D312" s="48">
        <v>716000</v>
      </c>
      <c r="E312" s="49">
        <v>1563.58</v>
      </c>
      <c r="AC312" s="35">
        <f t="shared" si="104"/>
        <v>2010</v>
      </c>
      <c r="AD312" s="5">
        <f t="shared" si="98"/>
        <v>2009</v>
      </c>
      <c r="AE312" s="5">
        <f t="shared" si="105"/>
        <v>2008</v>
      </c>
      <c r="AF312" s="8">
        <f t="shared" si="99"/>
        <v>40032</v>
      </c>
      <c r="AG312" s="6">
        <f t="shared" si="111"/>
        <v>21</v>
      </c>
      <c r="AH312" s="6">
        <f t="shared" si="112"/>
        <v>31</v>
      </c>
      <c r="AJ312">
        <f t="shared" si="106"/>
        <v>63306.717307692306</v>
      </c>
      <c r="AK312">
        <f t="shared" si="107"/>
        <v>1.6659579659990511</v>
      </c>
      <c r="AL312" s="39">
        <f t="shared" si="100"/>
        <v>40032</v>
      </c>
      <c r="AM312" s="40">
        <f t="shared" si="101"/>
        <v>105.46633</v>
      </c>
      <c r="AN312">
        <f t="shared" si="115"/>
        <v>164.59746499999997</v>
      </c>
      <c r="AO312">
        <f t="shared" si="115"/>
        <v>139.27477807692304</v>
      </c>
      <c r="AP312" s="33">
        <f t="shared" si="115"/>
        <v>113.95209115384614</v>
      </c>
      <c r="AQ312">
        <f t="shared" si="115"/>
        <v>88.629404230769225</v>
      </c>
      <c r="AR312">
        <f t="shared" si="115"/>
        <v>63.30671730769231</v>
      </c>
      <c r="AT312">
        <f>PER!AK312/PBR!AJ312*100</f>
        <v>12.611922364660961</v>
      </c>
      <c r="AU312">
        <f t="shared" si="108"/>
        <v>72694.494615384625</v>
      </c>
      <c r="AW312">
        <f>PER!AW312/PBR!AU312*100</f>
        <v>7.8151490109138813</v>
      </c>
      <c r="BB312">
        <f t="shared" si="109"/>
        <v>78011.447500000009</v>
      </c>
      <c r="BC312">
        <f t="shared" si="102"/>
        <v>1.3519340222471836</v>
      </c>
      <c r="BD312" s="41">
        <f t="shared" si="97"/>
        <v>105.46633</v>
      </c>
      <c r="BE312">
        <f t="shared" si="116"/>
        <v>187.22747400000003</v>
      </c>
      <c r="BF312">
        <f t="shared" si="116"/>
        <v>156.02289500000001</v>
      </c>
      <c r="BG312">
        <f t="shared" si="116"/>
        <v>124.81831600000002</v>
      </c>
      <c r="BH312">
        <f t="shared" si="116"/>
        <v>93.613737000000029</v>
      </c>
      <c r="BI312">
        <f t="shared" si="116"/>
        <v>62.409158000000012</v>
      </c>
      <c r="BK312">
        <f>PER!BD312/PBR!BB312*100</f>
        <v>17.068735821900219</v>
      </c>
      <c r="BL312">
        <f t="shared" si="110"/>
        <v>72694.494615384625</v>
      </c>
      <c r="BN312">
        <f>PER!BP312/PBR!BL312*100</f>
        <v>20.575178357332589</v>
      </c>
    </row>
    <row r="313" spans="1:66" x14ac:dyDescent="0.3">
      <c r="A313" s="38">
        <v>40039</v>
      </c>
      <c r="B313" s="48">
        <v>107675.82</v>
      </c>
      <c r="C313" s="48">
        <v>123971.83</v>
      </c>
      <c r="D313" s="48">
        <v>731000</v>
      </c>
      <c r="E313" s="49">
        <v>1604.75</v>
      </c>
      <c r="AC313" s="35">
        <f t="shared" si="104"/>
        <v>2010</v>
      </c>
      <c r="AD313" s="5">
        <f t="shared" si="98"/>
        <v>2009</v>
      </c>
      <c r="AE313" s="5">
        <f t="shared" si="105"/>
        <v>2008</v>
      </c>
      <c r="AF313" s="8">
        <f t="shared" si="99"/>
        <v>40039</v>
      </c>
      <c r="AG313" s="6">
        <f t="shared" si="111"/>
        <v>20</v>
      </c>
      <c r="AH313" s="6">
        <f t="shared" si="112"/>
        <v>32</v>
      </c>
      <c r="AJ313">
        <f t="shared" si="106"/>
        <v>63474.240769230775</v>
      </c>
      <c r="AK313">
        <f t="shared" si="107"/>
        <v>1.6963703495323414</v>
      </c>
      <c r="AL313" s="39">
        <f t="shared" si="100"/>
        <v>40039</v>
      </c>
      <c r="AM313" s="40">
        <f t="shared" si="101"/>
        <v>107.67582</v>
      </c>
      <c r="AN313">
        <f t="shared" si="115"/>
        <v>165.03302599999998</v>
      </c>
      <c r="AO313">
        <f t="shared" si="115"/>
        <v>139.64332969230767</v>
      </c>
      <c r="AP313" s="33">
        <f t="shared" si="115"/>
        <v>114.25363338461538</v>
      </c>
      <c r="AQ313">
        <f t="shared" si="115"/>
        <v>88.863937076923079</v>
      </c>
      <c r="AR313">
        <f t="shared" si="115"/>
        <v>63.474240769230775</v>
      </c>
      <c r="AT313">
        <f>PER!AK313/PBR!AJ313*100</f>
        <v>12.703568799617113</v>
      </c>
      <c r="AU313">
        <f t="shared" si="108"/>
        <v>72878.581538461542</v>
      </c>
      <c r="AW313">
        <f>PER!AW313/PBR!AU313*100</f>
        <v>8.0264428434581951</v>
      </c>
      <c r="BB313">
        <f t="shared" si="109"/>
        <v>78372.31</v>
      </c>
      <c r="BC313">
        <f t="shared" si="102"/>
        <v>1.3739013179527311</v>
      </c>
      <c r="BD313" s="41">
        <f t="shared" si="97"/>
        <v>107.67582</v>
      </c>
      <c r="BE313">
        <f t="shared" si="116"/>
        <v>188.09354400000001</v>
      </c>
      <c r="BF313">
        <f t="shared" si="116"/>
        <v>156.74462</v>
      </c>
      <c r="BG313">
        <f t="shared" si="116"/>
        <v>125.395696</v>
      </c>
      <c r="BH313">
        <f t="shared" si="116"/>
        <v>94.046772000000018</v>
      </c>
      <c r="BI313">
        <f t="shared" si="116"/>
        <v>62.697848</v>
      </c>
      <c r="BK313">
        <f>PER!BD313/PBR!BB313*100</f>
        <v>17.14103930525777</v>
      </c>
      <c r="BL313">
        <f t="shared" si="110"/>
        <v>72878.581538461542</v>
      </c>
      <c r="BN313">
        <f>PER!BP313/PBR!BL313*100</f>
        <v>20.777273635191499</v>
      </c>
    </row>
    <row r="314" spans="1:66" x14ac:dyDescent="0.3">
      <c r="A314" s="38">
        <v>40046</v>
      </c>
      <c r="B314" s="48">
        <v>111505.60000000001</v>
      </c>
      <c r="C314" s="48">
        <v>128154.84</v>
      </c>
      <c r="D314" s="48">
        <v>757000</v>
      </c>
      <c r="E314" s="49">
        <v>1659.16</v>
      </c>
      <c r="AC314" s="35">
        <f t="shared" si="104"/>
        <v>2010</v>
      </c>
      <c r="AD314" s="5">
        <f t="shared" si="98"/>
        <v>2009</v>
      </c>
      <c r="AE314" s="5">
        <f t="shared" si="105"/>
        <v>2008</v>
      </c>
      <c r="AF314" s="8">
        <f t="shared" si="99"/>
        <v>40046</v>
      </c>
      <c r="AG314" s="6">
        <f t="shared" si="111"/>
        <v>19</v>
      </c>
      <c r="AH314" s="6">
        <f t="shared" si="112"/>
        <v>33</v>
      </c>
      <c r="AJ314">
        <f t="shared" si="106"/>
        <v>63641.764230769229</v>
      </c>
      <c r="AK314">
        <f t="shared" si="107"/>
        <v>1.7520821640907589</v>
      </c>
      <c r="AL314" s="39">
        <f t="shared" si="100"/>
        <v>40046</v>
      </c>
      <c r="AM314" s="40">
        <f t="shared" si="101"/>
        <v>111.5056</v>
      </c>
      <c r="AN314">
        <f t="shared" si="115"/>
        <v>165.46858699999996</v>
      </c>
      <c r="AO314">
        <f t="shared" si="115"/>
        <v>140.01188130769231</v>
      </c>
      <c r="AP314" s="33">
        <f t="shared" si="115"/>
        <v>114.55517561538461</v>
      </c>
      <c r="AQ314">
        <f t="shared" si="115"/>
        <v>89.098469923076919</v>
      </c>
      <c r="AR314">
        <f t="shared" si="115"/>
        <v>63.641764230769226</v>
      </c>
      <c r="AT314">
        <f>PER!AK314/PBR!AJ314*100</f>
        <v>12.794732754924656</v>
      </c>
      <c r="AU314">
        <f t="shared" si="108"/>
        <v>73062.668461538473</v>
      </c>
      <c r="AW314">
        <f>PER!AW314/PBR!AU314*100</f>
        <v>8.2366719343959591</v>
      </c>
      <c r="BB314">
        <f t="shared" si="109"/>
        <v>78733.172500000001</v>
      </c>
      <c r="BC314">
        <f t="shared" si="102"/>
        <v>1.4162467541873789</v>
      </c>
      <c r="BD314" s="41">
        <f t="shared" si="97"/>
        <v>111.5056</v>
      </c>
      <c r="BE314">
        <f t="shared" si="116"/>
        <v>188.95961399999999</v>
      </c>
      <c r="BF314">
        <f t="shared" si="116"/>
        <v>157.46634499999999</v>
      </c>
      <c r="BG314">
        <f t="shared" si="116"/>
        <v>125.97307600000001</v>
      </c>
      <c r="BH314">
        <f t="shared" si="116"/>
        <v>94.479807000000022</v>
      </c>
      <c r="BI314">
        <f t="shared" si="116"/>
        <v>62.986538000000003</v>
      </c>
      <c r="BK314">
        <f>PER!BD314/PBR!BB314*100</f>
        <v>17.212680002779692</v>
      </c>
      <c r="BL314">
        <f t="shared" si="110"/>
        <v>73062.668461538473</v>
      </c>
      <c r="BN314">
        <f>PER!BP314/PBR!BL314*100</f>
        <v>20.978350524353331</v>
      </c>
    </row>
    <row r="315" spans="1:66" x14ac:dyDescent="0.3">
      <c r="A315" s="38">
        <v>40053</v>
      </c>
      <c r="B315" s="48">
        <v>112536.69</v>
      </c>
      <c r="C315" s="48">
        <v>130688.97</v>
      </c>
      <c r="D315" s="48">
        <v>764000</v>
      </c>
      <c r="E315" s="49">
        <v>1690.52</v>
      </c>
      <c r="AC315" s="35">
        <f t="shared" si="104"/>
        <v>2010</v>
      </c>
      <c r="AD315" s="5">
        <f t="shared" si="98"/>
        <v>2009</v>
      </c>
      <c r="AE315" s="5">
        <f t="shared" si="105"/>
        <v>2008</v>
      </c>
      <c r="AF315" s="8">
        <f t="shared" si="99"/>
        <v>40053</v>
      </c>
      <c r="AG315" s="6">
        <f t="shared" si="111"/>
        <v>18</v>
      </c>
      <c r="AH315" s="6">
        <f t="shared" si="112"/>
        <v>34</v>
      </c>
      <c r="AJ315">
        <f t="shared" si="106"/>
        <v>63809.287692307691</v>
      </c>
      <c r="AK315">
        <f t="shared" si="107"/>
        <v>1.7636412201098191</v>
      </c>
      <c r="AL315" s="39">
        <f t="shared" si="100"/>
        <v>40053</v>
      </c>
      <c r="AM315" s="40">
        <f t="shared" si="101"/>
        <v>112.53669000000001</v>
      </c>
      <c r="AN315">
        <f t="shared" si="115"/>
        <v>165.90414799999999</v>
      </c>
      <c r="AO315">
        <f t="shared" si="115"/>
        <v>140.38043292307691</v>
      </c>
      <c r="AP315" s="33">
        <f t="shared" si="115"/>
        <v>114.85671784615383</v>
      </c>
      <c r="AQ315">
        <f t="shared" si="115"/>
        <v>89.33300276923076</v>
      </c>
      <c r="AR315">
        <f t="shared" si="115"/>
        <v>63.809287692307691</v>
      </c>
      <c r="AT315">
        <f>PER!AK315/PBR!AJ315*100</f>
        <v>12.885418030657075</v>
      </c>
      <c r="AU315">
        <f t="shared" si="108"/>
        <v>73246.75538461539</v>
      </c>
      <c r="AW315">
        <f>PER!AW315/PBR!AU315*100</f>
        <v>8.4458443115915589</v>
      </c>
      <c r="BB315">
        <f t="shared" si="109"/>
        <v>79094.035000000003</v>
      </c>
      <c r="BC315">
        <f t="shared" si="102"/>
        <v>1.422821455499141</v>
      </c>
      <c r="BD315" s="41">
        <f t="shared" si="97"/>
        <v>112.53669000000001</v>
      </c>
      <c r="BE315">
        <f t="shared" si="116"/>
        <v>189.825684</v>
      </c>
      <c r="BF315">
        <f t="shared" si="116"/>
        <v>158.18807000000001</v>
      </c>
      <c r="BG315">
        <f t="shared" si="116"/>
        <v>126.55045600000001</v>
      </c>
      <c r="BH315">
        <f t="shared" si="116"/>
        <v>94.912842000000012</v>
      </c>
      <c r="BI315">
        <f t="shared" si="116"/>
        <v>63.275228000000006</v>
      </c>
      <c r="BK315">
        <f>PER!BD315/PBR!BB315*100</f>
        <v>17.283666986245695</v>
      </c>
      <c r="BL315">
        <f t="shared" si="110"/>
        <v>73246.75538461539</v>
      </c>
      <c r="BN315">
        <f>PER!BP315/PBR!BL315*100</f>
        <v>21.178416703194056</v>
      </c>
    </row>
    <row r="316" spans="1:66" x14ac:dyDescent="0.3">
      <c r="A316" s="38">
        <v>40060</v>
      </c>
      <c r="B316" s="48">
        <v>112978.59</v>
      </c>
      <c r="C316" s="48">
        <v>131076.54999999999</v>
      </c>
      <c r="D316" s="48">
        <v>767000</v>
      </c>
      <c r="E316" s="49">
        <v>1693.95</v>
      </c>
      <c r="AC316" s="35">
        <f t="shared" si="104"/>
        <v>2010</v>
      </c>
      <c r="AD316" s="5">
        <f t="shared" si="98"/>
        <v>2009</v>
      </c>
      <c r="AE316" s="5">
        <f t="shared" si="105"/>
        <v>2008</v>
      </c>
      <c r="AF316" s="8">
        <f t="shared" si="99"/>
        <v>40060</v>
      </c>
      <c r="AG316" s="6">
        <f t="shared" si="111"/>
        <v>17</v>
      </c>
      <c r="AH316" s="6">
        <f t="shared" si="112"/>
        <v>35</v>
      </c>
      <c r="AJ316">
        <f t="shared" si="106"/>
        <v>63976.81115384616</v>
      </c>
      <c r="AK316">
        <f t="shared" si="107"/>
        <v>1.7659303107233399</v>
      </c>
      <c r="AL316" s="39">
        <f t="shared" si="100"/>
        <v>40060</v>
      </c>
      <c r="AM316" s="40">
        <f t="shared" si="101"/>
        <v>112.97859</v>
      </c>
      <c r="AN316">
        <f t="shared" si="115"/>
        <v>166.339709</v>
      </c>
      <c r="AO316">
        <f t="shared" si="115"/>
        <v>140.74898453846154</v>
      </c>
      <c r="AP316" s="33">
        <f t="shared" si="115"/>
        <v>115.15826007692307</v>
      </c>
      <c r="AQ316">
        <f t="shared" si="115"/>
        <v>89.567535615384628</v>
      </c>
      <c r="AR316">
        <f t="shared" si="115"/>
        <v>63.976811153846157</v>
      </c>
      <c r="AT316">
        <f>PER!AK316/PBR!AJ316*100</f>
        <v>12.975628387085852</v>
      </c>
      <c r="AU316">
        <f t="shared" si="108"/>
        <v>73430.842307692321</v>
      </c>
      <c r="AW316">
        <f>PER!AW316/PBR!AU316*100</f>
        <v>8.6539679224077855</v>
      </c>
      <c r="BB316">
        <f t="shared" si="109"/>
        <v>79454.897500000006</v>
      </c>
      <c r="BC316">
        <f t="shared" si="102"/>
        <v>1.4219210338796295</v>
      </c>
      <c r="BD316" s="41">
        <f t="shared" si="97"/>
        <v>112.97859</v>
      </c>
      <c r="BE316">
        <f t="shared" si="116"/>
        <v>190.691754</v>
      </c>
      <c r="BF316">
        <f t="shared" si="116"/>
        <v>158.909795</v>
      </c>
      <c r="BG316">
        <f t="shared" si="116"/>
        <v>127.12783600000002</v>
      </c>
      <c r="BH316">
        <f t="shared" si="116"/>
        <v>95.345877000000016</v>
      </c>
      <c r="BI316">
        <f t="shared" si="116"/>
        <v>63.563918000000008</v>
      </c>
      <c r="BK316">
        <f>PER!BD316/PBR!BB316*100</f>
        <v>17.354009162629268</v>
      </c>
      <c r="BL316">
        <f t="shared" si="110"/>
        <v>73430.842307692321</v>
      </c>
      <c r="BN316">
        <f>PER!BP316/PBR!BL316*100</f>
        <v>21.377479773092617</v>
      </c>
    </row>
    <row r="317" spans="1:66" x14ac:dyDescent="0.3">
      <c r="A317" s="38">
        <v>40067</v>
      </c>
      <c r="B317" s="48">
        <v>116808.37</v>
      </c>
      <c r="C317" s="48">
        <v>135262.98000000001</v>
      </c>
      <c r="D317" s="48">
        <v>793000</v>
      </c>
      <c r="E317" s="49">
        <v>1746.91</v>
      </c>
      <c r="AC317" s="35">
        <f t="shared" si="104"/>
        <v>2010</v>
      </c>
      <c r="AD317" s="5">
        <f t="shared" si="98"/>
        <v>2009</v>
      </c>
      <c r="AE317" s="5">
        <f t="shared" si="105"/>
        <v>2008</v>
      </c>
      <c r="AF317" s="8">
        <f t="shared" si="99"/>
        <v>40067</v>
      </c>
      <c r="AG317" s="6">
        <f t="shared" si="111"/>
        <v>16</v>
      </c>
      <c r="AH317" s="6">
        <f t="shared" si="112"/>
        <v>36</v>
      </c>
      <c r="AJ317">
        <f t="shared" si="106"/>
        <v>64144.334615384621</v>
      </c>
      <c r="AK317">
        <f t="shared" si="107"/>
        <v>1.8210239563695503</v>
      </c>
      <c r="AL317" s="39">
        <f t="shared" si="100"/>
        <v>40067</v>
      </c>
      <c r="AM317" s="40">
        <f t="shared" si="101"/>
        <v>116.80837</v>
      </c>
      <c r="AN317">
        <f t="shared" si="115"/>
        <v>166.77526999999998</v>
      </c>
      <c r="AO317">
        <f t="shared" si="115"/>
        <v>141.11753615384615</v>
      </c>
      <c r="AP317" s="33">
        <f t="shared" si="115"/>
        <v>115.45980230769231</v>
      </c>
      <c r="AQ317">
        <f t="shared" si="115"/>
        <v>89.802068461538468</v>
      </c>
      <c r="AR317">
        <f t="shared" si="115"/>
        <v>64.144334615384622</v>
      </c>
      <c r="AT317">
        <f>PER!AK317/PBR!AJ317*100</f>
        <v>13.065367545200196</v>
      </c>
      <c r="AU317">
        <f t="shared" si="108"/>
        <v>73614.929230769238</v>
      </c>
      <c r="AW317">
        <f>PER!AW317/PBR!AU317*100</f>
        <v>8.8610506347123899</v>
      </c>
      <c r="BB317">
        <f t="shared" si="109"/>
        <v>79815.760000000009</v>
      </c>
      <c r="BC317">
        <f t="shared" si="102"/>
        <v>1.4634750079432932</v>
      </c>
      <c r="BD317" s="41">
        <f t="shared" si="97"/>
        <v>116.80837</v>
      </c>
      <c r="BE317">
        <f t="shared" si="116"/>
        <v>191.55782400000001</v>
      </c>
      <c r="BF317">
        <f t="shared" si="116"/>
        <v>159.63152000000002</v>
      </c>
      <c r="BG317">
        <f t="shared" si="116"/>
        <v>127.70521600000002</v>
      </c>
      <c r="BH317">
        <f t="shared" si="116"/>
        <v>95.77891200000002</v>
      </c>
      <c r="BI317">
        <f t="shared" si="116"/>
        <v>63.852608000000011</v>
      </c>
      <c r="BK317">
        <f>PER!BD317/PBR!BB317*100</f>
        <v>17.423715277823288</v>
      </c>
      <c r="BL317">
        <f t="shared" si="110"/>
        <v>73614.929230769238</v>
      </c>
      <c r="BN317">
        <f>PER!BP317/PBR!BL317*100</f>
        <v>21.575547259393701</v>
      </c>
    </row>
    <row r="318" spans="1:66" x14ac:dyDescent="0.3">
      <c r="A318" s="38">
        <v>40074</v>
      </c>
      <c r="B318" s="48">
        <v>118723.27</v>
      </c>
      <c r="C318" s="48">
        <v>136849.59</v>
      </c>
      <c r="D318" s="48">
        <v>806000</v>
      </c>
      <c r="E318" s="49">
        <v>1764.09</v>
      </c>
      <c r="AC318" s="35">
        <f t="shared" si="104"/>
        <v>2010</v>
      </c>
      <c r="AD318" s="5">
        <f t="shared" si="98"/>
        <v>2009</v>
      </c>
      <c r="AE318" s="5">
        <f t="shared" si="105"/>
        <v>2008</v>
      </c>
      <c r="AF318" s="8">
        <f t="shared" si="99"/>
        <v>40074</v>
      </c>
      <c r="AG318" s="6">
        <f t="shared" si="111"/>
        <v>15</v>
      </c>
      <c r="AH318" s="6">
        <f t="shared" si="112"/>
        <v>37</v>
      </c>
      <c r="AJ318">
        <f t="shared" si="106"/>
        <v>64311.858076923083</v>
      </c>
      <c r="AK318">
        <f t="shared" si="107"/>
        <v>1.8460556660949792</v>
      </c>
      <c r="AL318" s="39">
        <f t="shared" si="100"/>
        <v>40074</v>
      </c>
      <c r="AM318" s="40">
        <f t="shared" si="101"/>
        <v>118.72327</v>
      </c>
      <c r="AN318">
        <f t="shared" si="115"/>
        <v>167.21083100000001</v>
      </c>
      <c r="AO318">
        <f t="shared" si="115"/>
        <v>141.48608776923078</v>
      </c>
      <c r="AP318" s="33">
        <f t="shared" si="115"/>
        <v>115.76134453846153</v>
      </c>
      <c r="AQ318">
        <f t="shared" si="115"/>
        <v>90.036601307692308</v>
      </c>
      <c r="AR318">
        <f t="shared" si="115"/>
        <v>64.311858076923087</v>
      </c>
      <c r="AT318">
        <f>PER!AK318/PBR!AJ318*100</f>
        <v>13.154639187218681</v>
      </c>
      <c r="AU318">
        <f t="shared" si="108"/>
        <v>73799.016153846169</v>
      </c>
      <c r="AW318">
        <f>PER!AW318/PBR!AU318*100</f>
        <v>9.0671002378695427</v>
      </c>
      <c r="BB318">
        <f t="shared" si="109"/>
        <v>80176.622499999998</v>
      </c>
      <c r="BC318">
        <f t="shared" si="102"/>
        <v>1.4807716551043293</v>
      </c>
      <c r="BD318" s="41">
        <f t="shared" si="97"/>
        <v>118.72327</v>
      </c>
      <c r="BE318">
        <f t="shared" si="116"/>
        <v>192.42389399999999</v>
      </c>
      <c r="BF318">
        <f t="shared" si="116"/>
        <v>160.35324499999999</v>
      </c>
      <c r="BG318">
        <f t="shared" si="116"/>
        <v>128.28259600000001</v>
      </c>
      <c r="BH318">
        <f t="shared" si="116"/>
        <v>96.211947000000009</v>
      </c>
      <c r="BI318">
        <f t="shared" si="116"/>
        <v>64.141298000000006</v>
      </c>
      <c r="BK318">
        <f>PER!BD318/PBR!BB318*100</f>
        <v>17.492793920265033</v>
      </c>
      <c r="BL318">
        <f t="shared" si="110"/>
        <v>73799.016153846169</v>
      </c>
      <c r="BN318">
        <f>PER!BP318/PBR!BL318*100</f>
        <v>21.772626612356021</v>
      </c>
    </row>
    <row r="319" spans="1:66" x14ac:dyDescent="0.3">
      <c r="A319" s="38">
        <v>40081</v>
      </c>
      <c r="B319" s="48">
        <v>117102.97</v>
      </c>
      <c r="C319" s="48">
        <v>134329.66</v>
      </c>
      <c r="D319" s="48">
        <v>795000</v>
      </c>
      <c r="E319" s="49">
        <v>1728.05</v>
      </c>
      <c r="AC319" s="35">
        <f t="shared" si="104"/>
        <v>2010</v>
      </c>
      <c r="AD319" s="5">
        <f t="shared" si="98"/>
        <v>2009</v>
      </c>
      <c r="AE319" s="5">
        <f t="shared" si="105"/>
        <v>2008</v>
      </c>
      <c r="AF319" s="8">
        <f t="shared" si="99"/>
        <v>40081</v>
      </c>
      <c r="AG319" s="6">
        <f t="shared" si="111"/>
        <v>14</v>
      </c>
      <c r="AH319" s="6">
        <f t="shared" si="112"/>
        <v>38</v>
      </c>
      <c r="AJ319">
        <f t="shared" si="106"/>
        <v>64479.381538461545</v>
      </c>
      <c r="AK319">
        <f t="shared" si="107"/>
        <v>1.8161304777737177</v>
      </c>
      <c r="AL319" s="39">
        <f t="shared" si="100"/>
        <v>40081</v>
      </c>
      <c r="AM319" s="40">
        <f t="shared" si="101"/>
        <v>117.10297</v>
      </c>
      <c r="AN319">
        <f t="shared" si="115"/>
        <v>167.64639199999999</v>
      </c>
      <c r="AO319">
        <f t="shared" si="115"/>
        <v>141.85463938461538</v>
      </c>
      <c r="AP319" s="33">
        <f t="shared" si="115"/>
        <v>116.06288676923077</v>
      </c>
      <c r="AQ319">
        <f t="shared" si="115"/>
        <v>90.271134153846162</v>
      </c>
      <c r="AR319">
        <f t="shared" si="115"/>
        <v>64.479381538461539</v>
      </c>
      <c r="AT319">
        <f>PER!AK319/PBR!AJ319*100</f>
        <v>13.243446957092878</v>
      </c>
      <c r="AU319">
        <f t="shared" si="108"/>
        <v>73983.103076923086</v>
      </c>
      <c r="AW319">
        <f>PER!AW319/PBR!AU319*100</f>
        <v>9.2721244437165335</v>
      </c>
      <c r="BB319">
        <f t="shared" si="109"/>
        <v>80537.484999999986</v>
      </c>
      <c r="BC319">
        <f t="shared" si="102"/>
        <v>1.4540182127614243</v>
      </c>
      <c r="BD319" s="41">
        <f t="shared" si="97"/>
        <v>117.10297</v>
      </c>
      <c r="BE319">
        <f t="shared" si="116"/>
        <v>193.28996399999994</v>
      </c>
      <c r="BF319">
        <f t="shared" si="116"/>
        <v>161.07496999999998</v>
      </c>
      <c r="BG319">
        <f t="shared" si="116"/>
        <v>128.85997599999999</v>
      </c>
      <c r="BH319">
        <f t="shared" si="116"/>
        <v>96.644981999999999</v>
      </c>
      <c r="BI319">
        <f t="shared" si="116"/>
        <v>64.429987999999994</v>
      </c>
      <c r="BK319">
        <f>PER!BD319/PBR!BB319*100</f>
        <v>17.561253524463702</v>
      </c>
      <c r="BL319">
        <f t="shared" si="110"/>
        <v>73983.103076923086</v>
      </c>
      <c r="BN319">
        <f>PER!BP319/PBR!BL319*100</f>
        <v>21.968725208086489</v>
      </c>
    </row>
    <row r="320" spans="1:66" x14ac:dyDescent="0.3">
      <c r="A320" s="38">
        <v>40087</v>
      </c>
      <c r="B320" s="48">
        <v>116661.07</v>
      </c>
      <c r="C320" s="48">
        <v>134146.04999999999</v>
      </c>
      <c r="D320" s="48">
        <v>792000</v>
      </c>
      <c r="E320" s="49">
        <v>1727.19</v>
      </c>
      <c r="AC320" s="35">
        <f t="shared" si="104"/>
        <v>2010</v>
      </c>
      <c r="AD320" s="5">
        <f t="shared" si="98"/>
        <v>2009</v>
      </c>
      <c r="AE320" s="5">
        <f t="shared" si="105"/>
        <v>2008</v>
      </c>
      <c r="AF320" s="8">
        <f t="shared" si="99"/>
        <v>40087</v>
      </c>
      <c r="AG320" s="6">
        <f t="shared" si="111"/>
        <v>13</v>
      </c>
      <c r="AH320" s="6">
        <f t="shared" si="112"/>
        <v>39</v>
      </c>
      <c r="AJ320">
        <f t="shared" si="106"/>
        <v>64646.904999999999</v>
      </c>
      <c r="AK320">
        <f t="shared" si="107"/>
        <v>1.8045886342122643</v>
      </c>
      <c r="AL320" s="39">
        <f t="shared" si="100"/>
        <v>40087</v>
      </c>
      <c r="AM320" s="40">
        <f t="shared" si="101"/>
        <v>116.66107000000001</v>
      </c>
      <c r="AN320">
        <f t="shared" si="115"/>
        <v>168.08195299999997</v>
      </c>
      <c r="AO320">
        <f t="shared" si="115"/>
        <v>142.22319099999999</v>
      </c>
      <c r="AP320" s="33">
        <f t="shared" si="115"/>
        <v>116.36442899999999</v>
      </c>
      <c r="AQ320">
        <f t="shared" si="115"/>
        <v>90.505666999999988</v>
      </c>
      <c r="AR320">
        <f t="shared" si="115"/>
        <v>64.646905000000004</v>
      </c>
      <c r="AT320">
        <f>PER!AK320/PBR!AJ320*100</f>
        <v>13.331794461003199</v>
      </c>
      <c r="AU320">
        <f t="shared" si="108"/>
        <v>74167.19</v>
      </c>
      <c r="AW320">
        <f>PER!AW320/PBR!AU320*100</f>
        <v>9.476130887525871</v>
      </c>
      <c r="BB320">
        <f t="shared" si="109"/>
        <v>80898.347500000003</v>
      </c>
      <c r="BC320">
        <f t="shared" si="102"/>
        <v>1.4420698766436484</v>
      </c>
      <c r="BD320" s="41">
        <f t="shared" si="97"/>
        <v>116.66107000000001</v>
      </c>
      <c r="BE320">
        <f t="shared" si="116"/>
        <v>194.15603400000001</v>
      </c>
      <c r="BF320">
        <f t="shared" si="116"/>
        <v>161.796695</v>
      </c>
      <c r="BG320">
        <f t="shared" si="116"/>
        <v>129.43735600000002</v>
      </c>
      <c r="BH320">
        <f t="shared" si="116"/>
        <v>97.078017000000017</v>
      </c>
      <c r="BI320">
        <f t="shared" si="116"/>
        <v>64.718678000000011</v>
      </c>
      <c r="BK320">
        <f>PER!BD320/PBR!BB320*100</f>
        <v>17.629102374433543</v>
      </c>
      <c r="BL320">
        <f t="shared" si="110"/>
        <v>74167.19</v>
      </c>
      <c r="BN320">
        <f>PER!BP320/PBR!BL320*100</f>
        <v>22.163850349460454</v>
      </c>
    </row>
    <row r="321" spans="1:66" x14ac:dyDescent="0.3">
      <c r="A321" s="38">
        <v>40095</v>
      </c>
      <c r="B321" s="48">
        <v>111211</v>
      </c>
      <c r="C321" s="48">
        <v>128689.03</v>
      </c>
      <c r="D321" s="48">
        <v>755000</v>
      </c>
      <c r="E321" s="49">
        <v>1658.42</v>
      </c>
      <c r="AC321" s="35">
        <f t="shared" si="104"/>
        <v>2010</v>
      </c>
      <c r="AD321" s="5">
        <f t="shared" si="98"/>
        <v>2009</v>
      </c>
      <c r="AE321" s="5">
        <f t="shared" si="105"/>
        <v>2008</v>
      </c>
      <c r="AF321" s="8">
        <f t="shared" si="99"/>
        <v>40095</v>
      </c>
      <c r="AG321" s="6">
        <f t="shared" si="111"/>
        <v>12</v>
      </c>
      <c r="AH321" s="6">
        <f t="shared" si="112"/>
        <v>40</v>
      </c>
      <c r="AJ321">
        <f t="shared" si="106"/>
        <v>64814.428461538468</v>
      </c>
      <c r="AK321">
        <f t="shared" si="107"/>
        <v>1.715837085040312</v>
      </c>
      <c r="AL321" s="39">
        <f t="shared" si="100"/>
        <v>40095</v>
      </c>
      <c r="AM321" s="40">
        <f t="shared" si="101"/>
        <v>111.211</v>
      </c>
      <c r="AN321">
        <f t="shared" si="115"/>
        <v>168.51751400000001</v>
      </c>
      <c r="AO321">
        <f t="shared" si="115"/>
        <v>142.59174261538459</v>
      </c>
      <c r="AP321" s="33">
        <f t="shared" si="115"/>
        <v>116.66597123076923</v>
      </c>
      <c r="AQ321">
        <f t="shared" si="115"/>
        <v>90.740199846153843</v>
      </c>
      <c r="AR321">
        <f t="shared" si="115"/>
        <v>64.814428461538469</v>
      </c>
      <c r="AT321">
        <f>PER!AK321/PBR!AJ321*100</f>
        <v>13.419685267846996</v>
      </c>
      <c r="AU321">
        <f t="shared" si="108"/>
        <v>74351.276923076934</v>
      </c>
      <c r="AW321">
        <f>PER!AW321/PBR!AU321*100</f>
        <v>9.6791271289531391</v>
      </c>
      <c r="BB321">
        <f t="shared" si="109"/>
        <v>81259.210000000006</v>
      </c>
      <c r="BC321">
        <f t="shared" si="102"/>
        <v>1.3685956336518654</v>
      </c>
      <c r="BD321" s="41">
        <f t="shared" si="97"/>
        <v>111.211</v>
      </c>
      <c r="BE321">
        <f t="shared" si="116"/>
        <v>195.02210400000001</v>
      </c>
      <c r="BF321">
        <f t="shared" si="116"/>
        <v>162.51842000000002</v>
      </c>
      <c r="BG321">
        <f t="shared" si="116"/>
        <v>130.01473600000003</v>
      </c>
      <c r="BH321">
        <f t="shared" si="116"/>
        <v>97.511052000000021</v>
      </c>
      <c r="BI321">
        <f t="shared" si="116"/>
        <v>65.007368000000014</v>
      </c>
      <c r="BK321">
        <f>PER!BD321/PBR!BB321*100</f>
        <v>17.696348607035535</v>
      </c>
      <c r="BL321">
        <f t="shared" si="110"/>
        <v>74351.276923076934</v>
      </c>
      <c r="BN321">
        <f>PER!BP321/PBR!BL321*100</f>
        <v>22.358009267028262</v>
      </c>
    </row>
    <row r="322" spans="1:66" x14ac:dyDescent="0.3">
      <c r="A322" s="38">
        <v>40102</v>
      </c>
      <c r="B322" s="48">
        <v>109885.31</v>
      </c>
      <c r="C322" s="48">
        <v>127532.88</v>
      </c>
      <c r="D322" s="48">
        <v>746000</v>
      </c>
      <c r="E322" s="49">
        <v>1643.96</v>
      </c>
      <c r="AC322" s="35">
        <f t="shared" si="104"/>
        <v>2010</v>
      </c>
      <c r="AD322" s="5">
        <f t="shared" si="98"/>
        <v>2009</v>
      </c>
      <c r="AE322" s="5">
        <f t="shared" si="105"/>
        <v>2008</v>
      </c>
      <c r="AF322" s="8">
        <f t="shared" si="99"/>
        <v>40102</v>
      </c>
      <c r="AG322" s="6">
        <f t="shared" si="111"/>
        <v>11</v>
      </c>
      <c r="AH322" s="6">
        <f t="shared" si="112"/>
        <v>41</v>
      </c>
      <c r="AJ322">
        <f t="shared" si="106"/>
        <v>64981.951923076922</v>
      </c>
      <c r="AK322">
        <f t="shared" si="107"/>
        <v>1.6910127619754776</v>
      </c>
      <c r="AL322" s="39">
        <f t="shared" si="100"/>
        <v>40102</v>
      </c>
      <c r="AM322" s="40">
        <f t="shared" si="101"/>
        <v>109.88531</v>
      </c>
      <c r="AN322">
        <f t="shared" si="115"/>
        <v>168.95307499999998</v>
      </c>
      <c r="AO322">
        <f t="shared" si="115"/>
        <v>142.96029423076922</v>
      </c>
      <c r="AP322" s="33">
        <f t="shared" si="115"/>
        <v>116.96751346153845</v>
      </c>
      <c r="AQ322">
        <f t="shared" si="115"/>
        <v>90.974732692307697</v>
      </c>
      <c r="AR322">
        <f t="shared" si="115"/>
        <v>64.98195192307692</v>
      </c>
      <c r="AT322">
        <f>PER!AK322/PBR!AJ322*100</f>
        <v>13.507122909719163</v>
      </c>
      <c r="AU322">
        <f t="shared" si="108"/>
        <v>74535.36384615385</v>
      </c>
      <c r="AW322">
        <f>PER!AW322/PBR!AU322*100</f>
        <v>9.8811206529707896</v>
      </c>
      <c r="BB322">
        <f t="shared" si="109"/>
        <v>81620.072499999995</v>
      </c>
      <c r="BC322">
        <f t="shared" si="102"/>
        <v>1.3463025287070163</v>
      </c>
      <c r="BD322" s="41">
        <f t="shared" si="97"/>
        <v>109.88531</v>
      </c>
      <c r="BE322">
        <f t="shared" si="116"/>
        <v>195.88817399999996</v>
      </c>
      <c r="BF322">
        <f t="shared" si="116"/>
        <v>163.24014499999998</v>
      </c>
      <c r="BG322">
        <f t="shared" si="116"/>
        <v>130.592116</v>
      </c>
      <c r="BH322">
        <f t="shared" si="116"/>
        <v>97.94408700000001</v>
      </c>
      <c r="BI322">
        <f t="shared" si="116"/>
        <v>65.296058000000002</v>
      </c>
      <c r="BK322">
        <f>PER!BD322/PBR!BB322*100</f>
        <v>17.763000215230335</v>
      </c>
      <c r="BL322">
        <f t="shared" si="110"/>
        <v>74535.36384615385</v>
      </c>
      <c r="BN322">
        <f>PER!BP322/PBR!BL322*100</f>
        <v>22.551209119908417</v>
      </c>
    </row>
    <row r="323" spans="1:66" x14ac:dyDescent="0.3">
      <c r="A323" s="38">
        <v>40109</v>
      </c>
      <c r="B323" s="48">
        <v>109738.01</v>
      </c>
      <c r="C323" s="48">
        <v>126771.64</v>
      </c>
      <c r="D323" s="48">
        <v>745000</v>
      </c>
      <c r="E323" s="49">
        <v>1632.63</v>
      </c>
      <c r="AC323" s="35">
        <f t="shared" si="104"/>
        <v>2010</v>
      </c>
      <c r="AD323" s="5">
        <f t="shared" si="98"/>
        <v>2009</v>
      </c>
      <c r="AE323" s="5">
        <f t="shared" si="105"/>
        <v>2008</v>
      </c>
      <c r="AF323" s="8">
        <f t="shared" si="99"/>
        <v>40109</v>
      </c>
      <c r="AG323" s="6">
        <f t="shared" si="111"/>
        <v>10</v>
      </c>
      <c r="AH323" s="6">
        <f t="shared" si="112"/>
        <v>42</v>
      </c>
      <c r="AJ323">
        <f t="shared" si="106"/>
        <v>65149.475384615391</v>
      </c>
      <c r="AK323">
        <f t="shared" si="107"/>
        <v>1.6844035865546492</v>
      </c>
      <c r="AL323" s="39">
        <f t="shared" si="100"/>
        <v>40109</v>
      </c>
      <c r="AM323" s="40">
        <f t="shared" si="101"/>
        <v>109.73800999999999</v>
      </c>
      <c r="AN323">
        <f t="shared" si="115"/>
        <v>169.38863599999999</v>
      </c>
      <c r="AO323">
        <f t="shared" si="115"/>
        <v>143.32884584615385</v>
      </c>
      <c r="AP323" s="33">
        <f t="shared" si="115"/>
        <v>117.26905569230769</v>
      </c>
      <c r="AQ323">
        <f t="shared" si="115"/>
        <v>91.209265538461537</v>
      </c>
      <c r="AR323">
        <f t="shared" si="115"/>
        <v>65.149475384615386</v>
      </c>
      <c r="AT323">
        <f>PER!AK323/PBR!AJ323*100</f>
        <v>13.594110882385285</v>
      </c>
      <c r="AU323">
        <f t="shared" si="108"/>
        <v>74719.450769230782</v>
      </c>
      <c r="AW323">
        <f>PER!AW323/PBR!AU323*100</f>
        <v>10.082118870788106</v>
      </c>
      <c r="BB323">
        <f t="shared" si="109"/>
        <v>81980.934999999998</v>
      </c>
      <c r="BC323">
        <f t="shared" si="102"/>
        <v>1.3385796343991441</v>
      </c>
      <c r="BD323" s="41">
        <f t="shared" si="97"/>
        <v>109.73800999999999</v>
      </c>
      <c r="BE323">
        <f t="shared" si="116"/>
        <v>196.75424399999997</v>
      </c>
      <c r="BF323">
        <f t="shared" si="116"/>
        <v>163.96187</v>
      </c>
      <c r="BG323">
        <f t="shared" si="116"/>
        <v>131.16949600000001</v>
      </c>
      <c r="BH323">
        <f t="shared" si="116"/>
        <v>98.377122000000014</v>
      </c>
      <c r="BI323">
        <f t="shared" si="116"/>
        <v>65.584748000000005</v>
      </c>
      <c r="BK323">
        <f>PER!BD323/PBR!BB323*100</f>
        <v>17.829065051245429</v>
      </c>
      <c r="BL323">
        <f t="shared" si="110"/>
        <v>74719.450769230782</v>
      </c>
      <c r="BN323">
        <f>PER!BP323/PBR!BL323*100</f>
        <v>22.743456996667508</v>
      </c>
    </row>
    <row r="324" spans="1:66" x14ac:dyDescent="0.3">
      <c r="A324" s="38">
        <v>40116</v>
      </c>
      <c r="B324" s="48">
        <v>106497.42</v>
      </c>
      <c r="C324" s="48">
        <v>122805.96</v>
      </c>
      <c r="D324" s="48">
        <v>723000</v>
      </c>
      <c r="E324" s="49">
        <v>1581.45</v>
      </c>
      <c r="AC324" s="35">
        <f t="shared" si="104"/>
        <v>2010</v>
      </c>
      <c r="AD324" s="5">
        <f t="shared" si="98"/>
        <v>2009</v>
      </c>
      <c r="AE324" s="5">
        <f t="shared" si="105"/>
        <v>2008</v>
      </c>
      <c r="AF324" s="8">
        <f t="shared" si="99"/>
        <v>40116</v>
      </c>
      <c r="AG324" s="6">
        <f t="shared" si="111"/>
        <v>9</v>
      </c>
      <c r="AH324" s="6">
        <f t="shared" si="112"/>
        <v>43</v>
      </c>
      <c r="AJ324">
        <f t="shared" si="106"/>
        <v>65316.998846153845</v>
      </c>
      <c r="AK324">
        <f t="shared" si="107"/>
        <v>1.6304701973653377</v>
      </c>
      <c r="AL324" s="39">
        <f t="shared" si="100"/>
        <v>40116</v>
      </c>
      <c r="AM324" s="40">
        <f t="shared" si="101"/>
        <v>106.49742000000001</v>
      </c>
      <c r="AN324">
        <f t="shared" si="115"/>
        <v>169.824197</v>
      </c>
      <c r="AO324">
        <f t="shared" si="115"/>
        <v>143.69739746153843</v>
      </c>
      <c r="AP324" s="33">
        <f t="shared" si="115"/>
        <v>117.57059792307692</v>
      </c>
      <c r="AQ324">
        <f t="shared" si="115"/>
        <v>91.443798384615377</v>
      </c>
      <c r="AR324">
        <f t="shared" si="115"/>
        <v>65.316998846153851</v>
      </c>
      <c r="AT324">
        <f>PER!AK324/PBR!AJ324*100</f>
        <v>13.680652645747529</v>
      </c>
      <c r="AU324">
        <f t="shared" si="108"/>
        <v>74903.537692307698</v>
      </c>
      <c r="AW324">
        <f>PER!AW324/PBR!AU324*100</f>
        <v>10.282129120757661</v>
      </c>
      <c r="BB324">
        <f t="shared" si="109"/>
        <v>82341.797500000001</v>
      </c>
      <c r="BC324">
        <f t="shared" si="102"/>
        <v>1.2933579692622086</v>
      </c>
      <c r="BD324" s="41">
        <f t="shared" si="97"/>
        <v>106.49742000000001</v>
      </c>
      <c r="BE324">
        <f t="shared" ref="BE324:BI339" si="117">($BB324*BE$18)/1000</f>
        <v>197.62031399999998</v>
      </c>
      <c r="BF324">
        <f t="shared" si="117"/>
        <v>164.683595</v>
      </c>
      <c r="BG324">
        <f t="shared" si="117"/>
        <v>131.74687600000001</v>
      </c>
      <c r="BH324">
        <f t="shared" si="117"/>
        <v>98.810157000000018</v>
      </c>
      <c r="BI324">
        <f t="shared" si="117"/>
        <v>65.873438000000007</v>
      </c>
      <c r="BK324">
        <f>PER!BD324/PBR!BB324*100</f>
        <v>17.894550829658908</v>
      </c>
      <c r="BL324">
        <f t="shared" si="110"/>
        <v>74903.537692307698</v>
      </c>
      <c r="BN324">
        <f>PER!BP324/PBR!BL324*100</f>
        <v>22.934759916187172</v>
      </c>
    </row>
    <row r="325" spans="1:66" x14ac:dyDescent="0.3">
      <c r="A325" s="38">
        <v>40123</v>
      </c>
      <c r="B325" s="48">
        <v>106350.12</v>
      </c>
      <c r="C325" s="48">
        <v>123326.38</v>
      </c>
      <c r="D325" s="48">
        <v>722000</v>
      </c>
      <c r="E325" s="49">
        <v>1589.93</v>
      </c>
      <c r="AC325" s="35">
        <f t="shared" si="104"/>
        <v>2010</v>
      </c>
      <c r="AD325" s="5">
        <f t="shared" si="98"/>
        <v>2009</v>
      </c>
      <c r="AE325" s="5">
        <f t="shared" si="105"/>
        <v>2008</v>
      </c>
      <c r="AF325" s="8">
        <f t="shared" si="99"/>
        <v>40123</v>
      </c>
      <c r="AG325" s="6">
        <f t="shared" si="111"/>
        <v>8</v>
      </c>
      <c r="AH325" s="6">
        <f t="shared" si="112"/>
        <v>44</v>
      </c>
      <c r="AJ325">
        <f t="shared" si="106"/>
        <v>65484.522307692314</v>
      </c>
      <c r="AK325">
        <f t="shared" si="107"/>
        <v>1.6240497181958873</v>
      </c>
      <c r="AL325" s="39">
        <f t="shared" si="100"/>
        <v>40123</v>
      </c>
      <c r="AM325" s="40">
        <f t="shared" si="101"/>
        <v>106.35011999999999</v>
      </c>
      <c r="AN325">
        <f t="shared" ref="AN325:AR359" si="118">($AJ325*AN$18)/1000</f>
        <v>170.25975800000001</v>
      </c>
      <c r="AO325">
        <f t="shared" si="118"/>
        <v>144.06594907692309</v>
      </c>
      <c r="AP325" s="33">
        <f t="shared" si="118"/>
        <v>117.87214015384615</v>
      </c>
      <c r="AQ325">
        <f t="shared" si="118"/>
        <v>91.678331230769246</v>
      </c>
      <c r="AR325">
        <f t="shared" si="118"/>
        <v>65.484522307692316</v>
      </c>
      <c r="AT325">
        <f>PER!AK325/PBR!AJ325*100</f>
        <v>13.766751624303375</v>
      </c>
      <c r="AU325">
        <f t="shared" si="108"/>
        <v>75087.624615384615</v>
      </c>
      <c r="AW325">
        <f>PER!AW325/PBR!AU325*100</f>
        <v>10.481158669268371</v>
      </c>
      <c r="BB325">
        <f t="shared" si="109"/>
        <v>82702.66</v>
      </c>
      <c r="BC325">
        <f t="shared" si="102"/>
        <v>1.2859334875081405</v>
      </c>
      <c r="BD325" s="41">
        <f t="shared" si="97"/>
        <v>106.35011999999999</v>
      </c>
      <c r="BE325">
        <f t="shared" si="117"/>
        <v>198.48638399999999</v>
      </c>
      <c r="BF325">
        <f t="shared" si="117"/>
        <v>165.40532000000002</v>
      </c>
      <c r="BG325">
        <f t="shared" si="117"/>
        <v>132.32425600000002</v>
      </c>
      <c r="BH325">
        <f t="shared" si="117"/>
        <v>99.243192000000022</v>
      </c>
      <c r="BI325">
        <f t="shared" si="117"/>
        <v>66.16212800000001</v>
      </c>
      <c r="BK325">
        <f>PER!BD325/PBR!BB325*100</f>
        <v>17.959465130402556</v>
      </c>
      <c r="BL325">
        <f t="shared" si="110"/>
        <v>75087.624615384615</v>
      </c>
      <c r="BN325">
        <f>PER!BP325/PBR!BL325*100</f>
        <v>23.125124828518292</v>
      </c>
    </row>
    <row r="326" spans="1:66" x14ac:dyDescent="0.3">
      <c r="A326" s="38">
        <v>40130</v>
      </c>
      <c r="B326" s="48">
        <v>105171.73</v>
      </c>
      <c r="C326" s="48">
        <v>122043.25</v>
      </c>
      <c r="D326" s="48">
        <v>714000</v>
      </c>
      <c r="E326" s="49">
        <v>1572.71</v>
      </c>
      <c r="AC326" s="35">
        <f t="shared" si="104"/>
        <v>2010</v>
      </c>
      <c r="AD326" s="5">
        <f t="shared" si="98"/>
        <v>2009</v>
      </c>
      <c r="AE326" s="5">
        <f t="shared" si="105"/>
        <v>2008</v>
      </c>
      <c r="AF326" s="8">
        <f t="shared" si="99"/>
        <v>40130</v>
      </c>
      <c r="AG326" s="6">
        <f t="shared" si="111"/>
        <v>7</v>
      </c>
      <c r="AH326" s="6">
        <f t="shared" si="112"/>
        <v>45</v>
      </c>
      <c r="AJ326">
        <f t="shared" si="106"/>
        <v>65652.045769230768</v>
      </c>
      <c r="AK326">
        <f t="shared" si="107"/>
        <v>1.6019566301053634</v>
      </c>
      <c r="AL326" s="39">
        <f t="shared" si="100"/>
        <v>40130</v>
      </c>
      <c r="AM326" s="40">
        <f t="shared" si="101"/>
        <v>105.17173</v>
      </c>
      <c r="AN326">
        <f t="shared" si="118"/>
        <v>170.69531899999996</v>
      </c>
      <c r="AO326">
        <f t="shared" si="118"/>
        <v>144.43450069230767</v>
      </c>
      <c r="AP326" s="33">
        <f t="shared" si="118"/>
        <v>118.17368238461538</v>
      </c>
      <c r="AQ326">
        <f t="shared" si="118"/>
        <v>91.912864076923071</v>
      </c>
      <c r="AR326">
        <f t="shared" si="118"/>
        <v>65.652045769230767</v>
      </c>
      <c r="AT326">
        <f>PER!AK326/PBR!AJ326*100</f>
        <v>13.852411207597322</v>
      </c>
      <c r="AU326">
        <f t="shared" si="108"/>
        <v>75271.711538461546</v>
      </c>
      <c r="AW326">
        <f>PER!AW326/PBR!AU326*100</f>
        <v>10.679214711625495</v>
      </c>
      <c r="BB326">
        <f t="shared" si="109"/>
        <v>83063.522499999992</v>
      </c>
      <c r="BC326">
        <f t="shared" si="102"/>
        <v>1.2661602450100766</v>
      </c>
      <c r="BD326" s="41">
        <f t="shared" si="97"/>
        <v>105.17173</v>
      </c>
      <c r="BE326">
        <f t="shared" si="117"/>
        <v>199.35245399999997</v>
      </c>
      <c r="BF326">
        <f t="shared" si="117"/>
        <v>166.12704499999998</v>
      </c>
      <c r="BG326">
        <f t="shared" si="117"/>
        <v>132.901636</v>
      </c>
      <c r="BH326">
        <f t="shared" si="117"/>
        <v>99.676226999999997</v>
      </c>
      <c r="BI326">
        <f t="shared" si="117"/>
        <v>66.450817999999998</v>
      </c>
      <c r="BK326">
        <f>PER!BD326/PBR!BB326*100</f>
        <v>18.023815401686662</v>
      </c>
      <c r="BL326">
        <f t="shared" si="110"/>
        <v>75271.711538461546</v>
      </c>
      <c r="BN326">
        <f>PER!BP326/PBR!BL326*100</f>
        <v>23.314558615722682</v>
      </c>
    </row>
    <row r="327" spans="1:66" x14ac:dyDescent="0.3">
      <c r="A327" s="38">
        <v>40137</v>
      </c>
      <c r="B327" s="48">
        <v>111211</v>
      </c>
      <c r="C327" s="48">
        <v>128145.76</v>
      </c>
      <c r="D327" s="48">
        <v>755000</v>
      </c>
      <c r="E327" s="49">
        <v>1650.5</v>
      </c>
      <c r="AC327" s="35">
        <f t="shared" si="104"/>
        <v>2010</v>
      </c>
      <c r="AD327" s="5">
        <f t="shared" si="98"/>
        <v>2009</v>
      </c>
      <c r="AE327" s="5">
        <f t="shared" si="105"/>
        <v>2008</v>
      </c>
      <c r="AF327" s="8">
        <f t="shared" si="99"/>
        <v>40137</v>
      </c>
      <c r="AG327" s="6">
        <f t="shared" si="111"/>
        <v>6</v>
      </c>
      <c r="AH327" s="6">
        <f t="shared" si="112"/>
        <v>46</v>
      </c>
      <c r="AJ327">
        <f t="shared" si="106"/>
        <v>65819.569230769237</v>
      </c>
      <c r="AK327">
        <f t="shared" si="107"/>
        <v>1.6896342729027045</v>
      </c>
      <c r="AL327" s="39">
        <f t="shared" si="100"/>
        <v>40137</v>
      </c>
      <c r="AM327" s="40">
        <f t="shared" si="101"/>
        <v>111.211</v>
      </c>
      <c r="AN327">
        <f t="shared" si="118"/>
        <v>171.13087999999999</v>
      </c>
      <c r="AO327">
        <f t="shared" si="118"/>
        <v>144.8030523076923</v>
      </c>
      <c r="AP327" s="33">
        <f t="shared" si="118"/>
        <v>118.47522461538462</v>
      </c>
      <c r="AQ327">
        <f t="shared" si="118"/>
        <v>92.147396923076926</v>
      </c>
      <c r="AR327">
        <f t="shared" si="118"/>
        <v>65.819569230769233</v>
      </c>
      <c r="AT327">
        <f>PER!AK327/PBR!AJ327*100</f>
        <v>13.937634750665687</v>
      </c>
      <c r="AU327">
        <f t="shared" si="108"/>
        <v>75455.798461538463</v>
      </c>
      <c r="AW327">
        <f>PER!AW327/PBR!AU327*100</f>
        <v>10.876304372917742</v>
      </c>
      <c r="BB327">
        <f t="shared" si="109"/>
        <v>83424.384999999995</v>
      </c>
      <c r="BC327">
        <f t="shared" si="102"/>
        <v>1.3330754550962529</v>
      </c>
      <c r="BD327" s="41">
        <f t="shared" si="97"/>
        <v>111.211</v>
      </c>
      <c r="BE327">
        <f t="shared" si="117"/>
        <v>200.21852399999997</v>
      </c>
      <c r="BF327">
        <f t="shared" si="117"/>
        <v>166.84877</v>
      </c>
      <c r="BG327">
        <f t="shared" si="117"/>
        <v>133.479016</v>
      </c>
      <c r="BH327">
        <f t="shared" si="117"/>
        <v>100.109262</v>
      </c>
      <c r="BI327">
        <f t="shared" si="117"/>
        <v>66.739508000000001</v>
      </c>
      <c r="BK327">
        <f>PER!BD327/PBR!BB327*100</f>
        <v>18.087608962848858</v>
      </c>
      <c r="BL327">
        <f t="shared" si="110"/>
        <v>75455.798461538463</v>
      </c>
      <c r="BN327">
        <f>PER!BP327/PBR!BL327*100</f>
        <v>23.503068092702421</v>
      </c>
    </row>
    <row r="328" spans="1:66" x14ac:dyDescent="0.3">
      <c r="A328" s="38">
        <v>40144</v>
      </c>
      <c r="B328" s="48">
        <v>104877.13</v>
      </c>
      <c r="C328" s="48">
        <v>121011.62</v>
      </c>
      <c r="D328" s="48">
        <v>712000</v>
      </c>
      <c r="E328" s="49">
        <v>1559.21</v>
      </c>
      <c r="AC328" s="35">
        <f t="shared" si="104"/>
        <v>2010</v>
      </c>
      <c r="AD328" s="5">
        <f t="shared" si="98"/>
        <v>2009</v>
      </c>
      <c r="AE328" s="5">
        <f t="shared" si="105"/>
        <v>2008</v>
      </c>
      <c r="AF328" s="8">
        <f t="shared" si="99"/>
        <v>40144</v>
      </c>
      <c r="AG328" s="6">
        <f t="shared" si="111"/>
        <v>5</v>
      </c>
      <c r="AH328" s="6">
        <f t="shared" si="112"/>
        <v>47</v>
      </c>
      <c r="AJ328">
        <f t="shared" si="106"/>
        <v>65987.092692307691</v>
      </c>
      <c r="AK328">
        <f t="shared" si="107"/>
        <v>1.5893582475141512</v>
      </c>
      <c r="AL328" s="39">
        <f t="shared" si="100"/>
        <v>40144</v>
      </c>
      <c r="AM328" s="40">
        <f t="shared" si="101"/>
        <v>104.87713000000001</v>
      </c>
      <c r="AN328">
        <f t="shared" si="118"/>
        <v>171.56644099999997</v>
      </c>
      <c r="AO328">
        <f t="shared" si="118"/>
        <v>145.1716039230769</v>
      </c>
      <c r="AP328" s="33">
        <f t="shared" si="118"/>
        <v>118.77676684615383</v>
      </c>
      <c r="AQ328">
        <f t="shared" si="118"/>
        <v>92.381929769230766</v>
      </c>
      <c r="AR328">
        <f t="shared" si="118"/>
        <v>65.987092692307698</v>
      </c>
      <c r="AT328">
        <f>PER!AK328/PBR!AJ328*100</f>
        <v>14.022425574474672</v>
      </c>
      <c r="AU328">
        <f t="shared" si="108"/>
        <v>75639.88538461538</v>
      </c>
      <c r="AW328">
        <f>PER!AW328/PBR!AU328*100</f>
        <v>11.072434708871699</v>
      </c>
      <c r="BB328">
        <f t="shared" si="109"/>
        <v>83785.247499999998</v>
      </c>
      <c r="BC328">
        <f t="shared" si="102"/>
        <v>1.2517374254936706</v>
      </c>
      <c r="BD328" s="41">
        <f t="shared" si="97"/>
        <v>104.87713000000001</v>
      </c>
      <c r="BE328">
        <f t="shared" si="117"/>
        <v>201.08459399999998</v>
      </c>
      <c r="BF328">
        <f t="shared" si="117"/>
        <v>167.57049499999999</v>
      </c>
      <c r="BG328">
        <f t="shared" si="117"/>
        <v>134.05639600000001</v>
      </c>
      <c r="BH328">
        <f t="shared" si="117"/>
        <v>100.542297</v>
      </c>
      <c r="BI328">
        <f t="shared" si="117"/>
        <v>67.028198000000003</v>
      </c>
      <c r="BK328">
        <f>PER!BD328/PBR!BB328*100</f>
        <v>18.150853007129466</v>
      </c>
      <c r="BL328">
        <f t="shared" si="110"/>
        <v>75639.88538461538</v>
      </c>
      <c r="BN328">
        <f>PER!BP328/PBR!BL328*100</f>
        <v>23.690660008017144</v>
      </c>
    </row>
    <row r="329" spans="1:66" x14ac:dyDescent="0.3">
      <c r="A329" s="38">
        <v>40151</v>
      </c>
      <c r="B329" s="48">
        <v>112242.09</v>
      </c>
      <c r="C329" s="48">
        <v>129604.85</v>
      </c>
      <c r="D329" s="48">
        <v>762000</v>
      </c>
      <c r="E329" s="49">
        <v>1669.66</v>
      </c>
      <c r="AC329" s="35">
        <f t="shared" si="104"/>
        <v>2010</v>
      </c>
      <c r="AD329" s="5">
        <f t="shared" si="98"/>
        <v>2009</v>
      </c>
      <c r="AE329" s="5">
        <f t="shared" si="105"/>
        <v>2008</v>
      </c>
      <c r="AF329" s="8">
        <f t="shared" si="99"/>
        <v>40151</v>
      </c>
      <c r="AG329" s="6">
        <f t="shared" si="111"/>
        <v>4</v>
      </c>
      <c r="AH329" s="6">
        <f t="shared" si="112"/>
        <v>48</v>
      </c>
      <c r="AJ329">
        <f t="shared" si="106"/>
        <v>66154.61615384616</v>
      </c>
      <c r="AK329">
        <f t="shared" si="107"/>
        <v>1.6966630074456921</v>
      </c>
      <c r="AL329" s="39">
        <f t="shared" si="100"/>
        <v>40151</v>
      </c>
      <c r="AM329" s="40">
        <f t="shared" si="101"/>
        <v>112.24208999999999</v>
      </c>
      <c r="AN329">
        <f t="shared" si="118"/>
        <v>172.00200199999998</v>
      </c>
      <c r="AO329">
        <f t="shared" si="118"/>
        <v>145.54015553846153</v>
      </c>
      <c r="AP329" s="33">
        <f t="shared" si="118"/>
        <v>119.07830907692308</v>
      </c>
      <c r="AQ329">
        <f t="shared" si="118"/>
        <v>92.61646261538462</v>
      </c>
      <c r="AR329">
        <f t="shared" si="118"/>
        <v>66.154616153846163</v>
      </c>
      <c r="AT329">
        <f>PER!AK329/PBR!AJ329*100</f>
        <v>14.106786966351706</v>
      </c>
      <c r="AU329">
        <f t="shared" si="108"/>
        <v>75823.972307692326</v>
      </c>
      <c r="AW329">
        <f>PER!AW329/PBR!AU329*100</f>
        <v>11.267612706693811</v>
      </c>
      <c r="BB329">
        <f t="shared" si="109"/>
        <v>84146.11</v>
      </c>
      <c r="BC329">
        <f t="shared" si="102"/>
        <v>1.333895173526144</v>
      </c>
      <c r="BD329" s="41">
        <f t="shared" si="97"/>
        <v>112.24208999999999</v>
      </c>
      <c r="BE329">
        <f t="shared" si="117"/>
        <v>201.95066399999999</v>
      </c>
      <c r="BF329">
        <f t="shared" si="117"/>
        <v>168.29222000000001</v>
      </c>
      <c r="BG329">
        <f t="shared" si="117"/>
        <v>134.63377600000001</v>
      </c>
      <c r="BH329">
        <f t="shared" si="117"/>
        <v>100.97533200000001</v>
      </c>
      <c r="BI329">
        <f t="shared" si="117"/>
        <v>67.316888000000006</v>
      </c>
      <c r="BK329">
        <f>PER!BD329/PBR!BB329*100</f>
        <v>18.21355460437529</v>
      </c>
      <c r="BL329">
        <f t="shared" si="110"/>
        <v>75823.972307692326</v>
      </c>
      <c r="BN329">
        <f>PER!BP329/PBR!BL329*100</f>
        <v>23.877341044689292</v>
      </c>
    </row>
    <row r="330" spans="1:66" x14ac:dyDescent="0.3">
      <c r="A330" s="38">
        <v>40158</v>
      </c>
      <c r="B330" s="48">
        <v>115629.98</v>
      </c>
      <c r="C330" s="48">
        <v>134304.19</v>
      </c>
      <c r="D330" s="48">
        <v>785000</v>
      </c>
      <c r="E330" s="49">
        <v>1727.56</v>
      </c>
      <c r="AC330" s="35">
        <f t="shared" si="104"/>
        <v>2010</v>
      </c>
      <c r="AD330" s="5">
        <f t="shared" si="98"/>
        <v>2009</v>
      </c>
      <c r="AE330" s="5">
        <f t="shared" si="105"/>
        <v>2008</v>
      </c>
      <c r="AF330" s="8">
        <f t="shared" si="99"/>
        <v>40158</v>
      </c>
      <c r="AG330" s="6">
        <f t="shared" si="111"/>
        <v>3</v>
      </c>
      <c r="AH330" s="6">
        <f t="shared" si="112"/>
        <v>49</v>
      </c>
      <c r="AJ330">
        <f t="shared" si="106"/>
        <v>66322.139615384629</v>
      </c>
      <c r="AK330">
        <f t="shared" si="107"/>
        <v>1.7434597356261636</v>
      </c>
      <c r="AL330" s="39">
        <f t="shared" si="100"/>
        <v>40158</v>
      </c>
      <c r="AM330" s="40">
        <f t="shared" si="101"/>
        <v>115.62997999999999</v>
      </c>
      <c r="AN330">
        <f t="shared" si="118"/>
        <v>172.43756300000001</v>
      </c>
      <c r="AO330">
        <f t="shared" si="118"/>
        <v>145.90870715384617</v>
      </c>
      <c r="AP330" s="33">
        <f t="shared" si="118"/>
        <v>119.37985130769232</v>
      </c>
      <c r="AQ330">
        <f t="shared" si="118"/>
        <v>92.850995461538474</v>
      </c>
      <c r="AR330">
        <f t="shared" si="118"/>
        <v>66.322139615384629</v>
      </c>
      <c r="AT330">
        <f>PER!AK330/PBR!AJ330*100</f>
        <v>14.190722180410303</v>
      </c>
      <c r="AU330">
        <f t="shared" si="108"/>
        <v>76008.059230769228</v>
      </c>
      <c r="AW330">
        <f>PER!AW330/PBR!AU330*100</f>
        <v>11.461845285900198</v>
      </c>
      <c r="BB330">
        <f t="shared" si="109"/>
        <v>84506.972500000003</v>
      </c>
      <c r="BC330">
        <f t="shared" si="102"/>
        <v>1.3682892260753985</v>
      </c>
      <c r="BD330" s="41">
        <f t="shared" si="97"/>
        <v>115.62997999999999</v>
      </c>
      <c r="BE330">
        <f t="shared" si="117"/>
        <v>202.816734</v>
      </c>
      <c r="BF330">
        <f t="shared" si="117"/>
        <v>169.01394500000001</v>
      </c>
      <c r="BG330">
        <f t="shared" si="117"/>
        <v>135.21115600000002</v>
      </c>
      <c r="BH330">
        <f t="shared" si="117"/>
        <v>101.40836700000001</v>
      </c>
      <c r="BI330">
        <f t="shared" si="117"/>
        <v>67.605578000000008</v>
      </c>
      <c r="BK330">
        <f>PER!BD330/PBR!BB330*100</f>
        <v>18.27572070367421</v>
      </c>
      <c r="BL330">
        <f t="shared" si="110"/>
        <v>76008.059230769228</v>
      </c>
      <c r="BN330">
        <f>PER!BP330/PBR!BL330*100</f>
        <v>24.063117820997867</v>
      </c>
    </row>
    <row r="331" spans="1:66" x14ac:dyDescent="0.3">
      <c r="A331" s="38">
        <v>40165</v>
      </c>
      <c r="B331" s="48">
        <v>113862.39</v>
      </c>
      <c r="C331" s="48">
        <v>133311.6</v>
      </c>
      <c r="D331" s="48">
        <v>773000</v>
      </c>
      <c r="E331" s="49">
        <v>1716.26</v>
      </c>
      <c r="AC331" s="35">
        <f t="shared" si="104"/>
        <v>2010</v>
      </c>
      <c r="AD331" s="5">
        <f t="shared" si="98"/>
        <v>2009</v>
      </c>
      <c r="AE331" s="5">
        <f t="shared" si="105"/>
        <v>2008</v>
      </c>
      <c r="AF331" s="8">
        <f t="shared" si="99"/>
        <v>40165</v>
      </c>
      <c r="AG331" s="6">
        <f t="shared" si="111"/>
        <v>2</v>
      </c>
      <c r="AH331" s="6">
        <f t="shared" si="112"/>
        <v>50</v>
      </c>
      <c r="AJ331">
        <f t="shared" si="106"/>
        <v>66489.663076923083</v>
      </c>
      <c r="AK331">
        <f t="shared" si="107"/>
        <v>1.7124825834697126</v>
      </c>
      <c r="AL331" s="39">
        <f t="shared" si="100"/>
        <v>40165</v>
      </c>
      <c r="AM331" s="40">
        <f t="shared" si="101"/>
        <v>113.86239</v>
      </c>
      <c r="AN331">
        <f t="shared" si="118"/>
        <v>172.87312399999999</v>
      </c>
      <c r="AO331">
        <f t="shared" si="118"/>
        <v>146.27725876923077</v>
      </c>
      <c r="AP331" s="33">
        <f t="shared" si="118"/>
        <v>119.68139353846153</v>
      </c>
      <c r="AQ331">
        <f t="shared" si="118"/>
        <v>93.085528307692314</v>
      </c>
      <c r="AR331">
        <f t="shared" si="118"/>
        <v>66.48966307692308</v>
      </c>
      <c r="AT331">
        <f>PER!AK331/PBR!AJ331*100</f>
        <v>14.274234437968506</v>
      </c>
      <c r="AU331">
        <f t="shared" si="108"/>
        <v>76192.146153846159</v>
      </c>
      <c r="AW331">
        <f>PER!AW331/PBR!AU331*100</f>
        <v>11.655139299134303</v>
      </c>
      <c r="BB331">
        <f t="shared" si="109"/>
        <v>84867.834999999992</v>
      </c>
      <c r="BC331">
        <f t="shared" si="102"/>
        <v>1.3416436274119636</v>
      </c>
      <c r="BD331" s="41">
        <f t="shared" si="97"/>
        <v>113.86239</v>
      </c>
      <c r="BE331">
        <f t="shared" si="117"/>
        <v>203.68280399999998</v>
      </c>
      <c r="BF331">
        <f t="shared" si="117"/>
        <v>169.73566999999997</v>
      </c>
      <c r="BG331">
        <f t="shared" si="117"/>
        <v>135.78853599999999</v>
      </c>
      <c r="BH331">
        <f t="shared" si="117"/>
        <v>101.841402</v>
      </c>
      <c r="BI331">
        <f t="shared" si="117"/>
        <v>67.894267999999997</v>
      </c>
      <c r="BK331">
        <f>PER!BD331/PBR!BB331*100</f>
        <v>18.337358135922578</v>
      </c>
      <c r="BL331">
        <f t="shared" si="110"/>
        <v>76192.146153846159</v>
      </c>
      <c r="BN331">
        <f>PER!BP331/PBR!BL331*100</f>
        <v>24.247996891260442</v>
      </c>
    </row>
    <row r="332" spans="1:66" x14ac:dyDescent="0.3">
      <c r="A332" s="38">
        <v>40171</v>
      </c>
      <c r="B332" s="48">
        <v>116366.48</v>
      </c>
      <c r="C332" s="48">
        <v>136113.32999999999</v>
      </c>
      <c r="D332" s="48">
        <v>790000</v>
      </c>
      <c r="E332" s="49">
        <v>1753.53</v>
      </c>
      <c r="AC332" s="35">
        <f t="shared" si="104"/>
        <v>2010</v>
      </c>
      <c r="AD332" s="5">
        <f t="shared" si="98"/>
        <v>2009</v>
      </c>
      <c r="AE332" s="5">
        <f t="shared" si="105"/>
        <v>2008</v>
      </c>
      <c r="AF332" s="8">
        <f t="shared" si="99"/>
        <v>40171</v>
      </c>
      <c r="AG332" s="6">
        <f t="shared" si="111"/>
        <v>1</v>
      </c>
      <c r="AH332" s="6">
        <f t="shared" si="112"/>
        <v>51</v>
      </c>
      <c r="AJ332">
        <f t="shared" si="106"/>
        <v>66657.186538461552</v>
      </c>
      <c r="AK332">
        <f t="shared" si="107"/>
        <v>1.7457454483599593</v>
      </c>
      <c r="AL332" s="39">
        <f t="shared" si="100"/>
        <v>40171</v>
      </c>
      <c r="AM332" s="40">
        <f t="shared" si="101"/>
        <v>116.36648</v>
      </c>
      <c r="AN332">
        <f t="shared" si="118"/>
        <v>173.308685</v>
      </c>
      <c r="AO332">
        <f t="shared" si="118"/>
        <v>146.64581038461537</v>
      </c>
      <c r="AP332" s="33">
        <f t="shared" si="118"/>
        <v>119.98293576923078</v>
      </c>
      <c r="AQ332">
        <f t="shared" si="118"/>
        <v>93.320061153846169</v>
      </c>
      <c r="AR332">
        <f t="shared" si="118"/>
        <v>66.657186538461559</v>
      </c>
      <c r="AT332">
        <f>PER!AK332/PBR!AJ332*100</f>
        <v>14.357326927960933</v>
      </c>
      <c r="AU332">
        <f t="shared" si="108"/>
        <v>76376.233076923076</v>
      </c>
      <c r="AW332">
        <f>PER!AW332/PBR!AU332*100</f>
        <v>11.847501532972855</v>
      </c>
      <c r="BB332">
        <f t="shared" si="109"/>
        <v>85228.697499999995</v>
      </c>
      <c r="BC332">
        <f t="shared" si="102"/>
        <v>1.3653438737580144</v>
      </c>
      <c r="BD332" s="41">
        <f t="shared" si="97"/>
        <v>116.36648</v>
      </c>
      <c r="BE332">
        <f t="shared" si="117"/>
        <v>204.54887399999998</v>
      </c>
      <c r="BF332">
        <f t="shared" si="117"/>
        <v>170.45739499999999</v>
      </c>
      <c r="BG332">
        <f t="shared" si="117"/>
        <v>136.365916</v>
      </c>
      <c r="BH332">
        <f t="shared" si="117"/>
        <v>102.27443700000001</v>
      </c>
      <c r="BI332">
        <f t="shared" si="117"/>
        <v>68.182957999999999</v>
      </c>
      <c r="BK332">
        <f>PER!BD332/PBR!BB332*100</f>
        <v>18.398473616327323</v>
      </c>
      <c r="BL332">
        <f t="shared" si="110"/>
        <v>76376.233076923076</v>
      </c>
      <c r="BN332">
        <f>PER!BP332/PBR!BL332*100</f>
        <v>24.431984746604066</v>
      </c>
    </row>
    <row r="333" spans="1:66" x14ac:dyDescent="0.3">
      <c r="A333" s="38">
        <v>40177</v>
      </c>
      <c r="B333" s="48">
        <v>117692.17</v>
      </c>
      <c r="C333" s="48">
        <v>137911.1</v>
      </c>
      <c r="D333" s="48">
        <v>799000</v>
      </c>
      <c r="E333" s="49">
        <v>1778.05</v>
      </c>
      <c r="AC333" s="35">
        <f t="shared" si="104"/>
        <v>2010</v>
      </c>
      <c r="AD333" s="5">
        <f t="shared" si="98"/>
        <v>2009</v>
      </c>
      <c r="AE333" s="5">
        <f t="shared" si="105"/>
        <v>2008</v>
      </c>
      <c r="AF333" s="8">
        <f t="shared" si="99"/>
        <v>40177</v>
      </c>
      <c r="AG333" s="6">
        <f t="shared" si="111"/>
        <v>0</v>
      </c>
      <c r="AH333" s="6">
        <f t="shared" si="112"/>
        <v>52</v>
      </c>
      <c r="AJ333">
        <f t="shared" si="106"/>
        <v>66824.710000000006</v>
      </c>
      <c r="AK333">
        <f t="shared" si="107"/>
        <v>1.7612073438103957</v>
      </c>
      <c r="AL333" s="39">
        <f t="shared" si="100"/>
        <v>40177</v>
      </c>
      <c r="AM333" s="40">
        <f t="shared" si="101"/>
        <v>117.69217</v>
      </c>
      <c r="AN333">
        <f t="shared" si="118"/>
        <v>173.74424599999998</v>
      </c>
      <c r="AO333">
        <f t="shared" si="118"/>
        <v>147.01436200000001</v>
      </c>
      <c r="AP333" s="33">
        <f t="shared" si="118"/>
        <v>120.28447800000001</v>
      </c>
      <c r="AQ333">
        <f t="shared" si="118"/>
        <v>93.554593999999994</v>
      </c>
      <c r="AR333">
        <f t="shared" si="118"/>
        <v>66.82471000000001</v>
      </c>
      <c r="AT333">
        <f>PER!AK333/PBR!AJ333*100</f>
        <v>14.440002807344765</v>
      </c>
      <c r="AU333">
        <f t="shared" si="108"/>
        <v>76560.320000000007</v>
      </c>
      <c r="AW333">
        <f>PER!AW333/PBR!AU333*100</f>
        <v>12.03893870872013</v>
      </c>
      <c r="BB333">
        <f t="shared" si="109"/>
        <v>85589.56</v>
      </c>
      <c r="BC333">
        <f t="shared" si="102"/>
        <v>1.3750762359334481</v>
      </c>
      <c r="BD333" s="41">
        <f t="shared" si="97"/>
        <v>117.69217</v>
      </c>
      <c r="BE333">
        <f t="shared" si="117"/>
        <v>205.41494399999999</v>
      </c>
      <c r="BF333">
        <f t="shared" si="117"/>
        <v>171.17911999999998</v>
      </c>
      <c r="BG333">
        <f t="shared" si="117"/>
        <v>136.943296</v>
      </c>
      <c r="BH333">
        <f t="shared" si="117"/>
        <v>102.70747200000001</v>
      </c>
      <c r="BI333">
        <f t="shared" si="117"/>
        <v>68.471648000000002</v>
      </c>
      <c r="BK333">
        <f>PER!BD333/PBR!BB333*100</f>
        <v>18.459073746844826</v>
      </c>
      <c r="BL333">
        <f t="shared" si="110"/>
        <v>76560.320000000007</v>
      </c>
      <c r="BN333">
        <f>PER!BP333/PBR!BL333*100</f>
        <v>24.615087815724905</v>
      </c>
    </row>
    <row r="334" spans="1:66" x14ac:dyDescent="0.3">
      <c r="A334" s="38">
        <v>40186</v>
      </c>
      <c r="B334" s="48">
        <v>120932.76</v>
      </c>
      <c r="C334" s="48">
        <v>142416.71</v>
      </c>
      <c r="D334" s="48">
        <v>821000</v>
      </c>
      <c r="E334" s="49">
        <v>1836.91</v>
      </c>
      <c r="AC334" s="35">
        <f t="shared" si="104"/>
        <v>2011</v>
      </c>
      <c r="AD334" s="5">
        <f t="shared" si="98"/>
        <v>2010</v>
      </c>
      <c r="AE334" s="5">
        <f t="shared" si="105"/>
        <v>2009</v>
      </c>
      <c r="AF334" s="8">
        <f t="shared" si="99"/>
        <v>40186</v>
      </c>
      <c r="AG334" s="6">
        <v>52</v>
      </c>
      <c r="AH334" s="6">
        <v>0</v>
      </c>
      <c r="AJ334">
        <f t="shared" si="106"/>
        <v>66824.710000000006</v>
      </c>
      <c r="AK334">
        <f t="shared" si="107"/>
        <v>1.8097012317748926</v>
      </c>
      <c r="AL334" s="39">
        <f t="shared" si="100"/>
        <v>40186</v>
      </c>
      <c r="AM334" s="40">
        <f t="shared" si="101"/>
        <v>120.93276</v>
      </c>
      <c r="AN334">
        <f t="shared" si="118"/>
        <v>173.74424599999998</v>
      </c>
      <c r="AO334">
        <f t="shared" si="118"/>
        <v>147.01436200000001</v>
      </c>
      <c r="AP334" s="33">
        <f t="shared" si="118"/>
        <v>120.28447800000001</v>
      </c>
      <c r="AQ334">
        <f t="shared" si="118"/>
        <v>93.554593999999994</v>
      </c>
      <c r="AR334">
        <f t="shared" si="118"/>
        <v>66.82471000000001</v>
      </c>
      <c r="AT334">
        <f>PER!AK334/PBR!AJ334*100</f>
        <v>14.440002807344765</v>
      </c>
      <c r="AU334">
        <f t="shared" si="108"/>
        <v>76560.320000000007</v>
      </c>
      <c r="AW334">
        <f>PER!AW334/PBR!AU334*100</f>
        <v>12.03893870872013</v>
      </c>
      <c r="BB334">
        <f t="shared" si="109"/>
        <v>85589.56</v>
      </c>
      <c r="BC334">
        <f t="shared" si="102"/>
        <v>1.4129382134923931</v>
      </c>
      <c r="BD334" s="41">
        <f t="shared" si="97"/>
        <v>120.93276</v>
      </c>
      <c r="BE334">
        <f t="shared" si="117"/>
        <v>205.41494399999999</v>
      </c>
      <c r="BF334">
        <f t="shared" si="117"/>
        <v>171.17911999999998</v>
      </c>
      <c r="BG334">
        <f t="shared" si="117"/>
        <v>136.943296</v>
      </c>
      <c r="BH334">
        <f t="shared" si="117"/>
        <v>102.70747200000001</v>
      </c>
      <c r="BI334">
        <f t="shared" si="117"/>
        <v>68.471648000000002</v>
      </c>
      <c r="BK334">
        <f>PER!BD334/PBR!BB334*100</f>
        <v>18.459073746844826</v>
      </c>
      <c r="BL334">
        <f t="shared" si="110"/>
        <v>76560.320000000007</v>
      </c>
      <c r="BN334">
        <f>PER!BP334/PBR!BL334*100</f>
        <v>24.615087815724905</v>
      </c>
    </row>
    <row r="335" spans="1:66" x14ac:dyDescent="0.3">
      <c r="A335" s="38">
        <v>40193</v>
      </c>
      <c r="B335" s="48">
        <v>124026.04</v>
      </c>
      <c r="C335" s="48">
        <v>146535.60999999999</v>
      </c>
      <c r="D335" s="48">
        <v>842000</v>
      </c>
      <c r="E335" s="49">
        <v>1891.6</v>
      </c>
      <c r="AC335" s="35">
        <f t="shared" si="104"/>
        <v>2011</v>
      </c>
      <c r="AD335" s="5">
        <f t="shared" si="98"/>
        <v>2010</v>
      </c>
      <c r="AE335" s="5">
        <f t="shared" si="105"/>
        <v>2009</v>
      </c>
      <c r="AF335" s="8">
        <f t="shared" si="99"/>
        <v>40193</v>
      </c>
      <c r="AG335" s="6">
        <f t="shared" ref="AG335:AG385" si="119">AG334-1</f>
        <v>51</v>
      </c>
      <c r="AH335" s="6">
        <f t="shared" ref="AH335:AH385" si="120">AH334+1</f>
        <v>1</v>
      </c>
      <c r="AJ335">
        <f t="shared" si="106"/>
        <v>67185.572500000009</v>
      </c>
      <c r="AK335">
        <f t="shared" si="107"/>
        <v>1.8460219268057882</v>
      </c>
      <c r="AL335" s="39">
        <f t="shared" si="100"/>
        <v>40193</v>
      </c>
      <c r="AM335" s="40">
        <f t="shared" si="101"/>
        <v>124.02603999999999</v>
      </c>
      <c r="AN335">
        <f t="shared" si="118"/>
        <v>174.68248850000001</v>
      </c>
      <c r="AO335">
        <f t="shared" si="118"/>
        <v>147.80825950000002</v>
      </c>
      <c r="AP335" s="33">
        <f t="shared" si="118"/>
        <v>120.93403050000001</v>
      </c>
      <c r="AQ335">
        <f t="shared" si="118"/>
        <v>94.059801500000006</v>
      </c>
      <c r="AR335">
        <f t="shared" si="118"/>
        <v>67.185572500000006</v>
      </c>
      <c r="AT335">
        <f>PER!AK335/PBR!AJ335*100</f>
        <v>14.538464455182062</v>
      </c>
      <c r="AU335">
        <f t="shared" si="108"/>
        <v>77004.479038461548</v>
      </c>
      <c r="AW335">
        <f>PER!AW335/PBR!AU335*100</f>
        <v>12.20995259239303</v>
      </c>
      <c r="BB335">
        <f t="shared" si="109"/>
        <v>85810.729615384611</v>
      </c>
      <c r="BC335">
        <f t="shared" si="102"/>
        <v>1.4453441959519702</v>
      </c>
      <c r="BD335" s="41">
        <f t="shared" si="97"/>
        <v>124.02603999999999</v>
      </c>
      <c r="BE335">
        <f t="shared" si="117"/>
        <v>205.94575107692307</v>
      </c>
      <c r="BF335">
        <f t="shared" si="117"/>
        <v>171.62145923076923</v>
      </c>
      <c r="BG335">
        <f t="shared" si="117"/>
        <v>137.29716738461536</v>
      </c>
      <c r="BH335">
        <f t="shared" si="117"/>
        <v>102.97287553846155</v>
      </c>
      <c r="BI335">
        <f t="shared" si="117"/>
        <v>68.648583692307682</v>
      </c>
      <c r="BK335">
        <f>PER!BD335/PBR!BB335*100</f>
        <v>18.357344159808022</v>
      </c>
      <c r="BL335">
        <f t="shared" si="110"/>
        <v>77004.479038461548</v>
      </c>
      <c r="BN335">
        <f>PER!BP335/PBR!BL335*100</f>
        <v>24.335476779246584</v>
      </c>
    </row>
    <row r="336" spans="1:66" x14ac:dyDescent="0.3">
      <c r="A336" s="38">
        <v>40200</v>
      </c>
      <c r="B336" s="48">
        <v>121521.95</v>
      </c>
      <c r="C336" s="48">
        <v>144112.60999999999</v>
      </c>
      <c r="D336" s="48">
        <v>825000</v>
      </c>
      <c r="E336" s="49">
        <v>1860.16</v>
      </c>
      <c r="AC336" s="35">
        <f t="shared" si="104"/>
        <v>2011</v>
      </c>
      <c r="AD336" s="5">
        <f t="shared" si="98"/>
        <v>2010</v>
      </c>
      <c r="AE336" s="5">
        <f t="shared" si="105"/>
        <v>2009</v>
      </c>
      <c r="AF336" s="8">
        <f t="shared" si="99"/>
        <v>40200</v>
      </c>
      <c r="AG336" s="6">
        <f t="shared" si="119"/>
        <v>50</v>
      </c>
      <c r="AH336" s="6">
        <f t="shared" si="120"/>
        <v>2</v>
      </c>
      <c r="AJ336">
        <f t="shared" si="106"/>
        <v>67546.434999999998</v>
      </c>
      <c r="AK336">
        <f t="shared" si="107"/>
        <v>1.7990875462191307</v>
      </c>
      <c r="AL336" s="39">
        <f t="shared" si="100"/>
        <v>40200</v>
      </c>
      <c r="AM336" s="40">
        <f t="shared" si="101"/>
        <v>121.52195</v>
      </c>
      <c r="AN336">
        <f t="shared" si="118"/>
        <v>175.62073099999998</v>
      </c>
      <c r="AO336">
        <f t="shared" si="118"/>
        <v>148.60215699999998</v>
      </c>
      <c r="AP336" s="33">
        <f t="shared" si="118"/>
        <v>121.58358299999999</v>
      </c>
      <c r="AQ336">
        <f t="shared" si="118"/>
        <v>94.565008999999989</v>
      </c>
      <c r="AR336">
        <f t="shared" si="118"/>
        <v>67.546435000000002</v>
      </c>
      <c r="AT336">
        <f>PER!AK336/PBR!AJ336*100</f>
        <v>14.635874052932852</v>
      </c>
      <c r="AU336">
        <f t="shared" si="108"/>
        <v>77448.638076923075</v>
      </c>
      <c r="AW336">
        <f>PER!AW336/PBR!AU336*100</f>
        <v>12.379004986128301</v>
      </c>
      <c r="BB336">
        <f t="shared" si="109"/>
        <v>86031.899230769224</v>
      </c>
      <c r="BC336">
        <f t="shared" si="102"/>
        <v>1.4125219957545443</v>
      </c>
      <c r="BD336" s="41">
        <f t="shared" si="97"/>
        <v>121.52195</v>
      </c>
      <c r="BE336">
        <f t="shared" si="117"/>
        <v>206.47655815384613</v>
      </c>
      <c r="BF336">
        <f t="shared" si="117"/>
        <v>172.06379846153845</v>
      </c>
      <c r="BG336">
        <f t="shared" si="117"/>
        <v>137.65103876923078</v>
      </c>
      <c r="BH336">
        <f t="shared" si="117"/>
        <v>103.23827907692308</v>
      </c>
      <c r="BI336">
        <f t="shared" si="117"/>
        <v>68.82551938461539</v>
      </c>
      <c r="BK336">
        <f>PER!BD336/PBR!BB336*100</f>
        <v>18.256137622798931</v>
      </c>
      <c r="BL336">
        <f t="shared" si="110"/>
        <v>77448.638076923075</v>
      </c>
      <c r="BN336">
        <f>PER!BP336/PBR!BL336*100</f>
        <v>24.059072817087181</v>
      </c>
    </row>
    <row r="337" spans="1:66" x14ac:dyDescent="0.3">
      <c r="A337" s="38">
        <v>40207</v>
      </c>
      <c r="B337" s="48">
        <v>115482.68</v>
      </c>
      <c r="C337" s="48">
        <v>135364.44</v>
      </c>
      <c r="D337" s="48">
        <v>784000</v>
      </c>
      <c r="E337" s="49">
        <v>1743.58</v>
      </c>
      <c r="AC337" s="35">
        <f t="shared" si="104"/>
        <v>2011</v>
      </c>
      <c r="AD337" s="5">
        <f t="shared" si="98"/>
        <v>2010</v>
      </c>
      <c r="AE337" s="5">
        <f t="shared" si="105"/>
        <v>2009</v>
      </c>
      <c r="AF337" s="8">
        <f t="shared" si="99"/>
        <v>40207</v>
      </c>
      <c r="AG337" s="6">
        <f t="shared" si="119"/>
        <v>49</v>
      </c>
      <c r="AH337" s="6">
        <f t="shared" si="120"/>
        <v>3</v>
      </c>
      <c r="AJ337">
        <f t="shared" si="106"/>
        <v>67907.297500000015</v>
      </c>
      <c r="AK337">
        <f t="shared" si="107"/>
        <v>1.7005930769075293</v>
      </c>
      <c r="AL337" s="39">
        <f t="shared" si="100"/>
        <v>40207</v>
      </c>
      <c r="AM337" s="40">
        <f t="shared" si="101"/>
        <v>115.48267999999999</v>
      </c>
      <c r="AN337">
        <f t="shared" si="118"/>
        <v>176.55897350000004</v>
      </c>
      <c r="AO337">
        <f t="shared" si="118"/>
        <v>149.39605450000002</v>
      </c>
      <c r="AP337" s="33">
        <f t="shared" si="118"/>
        <v>122.23313550000002</v>
      </c>
      <c r="AQ337">
        <f t="shared" si="118"/>
        <v>95.070216500000015</v>
      </c>
      <c r="AR337">
        <f t="shared" si="118"/>
        <v>67.907297500000013</v>
      </c>
      <c r="AT337">
        <f>PER!AK337/PBR!AJ337*100</f>
        <v>14.732248372524658</v>
      </c>
      <c r="AU337">
        <f t="shared" si="108"/>
        <v>77892.797115384616</v>
      </c>
      <c r="AW337">
        <f>PER!AW337/PBR!AU337*100</f>
        <v>12.546129444253809</v>
      </c>
      <c r="BB337">
        <f t="shared" si="109"/>
        <v>86253.068846153852</v>
      </c>
      <c r="BC337">
        <f t="shared" si="102"/>
        <v>1.338881984662851</v>
      </c>
      <c r="BD337" s="41">
        <f t="shared" si="97"/>
        <v>115.48267999999999</v>
      </c>
      <c r="BE337">
        <f t="shared" si="117"/>
        <v>207.00736523076924</v>
      </c>
      <c r="BF337">
        <f t="shared" si="117"/>
        <v>172.5061376923077</v>
      </c>
      <c r="BG337">
        <f t="shared" si="117"/>
        <v>138.00491015384617</v>
      </c>
      <c r="BH337">
        <f t="shared" si="117"/>
        <v>103.50368261538463</v>
      </c>
      <c r="BI337">
        <f t="shared" si="117"/>
        <v>69.002455076923084</v>
      </c>
      <c r="BK337">
        <f>PER!BD337/PBR!BB337*100</f>
        <v>18.155450112212058</v>
      </c>
      <c r="BL337">
        <f t="shared" si="110"/>
        <v>77892.797115384616</v>
      </c>
      <c r="BN337">
        <f>PER!BP337/PBR!BL337*100</f>
        <v>23.785821067265907</v>
      </c>
    </row>
    <row r="338" spans="1:66" x14ac:dyDescent="0.3">
      <c r="A338" s="38">
        <v>40214</v>
      </c>
      <c r="B338" s="48">
        <v>110474.5</v>
      </c>
      <c r="C338" s="48">
        <v>129445.2</v>
      </c>
      <c r="D338" s="48">
        <v>750000</v>
      </c>
      <c r="E338" s="49">
        <v>1665.38</v>
      </c>
      <c r="AC338" s="35">
        <f t="shared" si="104"/>
        <v>2011</v>
      </c>
      <c r="AD338" s="5">
        <f t="shared" si="98"/>
        <v>2010</v>
      </c>
      <c r="AE338" s="5">
        <f t="shared" si="105"/>
        <v>2009</v>
      </c>
      <c r="AF338" s="8">
        <f t="shared" si="99"/>
        <v>40214</v>
      </c>
      <c r="AG338" s="6">
        <f t="shared" si="119"/>
        <v>48</v>
      </c>
      <c r="AH338" s="6">
        <f t="shared" si="120"/>
        <v>4</v>
      </c>
      <c r="AJ338">
        <f t="shared" si="106"/>
        <v>68268.160000000003</v>
      </c>
      <c r="AK338">
        <f t="shared" si="107"/>
        <v>1.6182434095191667</v>
      </c>
      <c r="AL338" s="39">
        <f t="shared" si="100"/>
        <v>40214</v>
      </c>
      <c r="AM338" s="40">
        <f t="shared" si="101"/>
        <v>110.47450000000001</v>
      </c>
      <c r="AN338">
        <f t="shared" si="118"/>
        <v>177.49721599999998</v>
      </c>
      <c r="AO338">
        <f t="shared" si="118"/>
        <v>150.18995199999998</v>
      </c>
      <c r="AP338" s="33">
        <f t="shared" si="118"/>
        <v>122.882688</v>
      </c>
      <c r="AQ338">
        <f t="shared" si="118"/>
        <v>95.575423999999998</v>
      </c>
      <c r="AR338">
        <f t="shared" si="118"/>
        <v>68.268160000000009</v>
      </c>
      <c r="AT338">
        <f>PER!AK338/PBR!AJ338*100</f>
        <v>14.827603831262346</v>
      </c>
      <c r="AU338">
        <f t="shared" si="108"/>
        <v>78336.956153846171</v>
      </c>
      <c r="AW338">
        <f>PER!AW338/PBR!AU338*100</f>
        <v>12.711358760105002</v>
      </c>
      <c r="BB338">
        <f t="shared" si="109"/>
        <v>86474.238461538465</v>
      </c>
      <c r="BC338">
        <f t="shared" si="102"/>
        <v>1.2775423289692946</v>
      </c>
      <c r="BD338" s="41">
        <f t="shared" si="97"/>
        <v>110.47450000000001</v>
      </c>
      <c r="BE338">
        <f t="shared" si="117"/>
        <v>207.53817230769232</v>
      </c>
      <c r="BF338">
        <f t="shared" si="117"/>
        <v>172.94847692307692</v>
      </c>
      <c r="BG338">
        <f t="shared" si="117"/>
        <v>138.35878153846153</v>
      </c>
      <c r="BH338">
        <f t="shared" si="117"/>
        <v>103.76908615384617</v>
      </c>
      <c r="BI338">
        <f t="shared" si="117"/>
        <v>69.179390769230764</v>
      </c>
      <c r="BK338">
        <f>PER!BD338/PBR!BB338*100</f>
        <v>18.055277645605617</v>
      </c>
      <c r="BL338">
        <f t="shared" si="110"/>
        <v>78336.956153846171</v>
      </c>
      <c r="BN338">
        <f>PER!BP338/PBR!BL338*100</f>
        <v>23.515667912039504</v>
      </c>
    </row>
    <row r="339" spans="1:66" x14ac:dyDescent="0.3">
      <c r="A339" s="38">
        <v>40221</v>
      </c>
      <c r="B339" s="48">
        <v>110474.5</v>
      </c>
      <c r="C339" s="48">
        <v>129735.25</v>
      </c>
      <c r="D339" s="48">
        <v>750000</v>
      </c>
      <c r="E339" s="49">
        <v>1669.09</v>
      </c>
      <c r="AC339" s="35">
        <f t="shared" si="104"/>
        <v>2011</v>
      </c>
      <c r="AD339" s="5">
        <f t="shared" si="98"/>
        <v>2010</v>
      </c>
      <c r="AE339" s="5">
        <f t="shared" si="105"/>
        <v>2009</v>
      </c>
      <c r="AF339" s="8">
        <f t="shared" si="99"/>
        <v>40221</v>
      </c>
      <c r="AG339" s="6">
        <f t="shared" si="119"/>
        <v>47</v>
      </c>
      <c r="AH339" s="6">
        <f t="shared" si="120"/>
        <v>5</v>
      </c>
      <c r="AJ339">
        <f t="shared" si="106"/>
        <v>68629.022500000006</v>
      </c>
      <c r="AK339">
        <f t="shared" si="107"/>
        <v>1.6097344239457876</v>
      </c>
      <c r="AL339" s="39">
        <f t="shared" si="100"/>
        <v>40221</v>
      </c>
      <c r="AM339" s="40">
        <f t="shared" si="101"/>
        <v>110.47450000000001</v>
      </c>
      <c r="AN339">
        <f t="shared" si="118"/>
        <v>178.43545849999998</v>
      </c>
      <c r="AO339">
        <f t="shared" si="118"/>
        <v>150.98384949999999</v>
      </c>
      <c r="AP339" s="33">
        <f t="shared" si="118"/>
        <v>123.5322405</v>
      </c>
      <c r="AQ339">
        <f t="shared" si="118"/>
        <v>96.08063150000001</v>
      </c>
      <c r="AR339">
        <f t="shared" si="118"/>
        <v>68.629022500000005</v>
      </c>
      <c r="AT339">
        <f>PER!AK339/PBR!AJ339*100</f>
        <v>14.921956501151366</v>
      </c>
      <c r="AU339">
        <f t="shared" si="108"/>
        <v>78781.115192307698</v>
      </c>
      <c r="AW339">
        <f>PER!AW339/PBR!AU339*100</f>
        <v>12.874724987476805</v>
      </c>
      <c r="BB339">
        <f t="shared" si="109"/>
        <v>86695.408076923079</v>
      </c>
      <c r="BC339">
        <f t="shared" si="102"/>
        <v>1.2742831765896783</v>
      </c>
      <c r="BD339" s="41">
        <f t="shared" ref="BD339:BD389" si="121">AM339</f>
        <v>110.47450000000001</v>
      </c>
      <c r="BE339">
        <f t="shared" si="117"/>
        <v>208.06897938461537</v>
      </c>
      <c r="BF339">
        <f t="shared" si="117"/>
        <v>173.39081615384615</v>
      </c>
      <c r="BG339">
        <f t="shared" si="117"/>
        <v>138.71265292307694</v>
      </c>
      <c r="BH339">
        <f t="shared" si="117"/>
        <v>104.0344896923077</v>
      </c>
      <c r="BI339">
        <f t="shared" si="117"/>
        <v>69.356326461538472</v>
      </c>
      <c r="BK339">
        <f>PER!BD339/PBR!BB339*100</f>
        <v>17.955616281176386</v>
      </c>
      <c r="BL339">
        <f t="shared" si="110"/>
        <v>78781.115192307698</v>
      </c>
      <c r="BN339">
        <f>PER!BP339/PBR!BL339*100</f>
        <v>23.248560942827869</v>
      </c>
    </row>
    <row r="340" spans="1:66" x14ac:dyDescent="0.3">
      <c r="A340" s="38">
        <v>40228</v>
      </c>
      <c r="B340" s="48">
        <v>111947.5</v>
      </c>
      <c r="C340" s="48">
        <v>131106.84</v>
      </c>
      <c r="D340" s="48">
        <v>760000</v>
      </c>
      <c r="E340" s="49">
        <v>1685.96</v>
      </c>
      <c r="AC340" s="35">
        <f t="shared" si="104"/>
        <v>2011</v>
      </c>
      <c r="AD340" s="5">
        <f t="shared" ref="AD340:AD363" si="122">YEAR(AF340)</f>
        <v>2010</v>
      </c>
      <c r="AE340" s="5">
        <f t="shared" si="105"/>
        <v>2009</v>
      </c>
      <c r="AF340" s="8">
        <f t="shared" ref="AF340:AF363" si="123">A340</f>
        <v>40228</v>
      </c>
      <c r="AG340" s="6">
        <f t="shared" si="119"/>
        <v>46</v>
      </c>
      <c r="AH340" s="6">
        <f t="shared" si="120"/>
        <v>6</v>
      </c>
      <c r="AJ340">
        <f t="shared" si="106"/>
        <v>68989.885000000009</v>
      </c>
      <c r="AK340">
        <f t="shared" si="107"/>
        <v>1.6226654095741715</v>
      </c>
      <c r="AL340" s="39">
        <f t="shared" ref="AL340:AL363" si="124">AF340</f>
        <v>40228</v>
      </c>
      <c r="AM340" s="40">
        <f t="shared" ref="AM340:AM363" si="125">(B340)/1000</f>
        <v>111.94750000000001</v>
      </c>
      <c r="AN340">
        <f t="shared" si="118"/>
        <v>179.37370100000001</v>
      </c>
      <c r="AO340">
        <f t="shared" si="118"/>
        <v>151.77774700000001</v>
      </c>
      <c r="AP340" s="33">
        <f t="shared" si="118"/>
        <v>124.181793</v>
      </c>
      <c r="AQ340">
        <f t="shared" si="118"/>
        <v>96.585839000000007</v>
      </c>
      <c r="AR340">
        <f t="shared" si="118"/>
        <v>68.989885000000015</v>
      </c>
      <c r="AT340">
        <f>PER!AK340/PBR!AJ340*100</f>
        <v>15.01532211792853</v>
      </c>
      <c r="AU340">
        <f t="shared" si="108"/>
        <v>79225.274230769224</v>
      </c>
      <c r="AW340">
        <f>PER!AW340/PBR!AU340*100</f>
        <v>13.036259461354001</v>
      </c>
      <c r="BB340">
        <f t="shared" si="109"/>
        <v>86916.577692307692</v>
      </c>
      <c r="BC340">
        <f t="shared" ref="BC340:BC390" si="126">B340/BB340</f>
        <v>1.2879878956613313</v>
      </c>
      <c r="BD340" s="41">
        <f t="shared" si="121"/>
        <v>111.94750000000001</v>
      </c>
      <c r="BE340">
        <f t="shared" ref="BE340:BI355" si="127">($BB340*BE$18)/1000</f>
        <v>208.59978646153846</v>
      </c>
      <c r="BF340">
        <f t="shared" si="127"/>
        <v>173.8331553846154</v>
      </c>
      <c r="BG340">
        <f t="shared" si="127"/>
        <v>139.0665243076923</v>
      </c>
      <c r="BH340">
        <f t="shared" si="127"/>
        <v>104.29989323076924</v>
      </c>
      <c r="BI340">
        <f t="shared" si="127"/>
        <v>69.533262153846152</v>
      </c>
      <c r="BK340">
        <f>PER!BD340/PBR!BB340*100</f>
        <v>17.856462117242732</v>
      </c>
      <c r="BL340">
        <f t="shared" si="110"/>
        <v>79225.274230769224</v>
      </c>
      <c r="BN340">
        <f>PER!BP340/PBR!BL340*100</f>
        <v>22.98444892631947</v>
      </c>
    </row>
    <row r="341" spans="1:66" x14ac:dyDescent="0.3">
      <c r="A341" s="38">
        <v>40235</v>
      </c>
      <c r="B341" s="48">
        <v>109590.71</v>
      </c>
      <c r="C341" s="48">
        <v>128646.9</v>
      </c>
      <c r="D341" s="48">
        <v>744000</v>
      </c>
      <c r="E341" s="49">
        <v>1654.19</v>
      </c>
      <c r="AC341" s="35">
        <f t="shared" ref="AC341:AC363" si="128">AD341+1</f>
        <v>2011</v>
      </c>
      <c r="AD341" s="5">
        <f t="shared" si="122"/>
        <v>2010</v>
      </c>
      <c r="AE341" s="5">
        <f t="shared" ref="AE341:AE363" si="129">AD341-1</f>
        <v>2009</v>
      </c>
      <c r="AF341" s="8">
        <f t="shared" si="123"/>
        <v>40235</v>
      </c>
      <c r="AG341" s="6">
        <f t="shared" si="119"/>
        <v>45</v>
      </c>
      <c r="AH341" s="6">
        <f t="shared" si="120"/>
        <v>7</v>
      </c>
      <c r="AJ341">
        <f t="shared" ref="AJ341:AJ391" si="130">VLOOKUP($AD341,$AK$3:$AM$17,AL$1,FALSE)*($AH341/$AG$18)+VLOOKUP($AE341,$AK$3:$AM$17,AL$1,FALSE)*($AG341/$AH$18)</f>
        <v>69350.747499999998</v>
      </c>
      <c r="AK341">
        <f t="shared" ref="AK341:AK363" si="131">B341/AJ341</f>
        <v>1.5802383384548235</v>
      </c>
      <c r="AL341" s="39">
        <f t="shared" si="124"/>
        <v>40235</v>
      </c>
      <c r="AM341" s="40">
        <f t="shared" si="125"/>
        <v>109.59071</v>
      </c>
      <c r="AN341">
        <f t="shared" si="118"/>
        <v>180.31194349999996</v>
      </c>
      <c r="AO341">
        <f t="shared" si="118"/>
        <v>152.57164449999996</v>
      </c>
      <c r="AP341" s="33">
        <f t="shared" si="118"/>
        <v>124.83134549999998</v>
      </c>
      <c r="AQ341">
        <f t="shared" si="118"/>
        <v>97.09104649999999</v>
      </c>
      <c r="AR341">
        <f t="shared" si="118"/>
        <v>69.350747499999997</v>
      </c>
      <c r="AT341">
        <f>PER!AK341/PBR!AJ341*100</f>
        <v>15.107716089810769</v>
      </c>
      <c r="AU341">
        <f t="shared" ref="AU341:AU391" si="132">VLOOKUP($AD341,$AK$3:$AM$17,AM$1,FALSE)*($AH341/$AG$18)+VLOOKUP($AE341,$AK$3:$AM$17,AM$1,FALSE)*($AG341/$AH$18)</f>
        <v>79669.43326923078</v>
      </c>
      <c r="AW341">
        <f>PER!AW341/PBR!AU341*100</f>
        <v>13.195992817948154</v>
      </c>
      <c r="BB341">
        <f t="shared" ref="BB341:BB391" si="133">VLOOKUP($AD341,$AK$3:$AM$17,AL$1,FALSE)*($AG341/$AG$18)+VLOOKUP($AC341,$AK$3:$AM$17,AL$1,FALSE)*($AH341/$AH$18)</f>
        <v>87137.747307692305</v>
      </c>
      <c r="BC341">
        <f t="shared" si="126"/>
        <v>1.2576720581612466</v>
      </c>
      <c r="BD341" s="41">
        <f t="shared" si="121"/>
        <v>109.59071</v>
      </c>
      <c r="BE341">
        <f t="shared" si="127"/>
        <v>209.13059353846151</v>
      </c>
      <c r="BF341">
        <f t="shared" si="127"/>
        <v>174.27549461538462</v>
      </c>
      <c r="BG341">
        <f t="shared" si="127"/>
        <v>139.42039569230769</v>
      </c>
      <c r="BH341">
        <f t="shared" si="127"/>
        <v>104.56529676923078</v>
      </c>
      <c r="BI341">
        <f t="shared" si="127"/>
        <v>69.710197846153847</v>
      </c>
      <c r="BK341">
        <f>PER!BD341/PBR!BB341*100</f>
        <v>17.757811291735386</v>
      </c>
      <c r="BL341">
        <f t="shared" ref="BL341:BL391" si="134">VLOOKUP($AD341,$AK$3:$AM$17,AM$1,FALSE)*($AH341/$AG$18)+VLOOKUP($AE341,$AK$3:$AM$17,AM$1,FALSE)*($AG341/$AH$18)</f>
        <v>79669.43326923078</v>
      </c>
      <c r="BN341">
        <f>PER!BP341/PBR!BL341*100</f>
        <v>22.723281771710667</v>
      </c>
    </row>
    <row r="342" spans="1:66" x14ac:dyDescent="0.3">
      <c r="A342" s="38">
        <v>40242</v>
      </c>
      <c r="B342" s="48">
        <v>114156.99</v>
      </c>
      <c r="C342" s="48">
        <v>134301.54999999999</v>
      </c>
      <c r="D342" s="48">
        <v>775000</v>
      </c>
      <c r="E342" s="49">
        <v>1727.55</v>
      </c>
      <c r="AC342" s="35">
        <f t="shared" si="128"/>
        <v>2011</v>
      </c>
      <c r="AD342" s="5">
        <f t="shared" si="122"/>
        <v>2010</v>
      </c>
      <c r="AE342" s="5">
        <f t="shared" si="129"/>
        <v>2009</v>
      </c>
      <c r="AF342" s="8">
        <f t="shared" si="123"/>
        <v>40242</v>
      </c>
      <c r="AG342" s="6">
        <f t="shared" si="119"/>
        <v>44</v>
      </c>
      <c r="AH342" s="6">
        <f t="shared" si="120"/>
        <v>8</v>
      </c>
      <c r="AJ342">
        <f t="shared" si="130"/>
        <v>69711.610000000015</v>
      </c>
      <c r="AK342">
        <f t="shared" si="131"/>
        <v>1.637560658834303</v>
      </c>
      <c r="AL342" s="39">
        <f t="shared" si="124"/>
        <v>40242</v>
      </c>
      <c r="AM342" s="40">
        <f t="shared" si="125"/>
        <v>114.15699000000001</v>
      </c>
      <c r="AN342">
        <f t="shared" si="118"/>
        <v>181.25018600000001</v>
      </c>
      <c r="AO342">
        <f t="shared" si="118"/>
        <v>153.365542</v>
      </c>
      <c r="AP342" s="33">
        <f t="shared" si="118"/>
        <v>125.48089800000001</v>
      </c>
      <c r="AQ342">
        <f t="shared" si="118"/>
        <v>97.596254000000016</v>
      </c>
      <c r="AR342">
        <f t="shared" si="118"/>
        <v>69.711610000000022</v>
      </c>
      <c r="AT342">
        <f>PER!AK342/PBR!AJ342*100</f>
        <v>15.199153505972124</v>
      </c>
      <c r="AU342">
        <f t="shared" si="132"/>
        <v>80113.592307692306</v>
      </c>
      <c r="AW342">
        <f>PER!AW342/PBR!AU342*100</f>
        <v>13.353955014068006</v>
      </c>
      <c r="BB342">
        <f t="shared" si="133"/>
        <v>87358.916923076918</v>
      </c>
      <c r="BC342">
        <f t="shared" si="126"/>
        <v>1.3067583026529492</v>
      </c>
      <c r="BD342" s="41">
        <f t="shared" si="121"/>
        <v>114.15699000000001</v>
      </c>
      <c r="BE342">
        <f t="shared" si="127"/>
        <v>209.66140061538459</v>
      </c>
      <c r="BF342">
        <f t="shared" si="127"/>
        <v>174.71783384615384</v>
      </c>
      <c r="BG342">
        <f t="shared" si="127"/>
        <v>139.77426707692308</v>
      </c>
      <c r="BH342">
        <f t="shared" si="127"/>
        <v>104.83070030769231</v>
      </c>
      <c r="BI342">
        <f t="shared" si="127"/>
        <v>69.887133538461541</v>
      </c>
      <c r="BK342">
        <f>PER!BD342/PBR!BB342*100</f>
        <v>17.659659981696027</v>
      </c>
      <c r="BL342">
        <f t="shared" si="134"/>
        <v>80113.592307692306</v>
      </c>
      <c r="BN342">
        <f>PER!BP342/PBR!BL342*100</f>
        <v>22.465010499034687</v>
      </c>
    </row>
    <row r="343" spans="1:66" x14ac:dyDescent="0.3">
      <c r="A343" s="38">
        <v>40249</v>
      </c>
      <c r="B343" s="48">
        <v>114598.88</v>
      </c>
      <c r="C343" s="48">
        <v>135404.76999999999</v>
      </c>
      <c r="D343" s="48">
        <v>778000</v>
      </c>
      <c r="E343" s="49">
        <v>1742.56</v>
      </c>
      <c r="AC343" s="35">
        <f t="shared" si="128"/>
        <v>2011</v>
      </c>
      <c r="AD343" s="5">
        <f t="shared" si="122"/>
        <v>2010</v>
      </c>
      <c r="AE343" s="5">
        <f t="shared" si="129"/>
        <v>2009</v>
      </c>
      <c r="AF343" s="8">
        <f t="shared" si="123"/>
        <v>40249</v>
      </c>
      <c r="AG343" s="6">
        <f t="shared" si="119"/>
        <v>43</v>
      </c>
      <c r="AH343" s="6">
        <f t="shared" si="120"/>
        <v>9</v>
      </c>
      <c r="AJ343">
        <f t="shared" si="130"/>
        <v>70072.472500000003</v>
      </c>
      <c r="AK343">
        <f t="shared" si="131"/>
        <v>1.6354336576321036</v>
      </c>
      <c r="AL343" s="39">
        <f t="shared" si="124"/>
        <v>40249</v>
      </c>
      <c r="AM343" s="40">
        <f t="shared" si="125"/>
        <v>114.59888000000001</v>
      </c>
      <c r="AN343">
        <f t="shared" si="118"/>
        <v>182.18842849999999</v>
      </c>
      <c r="AO343">
        <f t="shared" si="118"/>
        <v>154.15943949999999</v>
      </c>
      <c r="AP343" s="33">
        <f t="shared" si="118"/>
        <v>126.13045049999999</v>
      </c>
      <c r="AQ343">
        <f t="shared" si="118"/>
        <v>98.101461499999999</v>
      </c>
      <c r="AR343">
        <f t="shared" si="118"/>
        <v>70.072472500000003</v>
      </c>
      <c r="AT343">
        <f>PER!AK343/PBR!AJ343*100</f>
        <v>15.289649144758938</v>
      </c>
      <c r="AU343">
        <f t="shared" si="132"/>
        <v>80557.751346153847</v>
      </c>
      <c r="AW343">
        <f>PER!AW343/PBR!AU343*100</f>
        <v>13.510175345849051</v>
      </c>
      <c r="BB343">
        <f t="shared" si="133"/>
        <v>87580.086538461532</v>
      </c>
      <c r="BC343">
        <f t="shared" si="126"/>
        <v>1.308503845216834</v>
      </c>
      <c r="BD343" s="41">
        <f t="shared" si="121"/>
        <v>114.59888000000001</v>
      </c>
      <c r="BE343">
        <f t="shared" si="127"/>
        <v>210.19220769230768</v>
      </c>
      <c r="BF343">
        <f t="shared" si="127"/>
        <v>175.16017307692306</v>
      </c>
      <c r="BG343">
        <f t="shared" si="127"/>
        <v>140.12813846153844</v>
      </c>
      <c r="BH343">
        <f t="shared" si="127"/>
        <v>105.09610384615385</v>
      </c>
      <c r="BI343">
        <f t="shared" si="127"/>
        <v>70.064069230769221</v>
      </c>
      <c r="BK343">
        <f>PER!BD343/PBR!BB343*100</f>
        <v>17.56200440278343</v>
      </c>
      <c r="BL343">
        <f t="shared" si="134"/>
        <v>80557.751346153847</v>
      </c>
      <c r="BN343">
        <f>PER!BP343/PBR!BL343*100</f>
        <v>22.209587208538377</v>
      </c>
    </row>
    <row r="344" spans="1:66" x14ac:dyDescent="0.3">
      <c r="A344" s="38">
        <v>40256</v>
      </c>
      <c r="B344" s="48">
        <v>118428.67</v>
      </c>
      <c r="C344" s="48">
        <v>140122.44</v>
      </c>
      <c r="D344" s="48">
        <v>804000</v>
      </c>
      <c r="E344" s="49">
        <v>1803.42</v>
      </c>
      <c r="AC344" s="35">
        <f t="shared" si="128"/>
        <v>2011</v>
      </c>
      <c r="AD344" s="5">
        <f t="shared" si="122"/>
        <v>2010</v>
      </c>
      <c r="AE344" s="5">
        <f t="shared" si="129"/>
        <v>2009</v>
      </c>
      <c r="AF344" s="8">
        <f t="shared" si="123"/>
        <v>40256</v>
      </c>
      <c r="AG344" s="6">
        <f t="shared" si="119"/>
        <v>42</v>
      </c>
      <c r="AH344" s="6">
        <f t="shared" si="120"/>
        <v>10</v>
      </c>
      <c r="AJ344">
        <f t="shared" si="130"/>
        <v>70433.335000000006</v>
      </c>
      <c r="AK344">
        <f t="shared" si="131"/>
        <v>1.6814292550537326</v>
      </c>
      <c r="AL344" s="39">
        <f t="shared" si="124"/>
        <v>40256</v>
      </c>
      <c r="AM344" s="40">
        <f t="shared" si="125"/>
        <v>118.42867</v>
      </c>
      <c r="AN344">
        <f t="shared" si="118"/>
        <v>183.12667100000002</v>
      </c>
      <c r="AO344">
        <f t="shared" si="118"/>
        <v>154.953337</v>
      </c>
      <c r="AP344" s="33">
        <f t="shared" si="118"/>
        <v>126.78000299999999</v>
      </c>
      <c r="AQ344">
        <f t="shared" si="118"/>
        <v>98.606669000000011</v>
      </c>
      <c r="AR344">
        <f t="shared" si="118"/>
        <v>70.433335</v>
      </c>
      <c r="AT344">
        <f>PER!AK344/PBR!AJ344*100</f>
        <v>15.379217481652358</v>
      </c>
      <c r="AU344">
        <f t="shared" si="132"/>
        <v>81001.910384615388</v>
      </c>
      <c r="AW344">
        <f>PER!AW344/PBR!AU344*100</f>
        <v>13.664682466866985</v>
      </c>
      <c r="BB344">
        <f t="shared" si="133"/>
        <v>87801.25615384616</v>
      </c>
      <c r="BC344">
        <f t="shared" si="126"/>
        <v>1.3488266021215938</v>
      </c>
      <c r="BD344" s="41">
        <f t="shared" si="121"/>
        <v>118.42867</v>
      </c>
      <c r="BE344">
        <f t="shared" si="127"/>
        <v>210.72301476923076</v>
      </c>
      <c r="BF344">
        <f t="shared" si="127"/>
        <v>175.60251230769231</v>
      </c>
      <c r="BG344">
        <f t="shared" si="127"/>
        <v>140.48200984615389</v>
      </c>
      <c r="BH344">
        <f t="shared" si="127"/>
        <v>105.36150738461541</v>
      </c>
      <c r="BI344">
        <f t="shared" si="127"/>
        <v>70.241004923076943</v>
      </c>
      <c r="BK344">
        <f>PER!BD344/PBR!BB344*100</f>
        <v>17.464840808787095</v>
      </c>
      <c r="BL344">
        <f t="shared" si="134"/>
        <v>81001.910384615388</v>
      </c>
      <c r="BN344">
        <f>PER!BP344/PBR!BL344*100</f>
        <v>21.956965051066433</v>
      </c>
    </row>
    <row r="345" spans="1:66" x14ac:dyDescent="0.3">
      <c r="A345" s="38">
        <v>40263</v>
      </c>
      <c r="B345" s="48">
        <v>120785.46</v>
      </c>
      <c r="C345" s="48">
        <v>142916.60999999999</v>
      </c>
      <c r="D345" s="48">
        <v>820000</v>
      </c>
      <c r="E345" s="49">
        <v>1839.78</v>
      </c>
      <c r="AC345" s="35">
        <f t="shared" si="128"/>
        <v>2011</v>
      </c>
      <c r="AD345" s="5">
        <f t="shared" si="122"/>
        <v>2010</v>
      </c>
      <c r="AE345" s="5">
        <f t="shared" si="129"/>
        <v>2009</v>
      </c>
      <c r="AF345" s="8">
        <f t="shared" si="123"/>
        <v>40263</v>
      </c>
      <c r="AG345" s="6">
        <f t="shared" si="119"/>
        <v>41</v>
      </c>
      <c r="AH345" s="6">
        <f t="shared" si="120"/>
        <v>11</v>
      </c>
      <c r="AJ345">
        <f t="shared" si="130"/>
        <v>70794.197500000009</v>
      </c>
      <c r="AK345">
        <f t="shared" si="131"/>
        <v>1.7061491515600553</v>
      </c>
      <c r="AL345" s="39">
        <f t="shared" si="124"/>
        <v>40263</v>
      </c>
      <c r="AM345" s="40">
        <f t="shared" si="125"/>
        <v>120.78546</v>
      </c>
      <c r="AN345">
        <f t="shared" si="118"/>
        <v>184.06491349999999</v>
      </c>
      <c r="AO345">
        <f t="shared" si="118"/>
        <v>155.74723449999999</v>
      </c>
      <c r="AP345" s="33">
        <f t="shared" si="118"/>
        <v>127.42955550000001</v>
      </c>
      <c r="AQ345">
        <f t="shared" si="118"/>
        <v>99.111876500000008</v>
      </c>
      <c r="AR345">
        <f t="shared" si="118"/>
        <v>70.79419750000001</v>
      </c>
      <c r="AT345">
        <f>PER!AK345/PBR!AJ345*100</f>
        <v>15.467872696987412</v>
      </c>
      <c r="AU345">
        <f t="shared" si="132"/>
        <v>81446.06942307693</v>
      </c>
      <c r="AW345">
        <f>PER!AW345/PBR!AU345*100</f>
        <v>13.81750440565837</v>
      </c>
      <c r="BB345">
        <f t="shared" si="133"/>
        <v>88022.425769230773</v>
      </c>
      <c r="BC345">
        <f t="shared" si="126"/>
        <v>1.3722123532094468</v>
      </c>
      <c r="BD345" s="41">
        <f t="shared" si="121"/>
        <v>120.78546</v>
      </c>
      <c r="BE345">
        <f t="shared" si="127"/>
        <v>211.25382184615384</v>
      </c>
      <c r="BF345">
        <f t="shared" si="127"/>
        <v>176.04485153846156</v>
      </c>
      <c r="BG345">
        <f t="shared" si="127"/>
        <v>140.83588123076925</v>
      </c>
      <c r="BH345">
        <f t="shared" si="127"/>
        <v>105.62691092307693</v>
      </c>
      <c r="BI345">
        <f t="shared" si="127"/>
        <v>70.417940615384623</v>
      </c>
      <c r="BK345">
        <f>PER!BD345/PBR!BB345*100</f>
        <v>17.368165491148197</v>
      </c>
      <c r="BL345">
        <f t="shared" si="134"/>
        <v>81446.06942307693</v>
      </c>
      <c r="BN345">
        <f>PER!BP345/PBR!BL345*100</f>
        <v>21.707098199414688</v>
      </c>
    </row>
    <row r="346" spans="1:66" x14ac:dyDescent="0.3">
      <c r="A346" s="38">
        <v>40270</v>
      </c>
      <c r="B346" s="48">
        <v>126235.53</v>
      </c>
      <c r="C346" s="48">
        <v>150080.97</v>
      </c>
      <c r="D346" s="48">
        <v>857000</v>
      </c>
      <c r="E346" s="49">
        <v>1936.39</v>
      </c>
      <c r="AC346" s="35">
        <f t="shared" si="128"/>
        <v>2011</v>
      </c>
      <c r="AD346" s="5">
        <f t="shared" si="122"/>
        <v>2010</v>
      </c>
      <c r="AE346" s="5">
        <f t="shared" si="129"/>
        <v>2009</v>
      </c>
      <c r="AF346" s="8">
        <f t="shared" si="123"/>
        <v>40270</v>
      </c>
      <c r="AG346" s="6">
        <f t="shared" si="119"/>
        <v>40</v>
      </c>
      <c r="AH346" s="6">
        <f t="shared" si="120"/>
        <v>12</v>
      </c>
      <c r="AJ346">
        <f t="shared" si="130"/>
        <v>71155.06</v>
      </c>
      <c r="AK346">
        <f t="shared" si="131"/>
        <v>1.774090697133837</v>
      </c>
      <c r="AL346" s="39">
        <f t="shared" si="124"/>
        <v>40270</v>
      </c>
      <c r="AM346" s="40">
        <f t="shared" si="125"/>
        <v>126.23553</v>
      </c>
      <c r="AN346">
        <f t="shared" si="118"/>
        <v>185.00315599999996</v>
      </c>
      <c r="AO346">
        <f t="shared" si="118"/>
        <v>156.54113199999998</v>
      </c>
      <c r="AP346" s="33">
        <f t="shared" si="118"/>
        <v>128.07910799999999</v>
      </c>
      <c r="AQ346">
        <f t="shared" si="118"/>
        <v>99.617083999999991</v>
      </c>
      <c r="AR346">
        <f t="shared" si="118"/>
        <v>71.155059999999992</v>
      </c>
      <c r="AT346">
        <f>PER!AK346/PBR!AJ346*100</f>
        <v>15.555628683437162</v>
      </c>
      <c r="AU346">
        <f t="shared" si="132"/>
        <v>81890.228461538471</v>
      </c>
      <c r="AW346">
        <f>PER!AW346/PBR!AU346*100</f>
        <v>13.968668582671222</v>
      </c>
      <c r="BB346">
        <f t="shared" si="133"/>
        <v>88243.595384615386</v>
      </c>
      <c r="BC346">
        <f t="shared" si="126"/>
        <v>1.4305347538231452</v>
      </c>
      <c r="BD346" s="41">
        <f t="shared" si="121"/>
        <v>126.23553</v>
      </c>
      <c r="BE346">
        <f t="shared" si="127"/>
        <v>211.78462892307692</v>
      </c>
      <c r="BF346">
        <f t="shared" si="127"/>
        <v>176.48719076923078</v>
      </c>
      <c r="BG346">
        <f t="shared" si="127"/>
        <v>141.18975261538461</v>
      </c>
      <c r="BH346">
        <f t="shared" si="127"/>
        <v>105.89231446153848</v>
      </c>
      <c r="BI346">
        <f t="shared" si="127"/>
        <v>70.594876307692303</v>
      </c>
      <c r="BK346">
        <f>PER!BD346/PBR!BB346*100</f>
        <v>17.271974778487738</v>
      </c>
      <c r="BL346">
        <f t="shared" si="134"/>
        <v>81890.228461538471</v>
      </c>
      <c r="BN346">
        <f>PER!BP346/PBR!BL346*100</f>
        <v>21.45994182061564</v>
      </c>
    </row>
    <row r="347" spans="1:66" x14ac:dyDescent="0.3">
      <c r="A347" s="38">
        <v>40277</v>
      </c>
      <c r="B347" s="48">
        <v>126088.23</v>
      </c>
      <c r="C347" s="49">
        <v>149970.96</v>
      </c>
      <c r="D347" s="48">
        <v>856000</v>
      </c>
      <c r="E347" s="49">
        <v>1934.34</v>
      </c>
      <c r="AC347" s="35">
        <f t="shared" si="128"/>
        <v>2011</v>
      </c>
      <c r="AD347" s="5">
        <f t="shared" si="122"/>
        <v>2010</v>
      </c>
      <c r="AE347" s="5">
        <f t="shared" si="129"/>
        <v>2009</v>
      </c>
      <c r="AF347" s="8">
        <f t="shared" si="123"/>
        <v>40277</v>
      </c>
      <c r="AG347" s="6">
        <f t="shared" si="119"/>
        <v>39</v>
      </c>
      <c r="AH347" s="6">
        <f t="shared" si="120"/>
        <v>13</v>
      </c>
      <c r="AJ347">
        <f t="shared" si="130"/>
        <v>71515.922500000001</v>
      </c>
      <c r="AK347">
        <f t="shared" si="131"/>
        <v>1.7630791240929597</v>
      </c>
      <c r="AL347" s="39">
        <f t="shared" si="124"/>
        <v>40277</v>
      </c>
      <c r="AM347" s="40">
        <f t="shared" si="125"/>
        <v>126.08823</v>
      </c>
      <c r="AN347">
        <f t="shared" si="118"/>
        <v>185.94139849999999</v>
      </c>
      <c r="AO347">
        <f t="shared" si="118"/>
        <v>157.33502949999996</v>
      </c>
      <c r="AP347" s="33">
        <f t="shared" si="118"/>
        <v>128.72866049999999</v>
      </c>
      <c r="AQ347">
        <f t="shared" si="118"/>
        <v>100.12229149999999</v>
      </c>
      <c r="AR347">
        <f t="shared" si="118"/>
        <v>71.515922500000002</v>
      </c>
      <c r="AT347">
        <f>PER!AK347/PBR!AJ347*100</f>
        <v>15.642499053270271</v>
      </c>
      <c r="AU347">
        <f t="shared" si="132"/>
        <v>82334.387500000012</v>
      </c>
      <c r="AW347">
        <f>PER!AW347/PBR!AU347*100</f>
        <v>14.11820182666689</v>
      </c>
      <c r="BB347">
        <f t="shared" si="133"/>
        <v>88464.764999999999</v>
      </c>
      <c r="BC347">
        <f t="shared" si="126"/>
        <v>1.4252932226745869</v>
      </c>
      <c r="BD347" s="41">
        <f t="shared" si="121"/>
        <v>126.08823</v>
      </c>
      <c r="BE347">
        <f t="shared" si="127"/>
        <v>212.31543599999998</v>
      </c>
      <c r="BF347">
        <f t="shared" si="127"/>
        <v>176.92953</v>
      </c>
      <c r="BG347">
        <f t="shared" si="127"/>
        <v>141.54362400000002</v>
      </c>
      <c r="BH347">
        <f t="shared" si="127"/>
        <v>106.157718</v>
      </c>
      <c r="BI347">
        <f t="shared" si="127"/>
        <v>70.771812000000011</v>
      </c>
      <c r="BK347">
        <f>PER!BD347/PBR!BB347*100</f>
        <v>17.176265036141793</v>
      </c>
      <c r="BL347">
        <f t="shared" si="134"/>
        <v>82334.387500000012</v>
      </c>
      <c r="BN347">
        <f>PER!BP347/PBR!BL347*100</f>
        <v>21.215452049121026</v>
      </c>
    </row>
    <row r="348" spans="1:66" x14ac:dyDescent="0.3">
      <c r="A348" s="38">
        <v>40284</v>
      </c>
      <c r="B348" s="48">
        <v>124909.84</v>
      </c>
      <c r="C348" s="48">
        <v>148535.71</v>
      </c>
      <c r="D348" s="48">
        <v>848000</v>
      </c>
      <c r="E348" s="49">
        <v>1913.85</v>
      </c>
      <c r="AC348" s="35">
        <f t="shared" si="128"/>
        <v>2011</v>
      </c>
      <c r="AD348" s="5">
        <f t="shared" si="122"/>
        <v>2010</v>
      </c>
      <c r="AE348" s="5">
        <f t="shared" si="129"/>
        <v>2009</v>
      </c>
      <c r="AF348" s="8">
        <f t="shared" si="123"/>
        <v>40284</v>
      </c>
      <c r="AG348" s="6">
        <f t="shared" si="119"/>
        <v>38</v>
      </c>
      <c r="AH348" s="6">
        <f t="shared" si="120"/>
        <v>14</v>
      </c>
      <c r="AJ348">
        <f t="shared" si="130"/>
        <v>71876.785000000003</v>
      </c>
      <c r="AK348">
        <f t="shared" si="131"/>
        <v>1.7378328760809207</v>
      </c>
      <c r="AL348" s="39">
        <f t="shared" si="124"/>
        <v>40284</v>
      </c>
      <c r="AM348" s="40">
        <f t="shared" si="125"/>
        <v>124.90984</v>
      </c>
      <c r="AN348">
        <f t="shared" si="118"/>
        <v>186.87964099999996</v>
      </c>
      <c r="AO348">
        <f t="shared" si="118"/>
        <v>158.128927</v>
      </c>
      <c r="AP348" s="33">
        <f t="shared" si="118"/>
        <v>129.37821299999999</v>
      </c>
      <c r="AQ348">
        <f t="shared" si="118"/>
        <v>100.627499</v>
      </c>
      <c r="AR348">
        <f t="shared" si="118"/>
        <v>71.876784999999998</v>
      </c>
      <c r="AT348">
        <f>PER!AK348/PBR!AJ348*100</f>
        <v>15.728497145389955</v>
      </c>
      <c r="AU348">
        <f t="shared" si="132"/>
        <v>82778.546538461538</v>
      </c>
      <c r="AW348">
        <f>PER!AW348/PBR!AU348*100</f>
        <v>14.26613039059391</v>
      </c>
      <c r="BB348">
        <f t="shared" si="133"/>
        <v>88685.934615384613</v>
      </c>
      <c r="BC348">
        <f t="shared" si="126"/>
        <v>1.4084515266339823</v>
      </c>
      <c r="BD348" s="41">
        <f t="shared" si="121"/>
        <v>124.90984</v>
      </c>
      <c r="BE348">
        <f t="shared" si="127"/>
        <v>212.84624307692306</v>
      </c>
      <c r="BF348">
        <f t="shared" si="127"/>
        <v>177.37186923076922</v>
      </c>
      <c r="BG348">
        <f t="shared" si="127"/>
        <v>141.89749538461538</v>
      </c>
      <c r="BH348">
        <f t="shared" si="127"/>
        <v>106.42312153846154</v>
      </c>
      <c r="BI348">
        <f t="shared" si="127"/>
        <v>70.948747692307691</v>
      </c>
      <c r="BK348">
        <f>PER!BD348/PBR!BB348*100</f>
        <v>17.081032665703688</v>
      </c>
      <c r="BL348">
        <f t="shared" si="134"/>
        <v>82778.546538461538</v>
      </c>
      <c r="BN348">
        <f>PER!BP348/PBR!BL348*100</f>
        <v>20.973585960847778</v>
      </c>
    </row>
    <row r="349" spans="1:66" x14ac:dyDescent="0.3">
      <c r="A349" s="38">
        <v>40291</v>
      </c>
      <c r="B349" s="48">
        <v>122258.45</v>
      </c>
      <c r="C349" s="48">
        <v>146723.13</v>
      </c>
      <c r="D349" s="48">
        <v>830000</v>
      </c>
      <c r="E349" s="49">
        <v>1892.35</v>
      </c>
      <c r="AC349" s="35">
        <f t="shared" si="128"/>
        <v>2011</v>
      </c>
      <c r="AD349" s="5">
        <f t="shared" si="122"/>
        <v>2010</v>
      </c>
      <c r="AE349" s="5">
        <f t="shared" si="129"/>
        <v>2009</v>
      </c>
      <c r="AF349" s="8">
        <f t="shared" si="123"/>
        <v>40291</v>
      </c>
      <c r="AG349" s="6">
        <f t="shared" si="119"/>
        <v>37</v>
      </c>
      <c r="AH349" s="6">
        <f t="shared" si="120"/>
        <v>15</v>
      </c>
      <c r="AJ349">
        <f t="shared" si="130"/>
        <v>72237.647500000006</v>
      </c>
      <c r="AK349">
        <f t="shared" si="131"/>
        <v>1.6924478333821709</v>
      </c>
      <c r="AL349" s="39">
        <f t="shared" si="124"/>
        <v>40291</v>
      </c>
      <c r="AM349" s="40">
        <f t="shared" si="125"/>
        <v>122.25845</v>
      </c>
      <c r="AN349">
        <f t="shared" si="118"/>
        <v>187.81788349999999</v>
      </c>
      <c r="AO349">
        <f t="shared" si="118"/>
        <v>158.92282449999999</v>
      </c>
      <c r="AP349" s="33">
        <f t="shared" si="118"/>
        <v>130.02776549999999</v>
      </c>
      <c r="AQ349">
        <f t="shared" si="118"/>
        <v>101.1327065</v>
      </c>
      <c r="AR349">
        <f t="shared" si="118"/>
        <v>72.237647500000008</v>
      </c>
      <c r="AT349">
        <f>PER!AK349/PBR!AJ349*100</f>
        <v>15.813636032161973</v>
      </c>
      <c r="AU349">
        <f t="shared" si="132"/>
        <v>83222.705576923079</v>
      </c>
      <c r="AW349">
        <f>PER!AW349/PBR!AU349*100</f>
        <v>14.412479966953542</v>
      </c>
      <c r="BB349">
        <f t="shared" si="133"/>
        <v>88907.104230769226</v>
      </c>
      <c r="BC349">
        <f t="shared" si="126"/>
        <v>1.3751257681575511</v>
      </c>
      <c r="BD349" s="41">
        <f t="shared" si="121"/>
        <v>122.25845</v>
      </c>
      <c r="BE349">
        <f t="shared" si="127"/>
        <v>213.37705015384611</v>
      </c>
      <c r="BF349">
        <f t="shared" si="127"/>
        <v>177.81420846153844</v>
      </c>
      <c r="BG349">
        <f t="shared" si="127"/>
        <v>142.25136676923077</v>
      </c>
      <c r="BH349">
        <f t="shared" si="127"/>
        <v>106.68852507692309</v>
      </c>
      <c r="BI349">
        <f t="shared" si="127"/>
        <v>71.125683384615385</v>
      </c>
      <c r="BK349">
        <f>PER!BD349/PBR!BB349*100</f>
        <v>16.986274104573049</v>
      </c>
      <c r="BL349">
        <f t="shared" si="134"/>
        <v>83222.705576923079</v>
      </c>
      <c r="BN349">
        <f>PER!BP349/PBR!BL349*100</f>
        <v>20.734301548055015</v>
      </c>
    </row>
    <row r="350" spans="1:66" x14ac:dyDescent="0.3">
      <c r="A350" s="38">
        <v>40298</v>
      </c>
      <c r="B350" s="48">
        <v>125057.14</v>
      </c>
      <c r="C350" s="48">
        <v>150096.43</v>
      </c>
      <c r="D350" s="48">
        <v>849000</v>
      </c>
      <c r="E350" s="49">
        <v>1933.19</v>
      </c>
      <c r="AC350" s="35">
        <f t="shared" si="128"/>
        <v>2011</v>
      </c>
      <c r="AD350" s="5">
        <f t="shared" si="122"/>
        <v>2010</v>
      </c>
      <c r="AE350" s="5">
        <f t="shared" si="129"/>
        <v>2009</v>
      </c>
      <c r="AF350" s="8">
        <f t="shared" si="123"/>
        <v>40298</v>
      </c>
      <c r="AG350" s="6">
        <f t="shared" si="119"/>
        <v>36</v>
      </c>
      <c r="AH350" s="6">
        <f t="shared" si="120"/>
        <v>16</v>
      </c>
      <c r="AJ350">
        <f t="shared" si="130"/>
        <v>72598.510000000009</v>
      </c>
      <c r="AK350">
        <f t="shared" si="131"/>
        <v>1.7225854910796377</v>
      </c>
      <c r="AL350" s="39">
        <f t="shared" si="124"/>
        <v>40298</v>
      </c>
      <c r="AM350" s="40">
        <f t="shared" si="125"/>
        <v>125.05714</v>
      </c>
      <c r="AN350">
        <f t="shared" si="118"/>
        <v>188.75612599999999</v>
      </c>
      <c r="AO350">
        <f t="shared" si="118"/>
        <v>159.716722</v>
      </c>
      <c r="AP350" s="33">
        <f t="shared" si="118"/>
        <v>130.67731799999999</v>
      </c>
      <c r="AQ350">
        <f t="shared" si="118"/>
        <v>101.63791400000001</v>
      </c>
      <c r="AR350">
        <f t="shared" si="118"/>
        <v>72.598510000000005</v>
      </c>
      <c r="AT350">
        <f>PER!AK350/PBR!AJ350*100</f>
        <v>15.897928526038937</v>
      </c>
      <c r="AU350">
        <f t="shared" si="132"/>
        <v>83666.86461538462</v>
      </c>
      <c r="AW350">
        <f>PER!AW350/PBR!AU350*100</f>
        <v>14.557275702675934</v>
      </c>
      <c r="BB350">
        <f t="shared" si="133"/>
        <v>89128.273846153839</v>
      </c>
      <c r="BC350">
        <f t="shared" si="126"/>
        <v>1.4031141253320323</v>
      </c>
      <c r="BD350" s="41">
        <f t="shared" si="121"/>
        <v>125.05714</v>
      </c>
      <c r="BE350">
        <f t="shared" si="127"/>
        <v>213.9078572307692</v>
      </c>
      <c r="BF350">
        <f t="shared" si="127"/>
        <v>178.25654769230769</v>
      </c>
      <c r="BG350">
        <f t="shared" si="127"/>
        <v>142.60523815384616</v>
      </c>
      <c r="BH350">
        <f t="shared" si="127"/>
        <v>106.95392861538461</v>
      </c>
      <c r="BI350">
        <f t="shared" si="127"/>
        <v>71.302619076923079</v>
      </c>
      <c r="BK350">
        <f>PER!BD350/PBR!BB350*100</f>
        <v>16.891985825511505</v>
      </c>
      <c r="BL350">
        <f t="shared" si="134"/>
        <v>83666.86461538462</v>
      </c>
      <c r="BN350">
        <f>PER!BP350/PBR!BL350*100</f>
        <v>20.497557695021325</v>
      </c>
    </row>
    <row r="351" spans="1:66" x14ac:dyDescent="0.3">
      <c r="A351" s="38">
        <v>40305</v>
      </c>
      <c r="B351" s="48">
        <v>116955.67</v>
      </c>
      <c r="C351" s="48">
        <v>140340.76999999999</v>
      </c>
      <c r="D351" s="48">
        <v>794000</v>
      </c>
      <c r="E351" s="49">
        <v>1806.77</v>
      </c>
      <c r="AC351" s="35">
        <f t="shared" si="128"/>
        <v>2011</v>
      </c>
      <c r="AD351" s="5">
        <f t="shared" si="122"/>
        <v>2010</v>
      </c>
      <c r="AE351" s="5">
        <f t="shared" si="129"/>
        <v>2009</v>
      </c>
      <c r="AF351" s="8">
        <f t="shared" si="123"/>
        <v>40305</v>
      </c>
      <c r="AG351" s="6">
        <f t="shared" si="119"/>
        <v>35</v>
      </c>
      <c r="AH351" s="6">
        <f t="shared" si="120"/>
        <v>17</v>
      </c>
      <c r="AJ351">
        <f t="shared" si="130"/>
        <v>72959.372499999998</v>
      </c>
      <c r="AK351">
        <f t="shared" si="131"/>
        <v>1.603024614829301</v>
      </c>
      <c r="AL351" s="39">
        <f t="shared" si="124"/>
        <v>40305</v>
      </c>
      <c r="AM351" s="40">
        <f t="shared" si="125"/>
        <v>116.95567</v>
      </c>
      <c r="AN351">
        <f t="shared" si="118"/>
        <v>189.6943685</v>
      </c>
      <c r="AO351">
        <f t="shared" si="118"/>
        <v>160.51061949999996</v>
      </c>
      <c r="AP351" s="33">
        <f t="shared" si="118"/>
        <v>131.32687049999998</v>
      </c>
      <c r="AQ351">
        <f t="shared" si="118"/>
        <v>102.14312149999999</v>
      </c>
      <c r="AR351">
        <f t="shared" si="118"/>
        <v>72.959372500000001</v>
      </c>
      <c r="AT351">
        <f>PER!AK351/PBR!AJ351*100</f>
        <v>15.981387185988078</v>
      </c>
      <c r="AU351">
        <f t="shared" si="132"/>
        <v>84111.023653846161</v>
      </c>
      <c r="AW351">
        <f>PER!AW351/PBR!AU351*100</f>
        <v>14.700542213524864</v>
      </c>
      <c r="BB351">
        <f t="shared" si="133"/>
        <v>89349.443461538467</v>
      </c>
      <c r="BC351">
        <f t="shared" si="126"/>
        <v>1.3089692052793251</v>
      </c>
      <c r="BD351" s="41">
        <f t="shared" si="121"/>
        <v>116.95567</v>
      </c>
      <c r="BE351">
        <f t="shared" si="127"/>
        <v>214.43866430769233</v>
      </c>
      <c r="BF351">
        <f t="shared" si="127"/>
        <v>178.69888692307694</v>
      </c>
      <c r="BG351">
        <f t="shared" si="127"/>
        <v>142.95910953846155</v>
      </c>
      <c r="BH351">
        <f t="shared" si="127"/>
        <v>107.21933215384618</v>
      </c>
      <c r="BI351">
        <f t="shared" si="127"/>
        <v>71.479554769230774</v>
      </c>
      <c r="BK351">
        <f>PER!BD351/PBR!BB351*100</f>
        <v>16.798164336205048</v>
      </c>
      <c r="BL351">
        <f t="shared" si="134"/>
        <v>84111.023653846161</v>
      </c>
      <c r="BN351">
        <f>PER!BP351/PBR!BL351*100</f>
        <v>20.26331415449264</v>
      </c>
    </row>
    <row r="352" spans="1:66" x14ac:dyDescent="0.3">
      <c r="A352" s="38">
        <v>40312</v>
      </c>
      <c r="B352" s="48">
        <v>119312.46</v>
      </c>
      <c r="C352" s="48">
        <v>143984.53</v>
      </c>
      <c r="D352" s="48">
        <v>810000</v>
      </c>
      <c r="E352" s="49">
        <v>1850.44</v>
      </c>
      <c r="AC352" s="35">
        <f t="shared" si="128"/>
        <v>2011</v>
      </c>
      <c r="AD352" s="5">
        <f t="shared" si="122"/>
        <v>2010</v>
      </c>
      <c r="AE352" s="5">
        <f t="shared" si="129"/>
        <v>2009</v>
      </c>
      <c r="AF352" s="8">
        <f t="shared" si="123"/>
        <v>40312</v>
      </c>
      <c r="AG352" s="6">
        <f t="shared" si="119"/>
        <v>34</v>
      </c>
      <c r="AH352" s="6">
        <f t="shared" si="120"/>
        <v>18</v>
      </c>
      <c r="AJ352">
        <f t="shared" si="130"/>
        <v>73320.235000000001</v>
      </c>
      <c r="AK352">
        <f t="shared" si="131"/>
        <v>1.6272787450831276</v>
      </c>
      <c r="AL352" s="39">
        <f t="shared" si="124"/>
        <v>40312</v>
      </c>
      <c r="AM352" s="40">
        <f t="shared" si="125"/>
        <v>119.31246</v>
      </c>
      <c r="AN352">
        <f t="shared" si="118"/>
        <v>190.63261099999997</v>
      </c>
      <c r="AO352">
        <f t="shared" si="118"/>
        <v>161.304517</v>
      </c>
      <c r="AP352" s="33">
        <f t="shared" si="118"/>
        <v>131.97642299999998</v>
      </c>
      <c r="AQ352">
        <f t="shared" si="118"/>
        <v>102.648329</v>
      </c>
      <c r="AR352">
        <f t="shared" si="118"/>
        <v>73.320234999999997</v>
      </c>
      <c r="AT352">
        <f>PER!AK352/PBR!AJ352*100</f>
        <v>16.064024323729164</v>
      </c>
      <c r="AU352">
        <f t="shared" si="132"/>
        <v>84555.182692307688</v>
      </c>
      <c r="AW352">
        <f>PER!AW352/PBR!AU352*100</f>
        <v>14.842303598048566</v>
      </c>
      <c r="BB352">
        <f t="shared" si="133"/>
        <v>89570.613076923066</v>
      </c>
      <c r="BC352">
        <f t="shared" si="126"/>
        <v>1.3320491610070224</v>
      </c>
      <c r="BD352" s="41">
        <f t="shared" si="121"/>
        <v>119.31246</v>
      </c>
      <c r="BE352">
        <f t="shared" si="127"/>
        <v>214.96947138461536</v>
      </c>
      <c r="BF352">
        <f t="shared" si="127"/>
        <v>179.14122615384613</v>
      </c>
      <c r="BG352">
        <f t="shared" si="127"/>
        <v>143.31298092307691</v>
      </c>
      <c r="BH352">
        <f t="shared" si="127"/>
        <v>107.48473569230769</v>
      </c>
      <c r="BI352">
        <f t="shared" si="127"/>
        <v>71.656490461538453</v>
      </c>
      <c r="BK352">
        <f>PER!BD352/PBR!BB352*100</f>
        <v>16.704806178832847</v>
      </c>
      <c r="BL352">
        <f t="shared" si="134"/>
        <v>84555.182692307688</v>
      </c>
      <c r="BN352">
        <f>PER!BP352/PBR!BL352*100</f>
        <v>20.031531524872413</v>
      </c>
    </row>
    <row r="353" spans="1:66" x14ac:dyDescent="0.3">
      <c r="A353" s="38">
        <v>40318</v>
      </c>
      <c r="B353" s="48">
        <v>111358.3</v>
      </c>
      <c r="C353" s="48">
        <v>133244.1</v>
      </c>
      <c r="D353" s="48">
        <v>756000</v>
      </c>
      <c r="E353" s="49">
        <v>1711.08</v>
      </c>
      <c r="AC353" s="35">
        <f t="shared" si="128"/>
        <v>2011</v>
      </c>
      <c r="AD353" s="5">
        <f t="shared" si="122"/>
        <v>2010</v>
      </c>
      <c r="AE353" s="5">
        <f t="shared" si="129"/>
        <v>2009</v>
      </c>
      <c r="AF353" s="8">
        <f t="shared" si="123"/>
        <v>40318</v>
      </c>
      <c r="AG353" s="6">
        <f t="shared" si="119"/>
        <v>33</v>
      </c>
      <c r="AH353" s="6">
        <f t="shared" si="120"/>
        <v>19</v>
      </c>
      <c r="AJ353">
        <f t="shared" si="130"/>
        <v>73681.097500000003</v>
      </c>
      <c r="AK353">
        <f t="shared" si="131"/>
        <v>1.5113550663384188</v>
      </c>
      <c r="AL353" s="39">
        <f t="shared" si="124"/>
        <v>40318</v>
      </c>
      <c r="AM353" s="40">
        <f t="shared" si="125"/>
        <v>111.3583</v>
      </c>
      <c r="AN353">
        <f t="shared" si="118"/>
        <v>191.5708535</v>
      </c>
      <c r="AO353">
        <f t="shared" si="118"/>
        <v>162.09841449999999</v>
      </c>
      <c r="AP353" s="33">
        <f t="shared" si="118"/>
        <v>132.62597550000001</v>
      </c>
      <c r="AQ353">
        <f t="shared" si="118"/>
        <v>103.1535365</v>
      </c>
      <c r="AR353">
        <f t="shared" si="118"/>
        <v>73.681097500000007</v>
      </c>
      <c r="AT353">
        <f>PER!AK353/PBR!AJ353*100</f>
        <v>16.145852009789159</v>
      </c>
      <c r="AU353">
        <f t="shared" si="132"/>
        <v>84999.341730769229</v>
      </c>
      <c r="AW353">
        <f>PER!AW353/PBR!AU353*100</f>
        <v>14.982583451093106</v>
      </c>
      <c r="BB353">
        <f t="shared" si="133"/>
        <v>89791.782692307694</v>
      </c>
      <c r="BC353">
        <f t="shared" si="126"/>
        <v>1.2401836410977045</v>
      </c>
      <c r="BD353" s="41">
        <f t="shared" si="121"/>
        <v>111.3583</v>
      </c>
      <c r="BE353">
        <f t="shared" si="127"/>
        <v>215.50027846153847</v>
      </c>
      <c r="BF353">
        <f t="shared" si="127"/>
        <v>179.58356538461538</v>
      </c>
      <c r="BG353">
        <f t="shared" si="127"/>
        <v>143.66685230769232</v>
      </c>
      <c r="BH353">
        <f t="shared" si="127"/>
        <v>107.75013923076925</v>
      </c>
      <c r="BI353">
        <f t="shared" si="127"/>
        <v>71.833426153846162</v>
      </c>
      <c r="BK353">
        <f>PER!BD353/PBR!BB353*100</f>
        <v>16.611907929642438</v>
      </c>
      <c r="BL353">
        <f t="shared" si="134"/>
        <v>84999.341730769229</v>
      </c>
      <c r="BN353">
        <f>PER!BP353/PBR!BL353*100</f>
        <v>19.802171228126948</v>
      </c>
    </row>
    <row r="354" spans="1:66" x14ac:dyDescent="0.3">
      <c r="A354" s="38">
        <v>40326</v>
      </c>
      <c r="B354" s="48">
        <v>114598.88</v>
      </c>
      <c r="C354" s="48">
        <v>137649.91</v>
      </c>
      <c r="D354" s="48">
        <v>778000</v>
      </c>
      <c r="E354" s="49">
        <v>1770.22</v>
      </c>
      <c r="AC354" s="35">
        <f t="shared" si="128"/>
        <v>2011</v>
      </c>
      <c r="AD354" s="5">
        <f t="shared" si="122"/>
        <v>2010</v>
      </c>
      <c r="AE354" s="5">
        <f t="shared" si="129"/>
        <v>2009</v>
      </c>
      <c r="AF354" s="8">
        <f t="shared" si="123"/>
        <v>40326</v>
      </c>
      <c r="AG354" s="6">
        <f t="shared" si="119"/>
        <v>32</v>
      </c>
      <c r="AH354" s="6">
        <f t="shared" si="120"/>
        <v>20</v>
      </c>
      <c r="AJ354">
        <f t="shared" si="130"/>
        <v>74041.960000000006</v>
      </c>
      <c r="AK354">
        <f t="shared" si="131"/>
        <v>1.5477558940903238</v>
      </c>
      <c r="AL354" s="39">
        <f t="shared" si="124"/>
        <v>40326</v>
      </c>
      <c r="AM354" s="40">
        <f t="shared" si="125"/>
        <v>114.59888000000001</v>
      </c>
      <c r="AN354">
        <f t="shared" si="118"/>
        <v>192.509096</v>
      </c>
      <c r="AO354">
        <f t="shared" si="118"/>
        <v>162.892312</v>
      </c>
      <c r="AP354" s="33">
        <f t="shared" si="118"/>
        <v>133.27552799999998</v>
      </c>
      <c r="AQ354">
        <f t="shared" si="118"/>
        <v>103.65874400000001</v>
      </c>
      <c r="AR354">
        <f t="shared" si="118"/>
        <v>74.041960000000003</v>
      </c>
      <c r="AT354">
        <f>PER!AK354/PBR!AJ354*100</f>
        <v>16.226882079379774</v>
      </c>
      <c r="AU354">
        <f t="shared" si="132"/>
        <v>85443.50076923077</v>
      </c>
      <c r="AW354">
        <f>PER!AW354/PBR!AU354*100</f>
        <v>15.121404876894315</v>
      </c>
      <c r="BB354">
        <f t="shared" si="133"/>
        <v>90012.952307692307</v>
      </c>
      <c r="BC354">
        <f t="shared" si="126"/>
        <v>1.2731376658801874</v>
      </c>
      <c r="BD354" s="41">
        <f t="shared" si="121"/>
        <v>114.59888000000001</v>
      </c>
      <c r="BE354">
        <f t="shared" si="127"/>
        <v>216.03108553846155</v>
      </c>
      <c r="BF354">
        <f t="shared" si="127"/>
        <v>180.0259046153846</v>
      </c>
      <c r="BG354">
        <f t="shared" si="127"/>
        <v>144.02072369230768</v>
      </c>
      <c r="BH354">
        <f t="shared" si="127"/>
        <v>108.01554276923079</v>
      </c>
      <c r="BI354">
        <f t="shared" si="127"/>
        <v>72.010361846153842</v>
      </c>
      <c r="BK354">
        <f>PER!BD354/PBR!BB354*100</f>
        <v>16.519466198531195</v>
      </c>
      <c r="BL354">
        <f t="shared" si="134"/>
        <v>85443.50076923077</v>
      </c>
      <c r="BN354">
        <f>PER!BP354/PBR!BL354*100</f>
        <v>19.575195488379904</v>
      </c>
    </row>
    <row r="355" spans="1:66" x14ac:dyDescent="0.3">
      <c r="A355" s="38">
        <v>40333</v>
      </c>
      <c r="B355" s="48">
        <v>116808.37</v>
      </c>
      <c r="C355" s="48">
        <v>140568.74</v>
      </c>
      <c r="D355" s="48">
        <v>793000</v>
      </c>
      <c r="E355" s="49">
        <v>1807.55</v>
      </c>
      <c r="AC355" s="35">
        <f t="shared" si="128"/>
        <v>2011</v>
      </c>
      <c r="AD355" s="5">
        <f t="shared" si="122"/>
        <v>2010</v>
      </c>
      <c r="AE355" s="5">
        <f t="shared" si="129"/>
        <v>2009</v>
      </c>
      <c r="AF355" s="8">
        <f t="shared" si="123"/>
        <v>40333</v>
      </c>
      <c r="AG355" s="6">
        <f t="shared" si="119"/>
        <v>31</v>
      </c>
      <c r="AH355" s="6">
        <f t="shared" si="120"/>
        <v>21</v>
      </c>
      <c r="AJ355">
        <f t="shared" si="130"/>
        <v>74402.822500000009</v>
      </c>
      <c r="AK355">
        <f t="shared" si="131"/>
        <v>1.5699454143691924</v>
      </c>
      <c r="AL355" s="39">
        <f t="shared" si="124"/>
        <v>40333</v>
      </c>
      <c r="AM355" s="40">
        <f t="shared" si="125"/>
        <v>116.80837</v>
      </c>
      <c r="AN355">
        <f t="shared" si="118"/>
        <v>193.44733849999997</v>
      </c>
      <c r="AO355">
        <f t="shared" si="118"/>
        <v>163.68620949999999</v>
      </c>
      <c r="AP355" s="33">
        <f t="shared" si="118"/>
        <v>133.92508050000001</v>
      </c>
      <c r="AQ355">
        <f t="shared" si="118"/>
        <v>104.16395150000001</v>
      </c>
      <c r="AR355">
        <f t="shared" si="118"/>
        <v>74.402822500000013</v>
      </c>
      <c r="AT355">
        <f>PER!AK355/PBR!AJ355*100</f>
        <v>16.307126138103989</v>
      </c>
      <c r="AU355">
        <f t="shared" si="132"/>
        <v>85887.659807692311</v>
      </c>
      <c r="AW355">
        <f>PER!AW355/PBR!AU355*100</f>
        <v>15.258790501763473</v>
      </c>
      <c r="BB355">
        <f t="shared" si="133"/>
        <v>90234.12192307692</v>
      </c>
      <c r="BC355">
        <f t="shared" si="126"/>
        <v>1.2945033154927488</v>
      </c>
      <c r="BD355" s="41">
        <f t="shared" si="121"/>
        <v>116.80837</v>
      </c>
      <c r="BE355">
        <f t="shared" si="127"/>
        <v>216.56189261538461</v>
      </c>
      <c r="BF355">
        <f t="shared" si="127"/>
        <v>180.46824384615385</v>
      </c>
      <c r="BG355">
        <f t="shared" si="127"/>
        <v>144.37459507692307</v>
      </c>
      <c r="BH355">
        <f t="shared" si="127"/>
        <v>108.28094630769233</v>
      </c>
      <c r="BI355">
        <f t="shared" si="127"/>
        <v>72.187297538461536</v>
      </c>
      <c r="BK355">
        <f>PER!BD355/PBR!BB355*100</f>
        <v>16.427477628633891</v>
      </c>
      <c r="BL355">
        <f t="shared" si="134"/>
        <v>85887.659807692311</v>
      </c>
      <c r="BN355">
        <f>PER!BP355/PBR!BL355*100</f>
        <v>19.350567311170838</v>
      </c>
    </row>
    <row r="356" spans="1:66" x14ac:dyDescent="0.3">
      <c r="A356" s="38">
        <v>40340</v>
      </c>
      <c r="B356" s="48">
        <v>117397.57</v>
      </c>
      <c r="C356" s="48">
        <v>141544.79999999999</v>
      </c>
      <c r="D356" s="48">
        <v>797000</v>
      </c>
      <c r="E356" s="49">
        <v>1807.94</v>
      </c>
      <c r="AC356" s="35">
        <f t="shared" si="128"/>
        <v>2011</v>
      </c>
      <c r="AD356" s="5">
        <f t="shared" si="122"/>
        <v>2010</v>
      </c>
      <c r="AE356" s="5">
        <f t="shared" si="129"/>
        <v>2009</v>
      </c>
      <c r="AF356" s="8">
        <f t="shared" si="123"/>
        <v>40340</v>
      </c>
      <c r="AG356" s="6">
        <f t="shared" si="119"/>
        <v>30</v>
      </c>
      <c r="AH356" s="6">
        <f t="shared" si="120"/>
        <v>22</v>
      </c>
      <c r="AJ356">
        <f t="shared" si="130"/>
        <v>74763.684999999998</v>
      </c>
      <c r="AK356">
        <f t="shared" si="131"/>
        <v>1.57024857723372</v>
      </c>
      <c r="AL356" s="39">
        <f t="shared" si="124"/>
        <v>40340</v>
      </c>
      <c r="AM356" s="40">
        <f t="shared" si="125"/>
        <v>117.39757</v>
      </c>
      <c r="AN356">
        <f t="shared" si="118"/>
        <v>194.38558099999997</v>
      </c>
      <c r="AO356">
        <f t="shared" si="118"/>
        <v>164.48010699999998</v>
      </c>
      <c r="AP356" s="33">
        <f t="shared" si="118"/>
        <v>134.57463299999998</v>
      </c>
      <c r="AQ356">
        <f t="shared" si="118"/>
        <v>104.66915899999998</v>
      </c>
      <c r="AR356">
        <f t="shared" si="118"/>
        <v>74.763684999999995</v>
      </c>
      <c r="AT356">
        <f>PER!AK356/PBR!AJ356*100</f>
        <v>16.386595567497366</v>
      </c>
      <c r="AU356">
        <f t="shared" si="132"/>
        <v>86331.818846153852</v>
      </c>
      <c r="AW356">
        <f>PER!AW356/PBR!AU356*100</f>
        <v>15.394762486381422</v>
      </c>
      <c r="BB356">
        <f t="shared" si="133"/>
        <v>90455.291538461533</v>
      </c>
      <c r="BC356">
        <f t="shared" si="126"/>
        <v>1.2978518780195698</v>
      </c>
      <c r="BD356" s="41">
        <f t="shared" si="121"/>
        <v>117.39757</v>
      </c>
      <c r="BE356">
        <f t="shared" ref="BE356:BI372" si="135">($BB356*BE$18)/1000</f>
        <v>217.09269969230769</v>
      </c>
      <c r="BF356">
        <f t="shared" si="135"/>
        <v>180.91058307692307</v>
      </c>
      <c r="BG356">
        <f t="shared" si="135"/>
        <v>144.72846646153846</v>
      </c>
      <c r="BH356">
        <f t="shared" si="135"/>
        <v>108.54634984615386</v>
      </c>
      <c r="BI356">
        <f t="shared" si="135"/>
        <v>72.36423323076923</v>
      </c>
      <c r="BK356">
        <f>PER!BD356/PBR!BB356*100</f>
        <v>16.335938895916442</v>
      </c>
      <c r="BL356">
        <f t="shared" si="134"/>
        <v>86331.818846153852</v>
      </c>
      <c r="BN356">
        <f>PER!BP356/PBR!BL356*100</f>
        <v>19.128250463354206</v>
      </c>
    </row>
    <row r="357" spans="1:66" x14ac:dyDescent="0.3">
      <c r="A357" s="38">
        <v>40347</v>
      </c>
      <c r="B357" s="48">
        <v>121080.06</v>
      </c>
      <c r="C357" s="48">
        <v>146940.48000000001</v>
      </c>
      <c r="D357" s="48">
        <v>822000</v>
      </c>
      <c r="E357" s="49">
        <v>1878.78</v>
      </c>
      <c r="AC357" s="35">
        <f t="shared" si="128"/>
        <v>2011</v>
      </c>
      <c r="AD357" s="5">
        <f t="shared" si="122"/>
        <v>2010</v>
      </c>
      <c r="AE357" s="5">
        <f t="shared" si="129"/>
        <v>2009</v>
      </c>
      <c r="AF357" s="8">
        <f t="shared" si="123"/>
        <v>40347</v>
      </c>
      <c r="AG357" s="6">
        <f t="shared" si="119"/>
        <v>29</v>
      </c>
      <c r="AH357" s="6">
        <f t="shared" si="120"/>
        <v>23</v>
      </c>
      <c r="AJ357">
        <f t="shared" si="130"/>
        <v>75124.547500000001</v>
      </c>
      <c r="AK357">
        <f t="shared" si="131"/>
        <v>1.6117243168752531</v>
      </c>
      <c r="AL357" s="39">
        <f t="shared" si="124"/>
        <v>40347</v>
      </c>
      <c r="AM357" s="40">
        <f t="shared" si="125"/>
        <v>121.08006</v>
      </c>
      <c r="AN357">
        <f t="shared" si="118"/>
        <v>195.32382349999997</v>
      </c>
      <c r="AO357">
        <f t="shared" si="118"/>
        <v>165.27400449999999</v>
      </c>
      <c r="AP357" s="33">
        <f t="shared" si="118"/>
        <v>135.2241855</v>
      </c>
      <c r="AQ357">
        <f t="shared" si="118"/>
        <v>105.17436649999999</v>
      </c>
      <c r="AR357">
        <f t="shared" si="118"/>
        <v>75.124547500000006</v>
      </c>
      <c r="AT357">
        <f>PER!AK357/PBR!AJ357*100</f>
        <v>16.465301530409576</v>
      </c>
      <c r="AU357">
        <f t="shared" si="132"/>
        <v>86775.977884615393</v>
      </c>
      <c r="AW357">
        <f>PER!AW357/PBR!AU357*100</f>
        <v>15.529342537715124</v>
      </c>
      <c r="BB357">
        <f t="shared" si="133"/>
        <v>90676.461153846147</v>
      </c>
      <c r="BC357">
        <f t="shared" si="126"/>
        <v>1.3352975894655792</v>
      </c>
      <c r="BD357" s="41">
        <f t="shared" si="121"/>
        <v>121.08006</v>
      </c>
      <c r="BE357">
        <f t="shared" si="135"/>
        <v>217.62350676923074</v>
      </c>
      <c r="BF357">
        <f t="shared" si="135"/>
        <v>181.3529223076923</v>
      </c>
      <c r="BG357">
        <f t="shared" si="135"/>
        <v>145.08233784615385</v>
      </c>
      <c r="BH357">
        <f t="shared" si="135"/>
        <v>108.8117533846154</v>
      </c>
      <c r="BI357">
        <f t="shared" si="135"/>
        <v>72.541168923076924</v>
      </c>
      <c r="BK357">
        <f>PER!BD357/PBR!BB357*100</f>
        <v>16.244846708775441</v>
      </c>
      <c r="BL357">
        <f t="shared" si="134"/>
        <v>86775.977884615393</v>
      </c>
      <c r="BN357">
        <f>PER!BP357/PBR!BL357*100</f>
        <v>18.908209453615509</v>
      </c>
    </row>
    <row r="358" spans="1:66" x14ac:dyDescent="0.3">
      <c r="A358" s="38">
        <v>40354</v>
      </c>
      <c r="B358" s="48">
        <v>118575.97</v>
      </c>
      <c r="C358" s="48">
        <v>143732.96</v>
      </c>
      <c r="D358" s="48">
        <v>805000</v>
      </c>
      <c r="E358" s="49">
        <v>1835.16</v>
      </c>
      <c r="AC358" s="35">
        <f t="shared" si="128"/>
        <v>2011</v>
      </c>
      <c r="AD358" s="5">
        <f t="shared" si="122"/>
        <v>2010</v>
      </c>
      <c r="AE358" s="5">
        <f t="shared" si="129"/>
        <v>2009</v>
      </c>
      <c r="AF358" s="8">
        <f t="shared" si="123"/>
        <v>40354</v>
      </c>
      <c r="AG358" s="6">
        <f t="shared" si="119"/>
        <v>28</v>
      </c>
      <c r="AH358" s="6">
        <f t="shared" si="120"/>
        <v>24</v>
      </c>
      <c r="AJ358">
        <f t="shared" si="130"/>
        <v>75485.41</v>
      </c>
      <c r="AK358">
        <f t="shared" si="131"/>
        <v>1.5708462072339542</v>
      </c>
      <c r="AL358" s="39">
        <f t="shared" si="124"/>
        <v>40354</v>
      </c>
      <c r="AM358" s="40">
        <f t="shared" si="125"/>
        <v>118.57597</v>
      </c>
      <c r="AN358">
        <f t="shared" si="118"/>
        <v>196.262066</v>
      </c>
      <c r="AO358">
        <f t="shared" si="118"/>
        <v>166.067902</v>
      </c>
      <c r="AP358" s="33">
        <f t="shared" si="118"/>
        <v>135.87373799999997</v>
      </c>
      <c r="AQ358">
        <f t="shared" si="118"/>
        <v>105.67957399999999</v>
      </c>
      <c r="AR358">
        <f t="shared" si="118"/>
        <v>75.485410000000002</v>
      </c>
      <c r="AT358">
        <f>PER!AK358/PBR!AJ358*100</f>
        <v>16.543254976231626</v>
      </c>
      <c r="AU358">
        <f t="shared" si="132"/>
        <v>87220.13692307692</v>
      </c>
      <c r="AW358">
        <f>PER!AW358/PBR!AU358*100</f>
        <v>15.662551920570071</v>
      </c>
      <c r="BB358">
        <f t="shared" si="133"/>
        <v>90897.630769230775</v>
      </c>
      <c r="BC358">
        <f t="shared" si="126"/>
        <v>1.304500117291709</v>
      </c>
      <c r="BD358" s="41">
        <f t="shared" si="121"/>
        <v>118.57597</v>
      </c>
      <c r="BE358">
        <f t="shared" si="135"/>
        <v>218.15431384615385</v>
      </c>
      <c r="BF358">
        <f t="shared" si="135"/>
        <v>181.79526153846155</v>
      </c>
      <c r="BG358">
        <f t="shared" si="135"/>
        <v>145.43620923076926</v>
      </c>
      <c r="BH358">
        <f t="shared" si="135"/>
        <v>109.07715692307696</v>
      </c>
      <c r="BI358">
        <f t="shared" si="135"/>
        <v>72.718104615384632</v>
      </c>
      <c r="BK358">
        <f>PER!BD358/PBR!BB358*100</f>
        <v>16.154197807643627</v>
      </c>
      <c r="BL358">
        <f t="shared" si="134"/>
        <v>87220.13692307692</v>
      </c>
      <c r="BN358">
        <f>PER!BP358/PBR!BL358*100</f>
        <v>18.690409513582864</v>
      </c>
    </row>
    <row r="359" spans="1:66" x14ac:dyDescent="0.3">
      <c r="A359" s="38">
        <v>40361</v>
      </c>
      <c r="B359" s="48">
        <v>112978.59</v>
      </c>
      <c r="C359" s="48">
        <v>137155.66</v>
      </c>
      <c r="D359" s="48">
        <v>767000</v>
      </c>
      <c r="E359" s="49">
        <v>1750.88</v>
      </c>
      <c r="AC359" s="35">
        <f t="shared" si="128"/>
        <v>2011</v>
      </c>
      <c r="AD359" s="5">
        <f t="shared" si="122"/>
        <v>2010</v>
      </c>
      <c r="AE359" s="5">
        <f t="shared" si="129"/>
        <v>2009</v>
      </c>
      <c r="AF359" s="8">
        <f t="shared" si="123"/>
        <v>40361</v>
      </c>
      <c r="AG359" s="6">
        <f t="shared" si="119"/>
        <v>27</v>
      </c>
      <c r="AH359" s="6">
        <f t="shared" si="120"/>
        <v>25</v>
      </c>
      <c r="AJ359">
        <f t="shared" si="130"/>
        <v>75846.272500000006</v>
      </c>
      <c r="AK359">
        <f t="shared" si="131"/>
        <v>1.4895733999320795</v>
      </c>
      <c r="AL359" s="39">
        <f t="shared" si="124"/>
        <v>40361</v>
      </c>
      <c r="AM359" s="40">
        <f t="shared" si="125"/>
        <v>112.97859</v>
      </c>
      <c r="AN359">
        <f t="shared" si="118"/>
        <v>197.20030849999998</v>
      </c>
      <c r="AO359">
        <f t="shared" si="118"/>
        <v>166.86179949999999</v>
      </c>
      <c r="AP359" s="33">
        <f t="shared" si="118"/>
        <v>136.5232905</v>
      </c>
      <c r="AQ359">
        <f t="shared" si="118"/>
        <v>106.1847815</v>
      </c>
      <c r="AR359">
        <f t="shared" si="118"/>
        <v>75.846272500000012</v>
      </c>
      <c r="AT359">
        <f>PER!AK359/PBR!AJ359*100</f>
        <v>16.620466645973831</v>
      </c>
      <c r="AU359">
        <f t="shared" si="132"/>
        <v>87664.295961538475</v>
      </c>
      <c r="AW359">
        <f>PER!AW359/PBR!AU359*100</f>
        <v>15.794411468791569</v>
      </c>
      <c r="BB359">
        <f t="shared" si="133"/>
        <v>91118.800384615402</v>
      </c>
      <c r="BC359">
        <f t="shared" si="126"/>
        <v>1.2399042735759658</v>
      </c>
      <c r="BD359" s="41">
        <f t="shared" si="121"/>
        <v>112.97859</v>
      </c>
      <c r="BE359">
        <f t="shared" si="135"/>
        <v>218.68512092307697</v>
      </c>
      <c r="BF359">
        <f t="shared" si="135"/>
        <v>182.2376007692308</v>
      </c>
      <c r="BG359">
        <f t="shared" si="135"/>
        <v>145.79008061538465</v>
      </c>
      <c r="BH359">
        <f t="shared" si="135"/>
        <v>109.3425604615385</v>
      </c>
      <c r="BI359">
        <f t="shared" si="135"/>
        <v>72.895040307692327</v>
      </c>
      <c r="BK359">
        <f>PER!BD359/PBR!BB359*100</f>
        <v>16.063988964601119</v>
      </c>
      <c r="BL359">
        <f t="shared" si="134"/>
        <v>87664.295961538475</v>
      </c>
      <c r="BN359">
        <f>PER!BP359/PBR!BL359*100</f>
        <v>18.474816579512694</v>
      </c>
    </row>
    <row r="360" spans="1:66" x14ac:dyDescent="0.3">
      <c r="A360" s="38">
        <v>40368</v>
      </c>
      <c r="B360" s="48">
        <v>117250.27</v>
      </c>
      <c r="C360" s="48">
        <v>141896.4</v>
      </c>
      <c r="D360" s="48">
        <v>796000</v>
      </c>
      <c r="E360" s="49">
        <v>1811.12</v>
      </c>
      <c r="AC360" s="35">
        <f t="shared" si="128"/>
        <v>2011</v>
      </c>
      <c r="AD360" s="5">
        <f t="shared" si="122"/>
        <v>2010</v>
      </c>
      <c r="AE360" s="5">
        <f t="shared" si="129"/>
        <v>2009</v>
      </c>
      <c r="AF360" s="8">
        <f t="shared" si="123"/>
        <v>40368</v>
      </c>
      <c r="AG360" s="6">
        <f t="shared" si="119"/>
        <v>26</v>
      </c>
      <c r="AH360" s="6">
        <f t="shared" si="120"/>
        <v>26</v>
      </c>
      <c r="AJ360">
        <f t="shared" si="130"/>
        <v>76207.135000000009</v>
      </c>
      <c r="AK360">
        <f t="shared" si="131"/>
        <v>1.5385733894864304</v>
      </c>
      <c r="AL360" s="39">
        <f t="shared" si="124"/>
        <v>40368</v>
      </c>
      <c r="AM360" s="40">
        <f t="shared" si="125"/>
        <v>117.25027</v>
      </c>
      <c r="AN360">
        <f t="shared" ref="AN360:AR375" si="136">($AJ360*AN$18)/1000</f>
        <v>198.13855100000001</v>
      </c>
      <c r="AO360">
        <f t="shared" si="136"/>
        <v>167.655697</v>
      </c>
      <c r="AP360" s="33">
        <f t="shared" si="136"/>
        <v>137.172843</v>
      </c>
      <c r="AQ360">
        <f t="shared" si="136"/>
        <v>106.689989</v>
      </c>
      <c r="AR360">
        <f t="shared" si="136"/>
        <v>76.207135000000008</v>
      </c>
      <c r="AT360">
        <f>PER!AK360/PBR!AJ360*100</f>
        <v>16.696947077199528</v>
      </c>
      <c r="AU360">
        <f t="shared" si="132"/>
        <v>88108.455000000002</v>
      </c>
      <c r="AW360">
        <f>PER!AW360/PBR!AU360*100</f>
        <v>15.924941596127182</v>
      </c>
      <c r="BB360">
        <f t="shared" si="133"/>
        <v>91339.97</v>
      </c>
      <c r="BC360">
        <f t="shared" si="126"/>
        <v>1.2836688034821995</v>
      </c>
      <c r="BD360" s="41">
        <f t="shared" si="121"/>
        <v>117.25027</v>
      </c>
      <c r="BE360">
        <f t="shared" si="135"/>
        <v>219.21592799999999</v>
      </c>
      <c r="BF360">
        <f t="shared" si="135"/>
        <v>182.67994000000002</v>
      </c>
      <c r="BG360">
        <f t="shared" si="135"/>
        <v>146.14395200000001</v>
      </c>
      <c r="BH360">
        <f t="shared" si="135"/>
        <v>109.60796400000002</v>
      </c>
      <c r="BI360">
        <f t="shared" si="135"/>
        <v>73.071976000000006</v>
      </c>
      <c r="BK360">
        <f>PER!BD360/PBR!BB360*100</f>
        <v>15.974216982992223</v>
      </c>
      <c r="BL360">
        <f t="shared" si="134"/>
        <v>88108.455000000002</v>
      </c>
      <c r="BN360">
        <f>PER!BP360/PBR!BL360*100</f>
        <v>18.26139727452944</v>
      </c>
    </row>
    <row r="361" spans="1:66" x14ac:dyDescent="0.3">
      <c r="A361" s="38">
        <v>40375</v>
      </c>
      <c r="B361" s="48">
        <v>118134.07</v>
      </c>
      <c r="C361" s="48">
        <v>141458.54999999999</v>
      </c>
      <c r="D361" s="48">
        <v>802000</v>
      </c>
      <c r="E361" s="49">
        <v>1803.33</v>
      </c>
      <c r="AC361" s="35">
        <f t="shared" si="128"/>
        <v>2011</v>
      </c>
      <c r="AD361" s="5">
        <f t="shared" si="122"/>
        <v>2010</v>
      </c>
      <c r="AE361" s="5">
        <f t="shared" si="129"/>
        <v>2009</v>
      </c>
      <c r="AF361" s="8">
        <f t="shared" si="123"/>
        <v>40375</v>
      </c>
      <c r="AG361" s="6">
        <f t="shared" si="119"/>
        <v>25</v>
      </c>
      <c r="AH361" s="6">
        <f t="shared" si="120"/>
        <v>27</v>
      </c>
      <c r="AJ361">
        <f t="shared" si="130"/>
        <v>76567.997500000012</v>
      </c>
      <c r="AK361">
        <f t="shared" si="131"/>
        <v>1.5428648241714822</v>
      </c>
      <c r="AL361" s="39">
        <f t="shared" si="124"/>
        <v>40375</v>
      </c>
      <c r="AM361" s="40">
        <f t="shared" si="125"/>
        <v>118.13407000000001</v>
      </c>
      <c r="AN361">
        <f t="shared" si="136"/>
        <v>199.07679350000001</v>
      </c>
      <c r="AO361">
        <f t="shared" si="136"/>
        <v>168.44959450000002</v>
      </c>
      <c r="AP361" s="33">
        <f t="shared" si="136"/>
        <v>137.82239550000003</v>
      </c>
      <c r="AQ361">
        <f t="shared" si="136"/>
        <v>107.19519650000001</v>
      </c>
      <c r="AR361">
        <f t="shared" si="136"/>
        <v>76.567997500000018</v>
      </c>
      <c r="AT361">
        <f>PER!AK361/PBR!AJ361*100</f>
        <v>16.772706608819274</v>
      </c>
      <c r="AU361">
        <f t="shared" si="132"/>
        <v>88552.614038461543</v>
      </c>
      <c r="AW361">
        <f>PER!AW361/PBR!AU361*100</f>
        <v>16.05416230676229</v>
      </c>
      <c r="BB361">
        <f t="shared" si="133"/>
        <v>91561.139615384629</v>
      </c>
      <c r="BC361">
        <f t="shared" si="126"/>
        <v>1.2902206164781116</v>
      </c>
      <c r="BD361" s="41">
        <f t="shared" si="121"/>
        <v>118.13407000000001</v>
      </c>
      <c r="BE361">
        <f t="shared" si="135"/>
        <v>219.7467350769231</v>
      </c>
      <c r="BF361">
        <f t="shared" si="135"/>
        <v>183.12227923076927</v>
      </c>
      <c r="BG361">
        <f t="shared" si="135"/>
        <v>146.49782338461543</v>
      </c>
      <c r="BH361">
        <f t="shared" si="135"/>
        <v>109.87336753846158</v>
      </c>
      <c r="BI361">
        <f t="shared" si="135"/>
        <v>73.248911692307715</v>
      </c>
      <c r="BK361">
        <f>PER!BD361/PBR!BB361*100</f>
        <v>15.884878697047839</v>
      </c>
      <c r="BL361">
        <f t="shared" si="134"/>
        <v>88552.614038461543</v>
      </c>
      <c r="BN361">
        <f>PER!BP361/PBR!BL361*100</f>
        <v>18.050118891399709</v>
      </c>
    </row>
    <row r="362" spans="1:66" x14ac:dyDescent="0.3">
      <c r="A362" s="38">
        <v>40382</v>
      </c>
      <c r="B362" s="48">
        <v>119459.76</v>
      </c>
      <c r="C362" s="48">
        <v>142304.78</v>
      </c>
      <c r="D362" s="48">
        <v>811000</v>
      </c>
      <c r="E362" s="49">
        <v>1813.65</v>
      </c>
      <c r="AC362" s="35">
        <f t="shared" si="128"/>
        <v>2011</v>
      </c>
      <c r="AD362" s="5">
        <f t="shared" si="122"/>
        <v>2010</v>
      </c>
      <c r="AE362" s="5">
        <f t="shared" si="129"/>
        <v>2009</v>
      </c>
      <c r="AF362" s="8">
        <f t="shared" si="123"/>
        <v>40382</v>
      </c>
      <c r="AG362" s="6">
        <f t="shared" si="119"/>
        <v>24</v>
      </c>
      <c r="AH362" s="6">
        <f t="shared" si="120"/>
        <v>28</v>
      </c>
      <c r="AJ362">
        <f t="shared" si="130"/>
        <v>76928.86</v>
      </c>
      <c r="AK362">
        <f t="shared" si="131"/>
        <v>1.5528601359749774</v>
      </c>
      <c r="AL362" s="39">
        <f t="shared" si="124"/>
        <v>40382</v>
      </c>
      <c r="AM362" s="40">
        <f t="shared" si="125"/>
        <v>119.45975999999999</v>
      </c>
      <c r="AN362">
        <f t="shared" si="136"/>
        <v>200.01503599999995</v>
      </c>
      <c r="AO362">
        <f t="shared" si="136"/>
        <v>169.24349199999997</v>
      </c>
      <c r="AP362" s="33">
        <f t="shared" si="136"/>
        <v>138.47194799999997</v>
      </c>
      <c r="AQ362">
        <f t="shared" si="136"/>
        <v>107.70040399999999</v>
      </c>
      <c r="AR362">
        <f t="shared" si="136"/>
        <v>76.92886</v>
      </c>
      <c r="AT362">
        <f>PER!AK362/PBR!AJ362*100</f>
        <v>16.847755385750101</v>
      </c>
      <c r="AU362">
        <f t="shared" si="132"/>
        <v>88996.773076923084</v>
      </c>
      <c r="AW362">
        <f>PER!AW362/PBR!AU362*100</f>
        <v>16.182093205540166</v>
      </c>
      <c r="BB362">
        <f t="shared" si="133"/>
        <v>91782.309230769228</v>
      </c>
      <c r="BC362">
        <f t="shared" si="126"/>
        <v>1.3015553977797731</v>
      </c>
      <c r="BD362" s="41">
        <f t="shared" si="121"/>
        <v>119.45975999999999</v>
      </c>
      <c r="BE362">
        <f t="shared" si="135"/>
        <v>220.27754215384616</v>
      </c>
      <c r="BF362">
        <f t="shared" si="135"/>
        <v>183.56461846153846</v>
      </c>
      <c r="BG362">
        <f t="shared" si="135"/>
        <v>146.85169476923076</v>
      </c>
      <c r="BH362">
        <f t="shared" si="135"/>
        <v>110.13877107692309</v>
      </c>
      <c r="BI362">
        <f t="shared" si="135"/>
        <v>73.425847384615381</v>
      </c>
      <c r="BK362">
        <f>PER!BD362/PBR!BB362*100</f>
        <v>15.795970971513349</v>
      </c>
      <c r="BL362">
        <f t="shared" si="134"/>
        <v>88996.773076923084</v>
      </c>
      <c r="BN362">
        <f>PER!BP362/PBR!BL362*100</f>
        <v>17.840949375822223</v>
      </c>
    </row>
    <row r="363" spans="1:66" x14ac:dyDescent="0.3">
      <c r="A363" s="38">
        <v>40389</v>
      </c>
      <c r="B363" s="48">
        <v>119312.46</v>
      </c>
      <c r="C363" s="48">
        <v>141532.17000000001</v>
      </c>
      <c r="D363" s="48">
        <v>810000</v>
      </c>
      <c r="E363" s="49">
        <v>1802.65</v>
      </c>
      <c r="AC363" s="35">
        <f t="shared" si="128"/>
        <v>2011</v>
      </c>
      <c r="AD363" s="5">
        <f t="shared" si="122"/>
        <v>2010</v>
      </c>
      <c r="AE363" s="5">
        <f t="shared" si="129"/>
        <v>2009</v>
      </c>
      <c r="AF363" s="8">
        <f t="shared" si="123"/>
        <v>40389</v>
      </c>
      <c r="AG363" s="6">
        <f t="shared" si="119"/>
        <v>23</v>
      </c>
      <c r="AH363" s="6">
        <f t="shared" si="120"/>
        <v>29</v>
      </c>
      <c r="AJ363">
        <f t="shared" si="130"/>
        <v>77289.722500000003</v>
      </c>
      <c r="AK363">
        <f t="shared" si="131"/>
        <v>1.5437040804487299</v>
      </c>
      <c r="AL363" s="39">
        <f t="shared" si="124"/>
        <v>40389</v>
      </c>
      <c r="AM363" s="40">
        <f t="shared" si="125"/>
        <v>119.31246</v>
      </c>
      <c r="AN363">
        <f t="shared" si="136"/>
        <v>200.95327849999998</v>
      </c>
      <c r="AO363">
        <f t="shared" si="136"/>
        <v>170.03738949999999</v>
      </c>
      <c r="AP363" s="33">
        <f t="shared" si="136"/>
        <v>139.1215005</v>
      </c>
      <c r="AQ363">
        <f t="shared" si="136"/>
        <v>108.2056115</v>
      </c>
      <c r="AR363">
        <f t="shared" si="136"/>
        <v>77.289722500000011</v>
      </c>
      <c r="AT363">
        <f>PER!AK363/PBR!AJ363*100</f>
        <v>16.922103363444254</v>
      </c>
      <c r="AU363">
        <f t="shared" si="132"/>
        <v>89440.93211538461</v>
      </c>
      <c r="AW363">
        <f>PER!AW363/PBR!AU363*100</f>
        <v>16.308753507877537</v>
      </c>
      <c r="BB363">
        <f t="shared" si="133"/>
        <v>92003.478846153856</v>
      </c>
      <c r="BC363">
        <f t="shared" si="126"/>
        <v>1.2968255276467493</v>
      </c>
      <c r="BD363" s="41">
        <f t="shared" si="121"/>
        <v>119.31246</v>
      </c>
      <c r="BE363">
        <f t="shared" si="135"/>
        <v>220.80834923076924</v>
      </c>
      <c r="BF363">
        <f t="shared" si="135"/>
        <v>184.00695769230771</v>
      </c>
      <c r="BG363">
        <f t="shared" si="135"/>
        <v>147.20556615384618</v>
      </c>
      <c r="BH363">
        <f t="shared" si="135"/>
        <v>110.40417461538465</v>
      </c>
      <c r="BI363">
        <f t="shared" si="135"/>
        <v>73.602783076923089</v>
      </c>
      <c r="BK363">
        <f>PER!BD363/PBR!BB363*100</f>
        <v>15.707490701281801</v>
      </c>
      <c r="BL363">
        <f t="shared" si="134"/>
        <v>89440.93211538461</v>
      </c>
      <c r="BN363">
        <f>PER!BP363/PBR!BL363*100</f>
        <v>17.633857310215738</v>
      </c>
    </row>
    <row r="364" spans="1:66" x14ac:dyDescent="0.3">
      <c r="A364" s="38">
        <v>40396</v>
      </c>
      <c r="B364" s="48">
        <v>117986.77</v>
      </c>
      <c r="C364" s="48">
        <v>140266.63</v>
      </c>
      <c r="D364" s="48">
        <v>801000</v>
      </c>
      <c r="E364" s="49">
        <v>1787.36</v>
      </c>
      <c r="AC364" s="35">
        <f t="shared" ref="AC364:AC366" si="137">AD364+1</f>
        <v>2011</v>
      </c>
      <c r="AD364" s="5">
        <f t="shared" ref="AD364:AD366" si="138">YEAR(AF364)</f>
        <v>2010</v>
      </c>
      <c r="AE364" s="5">
        <f t="shared" ref="AE364:AE366" si="139">AD364-1</f>
        <v>2009</v>
      </c>
      <c r="AF364" s="8">
        <f t="shared" ref="AF364:AF366" si="140">A364</f>
        <v>40396</v>
      </c>
      <c r="AG364" s="6">
        <f t="shared" si="119"/>
        <v>22</v>
      </c>
      <c r="AH364" s="6">
        <f t="shared" si="120"/>
        <v>30</v>
      </c>
      <c r="AJ364">
        <f t="shared" si="130"/>
        <v>77650.584999999992</v>
      </c>
      <c r="AK364">
        <f t="shared" ref="AK364:AK366" si="141">B364/AJ364</f>
        <v>1.519457580390412</v>
      </c>
      <c r="AL364" s="39">
        <f t="shared" ref="AL364:AL366" si="142">AF364</f>
        <v>40396</v>
      </c>
      <c r="AM364" s="40">
        <f t="shared" ref="AM364:AM366" si="143">(B364)/1000</f>
        <v>117.98677000000001</v>
      </c>
      <c r="AN364">
        <f t="shared" si="136"/>
        <v>201.89152099999995</v>
      </c>
      <c r="AO364">
        <f t="shared" si="136"/>
        <v>170.83128699999995</v>
      </c>
      <c r="AP364" s="33">
        <f t="shared" si="136"/>
        <v>139.77105299999999</v>
      </c>
      <c r="AQ364">
        <f t="shared" si="136"/>
        <v>108.71081899999999</v>
      </c>
      <c r="AR364">
        <f t="shared" si="136"/>
        <v>77.650584999999992</v>
      </c>
      <c r="AT364">
        <f>PER!AK364/PBR!AJ364*100</f>
        <v>16.995760312291669</v>
      </c>
      <c r="AU364">
        <f t="shared" si="132"/>
        <v>89885.091153846151</v>
      </c>
      <c r="AW364">
        <f>PER!AW364/PBR!AU364*100</f>
        <v>16.434162049386156</v>
      </c>
      <c r="BB364">
        <f t="shared" si="133"/>
        <v>92224.648461538454</v>
      </c>
      <c r="BC364">
        <f t="shared" si="126"/>
        <v>1.2793409567639116</v>
      </c>
      <c r="BD364" s="41">
        <f t="shared" si="121"/>
        <v>117.98677000000001</v>
      </c>
      <c r="BE364">
        <f t="shared" si="135"/>
        <v>221.33915630769229</v>
      </c>
      <c r="BF364">
        <f t="shared" si="135"/>
        <v>184.4492969230769</v>
      </c>
      <c r="BG364">
        <f t="shared" si="135"/>
        <v>147.55943753846154</v>
      </c>
      <c r="BH364">
        <f t="shared" si="135"/>
        <v>110.66957815384616</v>
      </c>
      <c r="BI364">
        <f t="shared" si="135"/>
        <v>73.779718769230769</v>
      </c>
      <c r="BK364">
        <f>PER!BD364/PBR!BB364*100</f>
        <v>15.619434811032457</v>
      </c>
      <c r="BL364">
        <f t="shared" si="134"/>
        <v>89885.091153846151</v>
      </c>
      <c r="BN364">
        <f>PER!BP364/PBR!BL364*100</f>
        <v>17.428811897987515</v>
      </c>
    </row>
    <row r="365" spans="1:66" x14ac:dyDescent="0.3">
      <c r="A365" s="38">
        <v>40403</v>
      </c>
      <c r="B365" s="48">
        <v>115040.78</v>
      </c>
      <c r="C365" s="48">
        <v>136513.82999999999</v>
      </c>
      <c r="D365" s="48">
        <v>781000</v>
      </c>
      <c r="E365" s="49">
        <v>1738.22</v>
      </c>
      <c r="AC365" s="35">
        <f t="shared" si="137"/>
        <v>2011</v>
      </c>
      <c r="AD365" s="5">
        <f t="shared" si="138"/>
        <v>2010</v>
      </c>
      <c r="AE365" s="5">
        <f t="shared" si="139"/>
        <v>2009</v>
      </c>
      <c r="AF365" s="8">
        <f t="shared" si="140"/>
        <v>40403</v>
      </c>
      <c r="AG365" s="6">
        <f t="shared" si="119"/>
        <v>21</v>
      </c>
      <c r="AH365" s="6">
        <f t="shared" si="120"/>
        <v>31</v>
      </c>
      <c r="AJ365">
        <f t="shared" si="130"/>
        <v>78011.447500000009</v>
      </c>
      <c r="AK365">
        <f t="shared" si="141"/>
        <v>1.4746653688229536</v>
      </c>
      <c r="AL365" s="39">
        <f t="shared" si="142"/>
        <v>40403</v>
      </c>
      <c r="AM365" s="40">
        <f t="shared" si="143"/>
        <v>115.04078</v>
      </c>
      <c r="AN365">
        <f t="shared" si="136"/>
        <v>202.82976350000001</v>
      </c>
      <c r="AO365">
        <f t="shared" si="136"/>
        <v>171.62518449999999</v>
      </c>
      <c r="AP365" s="33">
        <f t="shared" si="136"/>
        <v>140.42060549999999</v>
      </c>
      <c r="AQ365">
        <f t="shared" si="136"/>
        <v>109.21602650000001</v>
      </c>
      <c r="AR365">
        <f t="shared" si="136"/>
        <v>78.011447500000003</v>
      </c>
      <c r="AT365">
        <f>PER!AK365/PBR!AJ365*100</f>
        <v>17.068735821900219</v>
      </c>
      <c r="AU365">
        <f t="shared" si="132"/>
        <v>90329.250192307692</v>
      </c>
      <c r="AW365">
        <f>PER!AW365/PBR!AU365*100</f>
        <v>16.558337295210539</v>
      </c>
      <c r="BB365">
        <f t="shared" si="133"/>
        <v>92445.818076923082</v>
      </c>
      <c r="BC365">
        <f t="shared" si="126"/>
        <v>1.2444130236835149</v>
      </c>
      <c r="BD365" s="41">
        <f t="shared" si="121"/>
        <v>115.04078</v>
      </c>
      <c r="BE365">
        <f t="shared" si="135"/>
        <v>221.8699633846154</v>
      </c>
      <c r="BF365">
        <f t="shared" si="135"/>
        <v>184.89163615384615</v>
      </c>
      <c r="BG365">
        <f t="shared" si="135"/>
        <v>147.91330892307693</v>
      </c>
      <c r="BH365">
        <f t="shared" si="135"/>
        <v>110.93498169230772</v>
      </c>
      <c r="BI365">
        <f t="shared" si="135"/>
        <v>73.956654461538463</v>
      </c>
      <c r="BK365">
        <f>PER!BD365/PBR!BB365*100</f>
        <v>15.531800254874447</v>
      </c>
      <c r="BL365">
        <f t="shared" si="134"/>
        <v>90329.250192307692</v>
      </c>
      <c r="BN365">
        <f>PER!BP365/PBR!BL365*100</f>
        <v>17.225782948266005</v>
      </c>
    </row>
    <row r="366" spans="1:66" x14ac:dyDescent="0.3">
      <c r="A366" s="38">
        <v>40410</v>
      </c>
      <c r="B366" s="48">
        <v>115482.68</v>
      </c>
      <c r="C366" s="48">
        <v>137341.59</v>
      </c>
      <c r="D366" s="48">
        <v>784000</v>
      </c>
      <c r="E366" s="49">
        <v>1748.98</v>
      </c>
      <c r="AC366" s="35">
        <f t="shared" si="137"/>
        <v>2011</v>
      </c>
      <c r="AD366" s="5">
        <f t="shared" si="138"/>
        <v>2010</v>
      </c>
      <c r="AE366" s="5">
        <f t="shared" si="139"/>
        <v>2009</v>
      </c>
      <c r="AF366" s="8">
        <f t="shared" si="140"/>
        <v>40410</v>
      </c>
      <c r="AG366" s="6">
        <f t="shared" si="119"/>
        <v>20</v>
      </c>
      <c r="AH366" s="6">
        <f t="shared" si="120"/>
        <v>32</v>
      </c>
      <c r="AJ366">
        <f t="shared" si="130"/>
        <v>78372.31</v>
      </c>
      <c r="AK366">
        <f t="shared" si="141"/>
        <v>1.4735137958802031</v>
      </c>
      <c r="AL366" s="39">
        <f t="shared" si="142"/>
        <v>40410</v>
      </c>
      <c r="AM366" s="40">
        <f t="shared" si="143"/>
        <v>115.48267999999999</v>
      </c>
      <c r="AN366">
        <f t="shared" si="136"/>
        <v>203.76800599999996</v>
      </c>
      <c r="AO366">
        <f t="shared" si="136"/>
        <v>172.41908199999997</v>
      </c>
      <c r="AP366" s="33">
        <f t="shared" si="136"/>
        <v>141.07015799999999</v>
      </c>
      <c r="AQ366">
        <f t="shared" si="136"/>
        <v>109.721234</v>
      </c>
      <c r="AR366">
        <f t="shared" si="136"/>
        <v>78.372309999999999</v>
      </c>
      <c r="AT366">
        <f>PER!AK366/PBR!AJ366*100</f>
        <v>17.14103930525777</v>
      </c>
      <c r="AU366">
        <f t="shared" si="132"/>
        <v>90773.409230769234</v>
      </c>
      <c r="AW366">
        <f>PER!AW366/PBR!AU366*100</f>
        <v>16.681297349091523</v>
      </c>
      <c r="BB366">
        <f t="shared" si="133"/>
        <v>92666.987692307695</v>
      </c>
      <c r="BC366">
        <f t="shared" si="126"/>
        <v>1.2462116539651611</v>
      </c>
      <c r="BD366" s="41">
        <f t="shared" si="121"/>
        <v>115.48267999999999</v>
      </c>
      <c r="BE366">
        <f t="shared" si="135"/>
        <v>222.40077046153846</v>
      </c>
      <c r="BF366">
        <f t="shared" si="135"/>
        <v>185.3339753846154</v>
      </c>
      <c r="BG366">
        <f t="shared" si="135"/>
        <v>148.26718030769231</v>
      </c>
      <c r="BH366">
        <f t="shared" si="135"/>
        <v>111.20038523076926</v>
      </c>
      <c r="BI366">
        <f t="shared" si="135"/>
        <v>74.133590153846157</v>
      </c>
      <c r="BK366">
        <f>PER!BD366/PBR!BB366*100</f>
        <v>15.444584015995607</v>
      </c>
      <c r="BL366">
        <f t="shared" si="134"/>
        <v>90773.409230769234</v>
      </c>
      <c r="BN366">
        <f>PER!BP366/PBR!BL366*100</f>
        <v>17.024740861081717</v>
      </c>
    </row>
    <row r="367" spans="1:66" x14ac:dyDescent="0.3">
      <c r="A367" s="38">
        <v>40417</v>
      </c>
      <c r="B367" s="48">
        <v>112831.29</v>
      </c>
      <c r="C367" s="48">
        <v>134213.29999999999</v>
      </c>
      <c r="D367" s="48">
        <v>766000</v>
      </c>
      <c r="E367" s="49">
        <v>1716.34</v>
      </c>
      <c r="AC367" s="35">
        <f t="shared" ref="AC367" si="144">AD367+1</f>
        <v>2011</v>
      </c>
      <c r="AD367" s="5">
        <f t="shared" ref="AD367" si="145">YEAR(AF367)</f>
        <v>2010</v>
      </c>
      <c r="AE367" s="5">
        <f t="shared" ref="AE367" si="146">AD367-1</f>
        <v>2009</v>
      </c>
      <c r="AF367" s="8">
        <f t="shared" ref="AF367" si="147">A367</f>
        <v>40417</v>
      </c>
      <c r="AG367" s="6">
        <f t="shared" si="119"/>
        <v>19</v>
      </c>
      <c r="AH367" s="6">
        <f t="shared" si="120"/>
        <v>33</v>
      </c>
      <c r="AJ367">
        <f t="shared" si="130"/>
        <v>78733.172500000001</v>
      </c>
      <c r="AK367">
        <f t="shared" ref="AK367" si="148">B367/AJ367</f>
        <v>1.4330845108521442</v>
      </c>
      <c r="AL367" s="39">
        <f t="shared" ref="AL367" si="149">AF367</f>
        <v>40417</v>
      </c>
      <c r="AM367" s="40">
        <f t="shared" ref="AM367" si="150">(B367)/1000</f>
        <v>112.83129</v>
      </c>
      <c r="AN367">
        <f t="shared" si="136"/>
        <v>204.70624849999999</v>
      </c>
      <c r="AO367">
        <f t="shared" si="136"/>
        <v>173.21297949999999</v>
      </c>
      <c r="AP367" s="33">
        <f t="shared" si="136"/>
        <v>141.71971049999999</v>
      </c>
      <c r="AQ367">
        <f t="shared" si="136"/>
        <v>110.22644150000001</v>
      </c>
      <c r="AR367">
        <f t="shared" si="136"/>
        <v>78.733172499999995</v>
      </c>
      <c r="AT367">
        <f>PER!AK367/PBR!AJ367*100</f>
        <v>17.212680002779692</v>
      </c>
      <c r="AU367">
        <f t="shared" si="132"/>
        <v>91217.568269230775</v>
      </c>
      <c r="AW367">
        <f>PER!AW367/PBR!AU367*100</f>
        <v>16.803059962165054</v>
      </c>
      <c r="BB367">
        <f t="shared" si="133"/>
        <v>92888.157307692309</v>
      </c>
      <c r="BC367">
        <f t="shared" si="126"/>
        <v>1.2147004878807748</v>
      </c>
      <c r="BD367" s="41">
        <f t="shared" si="121"/>
        <v>112.83129</v>
      </c>
      <c r="BE367">
        <f t="shared" si="135"/>
        <v>222.93157753846154</v>
      </c>
      <c r="BF367">
        <f t="shared" si="135"/>
        <v>185.77631461538462</v>
      </c>
      <c r="BG367">
        <f t="shared" si="135"/>
        <v>148.6210516923077</v>
      </c>
      <c r="BH367">
        <f t="shared" si="135"/>
        <v>111.46578876923078</v>
      </c>
      <c r="BI367">
        <f t="shared" si="135"/>
        <v>74.310525846153851</v>
      </c>
      <c r="BK367">
        <f>PER!BD367/PBR!BB367*100</f>
        <v>15.357783106316248</v>
      </c>
      <c r="BL367">
        <f t="shared" si="134"/>
        <v>91217.568269230775</v>
      </c>
      <c r="BN367">
        <f>PER!BP367/PBR!BL367*100</f>
        <v>16.825656612981025</v>
      </c>
    </row>
    <row r="368" spans="1:66" x14ac:dyDescent="0.3">
      <c r="A368" s="38">
        <v>40424</v>
      </c>
      <c r="B368" s="48">
        <v>112094.8</v>
      </c>
      <c r="C368" s="48">
        <v>133323.26999999999</v>
      </c>
      <c r="D368" s="48">
        <v>761000</v>
      </c>
      <c r="E368" s="49">
        <v>1703.16</v>
      </c>
      <c r="AC368" s="35">
        <f t="shared" ref="AC368:AC371" si="151">AD368+1</f>
        <v>2011</v>
      </c>
      <c r="AD368" s="5">
        <f t="shared" ref="AD368:AD371" si="152">YEAR(AF368)</f>
        <v>2010</v>
      </c>
      <c r="AE368" s="5">
        <f t="shared" ref="AE368:AE371" si="153">AD368-1</f>
        <v>2009</v>
      </c>
      <c r="AF368" s="8">
        <f t="shared" ref="AF368:AF371" si="154">A368</f>
        <v>40424</v>
      </c>
      <c r="AG368" s="6">
        <f t="shared" si="119"/>
        <v>18</v>
      </c>
      <c r="AH368" s="6">
        <f t="shared" si="120"/>
        <v>34</v>
      </c>
      <c r="AJ368">
        <f t="shared" si="130"/>
        <v>79094.035000000003</v>
      </c>
      <c r="AK368">
        <f t="shared" ref="AK368:AK370" si="155">B368/AJ368</f>
        <v>1.4172345613673647</v>
      </c>
      <c r="AL368" s="39">
        <f t="shared" ref="AL368:AL371" si="156">AF368</f>
        <v>40424</v>
      </c>
      <c r="AM368" s="40">
        <f t="shared" ref="AM368:AM371" si="157">(B368)/1000</f>
        <v>112.09480000000001</v>
      </c>
      <c r="AN368">
        <f t="shared" si="136"/>
        <v>205.64449099999999</v>
      </c>
      <c r="AO368">
        <f t="shared" si="136"/>
        <v>174.00687699999997</v>
      </c>
      <c r="AP368" s="33">
        <f t="shared" si="136"/>
        <v>142.36926300000002</v>
      </c>
      <c r="AQ368">
        <f t="shared" si="136"/>
        <v>110.731649</v>
      </c>
      <c r="AR368">
        <f t="shared" si="136"/>
        <v>79.094035000000005</v>
      </c>
      <c r="AT368">
        <f>PER!AK368/PBR!AJ368*100</f>
        <v>17.283666986245695</v>
      </c>
      <c r="AU368">
        <f t="shared" si="132"/>
        <v>91661.727307692316</v>
      </c>
      <c r="AW368">
        <f>PER!AW368/PBR!AU368*100</f>
        <v>16.923642541505167</v>
      </c>
      <c r="BB368">
        <f t="shared" si="133"/>
        <v>93109.326923076937</v>
      </c>
      <c r="BC368">
        <f t="shared" si="126"/>
        <v>1.2039051693780161</v>
      </c>
      <c r="BD368" s="41">
        <f t="shared" si="121"/>
        <v>112.09480000000001</v>
      </c>
      <c r="BE368">
        <f t="shared" si="135"/>
        <v>223.46238461538465</v>
      </c>
      <c r="BF368">
        <f t="shared" si="135"/>
        <v>186.21865384615387</v>
      </c>
      <c r="BG368">
        <f t="shared" si="135"/>
        <v>148.97492307692309</v>
      </c>
      <c r="BH368">
        <f t="shared" si="135"/>
        <v>111.73119230769234</v>
      </c>
      <c r="BI368">
        <f t="shared" si="135"/>
        <v>74.487461538461545</v>
      </c>
      <c r="BK368">
        <f>PER!BD368/PBR!BB368*100</f>
        <v>15.271394566147938</v>
      </c>
      <c r="BL368">
        <f t="shared" si="134"/>
        <v>91661.727307692316</v>
      </c>
      <c r="BN368">
        <f>PER!BP368/PBR!BL368*100</f>
        <v>16.628501743058258</v>
      </c>
    </row>
    <row r="369" spans="1:66" x14ac:dyDescent="0.3">
      <c r="A369" s="38">
        <v>40431</v>
      </c>
      <c r="B369" s="48">
        <v>112831.29</v>
      </c>
      <c r="C369" s="48">
        <v>133612.93</v>
      </c>
      <c r="D369" s="48">
        <v>766000</v>
      </c>
      <c r="E369" s="49">
        <v>1704.38</v>
      </c>
      <c r="AC369" s="35">
        <f t="shared" si="151"/>
        <v>2011</v>
      </c>
      <c r="AD369" s="5">
        <f t="shared" si="152"/>
        <v>2010</v>
      </c>
      <c r="AE369" s="5">
        <f t="shared" si="153"/>
        <v>2009</v>
      </c>
      <c r="AF369" s="8">
        <f t="shared" si="154"/>
        <v>40431</v>
      </c>
      <c r="AG369" s="6">
        <f t="shared" si="119"/>
        <v>17</v>
      </c>
      <c r="AH369" s="6">
        <f t="shared" si="120"/>
        <v>35</v>
      </c>
      <c r="AJ369">
        <f t="shared" si="130"/>
        <v>79454.897500000006</v>
      </c>
      <c r="AK369">
        <f t="shared" si="155"/>
        <v>1.4200671519335857</v>
      </c>
      <c r="AL369" s="39">
        <f t="shared" si="156"/>
        <v>40431</v>
      </c>
      <c r="AM369" s="40">
        <f t="shared" si="157"/>
        <v>112.83129</v>
      </c>
      <c r="AN369">
        <f t="shared" si="136"/>
        <v>206.58273349999999</v>
      </c>
      <c r="AO369">
        <f t="shared" si="136"/>
        <v>174.80077449999999</v>
      </c>
      <c r="AP369" s="33">
        <f t="shared" si="136"/>
        <v>143.01881549999999</v>
      </c>
      <c r="AQ369">
        <f t="shared" si="136"/>
        <v>111.23685650000002</v>
      </c>
      <c r="AR369">
        <f t="shared" si="136"/>
        <v>79.454897500000001</v>
      </c>
      <c r="AT369">
        <f>PER!AK369/PBR!AJ369*100</f>
        <v>17.354009162629268</v>
      </c>
      <c r="AU369">
        <f t="shared" si="132"/>
        <v>92105.886346153857</v>
      </c>
      <c r="AW369">
        <f>PER!AW369/PBR!AU369*100</f>
        <v>17.043062158419762</v>
      </c>
      <c r="BB369">
        <f t="shared" si="133"/>
        <v>93330.496538461535</v>
      </c>
      <c r="BC369">
        <f t="shared" si="126"/>
        <v>1.2089434234768286</v>
      </c>
      <c r="BD369" s="41">
        <f t="shared" si="121"/>
        <v>112.83129</v>
      </c>
      <c r="BE369">
        <f t="shared" si="135"/>
        <v>223.99319169230768</v>
      </c>
      <c r="BF369">
        <f t="shared" si="135"/>
        <v>186.66099307692306</v>
      </c>
      <c r="BG369">
        <f t="shared" si="135"/>
        <v>149.32879446153845</v>
      </c>
      <c r="BH369">
        <f t="shared" si="135"/>
        <v>111.99659584615385</v>
      </c>
      <c r="BI369">
        <f t="shared" si="135"/>
        <v>74.664397230769225</v>
      </c>
      <c r="BK369">
        <f>PER!BD369/PBR!BB369*100</f>
        <v>15.185415463857103</v>
      </c>
      <c r="BL369">
        <f t="shared" si="134"/>
        <v>92105.886346153857</v>
      </c>
      <c r="BN369">
        <f>PER!BP369/PBR!BL369*100</f>
        <v>16.43324833939192</v>
      </c>
    </row>
    <row r="370" spans="1:66" x14ac:dyDescent="0.3">
      <c r="A370" s="38">
        <v>40438</v>
      </c>
      <c r="B370" s="48">
        <v>113862.39</v>
      </c>
      <c r="C370" s="48">
        <v>135808.41</v>
      </c>
      <c r="D370" s="48">
        <v>773000</v>
      </c>
      <c r="E370" s="49">
        <v>1734.1</v>
      </c>
      <c r="AC370" s="35">
        <f t="shared" si="151"/>
        <v>2011</v>
      </c>
      <c r="AD370" s="5">
        <f t="shared" si="152"/>
        <v>2010</v>
      </c>
      <c r="AE370" s="5">
        <f t="shared" si="153"/>
        <v>2009</v>
      </c>
      <c r="AF370" s="8">
        <f t="shared" si="154"/>
        <v>40438</v>
      </c>
      <c r="AG370" s="6">
        <f t="shared" si="119"/>
        <v>16</v>
      </c>
      <c r="AH370" s="6">
        <f t="shared" si="120"/>
        <v>36</v>
      </c>
      <c r="AJ370">
        <f t="shared" si="130"/>
        <v>79815.760000000009</v>
      </c>
      <c r="AK370">
        <f t="shared" si="155"/>
        <v>1.4265652547817622</v>
      </c>
      <c r="AL370" s="39">
        <f t="shared" si="156"/>
        <v>40438</v>
      </c>
      <c r="AM370" s="40">
        <f t="shared" si="157"/>
        <v>113.86239</v>
      </c>
      <c r="AN370">
        <f t="shared" si="136"/>
        <v>207.52097599999999</v>
      </c>
      <c r="AO370">
        <f t="shared" si="136"/>
        <v>175.594672</v>
      </c>
      <c r="AP370" s="33">
        <f t="shared" si="136"/>
        <v>143.66836800000002</v>
      </c>
      <c r="AQ370">
        <f t="shared" si="136"/>
        <v>111.74206400000001</v>
      </c>
      <c r="AR370">
        <f t="shared" si="136"/>
        <v>79.815760000000012</v>
      </c>
      <c r="AT370">
        <f>PER!AK370/PBR!AJ370*100</f>
        <v>17.423715277823288</v>
      </c>
      <c r="AU370">
        <f t="shared" si="132"/>
        <v>92550.045384615383</v>
      </c>
      <c r="AW370">
        <f>PER!AW370/PBR!AU370*100</f>
        <v>17.16133555650752</v>
      </c>
      <c r="BB370">
        <f t="shared" si="133"/>
        <v>93551.666153846149</v>
      </c>
      <c r="BC370">
        <f t="shared" si="126"/>
        <v>1.2171070241843984</v>
      </c>
      <c r="BD370" s="41">
        <f t="shared" si="121"/>
        <v>113.86239</v>
      </c>
      <c r="BE370">
        <f t="shared" si="135"/>
        <v>224.52399876923076</v>
      </c>
      <c r="BF370">
        <f t="shared" si="135"/>
        <v>187.10333230769228</v>
      </c>
      <c r="BG370">
        <f t="shared" si="135"/>
        <v>149.68266584615384</v>
      </c>
      <c r="BH370">
        <f t="shared" si="135"/>
        <v>112.26199938461539</v>
      </c>
      <c r="BI370">
        <f t="shared" si="135"/>
        <v>74.841332923076919</v>
      </c>
      <c r="BK370">
        <f>PER!BD370/PBR!BB370*100</f>
        <v>15.099842895533349</v>
      </c>
      <c r="BL370">
        <f t="shared" si="134"/>
        <v>92550.045384615383</v>
      </c>
      <c r="BN370">
        <f>PER!BP370/PBR!BL370*100</f>
        <v>16.239869025871485</v>
      </c>
    </row>
    <row r="371" spans="1:66" x14ac:dyDescent="0.3">
      <c r="A371" s="38">
        <v>40445</v>
      </c>
      <c r="B371" s="48">
        <v>112242.09</v>
      </c>
      <c r="C371" s="48">
        <v>133292.23000000001</v>
      </c>
      <c r="D371" s="48">
        <v>762000</v>
      </c>
      <c r="E371" s="49">
        <v>1700.25</v>
      </c>
      <c r="AC371" s="35">
        <f t="shared" si="151"/>
        <v>2011</v>
      </c>
      <c r="AD371" s="5">
        <f t="shared" si="152"/>
        <v>2010</v>
      </c>
      <c r="AE371" s="5">
        <f t="shared" si="153"/>
        <v>2009</v>
      </c>
      <c r="AF371" s="8">
        <f t="shared" si="154"/>
        <v>40445</v>
      </c>
      <c r="AG371" s="6">
        <f t="shared" si="119"/>
        <v>15</v>
      </c>
      <c r="AH371" s="6">
        <f t="shared" si="120"/>
        <v>37</v>
      </c>
      <c r="AJ371">
        <f t="shared" si="130"/>
        <v>80176.622499999998</v>
      </c>
      <c r="AK371">
        <f>B371/AJ371</f>
        <v>1.3999353739302252</v>
      </c>
      <c r="AL371" s="39">
        <f t="shared" si="156"/>
        <v>40445</v>
      </c>
      <c r="AM371" s="40">
        <f t="shared" si="157"/>
        <v>112.24208999999999</v>
      </c>
      <c r="AN371">
        <f t="shared" si="136"/>
        <v>208.45921849999996</v>
      </c>
      <c r="AO371">
        <f t="shared" si="136"/>
        <v>176.38856949999999</v>
      </c>
      <c r="AP371" s="33">
        <f t="shared" si="136"/>
        <v>144.31792049999999</v>
      </c>
      <c r="AQ371">
        <f t="shared" si="136"/>
        <v>112.24727149999998</v>
      </c>
      <c r="AR371">
        <f t="shared" si="136"/>
        <v>80.176622499999993</v>
      </c>
      <c r="AT371">
        <f>PER!AK371/PBR!AJ371*100</f>
        <v>17.492793920265033</v>
      </c>
      <c r="AU371">
        <f t="shared" si="132"/>
        <v>92994.204423076924</v>
      </c>
      <c r="AW371">
        <f>PER!AW371/PBR!AU371*100</f>
        <v>17.278479159483929</v>
      </c>
      <c r="BB371">
        <f t="shared" si="133"/>
        <v>93772.835769230776</v>
      </c>
      <c r="BC371">
        <f t="shared" si="126"/>
        <v>1.1969574032742374</v>
      </c>
      <c r="BD371" s="41">
        <f t="shared" si="121"/>
        <v>112.24208999999999</v>
      </c>
      <c r="BE371">
        <f t="shared" si="135"/>
        <v>225.05480584615384</v>
      </c>
      <c r="BF371">
        <f t="shared" si="135"/>
        <v>187.54567153846156</v>
      </c>
      <c r="BG371">
        <f t="shared" si="135"/>
        <v>150.03653723076926</v>
      </c>
      <c r="BH371">
        <f t="shared" si="135"/>
        <v>112.52740292307695</v>
      </c>
      <c r="BI371">
        <f t="shared" si="135"/>
        <v>75.018268615384628</v>
      </c>
      <c r="BK371">
        <f>PER!BD371/PBR!BB371*100</f>
        <v>15.014673984662599</v>
      </c>
      <c r="BL371">
        <f t="shared" si="134"/>
        <v>92994.204423076924</v>
      </c>
      <c r="BN371">
        <f>PER!BP371/PBR!BL371*100</f>
        <v>16.048336949401662</v>
      </c>
    </row>
    <row r="372" spans="1:66" x14ac:dyDescent="0.3">
      <c r="A372" s="38">
        <v>40452</v>
      </c>
      <c r="B372" s="48">
        <v>114451.58</v>
      </c>
      <c r="C372" s="48">
        <v>136573.22</v>
      </c>
      <c r="D372" s="48">
        <v>777000</v>
      </c>
      <c r="E372" s="49">
        <v>1743.48</v>
      </c>
      <c r="AC372" s="35">
        <f t="shared" ref="AC372:AC374" si="158">AD372+1</f>
        <v>2011</v>
      </c>
      <c r="AD372" s="5">
        <f t="shared" ref="AD372:AD374" si="159">YEAR(AF372)</f>
        <v>2010</v>
      </c>
      <c r="AE372" s="5">
        <f t="shared" ref="AE372:AE374" si="160">AD372-1</f>
        <v>2009</v>
      </c>
      <c r="AF372" s="8">
        <f t="shared" ref="AF372:AF374" si="161">A372</f>
        <v>40452</v>
      </c>
      <c r="AG372" s="6">
        <f t="shared" si="119"/>
        <v>14</v>
      </c>
      <c r="AH372" s="6">
        <f t="shared" si="120"/>
        <v>38</v>
      </c>
      <c r="AJ372">
        <f t="shared" si="130"/>
        <v>80537.484999999986</v>
      </c>
      <c r="AK372">
        <f t="shared" ref="AK372:AK374" si="162">B372/AJ372</f>
        <v>1.4210970208468767</v>
      </c>
      <c r="AL372" s="39">
        <f t="shared" ref="AL372:AL374" si="163">AF372</f>
        <v>40452</v>
      </c>
      <c r="AM372" s="40">
        <f t="shared" ref="AM372:AM374" si="164">(B372)/1000</f>
        <v>114.45158000000001</v>
      </c>
      <c r="AN372">
        <f t="shared" si="136"/>
        <v>209.39746099999994</v>
      </c>
      <c r="AO372">
        <f t="shared" si="136"/>
        <v>177.18246699999995</v>
      </c>
      <c r="AP372" s="33">
        <f t="shared" si="136"/>
        <v>144.96747299999996</v>
      </c>
      <c r="AQ372">
        <f t="shared" si="136"/>
        <v>112.75247899999998</v>
      </c>
      <c r="AR372">
        <f t="shared" si="136"/>
        <v>80.53748499999999</v>
      </c>
      <c r="AT372">
        <f>PER!AK372/PBR!AJ372*100</f>
        <v>17.561253524463702</v>
      </c>
      <c r="AU372">
        <f t="shared" si="132"/>
        <v>93438.363461538451</v>
      </c>
      <c r="AW372">
        <f>PER!AW372/PBR!AU372*100</f>
        <v>17.394509078784122</v>
      </c>
      <c r="BB372">
        <f t="shared" si="133"/>
        <v>93994.00538461539</v>
      </c>
      <c r="BC372">
        <f t="shared" si="126"/>
        <v>1.2176476524398974</v>
      </c>
      <c r="BD372" s="41">
        <f t="shared" si="121"/>
        <v>114.45158000000001</v>
      </c>
      <c r="BE372">
        <f t="shared" si="135"/>
        <v>225.58561292307692</v>
      </c>
      <c r="BF372">
        <f t="shared" si="135"/>
        <v>187.98801076923078</v>
      </c>
      <c r="BG372">
        <f t="shared" si="135"/>
        <v>150.39040861538462</v>
      </c>
      <c r="BH372">
        <f t="shared" si="135"/>
        <v>112.79280646153848</v>
      </c>
      <c r="BI372">
        <f t="shared" si="135"/>
        <v>75.195204307692308</v>
      </c>
      <c r="BK372">
        <f>PER!BD372/PBR!BB372*100</f>
        <v>14.92990588180472</v>
      </c>
      <c r="BL372">
        <f t="shared" si="134"/>
        <v>93438.363461538451</v>
      </c>
      <c r="BN372">
        <f>PER!BP372/PBR!BL372*100</f>
        <v>15.858625767471688</v>
      </c>
    </row>
    <row r="373" spans="1:66" x14ac:dyDescent="0.3">
      <c r="A373" s="38">
        <v>40459</v>
      </c>
      <c r="B373" s="48">
        <v>111652.9</v>
      </c>
      <c r="C373" s="48">
        <v>134081.74</v>
      </c>
      <c r="D373" s="48">
        <v>758000</v>
      </c>
      <c r="E373" s="49">
        <v>1717.81</v>
      </c>
      <c r="AC373" s="35">
        <f t="shared" si="158"/>
        <v>2011</v>
      </c>
      <c r="AD373" s="5">
        <f t="shared" si="159"/>
        <v>2010</v>
      </c>
      <c r="AE373" s="5">
        <f t="shared" si="160"/>
        <v>2009</v>
      </c>
      <c r="AF373" s="8">
        <f t="shared" si="161"/>
        <v>40459</v>
      </c>
      <c r="AG373" s="6">
        <f t="shared" si="119"/>
        <v>13</v>
      </c>
      <c r="AH373" s="6">
        <f t="shared" si="120"/>
        <v>39</v>
      </c>
      <c r="AJ373">
        <f t="shared" si="130"/>
        <v>80898.347500000003</v>
      </c>
      <c r="AK373">
        <f t="shared" si="162"/>
        <v>1.38016292607213</v>
      </c>
      <c r="AL373" s="39">
        <f t="shared" si="163"/>
        <v>40459</v>
      </c>
      <c r="AM373" s="40">
        <f t="shared" si="164"/>
        <v>111.65289999999999</v>
      </c>
      <c r="AN373">
        <f t="shared" si="136"/>
        <v>210.33570349999997</v>
      </c>
      <c r="AO373">
        <f t="shared" si="136"/>
        <v>177.97636449999999</v>
      </c>
      <c r="AP373" s="33">
        <f t="shared" si="136"/>
        <v>145.61702549999998</v>
      </c>
      <c r="AQ373">
        <f t="shared" si="136"/>
        <v>113.25768649999999</v>
      </c>
      <c r="AR373">
        <f t="shared" si="136"/>
        <v>80.8983475</v>
      </c>
      <c r="AT373">
        <f>PER!AK373/PBR!AJ373*100</f>
        <v>17.629102374433543</v>
      </c>
      <c r="AU373">
        <f t="shared" si="132"/>
        <v>93882.522500000006</v>
      </c>
      <c r="AW373">
        <f>PER!AW373/PBR!AU373*100</f>
        <v>17.509441120949852</v>
      </c>
      <c r="BB373">
        <f t="shared" si="133"/>
        <v>94215.175000000003</v>
      </c>
      <c r="BC373">
        <f t="shared" si="126"/>
        <v>1.1850840376828891</v>
      </c>
      <c r="BD373" s="41">
        <f t="shared" si="121"/>
        <v>111.65289999999999</v>
      </c>
      <c r="BE373">
        <f t="shared" ref="BE373:BI388" si="165">($BB373*BE$18)/1000</f>
        <v>226.11642000000001</v>
      </c>
      <c r="BF373">
        <f t="shared" si="165"/>
        <v>188.43035</v>
      </c>
      <c r="BG373">
        <f t="shared" si="165"/>
        <v>150.74428</v>
      </c>
      <c r="BH373">
        <f t="shared" si="165"/>
        <v>113.05821000000002</v>
      </c>
      <c r="BI373">
        <f t="shared" si="165"/>
        <v>75.372140000000002</v>
      </c>
      <c r="BK373">
        <f>PER!BD373/PBR!BB373*100</f>
        <v>14.845535764275763</v>
      </c>
      <c r="BL373">
        <f t="shared" si="134"/>
        <v>93882.522500000006</v>
      </c>
      <c r="BN373">
        <f>PER!BP373/PBR!BL373*100</f>
        <v>15.670709636077365</v>
      </c>
    </row>
    <row r="374" spans="1:66" x14ac:dyDescent="0.3">
      <c r="A374" s="38">
        <v>40466</v>
      </c>
      <c r="B374" s="48">
        <v>111063.7</v>
      </c>
      <c r="C374" s="48">
        <v>133928.74</v>
      </c>
      <c r="D374" s="48">
        <v>754000</v>
      </c>
      <c r="E374" s="49">
        <v>1714.82</v>
      </c>
      <c r="AC374" s="35">
        <f t="shared" si="158"/>
        <v>2011</v>
      </c>
      <c r="AD374" s="5">
        <f t="shared" si="159"/>
        <v>2010</v>
      </c>
      <c r="AE374" s="5">
        <f t="shared" si="160"/>
        <v>2009</v>
      </c>
      <c r="AF374" s="8">
        <f t="shared" si="161"/>
        <v>40466</v>
      </c>
      <c r="AG374" s="6">
        <f t="shared" si="119"/>
        <v>12</v>
      </c>
      <c r="AH374" s="6">
        <f t="shared" si="120"/>
        <v>40</v>
      </c>
      <c r="AJ374">
        <f t="shared" si="130"/>
        <v>81259.210000000006</v>
      </c>
      <c r="AK374">
        <f t="shared" si="162"/>
        <v>1.3667829160534539</v>
      </c>
      <c r="AL374" s="39">
        <f t="shared" si="163"/>
        <v>40466</v>
      </c>
      <c r="AM374" s="40">
        <f t="shared" si="164"/>
        <v>111.0637</v>
      </c>
      <c r="AN374">
        <f t="shared" si="136"/>
        <v>211.273946</v>
      </c>
      <c r="AO374">
        <f t="shared" si="136"/>
        <v>178.77026199999997</v>
      </c>
      <c r="AP374" s="33">
        <f t="shared" si="136"/>
        <v>146.26657800000001</v>
      </c>
      <c r="AQ374">
        <f t="shared" si="136"/>
        <v>113.762894</v>
      </c>
      <c r="AR374">
        <f t="shared" si="136"/>
        <v>81.25921000000001</v>
      </c>
      <c r="AT374">
        <f>PER!AK374/PBR!AJ374*100</f>
        <v>17.696348607035535</v>
      </c>
      <c r="AU374">
        <f t="shared" si="132"/>
        <v>94326.681538461547</v>
      </c>
      <c r="AW374">
        <f>PER!AW374/PBR!AU374*100</f>
        <v>17.623290794807826</v>
      </c>
      <c r="BB374">
        <f t="shared" si="133"/>
        <v>94436.344615384616</v>
      </c>
      <c r="BC374">
        <f t="shared" si="126"/>
        <v>1.1760694513572545</v>
      </c>
      <c r="BD374" s="41">
        <f t="shared" si="121"/>
        <v>111.0637</v>
      </c>
      <c r="BE374">
        <f t="shared" si="165"/>
        <v>226.64722707692306</v>
      </c>
      <c r="BF374">
        <f t="shared" si="165"/>
        <v>188.87268923076923</v>
      </c>
      <c r="BG374">
        <f t="shared" si="165"/>
        <v>151.09815138461539</v>
      </c>
      <c r="BH374">
        <f t="shared" si="165"/>
        <v>113.32361353846156</v>
      </c>
      <c r="BI374">
        <f t="shared" si="165"/>
        <v>75.549075692307696</v>
      </c>
      <c r="BK374">
        <f>PER!BD374/PBR!BB374*100</f>
        <v>14.761560835834652</v>
      </c>
      <c r="BL374">
        <f t="shared" si="134"/>
        <v>94326.681538461547</v>
      </c>
      <c r="BN374">
        <f>PER!BP374/PBR!BL374*100</f>
        <v>15.484563197984457</v>
      </c>
    </row>
    <row r="375" spans="1:66" x14ac:dyDescent="0.3">
      <c r="A375" s="38">
        <v>40473</v>
      </c>
      <c r="B375" s="48">
        <v>114451.58</v>
      </c>
      <c r="C375" s="48">
        <v>138018.38</v>
      </c>
      <c r="D375" s="48">
        <v>777000</v>
      </c>
      <c r="E375" s="49">
        <v>1766.28</v>
      </c>
      <c r="AC375" s="35">
        <f t="shared" ref="AC375:AC376" si="166">AD375+1</f>
        <v>2011</v>
      </c>
      <c r="AD375" s="5">
        <f t="shared" ref="AD375:AD376" si="167">YEAR(AF375)</f>
        <v>2010</v>
      </c>
      <c r="AE375" s="5">
        <f t="shared" ref="AE375:AE376" si="168">AD375-1</f>
        <v>2009</v>
      </c>
      <c r="AF375" s="8">
        <f t="shared" ref="AF375:AF376" si="169">A375</f>
        <v>40473</v>
      </c>
      <c r="AG375" s="6">
        <f t="shared" si="119"/>
        <v>11</v>
      </c>
      <c r="AH375" s="6">
        <f t="shared" si="120"/>
        <v>41</v>
      </c>
      <c r="AJ375">
        <f t="shared" si="130"/>
        <v>81620.072499999995</v>
      </c>
      <c r="AK375">
        <f t="shared" ref="AK375:AK376" si="170">B375/AJ375</f>
        <v>1.402247958062032</v>
      </c>
      <c r="AL375" s="39">
        <f t="shared" ref="AL375:AL376" si="171">AF375</f>
        <v>40473</v>
      </c>
      <c r="AM375" s="40">
        <f t="shared" ref="AM375:AM376" si="172">(B375)/1000</f>
        <v>114.45158000000001</v>
      </c>
      <c r="AN375">
        <f t="shared" si="136"/>
        <v>212.21218849999997</v>
      </c>
      <c r="AO375">
        <f t="shared" si="136"/>
        <v>179.56415949999999</v>
      </c>
      <c r="AP375" s="33">
        <f t="shared" si="136"/>
        <v>146.91613049999998</v>
      </c>
      <c r="AQ375">
        <f t="shared" si="136"/>
        <v>114.26810149999999</v>
      </c>
      <c r="AR375">
        <f t="shared" si="136"/>
        <v>81.620072499999992</v>
      </c>
      <c r="AT375">
        <f>PER!AK375/PBR!AJ375*100</f>
        <v>17.763000215230335</v>
      </c>
      <c r="AU375">
        <f t="shared" si="132"/>
        <v>94770.840576923074</v>
      </c>
      <c r="AW375">
        <f>PER!AW375/PBR!AU375*100</f>
        <v>17.736073318446127</v>
      </c>
      <c r="BB375">
        <f t="shared" si="133"/>
        <v>94657.514230769229</v>
      </c>
      <c r="BC375">
        <f t="shared" si="126"/>
        <v>1.2091124611721162</v>
      </c>
      <c r="BD375" s="41">
        <f t="shared" si="121"/>
        <v>114.45158000000001</v>
      </c>
      <c r="BE375">
        <f t="shared" si="165"/>
        <v>227.17803415384614</v>
      </c>
      <c r="BF375">
        <f t="shared" si="165"/>
        <v>189.31502846153845</v>
      </c>
      <c r="BG375">
        <f t="shared" si="165"/>
        <v>151.45202276923078</v>
      </c>
      <c r="BH375">
        <f t="shared" si="165"/>
        <v>113.58901707692308</v>
      </c>
      <c r="BI375">
        <f t="shared" si="165"/>
        <v>75.72601138461539</v>
      </c>
      <c r="BK375">
        <f>PER!BD375/PBR!BB375*100</f>
        <v>14.677978326374244</v>
      </c>
      <c r="BL375">
        <f t="shared" si="134"/>
        <v>94770.840576923074</v>
      </c>
      <c r="BN375">
        <f>PER!BP375/PBR!BL375*100</f>
        <v>15.300161571322009</v>
      </c>
    </row>
    <row r="376" spans="1:66" x14ac:dyDescent="0.3">
      <c r="A376" s="38">
        <v>40480</v>
      </c>
      <c r="B376" s="48">
        <v>109738.01</v>
      </c>
      <c r="C376" s="48">
        <v>132450.15</v>
      </c>
      <c r="D376" s="48">
        <v>745000</v>
      </c>
      <c r="E376" s="49">
        <v>1694.46</v>
      </c>
      <c r="AC376" s="35">
        <f t="shared" si="166"/>
        <v>2011</v>
      </c>
      <c r="AD376" s="5">
        <f t="shared" si="167"/>
        <v>2010</v>
      </c>
      <c r="AE376" s="5">
        <f t="shared" si="168"/>
        <v>2009</v>
      </c>
      <c r="AF376" s="8">
        <f t="shared" si="169"/>
        <v>40480</v>
      </c>
      <c r="AG376" s="6">
        <f t="shared" si="119"/>
        <v>10</v>
      </c>
      <c r="AH376" s="6">
        <f t="shared" si="120"/>
        <v>42</v>
      </c>
      <c r="AJ376">
        <f t="shared" si="130"/>
        <v>81980.934999999998</v>
      </c>
      <c r="AK376">
        <f t="shared" si="170"/>
        <v>1.3385796343991441</v>
      </c>
      <c r="AL376" s="39">
        <f t="shared" si="171"/>
        <v>40480</v>
      </c>
      <c r="AM376" s="40">
        <f t="shared" si="172"/>
        <v>109.73800999999999</v>
      </c>
      <c r="AN376">
        <f t="shared" ref="AN376:AR392" si="173">($AJ376*AN$18)/1000</f>
        <v>213.15043099999994</v>
      </c>
      <c r="AO376">
        <f t="shared" si="173"/>
        <v>180.35805699999997</v>
      </c>
      <c r="AP376" s="33">
        <f t="shared" si="173"/>
        <v>147.56568299999998</v>
      </c>
      <c r="AQ376">
        <f t="shared" si="173"/>
        <v>114.773309</v>
      </c>
      <c r="AR376">
        <f t="shared" si="173"/>
        <v>81.980935000000002</v>
      </c>
      <c r="AT376">
        <f>PER!AK376/PBR!AJ376*100</f>
        <v>17.829065051245429</v>
      </c>
      <c r="AU376">
        <f t="shared" si="132"/>
        <v>95214.999615384615</v>
      </c>
      <c r="AW376">
        <f>PER!AW376/PBR!AU376*100</f>
        <v>17.847803625995432</v>
      </c>
      <c r="BB376">
        <f t="shared" si="133"/>
        <v>94878.683846153857</v>
      </c>
      <c r="BC376">
        <f t="shared" si="126"/>
        <v>1.1566139574400145</v>
      </c>
      <c r="BD376" s="41">
        <f t="shared" si="121"/>
        <v>109.73800999999999</v>
      </c>
      <c r="BE376">
        <f t="shared" si="165"/>
        <v>227.70884123076925</v>
      </c>
      <c r="BF376">
        <f t="shared" si="165"/>
        <v>189.75736769230772</v>
      </c>
      <c r="BG376">
        <f t="shared" si="165"/>
        <v>151.80589415384617</v>
      </c>
      <c r="BH376">
        <f t="shared" si="165"/>
        <v>113.85442061538464</v>
      </c>
      <c r="BI376">
        <f t="shared" si="165"/>
        <v>75.902947076923084</v>
      </c>
      <c r="BK376">
        <f>PER!BD376/PBR!BB376*100</f>
        <v>14.594785491616747</v>
      </c>
      <c r="BL376">
        <f t="shared" si="134"/>
        <v>95214.999615384615</v>
      </c>
      <c r="BN376">
        <f>PER!BP376/PBR!BL376*100</f>
        <v>15.117480338494987</v>
      </c>
    </row>
    <row r="377" spans="1:66" x14ac:dyDescent="0.3">
      <c r="A377" s="38">
        <v>40487</v>
      </c>
      <c r="B377" s="48">
        <v>114304.29</v>
      </c>
      <c r="C377" s="48">
        <v>137781.63</v>
      </c>
      <c r="D377" s="49">
        <v>776000</v>
      </c>
      <c r="E377" s="49">
        <v>1757.85</v>
      </c>
      <c r="AC377" s="35">
        <f t="shared" ref="AC377:AC384" si="174">AD377+1</f>
        <v>2011</v>
      </c>
      <c r="AD377" s="5">
        <f t="shared" ref="AD377:AD384" si="175">YEAR(AF377)</f>
        <v>2010</v>
      </c>
      <c r="AE377" s="5">
        <f t="shared" ref="AE377:AE384" si="176">AD377-1</f>
        <v>2009</v>
      </c>
      <c r="AF377" s="8">
        <f t="shared" ref="AF377:AF384" si="177">A377</f>
        <v>40487</v>
      </c>
      <c r="AG377" s="6">
        <f t="shared" si="119"/>
        <v>9</v>
      </c>
      <c r="AH377" s="6">
        <f t="shared" si="120"/>
        <v>43</v>
      </c>
      <c r="AJ377">
        <f t="shared" si="130"/>
        <v>82341.797500000001</v>
      </c>
      <c r="AK377">
        <f t="shared" ref="AK377:AK384" si="178">B377/AJ377</f>
        <v>1.3881685057943991</v>
      </c>
      <c r="AL377" s="39">
        <f t="shared" ref="AL377:AL384" si="179">AF377</f>
        <v>40487</v>
      </c>
      <c r="AM377" s="40">
        <f t="shared" ref="AM377:AM384" si="180">(B377)/1000</f>
        <v>114.30428999999999</v>
      </c>
      <c r="AN377">
        <f t="shared" si="173"/>
        <v>214.08867349999997</v>
      </c>
      <c r="AO377">
        <f t="shared" si="173"/>
        <v>181.15195449999999</v>
      </c>
      <c r="AP377" s="33">
        <f t="shared" si="173"/>
        <v>148.21523549999998</v>
      </c>
      <c r="AQ377">
        <f t="shared" si="173"/>
        <v>115.27851649999999</v>
      </c>
      <c r="AR377">
        <f t="shared" si="173"/>
        <v>82.341797499999998</v>
      </c>
      <c r="AT377">
        <f>PER!AK377/PBR!AJ377*100</f>
        <v>17.894550829658908</v>
      </c>
      <c r="AU377">
        <f t="shared" si="132"/>
        <v>95659.158653846142</v>
      </c>
      <c r="AW377">
        <f>PER!AW377/PBR!AU377*100</f>
        <v>17.958496374221276</v>
      </c>
      <c r="BB377">
        <f t="shared" si="133"/>
        <v>95099.853461538456</v>
      </c>
      <c r="BC377">
        <f t="shared" si="126"/>
        <v>1.2019397069442221</v>
      </c>
      <c r="BD377" s="41">
        <f t="shared" si="121"/>
        <v>114.30428999999999</v>
      </c>
      <c r="BE377">
        <f t="shared" si="165"/>
        <v>228.23964830769228</v>
      </c>
      <c r="BF377">
        <f t="shared" si="165"/>
        <v>190.19970692307692</v>
      </c>
      <c r="BG377">
        <f t="shared" si="165"/>
        <v>152.15976553846153</v>
      </c>
      <c r="BH377">
        <f t="shared" si="165"/>
        <v>114.11982415384615</v>
      </c>
      <c r="BI377">
        <f t="shared" si="165"/>
        <v>76.079882769230764</v>
      </c>
      <c r="BK377">
        <f>PER!BD377/PBR!BB377*100</f>
        <v>14.511979612813363</v>
      </c>
      <c r="BL377">
        <f t="shared" si="134"/>
        <v>95659.158653846142</v>
      </c>
      <c r="BN377">
        <f>PER!BP377/PBR!BL377*100</f>
        <v>14.936495535405781</v>
      </c>
    </row>
    <row r="378" spans="1:66" x14ac:dyDescent="0.3">
      <c r="A378" s="38">
        <v>40494</v>
      </c>
      <c r="B378" s="48">
        <v>114598.88</v>
      </c>
      <c r="C378" s="48">
        <v>137112.70000000001</v>
      </c>
      <c r="D378" s="49">
        <v>778000</v>
      </c>
      <c r="E378" s="49">
        <v>1748.72</v>
      </c>
      <c r="AC378" s="35">
        <f t="shared" si="174"/>
        <v>2011</v>
      </c>
      <c r="AD378" s="5">
        <f t="shared" si="175"/>
        <v>2010</v>
      </c>
      <c r="AE378" s="5">
        <f t="shared" si="176"/>
        <v>2009</v>
      </c>
      <c r="AF378" s="8">
        <f t="shared" si="177"/>
        <v>40494</v>
      </c>
      <c r="AG378" s="6">
        <f t="shared" si="119"/>
        <v>8</v>
      </c>
      <c r="AH378" s="6">
        <f t="shared" si="120"/>
        <v>44</v>
      </c>
      <c r="AJ378">
        <f t="shared" si="130"/>
        <v>82702.66</v>
      </c>
      <c r="AK378">
        <f t="shared" si="178"/>
        <v>1.3856734475045906</v>
      </c>
      <c r="AL378" s="39">
        <f t="shared" si="179"/>
        <v>40494</v>
      </c>
      <c r="AM378" s="40">
        <f t="shared" si="180"/>
        <v>114.59888000000001</v>
      </c>
      <c r="AN378">
        <f t="shared" si="173"/>
        <v>215.02691599999997</v>
      </c>
      <c r="AO378">
        <f t="shared" si="173"/>
        <v>181.94585199999997</v>
      </c>
      <c r="AP378" s="33">
        <f t="shared" si="173"/>
        <v>148.864788</v>
      </c>
      <c r="AQ378">
        <f t="shared" si="173"/>
        <v>115.78372400000001</v>
      </c>
      <c r="AR378">
        <f t="shared" si="173"/>
        <v>82.702660000000009</v>
      </c>
      <c r="AT378">
        <f>PER!AK378/PBR!AJ378*100</f>
        <v>17.959465130402556</v>
      </c>
      <c r="AU378">
        <f t="shared" si="132"/>
        <v>96103.317692307683</v>
      </c>
      <c r="AW378">
        <f>PER!AW378/PBR!AU378*100</f>
        <v>18.068165948933501</v>
      </c>
      <c r="BB378">
        <f t="shared" si="133"/>
        <v>95321.023076923084</v>
      </c>
      <c r="BC378">
        <f t="shared" si="126"/>
        <v>1.202241397551093</v>
      </c>
      <c r="BD378" s="41">
        <f t="shared" si="121"/>
        <v>114.59888000000001</v>
      </c>
      <c r="BE378">
        <f t="shared" si="165"/>
        <v>228.77045538461539</v>
      </c>
      <c r="BF378">
        <f t="shared" si="165"/>
        <v>190.64204615384617</v>
      </c>
      <c r="BG378">
        <f t="shared" si="165"/>
        <v>152.51363692307694</v>
      </c>
      <c r="BH378">
        <f t="shared" si="165"/>
        <v>114.38522769230771</v>
      </c>
      <c r="BI378">
        <f t="shared" si="165"/>
        <v>76.256818461538472</v>
      </c>
      <c r="BK378">
        <f>PER!BD378/PBR!BB378*100</f>
        <v>14.429557996448114</v>
      </c>
      <c r="BL378">
        <f t="shared" si="134"/>
        <v>96103.317692307683</v>
      </c>
      <c r="BN378">
        <f>PER!BP378/PBR!BL378*100</f>
        <v>14.757183640974599</v>
      </c>
    </row>
    <row r="379" spans="1:66" x14ac:dyDescent="0.3">
      <c r="A379" s="38">
        <v>40501</v>
      </c>
      <c r="B379" s="48">
        <v>120490.86</v>
      </c>
      <c r="C379" s="48">
        <v>143968.93</v>
      </c>
      <c r="D379" s="49">
        <v>818000</v>
      </c>
      <c r="E379" s="49">
        <v>1836.18</v>
      </c>
      <c r="AC379" s="35">
        <f t="shared" si="174"/>
        <v>2011</v>
      </c>
      <c r="AD379" s="5">
        <f t="shared" si="175"/>
        <v>2010</v>
      </c>
      <c r="AE379" s="5">
        <f t="shared" si="176"/>
        <v>2009</v>
      </c>
      <c r="AF379" s="8">
        <f t="shared" si="177"/>
        <v>40501</v>
      </c>
      <c r="AG379" s="6">
        <f t="shared" si="119"/>
        <v>7</v>
      </c>
      <c r="AH379" s="6">
        <f t="shared" si="120"/>
        <v>45</v>
      </c>
      <c r="AJ379">
        <f t="shared" si="130"/>
        <v>83063.522499999992</v>
      </c>
      <c r="AK379">
        <f t="shared" si="178"/>
        <v>1.450586928817039</v>
      </c>
      <c r="AL379" s="39">
        <f t="shared" si="179"/>
        <v>40501</v>
      </c>
      <c r="AM379" s="40">
        <f t="shared" si="180"/>
        <v>120.49086</v>
      </c>
      <c r="AN379">
        <f t="shared" si="173"/>
        <v>215.96515849999997</v>
      </c>
      <c r="AO379">
        <f t="shared" si="173"/>
        <v>182.73974949999996</v>
      </c>
      <c r="AP379" s="33">
        <f t="shared" si="173"/>
        <v>149.51434049999997</v>
      </c>
      <c r="AQ379">
        <f t="shared" si="173"/>
        <v>116.28893149999998</v>
      </c>
      <c r="AR379">
        <f t="shared" si="173"/>
        <v>83.063522499999991</v>
      </c>
      <c r="AT379">
        <f>PER!AK379/PBR!AJ379*100</f>
        <v>18.023815401686662</v>
      </c>
      <c r="AU379">
        <f t="shared" si="132"/>
        <v>96547.476730769224</v>
      </c>
      <c r="AW379">
        <f>PER!AW379/PBR!AU379*100</f>
        <v>18.176826471218842</v>
      </c>
      <c r="BB379">
        <f t="shared" si="133"/>
        <v>95542.192692307697</v>
      </c>
      <c r="BC379">
        <f t="shared" si="126"/>
        <v>1.2611272214364928</v>
      </c>
      <c r="BD379" s="41">
        <f t="shared" si="121"/>
        <v>120.49086</v>
      </c>
      <c r="BE379">
        <f t="shared" si="165"/>
        <v>229.30126246153844</v>
      </c>
      <c r="BF379">
        <f t="shared" si="165"/>
        <v>191.08438538461539</v>
      </c>
      <c r="BG379">
        <f t="shared" si="165"/>
        <v>152.86750830769233</v>
      </c>
      <c r="BH379">
        <f t="shared" si="165"/>
        <v>114.65063123076926</v>
      </c>
      <c r="BI379">
        <f t="shared" si="165"/>
        <v>76.433754153846166</v>
      </c>
      <c r="BK379">
        <f>PER!BD379/PBR!BB379*100</f>
        <v>14.347517973945791</v>
      </c>
      <c r="BL379">
        <f t="shared" si="134"/>
        <v>96547.476730769224</v>
      </c>
      <c r="BN379">
        <f>PER!BP379/PBR!BL379*100</f>
        <v>14.579521566949133</v>
      </c>
    </row>
    <row r="380" spans="1:66" x14ac:dyDescent="0.3">
      <c r="A380" s="38">
        <v>40508</v>
      </c>
      <c r="B380" s="48">
        <v>123289.55</v>
      </c>
      <c r="C380" s="48">
        <v>147018.06</v>
      </c>
      <c r="D380" s="49">
        <v>837000</v>
      </c>
      <c r="E380" s="49">
        <v>1874.57</v>
      </c>
      <c r="AC380" s="35">
        <f t="shared" si="174"/>
        <v>2011</v>
      </c>
      <c r="AD380" s="5">
        <f t="shared" si="175"/>
        <v>2010</v>
      </c>
      <c r="AE380" s="5">
        <f t="shared" si="176"/>
        <v>2009</v>
      </c>
      <c r="AF380" s="8">
        <f t="shared" si="177"/>
        <v>40508</v>
      </c>
      <c r="AG380" s="6">
        <f t="shared" si="119"/>
        <v>6</v>
      </c>
      <c r="AH380" s="6">
        <f t="shared" si="120"/>
        <v>46</v>
      </c>
      <c r="AJ380">
        <f t="shared" si="130"/>
        <v>83424.384999999995</v>
      </c>
      <c r="AK380">
        <f t="shared" si="178"/>
        <v>1.4778598607589377</v>
      </c>
      <c r="AL380" s="39">
        <f t="shared" si="179"/>
        <v>40508</v>
      </c>
      <c r="AM380" s="40">
        <f t="shared" si="180"/>
        <v>123.28955000000001</v>
      </c>
      <c r="AN380">
        <f t="shared" si="173"/>
        <v>216.90340099999995</v>
      </c>
      <c r="AO380">
        <f t="shared" si="173"/>
        <v>183.53364699999997</v>
      </c>
      <c r="AP380" s="33">
        <f t="shared" si="173"/>
        <v>150.16389299999997</v>
      </c>
      <c r="AQ380">
        <f t="shared" si="173"/>
        <v>116.79413899999999</v>
      </c>
      <c r="AR380">
        <f t="shared" si="173"/>
        <v>83.424385000000001</v>
      </c>
      <c r="AT380">
        <f>PER!AK380/PBR!AJ380*100</f>
        <v>18.087608962848858</v>
      </c>
      <c r="AU380">
        <f t="shared" si="132"/>
        <v>96991.635769230765</v>
      </c>
      <c r="AW380">
        <f>PER!AW380/PBR!AU380*100</f>
        <v>18.284491803502181</v>
      </c>
      <c r="BB380">
        <f t="shared" si="133"/>
        <v>95763.36230769231</v>
      </c>
      <c r="BC380">
        <f t="shared" si="126"/>
        <v>1.2874396536314663</v>
      </c>
      <c r="BD380" s="41">
        <f t="shared" si="121"/>
        <v>123.28955000000001</v>
      </c>
      <c r="BE380">
        <f t="shared" si="165"/>
        <v>229.83206953846155</v>
      </c>
      <c r="BF380">
        <f t="shared" si="165"/>
        <v>191.52672461538461</v>
      </c>
      <c r="BG380">
        <f t="shared" si="165"/>
        <v>153.22137969230769</v>
      </c>
      <c r="BH380">
        <f t="shared" si="165"/>
        <v>114.91603476923079</v>
      </c>
      <c r="BI380">
        <f t="shared" si="165"/>
        <v>76.610689846153846</v>
      </c>
      <c r="BK380">
        <f>PER!BD380/PBR!BB380*100</f>
        <v>14.265856901383939</v>
      </c>
      <c r="BL380">
        <f t="shared" si="134"/>
        <v>96991.635769230765</v>
      </c>
      <c r="BN380">
        <f>PER!BP380/PBR!BL380*100</f>
        <v>14.403486647994187</v>
      </c>
    </row>
    <row r="381" spans="1:66" x14ac:dyDescent="0.3">
      <c r="A381" s="38">
        <v>40515</v>
      </c>
      <c r="B381" s="48">
        <v>131685.60999999999</v>
      </c>
      <c r="C381" s="48">
        <v>154915.42000000001</v>
      </c>
      <c r="D381" s="49">
        <v>894000</v>
      </c>
      <c r="E381" s="49">
        <v>1972.27</v>
      </c>
      <c r="AC381" s="35">
        <f t="shared" si="174"/>
        <v>2011</v>
      </c>
      <c r="AD381" s="5">
        <f t="shared" si="175"/>
        <v>2010</v>
      </c>
      <c r="AE381" s="5">
        <f t="shared" si="176"/>
        <v>2009</v>
      </c>
      <c r="AF381" s="8">
        <f t="shared" si="177"/>
        <v>40515</v>
      </c>
      <c r="AG381" s="6">
        <f t="shared" si="119"/>
        <v>5</v>
      </c>
      <c r="AH381" s="6">
        <f t="shared" si="120"/>
        <v>47</v>
      </c>
      <c r="AJ381">
        <f t="shared" si="130"/>
        <v>83785.247499999998</v>
      </c>
      <c r="AK381">
        <f t="shared" si="178"/>
        <v>1.5717040162708833</v>
      </c>
      <c r="AL381" s="39">
        <f t="shared" si="179"/>
        <v>40515</v>
      </c>
      <c r="AM381" s="40">
        <f t="shared" si="180"/>
        <v>131.68561</v>
      </c>
      <c r="AN381">
        <f t="shared" si="173"/>
        <v>217.84164349999998</v>
      </c>
      <c r="AO381">
        <f t="shared" si="173"/>
        <v>184.32754449999996</v>
      </c>
      <c r="AP381" s="33">
        <f t="shared" si="173"/>
        <v>150.81344549999997</v>
      </c>
      <c r="AQ381">
        <f t="shared" si="173"/>
        <v>117.29934649999998</v>
      </c>
      <c r="AR381">
        <f t="shared" si="173"/>
        <v>83.785247499999997</v>
      </c>
      <c r="AT381">
        <f>PER!AK381/PBR!AJ381*100</f>
        <v>18.150853007129466</v>
      </c>
      <c r="AU381">
        <f t="shared" si="132"/>
        <v>97435.794807692306</v>
      </c>
      <c r="AW381">
        <f>PER!AW381/PBR!AU381*100</f>
        <v>18.39117555544215</v>
      </c>
      <c r="BB381">
        <f t="shared" si="133"/>
        <v>95984.531923076924</v>
      </c>
      <c r="BC381">
        <f t="shared" si="126"/>
        <v>1.371946160091027</v>
      </c>
      <c r="BD381" s="41">
        <f t="shared" si="121"/>
        <v>131.68561</v>
      </c>
      <c r="BE381">
        <f t="shared" si="165"/>
        <v>230.36287661538464</v>
      </c>
      <c r="BF381">
        <f t="shared" si="165"/>
        <v>191.96906384615386</v>
      </c>
      <c r="BG381">
        <f t="shared" si="165"/>
        <v>153.57525107692308</v>
      </c>
      <c r="BH381">
        <f t="shared" si="165"/>
        <v>115.18143830769233</v>
      </c>
      <c r="BI381">
        <f t="shared" si="165"/>
        <v>76.78762553846154</v>
      </c>
      <c r="BK381">
        <f>PER!BD381/PBR!BB381*100</f>
        <v>14.184572159208841</v>
      </c>
      <c r="BL381">
        <f t="shared" si="134"/>
        <v>97435.794807692306</v>
      </c>
      <c r="BN381">
        <f>PER!BP381/PBR!BL381*100</f>
        <v>14.229056632052414</v>
      </c>
    </row>
    <row r="382" spans="1:66" x14ac:dyDescent="0.3">
      <c r="A382" s="38">
        <v>40522</v>
      </c>
      <c r="B382" s="48">
        <v>135368.09</v>
      </c>
      <c r="C382" s="48">
        <v>159170.09</v>
      </c>
      <c r="D382" s="49">
        <v>919000</v>
      </c>
      <c r="E382" s="49">
        <v>2028.42</v>
      </c>
      <c r="AC382" s="35">
        <f t="shared" si="174"/>
        <v>2011</v>
      </c>
      <c r="AD382" s="5">
        <f t="shared" si="175"/>
        <v>2010</v>
      </c>
      <c r="AE382" s="5">
        <f t="shared" si="176"/>
        <v>2009</v>
      </c>
      <c r="AF382" s="8">
        <f t="shared" si="177"/>
        <v>40522</v>
      </c>
      <c r="AG382" s="6">
        <f t="shared" si="119"/>
        <v>4</v>
      </c>
      <c r="AH382" s="6">
        <f t="shared" si="120"/>
        <v>48</v>
      </c>
      <c r="AJ382">
        <f t="shared" si="130"/>
        <v>84146.11</v>
      </c>
      <c r="AK382">
        <f t="shared" si="178"/>
        <v>1.60872665414955</v>
      </c>
      <c r="AL382" s="39">
        <f t="shared" si="179"/>
        <v>40522</v>
      </c>
      <c r="AM382" s="40">
        <f t="shared" si="180"/>
        <v>135.36809</v>
      </c>
      <c r="AN382">
        <f t="shared" si="173"/>
        <v>218.77988599999998</v>
      </c>
      <c r="AO382">
        <f t="shared" si="173"/>
        <v>185.12144199999997</v>
      </c>
      <c r="AP382" s="33">
        <f t="shared" si="173"/>
        <v>151.462998</v>
      </c>
      <c r="AQ382">
        <f t="shared" si="173"/>
        <v>117.804554</v>
      </c>
      <c r="AR382">
        <f t="shared" si="173"/>
        <v>84.146110000000007</v>
      </c>
      <c r="AT382">
        <f>PER!AK382/PBR!AJ382*100</f>
        <v>18.21355460437529</v>
      </c>
      <c r="AU382">
        <f t="shared" si="132"/>
        <v>97879.953846153847</v>
      </c>
      <c r="AW382">
        <f>PER!AW382/PBR!AU382*100</f>
        <v>18.496891089666036</v>
      </c>
      <c r="BB382">
        <f t="shared" si="133"/>
        <v>96205.701538461552</v>
      </c>
      <c r="BC382">
        <f t="shared" si="126"/>
        <v>1.4070693091498525</v>
      </c>
      <c r="BD382" s="41">
        <f t="shared" si="121"/>
        <v>135.36809</v>
      </c>
      <c r="BE382">
        <f t="shared" si="165"/>
        <v>230.89368369230772</v>
      </c>
      <c r="BF382">
        <f t="shared" si="165"/>
        <v>192.41140307692311</v>
      </c>
      <c r="BG382">
        <f t="shared" si="165"/>
        <v>153.9291224615385</v>
      </c>
      <c r="BH382">
        <f t="shared" si="165"/>
        <v>115.44684184615389</v>
      </c>
      <c r="BI382">
        <f t="shared" si="165"/>
        <v>76.964561230769249</v>
      </c>
      <c r="BK382">
        <f>PER!BD382/PBR!BB382*100</f>
        <v>14.103661151955393</v>
      </c>
      <c r="BL382">
        <f t="shared" si="134"/>
        <v>97879.953846153847</v>
      </c>
      <c r="BN382">
        <f>PER!BP382/PBR!BL382*100</f>
        <v>14.056209670967437</v>
      </c>
    </row>
    <row r="383" spans="1:66" x14ac:dyDescent="0.3">
      <c r="A383" s="38">
        <v>40529</v>
      </c>
      <c r="B383" s="48">
        <v>136399.19</v>
      </c>
      <c r="C383" s="48">
        <v>159930.9</v>
      </c>
      <c r="D383" s="49">
        <v>926000</v>
      </c>
      <c r="E383" s="49">
        <v>2037.1</v>
      </c>
      <c r="AC383" s="35">
        <f t="shared" si="174"/>
        <v>2011</v>
      </c>
      <c r="AD383" s="5">
        <f t="shared" si="175"/>
        <v>2010</v>
      </c>
      <c r="AE383" s="5">
        <f t="shared" si="176"/>
        <v>2009</v>
      </c>
      <c r="AF383" s="8">
        <f t="shared" si="177"/>
        <v>40529</v>
      </c>
      <c r="AG383" s="6">
        <f t="shared" si="119"/>
        <v>3</v>
      </c>
      <c r="AH383" s="6">
        <f t="shared" si="120"/>
        <v>49</v>
      </c>
      <c r="AJ383">
        <f t="shared" si="130"/>
        <v>84506.972500000003</v>
      </c>
      <c r="AK383">
        <f t="shared" si="178"/>
        <v>1.6140584139373824</v>
      </c>
      <c r="AL383" s="39">
        <f t="shared" si="179"/>
        <v>40529</v>
      </c>
      <c r="AM383" s="40">
        <f t="shared" si="180"/>
        <v>136.39919</v>
      </c>
      <c r="AN383">
        <f t="shared" si="173"/>
        <v>219.71812849999998</v>
      </c>
      <c r="AO383">
        <f t="shared" si="173"/>
        <v>185.91533949999996</v>
      </c>
      <c r="AP383" s="33">
        <f t="shared" si="173"/>
        <v>152.11255049999997</v>
      </c>
      <c r="AQ383">
        <f t="shared" si="173"/>
        <v>118.30976149999999</v>
      </c>
      <c r="AR383">
        <f t="shared" si="173"/>
        <v>84.506972500000003</v>
      </c>
      <c r="AT383">
        <f>PER!AK383/PBR!AJ383*100</f>
        <v>18.27572070367421</v>
      </c>
      <c r="AU383">
        <f t="shared" si="132"/>
        <v>98324.112884615388</v>
      </c>
      <c r="AW383">
        <f>PER!AW383/PBR!AU383*100</f>
        <v>18.601651527349439</v>
      </c>
      <c r="BB383">
        <f t="shared" si="133"/>
        <v>96426.87115384615</v>
      </c>
      <c r="BC383">
        <f t="shared" si="126"/>
        <v>1.4145350602777438</v>
      </c>
      <c r="BD383" s="41">
        <f t="shared" si="121"/>
        <v>136.39919</v>
      </c>
      <c r="BE383">
        <f t="shared" si="165"/>
        <v>231.42449076923077</v>
      </c>
      <c r="BF383">
        <f t="shared" si="165"/>
        <v>192.8537423076923</v>
      </c>
      <c r="BG383">
        <f t="shared" si="165"/>
        <v>154.28299384615383</v>
      </c>
      <c r="BH383">
        <f t="shared" si="165"/>
        <v>115.7122453846154</v>
      </c>
      <c r="BI383">
        <f t="shared" si="165"/>
        <v>77.141496923076915</v>
      </c>
      <c r="BK383">
        <f>PER!BD383/PBR!BB383*100</f>
        <v>14.02312130797087</v>
      </c>
      <c r="BL383">
        <f t="shared" si="134"/>
        <v>98324.112884615388</v>
      </c>
      <c r="BN383">
        <f>PER!BP383/PBR!BL383*100</f>
        <v>13.884924311361161</v>
      </c>
    </row>
    <row r="384" spans="1:66" x14ac:dyDescent="0.3">
      <c r="A384" s="38">
        <v>40536</v>
      </c>
      <c r="B384" s="48">
        <v>136251.89000000001</v>
      </c>
      <c r="C384" s="48">
        <v>159182.69</v>
      </c>
      <c r="D384" s="49">
        <v>925000</v>
      </c>
      <c r="E384" s="49">
        <v>2026.75</v>
      </c>
      <c r="AC384" s="35">
        <f t="shared" si="174"/>
        <v>2011</v>
      </c>
      <c r="AD384" s="5">
        <f t="shared" si="175"/>
        <v>2010</v>
      </c>
      <c r="AE384" s="5">
        <f t="shared" si="176"/>
        <v>2009</v>
      </c>
      <c r="AF384" s="8">
        <f t="shared" si="177"/>
        <v>40536</v>
      </c>
      <c r="AG384" s="6">
        <f t="shared" si="119"/>
        <v>2</v>
      </c>
      <c r="AH384" s="6">
        <f t="shared" si="120"/>
        <v>50</v>
      </c>
      <c r="AJ384">
        <f t="shared" si="130"/>
        <v>84867.834999999992</v>
      </c>
      <c r="AK384">
        <f t="shared" si="178"/>
        <v>1.6054597127404042</v>
      </c>
      <c r="AL384" s="39">
        <f t="shared" si="179"/>
        <v>40536</v>
      </c>
      <c r="AM384" s="40">
        <f t="shared" si="180"/>
        <v>136.25189</v>
      </c>
      <c r="AN384">
        <f t="shared" si="173"/>
        <v>220.65637099999995</v>
      </c>
      <c r="AO384">
        <f t="shared" si="173"/>
        <v>186.70923699999997</v>
      </c>
      <c r="AP384" s="33">
        <f t="shared" si="173"/>
        <v>152.76210299999997</v>
      </c>
      <c r="AQ384">
        <f t="shared" si="173"/>
        <v>118.81496899999998</v>
      </c>
      <c r="AR384">
        <f t="shared" si="173"/>
        <v>84.867834999999985</v>
      </c>
      <c r="AT384">
        <f>PER!AK384/PBR!AJ384*100</f>
        <v>18.337358135922578</v>
      </c>
      <c r="AU384">
        <f t="shared" si="132"/>
        <v>98768.271923076929</v>
      </c>
      <c r="AW384">
        <f>PER!AW384/PBR!AU384*100</f>
        <v>18.705469753645232</v>
      </c>
      <c r="BB384">
        <f t="shared" si="133"/>
        <v>96648.040769230778</v>
      </c>
      <c r="BC384">
        <f t="shared" si="126"/>
        <v>1.409773947982375</v>
      </c>
      <c r="BD384" s="41">
        <f t="shared" si="121"/>
        <v>136.25189</v>
      </c>
      <c r="BE384">
        <f t="shared" si="165"/>
        <v>231.95529784615388</v>
      </c>
      <c r="BF384">
        <f t="shared" si="165"/>
        <v>193.29608153846155</v>
      </c>
      <c r="BG384">
        <f t="shared" si="165"/>
        <v>154.63686523076925</v>
      </c>
      <c r="BH384">
        <f t="shared" si="165"/>
        <v>115.97764892307696</v>
      </c>
      <c r="BI384">
        <f t="shared" si="165"/>
        <v>77.318432615384623</v>
      </c>
      <c r="BK384">
        <f>PER!BD384/PBR!BB384*100</f>
        <v>13.942950079142435</v>
      </c>
      <c r="BL384">
        <f t="shared" si="134"/>
        <v>98768.271923076929</v>
      </c>
      <c r="BN384">
        <f>PER!BP384/PBR!BL384*100</f>
        <v>13.715179485757236</v>
      </c>
    </row>
    <row r="385" spans="1:66" x14ac:dyDescent="0.3">
      <c r="A385" s="38">
        <v>40542</v>
      </c>
      <c r="B385" s="48">
        <v>139787.07</v>
      </c>
      <c r="C385" s="48">
        <v>163537.24</v>
      </c>
      <c r="D385" s="49">
        <v>949000</v>
      </c>
      <c r="E385" s="49">
        <v>2082.4299999999998</v>
      </c>
      <c r="AC385" s="35">
        <f t="shared" ref="AC385:AC386" si="181">AD385+1</f>
        <v>2011</v>
      </c>
      <c r="AD385" s="5">
        <f t="shared" ref="AD385:AD386" si="182">YEAR(AF385)</f>
        <v>2010</v>
      </c>
      <c r="AE385" s="5">
        <f t="shared" ref="AE385:AE386" si="183">AD385-1</f>
        <v>2009</v>
      </c>
      <c r="AF385" s="8">
        <f t="shared" ref="AF385:AF386" si="184">A385</f>
        <v>40542</v>
      </c>
      <c r="AG385" s="6">
        <f t="shared" si="119"/>
        <v>1</v>
      </c>
      <c r="AH385" s="6">
        <f t="shared" si="120"/>
        <v>51</v>
      </c>
      <c r="AJ385">
        <f t="shared" si="130"/>
        <v>85228.697499999995</v>
      </c>
      <c r="AK385">
        <f t="shared" ref="AK385:AK386" si="185">B385/AJ385</f>
        <v>1.6401408692183759</v>
      </c>
      <c r="AL385" s="39">
        <f t="shared" ref="AL385:AL386" si="186">AF385</f>
        <v>40542</v>
      </c>
      <c r="AM385" s="40">
        <f t="shared" ref="AM385:AM386" si="187">(B385)/1000</f>
        <v>139.78707</v>
      </c>
      <c r="AN385">
        <f t="shared" si="173"/>
        <v>221.59461349999995</v>
      </c>
      <c r="AO385">
        <f t="shared" si="173"/>
        <v>187.50313449999996</v>
      </c>
      <c r="AP385" s="33">
        <f t="shared" si="173"/>
        <v>153.41165549999997</v>
      </c>
      <c r="AQ385">
        <f t="shared" si="173"/>
        <v>119.32017649999999</v>
      </c>
      <c r="AR385">
        <f t="shared" si="173"/>
        <v>85.228697499999996</v>
      </c>
      <c r="AT385">
        <f>PER!AK385/PBR!AJ385*100</f>
        <v>18.398473616327323</v>
      </c>
      <c r="AU385">
        <f t="shared" si="132"/>
        <v>99212.430961538455</v>
      </c>
      <c r="AW385">
        <f>PER!AW385/PBR!AU385*100</f>
        <v>18.808358422966776</v>
      </c>
      <c r="BB385">
        <f t="shared" si="133"/>
        <v>96869.210384615391</v>
      </c>
      <c r="BC385">
        <f t="shared" si="126"/>
        <v>1.4430495453094017</v>
      </c>
      <c r="BD385" s="41">
        <f t="shared" si="121"/>
        <v>139.78707</v>
      </c>
      <c r="BE385">
        <f t="shared" si="165"/>
        <v>232.48610492307694</v>
      </c>
      <c r="BF385">
        <f t="shared" si="165"/>
        <v>193.73842076923077</v>
      </c>
      <c r="BG385">
        <f t="shared" si="165"/>
        <v>154.99073661538463</v>
      </c>
      <c r="BH385">
        <f t="shared" si="165"/>
        <v>116.2430524615385</v>
      </c>
      <c r="BI385">
        <f t="shared" si="165"/>
        <v>77.495368307692317</v>
      </c>
      <c r="BK385">
        <f>PER!BD385/PBR!BB385*100</f>
        <v>13.86314494062845</v>
      </c>
      <c r="BL385">
        <f t="shared" si="134"/>
        <v>99212.430961538455</v>
      </c>
      <c r="BN385">
        <f>PER!BP385/PBR!BL385*100</f>
        <v>13.54695450394291</v>
      </c>
    </row>
    <row r="386" spans="1:66" x14ac:dyDescent="0.3">
      <c r="A386" s="38">
        <v>40550</v>
      </c>
      <c r="B386" s="48">
        <v>135662.69</v>
      </c>
      <c r="C386" s="48">
        <v>161618.07</v>
      </c>
      <c r="D386" s="49">
        <v>921000</v>
      </c>
      <c r="E386" s="49">
        <v>2055.9499999999998</v>
      </c>
      <c r="AC386" s="35">
        <f t="shared" si="181"/>
        <v>2012</v>
      </c>
      <c r="AD386" s="5">
        <f t="shared" si="182"/>
        <v>2011</v>
      </c>
      <c r="AE386" s="5">
        <f t="shared" si="183"/>
        <v>2010</v>
      </c>
      <c r="AF386" s="8">
        <f t="shared" si="184"/>
        <v>40550</v>
      </c>
      <c r="AG386" s="6">
        <v>52</v>
      </c>
      <c r="AH386" s="6">
        <v>0</v>
      </c>
      <c r="AJ386">
        <f t="shared" si="130"/>
        <v>85589.56</v>
      </c>
      <c r="AK386">
        <f t="shared" si="185"/>
        <v>1.5850378247066583</v>
      </c>
      <c r="AL386" s="39">
        <f t="shared" si="186"/>
        <v>40550</v>
      </c>
      <c r="AM386" s="40">
        <f t="shared" si="187"/>
        <v>135.66269</v>
      </c>
      <c r="AN386">
        <f t="shared" si="173"/>
        <v>222.53285599999998</v>
      </c>
      <c r="AO386">
        <f t="shared" si="173"/>
        <v>188.29703199999997</v>
      </c>
      <c r="AP386" s="33">
        <f t="shared" si="173"/>
        <v>154.06120799999999</v>
      </c>
      <c r="AQ386">
        <f t="shared" si="173"/>
        <v>119.82538399999999</v>
      </c>
      <c r="AR386">
        <f t="shared" si="173"/>
        <v>85.589559999999992</v>
      </c>
      <c r="AT386">
        <f>PER!AK386/PBR!AJ386*100</f>
        <v>18.459073746844826</v>
      </c>
      <c r="AU386">
        <f t="shared" si="132"/>
        <v>99656.59</v>
      </c>
      <c r="AW386">
        <f>PER!AW386/PBR!AU386*100</f>
        <v>18.910329964129819</v>
      </c>
      <c r="BB386">
        <f t="shared" si="133"/>
        <v>97090.38</v>
      </c>
      <c r="BC386">
        <f t="shared" si="126"/>
        <v>1.3972825114084422</v>
      </c>
      <c r="BD386" s="41">
        <f t="shared" si="121"/>
        <v>135.66269</v>
      </c>
      <c r="BE386">
        <f t="shared" si="165"/>
        <v>233.01691200000002</v>
      </c>
      <c r="BF386">
        <f t="shared" si="165"/>
        <v>194.18076000000002</v>
      </c>
      <c r="BG386">
        <f t="shared" si="165"/>
        <v>155.34460799999999</v>
      </c>
      <c r="BH386">
        <f t="shared" si="165"/>
        <v>116.50845600000002</v>
      </c>
      <c r="BI386">
        <f t="shared" si="165"/>
        <v>77.672303999999997</v>
      </c>
      <c r="BK386">
        <f>PER!BD386/PBR!BB386*100</f>
        <v>13.783703390593383</v>
      </c>
      <c r="BL386">
        <f t="shared" si="134"/>
        <v>99656.59</v>
      </c>
      <c r="BN386">
        <f>PER!BP386/PBR!BL386*100</f>
        <v>13.380229044561931</v>
      </c>
    </row>
    <row r="387" spans="1:66" x14ac:dyDescent="0.3">
      <c r="A387" s="38">
        <v>40557</v>
      </c>
      <c r="B387" s="48">
        <v>137430.28</v>
      </c>
      <c r="C387" s="48">
        <v>164112.14000000001</v>
      </c>
      <c r="D387" s="49">
        <v>933000</v>
      </c>
      <c r="E387" s="49">
        <v>2087.84</v>
      </c>
      <c r="AC387" s="35">
        <f t="shared" ref="AC387:AC389" si="188">AD387+1</f>
        <v>2012</v>
      </c>
      <c r="AD387" s="5">
        <f t="shared" ref="AD387:AD389" si="189">YEAR(AF387)</f>
        <v>2011</v>
      </c>
      <c r="AE387" s="5">
        <f t="shared" ref="AE387:AE389" si="190">AD387-1</f>
        <v>2010</v>
      </c>
      <c r="AF387" s="8">
        <f t="shared" ref="AF387:AF389" si="191">A387</f>
        <v>40557</v>
      </c>
      <c r="AG387" s="6">
        <f t="shared" ref="AG387:AG437" si="192">AG386-1</f>
        <v>51</v>
      </c>
      <c r="AH387" s="6">
        <f t="shared" ref="AH387:AH437" si="193">AH386+1</f>
        <v>1</v>
      </c>
      <c r="AJ387">
        <f t="shared" si="130"/>
        <v>85810.729615384611</v>
      </c>
      <c r="AK387">
        <f t="shared" ref="AK387:AK389" si="194">B387/AJ387</f>
        <v>1.6015512350959054</v>
      </c>
      <c r="AL387" s="39">
        <f t="shared" ref="AL387:AL389" si="195">AF387</f>
        <v>40557</v>
      </c>
      <c r="AM387" s="40">
        <f t="shared" ref="AM387:AM389" si="196">(B387)/1000</f>
        <v>137.43028000000001</v>
      </c>
      <c r="AN387">
        <f t="shared" si="173"/>
        <v>223.10789699999998</v>
      </c>
      <c r="AO387">
        <f t="shared" si="173"/>
        <v>188.78360515384611</v>
      </c>
      <c r="AP387" s="33">
        <f t="shared" si="173"/>
        <v>154.4593133076923</v>
      </c>
      <c r="AQ387">
        <f t="shared" si="173"/>
        <v>120.13502146153844</v>
      </c>
      <c r="AR387">
        <f t="shared" si="173"/>
        <v>85.810729615384616</v>
      </c>
      <c r="AT387">
        <f>PER!AK387/PBR!AJ387*100</f>
        <v>18.357344159808022</v>
      </c>
      <c r="AU387">
        <f t="shared" si="132"/>
        <v>99882.63307692307</v>
      </c>
      <c r="AW387">
        <f>PER!AW387/PBR!AU387*100</f>
        <v>18.76142682477418</v>
      </c>
      <c r="BB387">
        <f t="shared" si="133"/>
        <v>97475.065961538465</v>
      </c>
      <c r="BC387">
        <f t="shared" si="126"/>
        <v>1.4099018928002263</v>
      </c>
      <c r="BD387" s="41">
        <f t="shared" si="121"/>
        <v>137.43028000000001</v>
      </c>
      <c r="BE387">
        <f t="shared" si="165"/>
        <v>233.94015830769229</v>
      </c>
      <c r="BF387">
        <f t="shared" si="165"/>
        <v>194.95013192307692</v>
      </c>
      <c r="BG387">
        <f t="shared" si="165"/>
        <v>155.96010553846156</v>
      </c>
      <c r="BH387">
        <f t="shared" si="165"/>
        <v>116.97007915384617</v>
      </c>
      <c r="BI387">
        <f t="shared" si="165"/>
        <v>77.980052769230781</v>
      </c>
      <c r="BK387">
        <f>PER!BD387/PBR!BB387*100</f>
        <v>13.922703108317386</v>
      </c>
      <c r="BL387">
        <f t="shared" si="134"/>
        <v>99882.63307692307</v>
      </c>
      <c r="BN387">
        <f>PER!BP387/PBR!BL387*100</f>
        <v>13.536534721986746</v>
      </c>
    </row>
    <row r="388" spans="1:66" x14ac:dyDescent="0.3">
      <c r="A388" s="38">
        <v>40564</v>
      </c>
      <c r="B388" s="48">
        <v>143027.66</v>
      </c>
      <c r="C388" s="48">
        <v>170132.46</v>
      </c>
      <c r="D388" s="49">
        <v>971000</v>
      </c>
      <c r="E388" s="49">
        <v>2165.58</v>
      </c>
      <c r="AC388" s="35">
        <f t="shared" si="188"/>
        <v>2012</v>
      </c>
      <c r="AD388" s="5">
        <f t="shared" si="189"/>
        <v>2011</v>
      </c>
      <c r="AE388" s="5">
        <f t="shared" si="190"/>
        <v>2010</v>
      </c>
      <c r="AF388" s="8">
        <f t="shared" si="191"/>
        <v>40564</v>
      </c>
      <c r="AG388" s="6">
        <f t="shared" si="192"/>
        <v>50</v>
      </c>
      <c r="AH388" s="6">
        <f t="shared" si="193"/>
        <v>2</v>
      </c>
      <c r="AJ388">
        <f t="shared" si="130"/>
        <v>86031.899230769224</v>
      </c>
      <c r="AK388">
        <f t="shared" si="194"/>
        <v>1.6624956705459584</v>
      </c>
      <c r="AL388" s="39">
        <f t="shared" si="195"/>
        <v>40564</v>
      </c>
      <c r="AM388" s="40">
        <f t="shared" si="196"/>
        <v>143.02766</v>
      </c>
      <c r="AN388">
        <f t="shared" si="173"/>
        <v>223.68293799999998</v>
      </c>
      <c r="AO388">
        <f t="shared" si="173"/>
        <v>189.27017830769225</v>
      </c>
      <c r="AP388" s="33">
        <f t="shared" si="173"/>
        <v>154.85741861538457</v>
      </c>
      <c r="AQ388">
        <f t="shared" si="173"/>
        <v>120.4446589230769</v>
      </c>
      <c r="AR388">
        <f t="shared" si="173"/>
        <v>86.031899230769227</v>
      </c>
      <c r="AT388">
        <f>PER!AK388/PBR!AJ388*100</f>
        <v>18.256137622798931</v>
      </c>
      <c r="AU388">
        <f t="shared" si="132"/>
        <v>100108.67615384616</v>
      </c>
      <c r="AW388">
        <f>PER!AW388/PBR!AU388*100</f>
        <v>18.613196125112619</v>
      </c>
      <c r="BB388">
        <f t="shared" si="133"/>
        <v>97859.751923076925</v>
      </c>
      <c r="BC388">
        <f t="shared" si="126"/>
        <v>1.4615575575179007</v>
      </c>
      <c r="BD388" s="41">
        <f t="shared" si="121"/>
        <v>143.02766</v>
      </c>
      <c r="BE388">
        <f t="shared" si="165"/>
        <v>234.86340461538461</v>
      </c>
      <c r="BF388">
        <f t="shared" si="165"/>
        <v>195.71950384615386</v>
      </c>
      <c r="BG388">
        <f t="shared" si="165"/>
        <v>156.57560307692307</v>
      </c>
      <c r="BH388">
        <f t="shared" si="165"/>
        <v>117.43170230769232</v>
      </c>
      <c r="BI388">
        <f t="shared" si="165"/>
        <v>78.287801538461537</v>
      </c>
      <c r="BK388">
        <f>PER!BD388/PBR!BB388*100</f>
        <v>14.060610012315308</v>
      </c>
      <c r="BL388">
        <f t="shared" si="134"/>
        <v>100108.67615384616</v>
      </c>
      <c r="BN388">
        <f>PER!BP388/PBR!BL388*100</f>
        <v>13.692134530197755</v>
      </c>
    </row>
    <row r="389" spans="1:66" x14ac:dyDescent="0.3">
      <c r="A389" s="38">
        <v>40571</v>
      </c>
      <c r="B389" s="48">
        <v>148772.32999999999</v>
      </c>
      <c r="C389" s="48">
        <v>177077.62</v>
      </c>
      <c r="D389" s="49">
        <v>1010000</v>
      </c>
      <c r="E389" s="49">
        <v>2254.31</v>
      </c>
      <c r="AC389" s="35">
        <f t="shared" si="188"/>
        <v>2012</v>
      </c>
      <c r="AD389" s="5">
        <f t="shared" si="189"/>
        <v>2011</v>
      </c>
      <c r="AE389" s="5">
        <f t="shared" si="190"/>
        <v>2010</v>
      </c>
      <c r="AF389" s="8">
        <f t="shared" si="191"/>
        <v>40571</v>
      </c>
      <c r="AG389" s="6">
        <f t="shared" si="192"/>
        <v>49</v>
      </c>
      <c r="AH389" s="6">
        <f t="shared" si="193"/>
        <v>3</v>
      </c>
      <c r="AJ389">
        <f t="shared" si="130"/>
        <v>86253.068846153852</v>
      </c>
      <c r="AK389">
        <f t="shared" si="194"/>
        <v>1.7248352086504799</v>
      </c>
      <c r="AL389" s="39">
        <f t="shared" si="195"/>
        <v>40571</v>
      </c>
      <c r="AM389" s="40">
        <f t="shared" si="196"/>
        <v>148.77232999999998</v>
      </c>
      <c r="AN389">
        <f t="shared" si="173"/>
        <v>224.25797900000001</v>
      </c>
      <c r="AO389">
        <f t="shared" si="173"/>
        <v>189.75675146153847</v>
      </c>
      <c r="AP389" s="33">
        <f t="shared" si="173"/>
        <v>155.25552392307694</v>
      </c>
      <c r="AQ389">
        <f t="shared" si="173"/>
        <v>120.75429638461539</v>
      </c>
      <c r="AR389">
        <f t="shared" si="173"/>
        <v>86.253068846153852</v>
      </c>
      <c r="AT389">
        <f>PER!AK389/PBR!AJ389*100</f>
        <v>18.155450112212058</v>
      </c>
      <c r="AU389">
        <f t="shared" si="132"/>
        <v>100334.71923076923</v>
      </c>
      <c r="AW389">
        <f>PER!AW389/PBR!AU389*100</f>
        <v>18.465633320347312</v>
      </c>
      <c r="BB389">
        <f t="shared" si="133"/>
        <v>98244.437884615385</v>
      </c>
      <c r="BC389">
        <f t="shared" si="126"/>
        <v>1.5143079160850594</v>
      </c>
      <c r="BD389" s="41">
        <f t="shared" si="121"/>
        <v>148.77232999999998</v>
      </c>
      <c r="BE389">
        <f t="shared" ref="BE389:BI404" si="197">($BB389*BE$18)/1000</f>
        <v>235.78665092307691</v>
      </c>
      <c r="BF389">
        <f t="shared" si="197"/>
        <v>196.48887576923076</v>
      </c>
      <c r="BG389">
        <f t="shared" si="197"/>
        <v>157.19110061538464</v>
      </c>
      <c r="BH389">
        <f t="shared" si="197"/>
        <v>117.89332546153848</v>
      </c>
      <c r="BI389">
        <f t="shared" si="197"/>
        <v>78.595550307692321</v>
      </c>
      <c r="BK389">
        <f>PER!BD389/PBR!BB389*100</f>
        <v>14.19743693965278</v>
      </c>
      <c r="BL389">
        <f t="shared" si="134"/>
        <v>100334.71923076923</v>
      </c>
      <c r="BN389">
        <f>PER!BP389/PBR!BL389*100</f>
        <v>13.847033239931864</v>
      </c>
    </row>
    <row r="390" spans="1:66" x14ac:dyDescent="0.3">
      <c r="A390" s="38">
        <v>40575</v>
      </c>
      <c r="B390" s="48">
        <v>144795.25</v>
      </c>
      <c r="C390" s="48">
        <v>173486.78</v>
      </c>
      <c r="D390" s="49">
        <v>983000</v>
      </c>
      <c r="E390" s="49">
        <v>2206.6799999999998</v>
      </c>
      <c r="AC390" s="35">
        <f t="shared" ref="AC390" si="198">AD390+1</f>
        <v>2012</v>
      </c>
      <c r="AD390" s="5">
        <f t="shared" ref="AD390" si="199">YEAR(AF390)</f>
        <v>2011</v>
      </c>
      <c r="AE390" s="5">
        <f t="shared" ref="AE390" si="200">AD390-1</f>
        <v>2010</v>
      </c>
      <c r="AF390" s="8">
        <f t="shared" ref="AF390" si="201">A390</f>
        <v>40575</v>
      </c>
      <c r="AG390" s="6">
        <f t="shared" si="192"/>
        <v>48</v>
      </c>
      <c r="AH390" s="6">
        <f t="shared" si="193"/>
        <v>4</v>
      </c>
      <c r="AJ390">
        <f t="shared" si="130"/>
        <v>86474.238461538465</v>
      </c>
      <c r="AK390">
        <f t="shared" ref="AK390" si="202">B390/AJ390</f>
        <v>1.6744322075111564</v>
      </c>
      <c r="AL390" s="39">
        <f t="shared" ref="AL390" si="203">AF390</f>
        <v>40575</v>
      </c>
      <c r="AM390" s="40">
        <f t="shared" ref="AM390" si="204">(B390)/1000</f>
        <v>144.79525000000001</v>
      </c>
      <c r="AN390">
        <f t="shared" si="173"/>
        <v>224.83301999999998</v>
      </c>
      <c r="AO390">
        <f t="shared" si="173"/>
        <v>190.24332461538461</v>
      </c>
      <c r="AP390" s="33">
        <f t="shared" si="173"/>
        <v>155.65362923076924</v>
      </c>
      <c r="AQ390">
        <f t="shared" si="173"/>
        <v>121.06393384615384</v>
      </c>
      <c r="AR390">
        <f t="shared" si="173"/>
        <v>86.474238461538462</v>
      </c>
      <c r="AT390">
        <f>PER!AK390/PBR!AJ390*100</f>
        <v>18.055277645605617</v>
      </c>
      <c r="AU390">
        <f t="shared" si="132"/>
        <v>100560.7623076923</v>
      </c>
      <c r="AW390">
        <f>PER!AW390/PBR!AU390*100</f>
        <v>18.318733906544111</v>
      </c>
      <c r="BB390">
        <f t="shared" si="133"/>
        <v>98629.12384615386</v>
      </c>
      <c r="BC390">
        <f t="shared" si="126"/>
        <v>1.4680780316558235</v>
      </c>
      <c r="BD390" s="41">
        <f t="shared" ref="BD390" si="205">AM390</f>
        <v>144.79525000000001</v>
      </c>
      <c r="BE390">
        <f t="shared" si="197"/>
        <v>236.70989723076926</v>
      </c>
      <c r="BF390">
        <f t="shared" si="197"/>
        <v>197.25824769230772</v>
      </c>
      <c r="BG390">
        <f t="shared" si="197"/>
        <v>157.80659815384618</v>
      </c>
      <c r="BH390">
        <f t="shared" si="197"/>
        <v>118.35494861538466</v>
      </c>
      <c r="BI390">
        <f t="shared" si="197"/>
        <v>78.903299076923091</v>
      </c>
      <c r="BK390">
        <f>PER!BD390/PBR!BB390*100</f>
        <v>14.33319652712035</v>
      </c>
      <c r="BL390">
        <f t="shared" si="134"/>
        <v>100560.7623076923</v>
      </c>
      <c r="BN390">
        <f>PER!BP390/PBR!BL390*100</f>
        <v>14.001235579030821</v>
      </c>
    </row>
    <row r="391" spans="1:66" x14ac:dyDescent="0.3">
      <c r="A391" s="38">
        <v>40585</v>
      </c>
      <c r="B391" s="48">
        <v>134778.89000000001</v>
      </c>
      <c r="C391" s="48">
        <v>162991.87</v>
      </c>
      <c r="D391" s="49">
        <v>915000</v>
      </c>
      <c r="E391" s="48">
        <v>2073.0500000000002</v>
      </c>
      <c r="AC391" s="35">
        <f t="shared" ref="AC391" si="206">AD391+1</f>
        <v>2012</v>
      </c>
      <c r="AD391" s="5">
        <f t="shared" ref="AD391" si="207">YEAR(AF391)</f>
        <v>2011</v>
      </c>
      <c r="AE391" s="5">
        <f t="shared" ref="AE391" si="208">AD391-1</f>
        <v>2010</v>
      </c>
      <c r="AF391" s="8">
        <f t="shared" ref="AF391" si="209">A391</f>
        <v>40585</v>
      </c>
      <c r="AG391" s="6">
        <f t="shared" si="192"/>
        <v>47</v>
      </c>
      <c r="AH391" s="6">
        <f t="shared" si="193"/>
        <v>5</v>
      </c>
      <c r="AJ391">
        <f t="shared" si="130"/>
        <v>86695.408076923079</v>
      </c>
      <c r="AK391">
        <f t="shared" ref="AK391" si="210">B391/AJ391</f>
        <v>1.5546254754394078</v>
      </c>
      <c r="AL391" s="39">
        <f t="shared" ref="AL391" si="211">AF391</f>
        <v>40585</v>
      </c>
      <c r="AM391" s="40">
        <f t="shared" ref="AM391" si="212">(B391)/1000</f>
        <v>134.77889000000002</v>
      </c>
      <c r="AN391">
        <f t="shared" si="173"/>
        <v>225.40806099999998</v>
      </c>
      <c r="AO391">
        <f t="shared" si="173"/>
        <v>190.72989776923075</v>
      </c>
      <c r="AP391" s="33">
        <f t="shared" si="173"/>
        <v>156.05173453846152</v>
      </c>
      <c r="AQ391">
        <f t="shared" si="173"/>
        <v>121.3735713076923</v>
      </c>
      <c r="AR391">
        <f t="shared" si="173"/>
        <v>86.695408076923073</v>
      </c>
      <c r="AT391">
        <f>PER!AK391/PBR!AJ391*100</f>
        <v>17.955616281176386</v>
      </c>
      <c r="AU391">
        <f t="shared" si="132"/>
        <v>100786.80538461538</v>
      </c>
      <c r="AW391">
        <f>PER!AW391/PBR!AU391*100</f>
        <v>18.172493420174273</v>
      </c>
      <c r="BB391">
        <f t="shared" si="133"/>
        <v>99013.809807692305</v>
      </c>
      <c r="BC391">
        <f t="shared" ref="BC391" si="213">B391/BB391</f>
        <v>1.3612130495914838</v>
      </c>
      <c r="BD391" s="41">
        <f t="shared" ref="BD391" si="214">AM391</f>
        <v>134.77889000000002</v>
      </c>
      <c r="BE391">
        <f t="shared" si="197"/>
        <v>237.63314353846152</v>
      </c>
      <c r="BF391">
        <f t="shared" si="197"/>
        <v>198.02761961538462</v>
      </c>
      <c r="BG391">
        <f t="shared" si="197"/>
        <v>158.42209569230769</v>
      </c>
      <c r="BH391">
        <f t="shared" si="197"/>
        <v>118.81657176923078</v>
      </c>
      <c r="BI391">
        <f t="shared" si="197"/>
        <v>79.211047846153846</v>
      </c>
      <c r="BK391">
        <f>PER!BD391/PBR!BB391*100</f>
        <v>14.467901215124011</v>
      </c>
      <c r="BL391">
        <f t="shared" si="134"/>
        <v>100786.80538461538</v>
      </c>
      <c r="BN391">
        <f>PER!BP391/PBR!BL391*100</f>
        <v>14.154746232922266</v>
      </c>
    </row>
    <row r="392" spans="1:66" x14ac:dyDescent="0.3">
      <c r="A392" s="38">
        <v>40592</v>
      </c>
      <c r="B392" s="48">
        <v>141407.35999999999</v>
      </c>
      <c r="C392" s="48">
        <v>170534.48</v>
      </c>
      <c r="D392" s="49">
        <v>960000</v>
      </c>
      <c r="E392" s="48">
        <v>2166.79</v>
      </c>
      <c r="AC392" s="35">
        <f t="shared" ref="AC392:AC455" si="215">AD392+1</f>
        <v>2012</v>
      </c>
      <c r="AD392" s="5">
        <f t="shared" ref="AD392:AD455" si="216">YEAR(AF392)</f>
        <v>2011</v>
      </c>
      <c r="AE392" s="5">
        <f t="shared" ref="AE392:AE455" si="217">AD392-1</f>
        <v>2010</v>
      </c>
      <c r="AF392" s="8">
        <f t="shared" ref="AF392:AF455" si="218">A392</f>
        <v>40592</v>
      </c>
      <c r="AG392" s="6">
        <f t="shared" si="192"/>
        <v>46</v>
      </c>
      <c r="AH392" s="6">
        <f t="shared" si="193"/>
        <v>6</v>
      </c>
      <c r="AJ392">
        <f t="shared" ref="AJ392:AJ455" si="219">VLOOKUP($AD392,$AK$3:$AM$17,AL$1,FALSE)*($AH392/$AG$18)+VLOOKUP($AE392,$AK$3:$AM$17,AL$1,FALSE)*($AG392/$AH$18)</f>
        <v>86916.577692307692</v>
      </c>
      <c r="AK392">
        <f t="shared" ref="AK392:AK455" si="220">B392/AJ392</f>
        <v>1.6269319818434917</v>
      </c>
      <c r="AL392" s="39">
        <f t="shared" ref="AL392:AL455" si="221">AF392</f>
        <v>40592</v>
      </c>
      <c r="AM392" s="40">
        <f t="shared" ref="AM392:AM455" si="222">(B392)/1000</f>
        <v>141.40735999999998</v>
      </c>
      <c r="AN392">
        <f t="shared" si="173"/>
        <v>225.98310199999995</v>
      </c>
      <c r="AO392">
        <f t="shared" si="173"/>
        <v>191.21647092307691</v>
      </c>
      <c r="AP392" s="33">
        <f t="shared" si="173"/>
        <v>156.44983984615382</v>
      </c>
      <c r="AQ392">
        <f t="shared" si="173"/>
        <v>121.68320876923076</v>
      </c>
      <c r="AR392">
        <f t="shared" si="173"/>
        <v>86.916577692307698</v>
      </c>
      <c r="AT392">
        <f>PER!AK392/PBR!AJ392*100</f>
        <v>17.856462117242732</v>
      </c>
      <c r="AU392">
        <f t="shared" ref="AU392:AU455" si="223">VLOOKUP($AD392,$AK$3:$AM$17,AM$1,FALSE)*($AH392/$AG$18)+VLOOKUP($AE392,$AK$3:$AM$17,AM$1,FALSE)*($AG392/$AH$18)</f>
        <v>101012.84846153845</v>
      </c>
      <c r="AW392">
        <f>PER!AW392/PBR!AU392*100</f>
        <v>18.026907437662366</v>
      </c>
      <c r="BB392">
        <f t="shared" ref="BB392:BB455" si="224">VLOOKUP($AD392,$AK$3:$AM$17,AL$1,FALSE)*($AG392/$AG$18)+VLOOKUP($AC392,$AK$3:$AM$17,AL$1,FALSE)*($AH392/$AH$18)</f>
        <v>99398.495769230765</v>
      </c>
      <c r="BC392">
        <f t="shared" ref="BC392:BC455" si="225">B392/BB392</f>
        <v>1.4226307843561274</v>
      </c>
      <c r="BD392" s="41">
        <f t="shared" ref="BD392:BD455" si="226">AM392</f>
        <v>141.40735999999998</v>
      </c>
      <c r="BE392">
        <f t="shared" si="197"/>
        <v>238.55638984615382</v>
      </c>
      <c r="BF392">
        <f t="shared" si="197"/>
        <v>198.79699153846153</v>
      </c>
      <c r="BG392">
        <f t="shared" si="197"/>
        <v>159.03759323076923</v>
      </c>
      <c r="BH392">
        <f t="shared" si="197"/>
        <v>119.27819492307694</v>
      </c>
      <c r="BI392">
        <f t="shared" si="197"/>
        <v>79.518796615384616</v>
      </c>
      <c r="BK392">
        <f>PER!BD392/PBR!BB392*100</f>
        <v>14.601563251485361</v>
      </c>
      <c r="BL392">
        <f t="shared" ref="BL392:BL455" si="227">VLOOKUP($AD392,$AK$3:$AM$17,AM$1,FALSE)*($AH392/$AG$18)+VLOOKUP($AE392,$AK$3:$AM$17,AM$1,FALSE)*($AG392/$AH$18)</f>
        <v>101012.84846153845</v>
      </c>
      <c r="BN392">
        <f>PER!BP392/PBR!BL392*100</f>
        <v>14.307569845094271</v>
      </c>
    </row>
    <row r="393" spans="1:66" x14ac:dyDescent="0.3">
      <c r="A393" s="38">
        <v>40599</v>
      </c>
      <c r="B393" s="48">
        <v>136399.19</v>
      </c>
      <c r="C393" s="48">
        <v>164540.49</v>
      </c>
      <c r="D393" s="49">
        <v>926000</v>
      </c>
      <c r="E393" s="48">
        <v>2088.9</v>
      </c>
      <c r="AC393" s="35">
        <f t="shared" si="215"/>
        <v>2012</v>
      </c>
      <c r="AD393" s="5">
        <f t="shared" si="216"/>
        <v>2011</v>
      </c>
      <c r="AE393" s="5">
        <f t="shared" si="217"/>
        <v>2010</v>
      </c>
      <c r="AF393" s="8">
        <f t="shared" si="218"/>
        <v>40599</v>
      </c>
      <c r="AG393" s="6">
        <f t="shared" si="192"/>
        <v>45</v>
      </c>
      <c r="AH393" s="6">
        <f t="shared" si="193"/>
        <v>7</v>
      </c>
      <c r="AJ393">
        <f t="shared" si="219"/>
        <v>87137.747307692305</v>
      </c>
      <c r="AK393">
        <f t="shared" si="220"/>
        <v>1.5653283934270241</v>
      </c>
      <c r="AL393" s="39">
        <f t="shared" si="221"/>
        <v>40599</v>
      </c>
      <c r="AM393" s="40">
        <f t="shared" si="222"/>
        <v>136.39919</v>
      </c>
      <c r="AN393">
        <f t="shared" ref="AN393:AR443" si="228">($AJ393*AN$18)/1000</f>
        <v>226.55814299999994</v>
      </c>
      <c r="AO393">
        <f t="shared" si="228"/>
        <v>191.70304407692305</v>
      </c>
      <c r="AP393" s="33">
        <f t="shared" si="228"/>
        <v>156.84794515384615</v>
      </c>
      <c r="AQ393">
        <f t="shared" si="228"/>
        <v>121.99284623076923</v>
      </c>
      <c r="AR393">
        <f t="shared" si="228"/>
        <v>87.137747307692308</v>
      </c>
      <c r="AT393">
        <f>PER!AK393/PBR!AJ393*100</f>
        <v>17.757811291735386</v>
      </c>
      <c r="AU393">
        <f t="shared" si="223"/>
        <v>101238.89153846154</v>
      </c>
      <c r="AW393">
        <f>PER!AW393/PBR!AU393*100</f>
        <v>17.881971574940277</v>
      </c>
      <c r="BB393">
        <f t="shared" si="224"/>
        <v>99783.18173076924</v>
      </c>
      <c r="BC393">
        <f t="shared" si="225"/>
        <v>1.3669557097109464</v>
      </c>
      <c r="BD393" s="41">
        <f t="shared" si="226"/>
        <v>136.39919</v>
      </c>
      <c r="BE393">
        <f t="shared" si="197"/>
        <v>239.47963615384617</v>
      </c>
      <c r="BF393">
        <f t="shared" si="197"/>
        <v>199.56636346153849</v>
      </c>
      <c r="BG393">
        <f t="shared" si="197"/>
        <v>159.6530907692308</v>
      </c>
      <c r="BH393">
        <f t="shared" si="197"/>
        <v>119.73981807692311</v>
      </c>
      <c r="BI393">
        <f t="shared" si="197"/>
        <v>79.8265453846154</v>
      </c>
      <c r="BK393">
        <f>PER!BD393/PBR!BB393*100</f>
        <v>14.734194695153894</v>
      </c>
      <c r="BL393">
        <f t="shared" si="227"/>
        <v>101238.89153846154</v>
      </c>
      <c r="BN393">
        <f>PER!BP393/PBR!BL393*100</f>
        <v>14.459711017563571</v>
      </c>
    </row>
    <row r="394" spans="1:66" x14ac:dyDescent="0.3">
      <c r="A394" s="38">
        <v>40606</v>
      </c>
      <c r="B394" s="48">
        <v>139197.87</v>
      </c>
      <c r="C394" s="48">
        <v>168551.94</v>
      </c>
      <c r="D394" s="49">
        <v>945000</v>
      </c>
      <c r="E394" s="48">
        <v>2139.66</v>
      </c>
      <c r="AC394" s="35">
        <f t="shared" si="215"/>
        <v>2012</v>
      </c>
      <c r="AD394" s="5">
        <f t="shared" si="216"/>
        <v>2011</v>
      </c>
      <c r="AE394" s="5">
        <f t="shared" si="217"/>
        <v>2010</v>
      </c>
      <c r="AF394" s="8">
        <f t="shared" si="218"/>
        <v>40606</v>
      </c>
      <c r="AG394" s="6">
        <f t="shared" si="192"/>
        <v>44</v>
      </c>
      <c r="AH394" s="6">
        <f t="shared" si="193"/>
        <v>8</v>
      </c>
      <c r="AJ394">
        <f t="shared" si="219"/>
        <v>87358.916923076918</v>
      </c>
      <c r="AK394">
        <f t="shared" si="220"/>
        <v>1.593401966310656</v>
      </c>
      <c r="AL394" s="39">
        <f t="shared" si="221"/>
        <v>40606</v>
      </c>
      <c r="AM394" s="40">
        <f t="shared" si="222"/>
        <v>139.19786999999999</v>
      </c>
      <c r="AN394">
        <f t="shared" si="228"/>
        <v>227.13318399999994</v>
      </c>
      <c r="AO394">
        <f t="shared" si="228"/>
        <v>192.18961723076919</v>
      </c>
      <c r="AP394" s="33">
        <f t="shared" si="228"/>
        <v>157.24605046153843</v>
      </c>
      <c r="AQ394">
        <f t="shared" si="228"/>
        <v>122.30248369230767</v>
      </c>
      <c r="AR394">
        <f t="shared" si="228"/>
        <v>87.358916923076919</v>
      </c>
      <c r="AT394">
        <f>PER!AK394/PBR!AJ394*100</f>
        <v>17.659659981696027</v>
      </c>
      <c r="AU394">
        <f t="shared" si="223"/>
        <v>101464.93461538461</v>
      </c>
      <c r="AW394">
        <f>PER!AW394/PBR!AU394*100</f>
        <v>17.737681487007087</v>
      </c>
      <c r="BB394">
        <f t="shared" si="224"/>
        <v>100167.8676923077</v>
      </c>
      <c r="BC394">
        <f t="shared" si="225"/>
        <v>1.389645933440286</v>
      </c>
      <c r="BD394" s="41">
        <f t="shared" si="226"/>
        <v>139.19786999999999</v>
      </c>
      <c r="BE394">
        <f t="shared" si="197"/>
        <v>240.40288246153847</v>
      </c>
      <c r="BF394">
        <f t="shared" si="197"/>
        <v>200.33573538461539</v>
      </c>
      <c r="BG394">
        <f t="shared" si="197"/>
        <v>160.26858830769231</v>
      </c>
      <c r="BH394">
        <f t="shared" si="197"/>
        <v>120.20144123076925</v>
      </c>
      <c r="BI394">
        <f t="shared" si="197"/>
        <v>80.134294153846156</v>
      </c>
      <c r="BK394">
        <f>PER!BD394/PBR!BB394*100</f>
        <v>14.865807419833727</v>
      </c>
      <c r="BL394">
        <f t="shared" si="227"/>
        <v>101464.93461538461</v>
      </c>
      <c r="BN394">
        <f>PER!BP394/PBR!BL394*100</f>
        <v>14.611174311337496</v>
      </c>
    </row>
    <row r="395" spans="1:66" x14ac:dyDescent="0.3">
      <c r="A395" s="38">
        <v>40613</v>
      </c>
      <c r="B395" s="48">
        <v>126972.03</v>
      </c>
      <c r="C395" s="48">
        <v>155149.81</v>
      </c>
      <c r="D395" s="49">
        <v>862000</v>
      </c>
      <c r="E395" s="48">
        <v>1969.24</v>
      </c>
      <c r="AC395" s="35">
        <f t="shared" si="215"/>
        <v>2012</v>
      </c>
      <c r="AD395" s="5">
        <f t="shared" si="216"/>
        <v>2011</v>
      </c>
      <c r="AE395" s="5">
        <f t="shared" si="217"/>
        <v>2010</v>
      </c>
      <c r="AF395" s="8">
        <f t="shared" si="218"/>
        <v>40613</v>
      </c>
      <c r="AG395" s="6">
        <f t="shared" si="192"/>
        <v>43</v>
      </c>
      <c r="AH395" s="6">
        <f t="shared" si="193"/>
        <v>9</v>
      </c>
      <c r="AJ395">
        <f t="shared" si="219"/>
        <v>87580.086538461532</v>
      </c>
      <c r="AK395">
        <f t="shared" si="220"/>
        <v>1.4497819654955373</v>
      </c>
      <c r="AL395" s="39">
        <f t="shared" si="221"/>
        <v>40613</v>
      </c>
      <c r="AM395" s="40">
        <f t="shared" si="222"/>
        <v>126.97203</v>
      </c>
      <c r="AN395">
        <f t="shared" si="228"/>
        <v>227.70822499999994</v>
      </c>
      <c r="AO395">
        <f t="shared" si="228"/>
        <v>192.67619038461535</v>
      </c>
      <c r="AP395" s="33">
        <f t="shared" si="228"/>
        <v>157.64415576923074</v>
      </c>
      <c r="AQ395">
        <f t="shared" si="228"/>
        <v>122.61212115384613</v>
      </c>
      <c r="AR395">
        <f t="shared" si="228"/>
        <v>87.580086538461529</v>
      </c>
      <c r="AT395">
        <f>PER!AK395/PBR!AJ395*100</f>
        <v>17.56200440278343</v>
      </c>
      <c r="AU395">
        <f t="shared" si="223"/>
        <v>101690.97769230769</v>
      </c>
      <c r="AW395">
        <f>PER!AW395/PBR!AU395*100</f>
        <v>17.594032867494914</v>
      </c>
      <c r="BB395">
        <f t="shared" si="224"/>
        <v>100552.55365384615</v>
      </c>
      <c r="BC395">
        <f t="shared" si="225"/>
        <v>1.2627429675938748</v>
      </c>
      <c r="BD395" s="41">
        <f t="shared" si="226"/>
        <v>126.97203</v>
      </c>
      <c r="BE395">
        <f t="shared" si="197"/>
        <v>241.32612876923073</v>
      </c>
      <c r="BF395">
        <f t="shared" si="197"/>
        <v>201.10510730769229</v>
      </c>
      <c r="BG395">
        <f t="shared" si="197"/>
        <v>160.88408584615385</v>
      </c>
      <c r="BH395">
        <f t="shared" si="197"/>
        <v>120.6630643846154</v>
      </c>
      <c r="BI395">
        <f t="shared" si="197"/>
        <v>80.442042923076926</v>
      </c>
      <c r="BK395">
        <f>PER!BD395/PBR!BB395*100</f>
        <v>14.996413117527085</v>
      </c>
      <c r="BL395">
        <f t="shared" si="227"/>
        <v>101690.97769230769</v>
      </c>
      <c r="BN395">
        <f>PER!BP395/PBR!BL395*100</f>
        <v>14.761964246869766</v>
      </c>
    </row>
    <row r="396" spans="1:66" x14ac:dyDescent="0.3">
      <c r="A396" s="38">
        <v>40620</v>
      </c>
      <c r="B396" s="48">
        <v>131243.71</v>
      </c>
      <c r="C396" s="48">
        <v>159436.9</v>
      </c>
      <c r="D396" s="49">
        <v>891000</v>
      </c>
      <c r="E396" s="49">
        <v>2025.55</v>
      </c>
      <c r="AC396" s="35">
        <f t="shared" si="215"/>
        <v>2012</v>
      </c>
      <c r="AD396" s="5">
        <f t="shared" si="216"/>
        <v>2011</v>
      </c>
      <c r="AE396" s="5">
        <f t="shared" si="217"/>
        <v>2010</v>
      </c>
      <c r="AF396" s="8">
        <f t="shared" si="218"/>
        <v>40620</v>
      </c>
      <c r="AG396" s="6">
        <f t="shared" si="192"/>
        <v>42</v>
      </c>
      <c r="AH396" s="6">
        <f t="shared" si="193"/>
        <v>10</v>
      </c>
      <c r="AJ396">
        <f t="shared" si="219"/>
        <v>87801.25615384616</v>
      </c>
      <c r="AK396">
        <f t="shared" si="220"/>
        <v>1.4947816893420474</v>
      </c>
      <c r="AL396" s="39">
        <f t="shared" si="221"/>
        <v>40620</v>
      </c>
      <c r="AM396" s="40">
        <f t="shared" si="222"/>
        <v>131.24370999999999</v>
      </c>
      <c r="AN396">
        <f t="shared" si="228"/>
        <v>228.28326599999997</v>
      </c>
      <c r="AO396">
        <f t="shared" si="228"/>
        <v>193.16276353846152</v>
      </c>
      <c r="AP396" s="33">
        <f t="shared" si="228"/>
        <v>158.04226107692307</v>
      </c>
      <c r="AQ396">
        <f t="shared" si="228"/>
        <v>122.92175861538462</v>
      </c>
      <c r="AR396">
        <f t="shared" si="228"/>
        <v>87.801256153846154</v>
      </c>
      <c r="AT396">
        <f>PER!AK396/PBR!AJ396*100</f>
        <v>17.464840808787095</v>
      </c>
      <c r="AU396">
        <f t="shared" si="223"/>
        <v>101917.02076923077</v>
      </c>
      <c r="AW396">
        <f>PER!AW396/PBR!AU396*100</f>
        <v>17.451021448240468</v>
      </c>
      <c r="BB396">
        <f t="shared" si="224"/>
        <v>100937.23961538463</v>
      </c>
      <c r="BC396">
        <f t="shared" si="225"/>
        <v>1.3002506359406734</v>
      </c>
      <c r="BD396" s="41">
        <f t="shared" si="226"/>
        <v>131.24370999999999</v>
      </c>
      <c r="BE396">
        <f t="shared" si="197"/>
        <v>242.24937507692312</v>
      </c>
      <c r="BF396">
        <f t="shared" si="197"/>
        <v>201.87447923076928</v>
      </c>
      <c r="BG396">
        <f t="shared" si="197"/>
        <v>161.49958338461542</v>
      </c>
      <c r="BH396">
        <f t="shared" si="197"/>
        <v>121.12468753846159</v>
      </c>
      <c r="BI396">
        <f t="shared" si="197"/>
        <v>80.74979169230771</v>
      </c>
      <c r="BK396">
        <f>PER!BD396/PBR!BB396*100</f>
        <v>15.12602330199676</v>
      </c>
      <c r="BL396">
        <f t="shared" si="227"/>
        <v>101917.02076923077</v>
      </c>
      <c r="BN396">
        <f>PER!BP396/PBR!BL396*100</f>
        <v>14.912085304510208</v>
      </c>
    </row>
    <row r="397" spans="1:66" x14ac:dyDescent="0.3">
      <c r="A397" s="38">
        <v>40627</v>
      </c>
      <c r="B397" s="48">
        <v>134042.4</v>
      </c>
      <c r="C397" s="48">
        <v>163777.97</v>
      </c>
      <c r="D397" s="49">
        <v>910000</v>
      </c>
      <c r="E397" s="49">
        <v>2080.06</v>
      </c>
      <c r="AC397" s="35">
        <f t="shared" si="215"/>
        <v>2012</v>
      </c>
      <c r="AD397" s="5">
        <f t="shared" si="216"/>
        <v>2011</v>
      </c>
      <c r="AE397" s="5">
        <f t="shared" si="217"/>
        <v>2010</v>
      </c>
      <c r="AF397" s="8">
        <f t="shared" si="218"/>
        <v>40627</v>
      </c>
      <c r="AG397" s="6">
        <f t="shared" si="192"/>
        <v>41</v>
      </c>
      <c r="AH397" s="6">
        <f t="shared" si="193"/>
        <v>11</v>
      </c>
      <c r="AJ397">
        <f t="shared" si="219"/>
        <v>88022.425769230773</v>
      </c>
      <c r="AK397">
        <f t="shared" si="220"/>
        <v>1.5228210178099411</v>
      </c>
      <c r="AL397" s="39">
        <f t="shared" si="221"/>
        <v>40627</v>
      </c>
      <c r="AM397" s="40">
        <f t="shared" si="222"/>
        <v>134.04239999999999</v>
      </c>
      <c r="AN397">
        <f t="shared" si="228"/>
        <v>228.85830699999997</v>
      </c>
      <c r="AO397">
        <f t="shared" si="228"/>
        <v>193.64933669230766</v>
      </c>
      <c r="AP397" s="33">
        <f t="shared" si="228"/>
        <v>158.44036638461537</v>
      </c>
      <c r="AQ397">
        <f t="shared" si="228"/>
        <v>123.23139607692308</v>
      </c>
      <c r="AR397">
        <f t="shared" si="228"/>
        <v>88.022425769230779</v>
      </c>
      <c r="AT397">
        <f>PER!AK397/PBR!AJ397*100</f>
        <v>17.368165491148197</v>
      </c>
      <c r="AU397">
        <f t="shared" si="223"/>
        <v>102143.06384615385</v>
      </c>
      <c r="AW397">
        <f>PER!AW397/PBR!AU397*100</f>
        <v>17.308642998862311</v>
      </c>
      <c r="BB397">
        <f t="shared" si="224"/>
        <v>101321.92557692308</v>
      </c>
      <c r="BC397">
        <f t="shared" si="225"/>
        <v>1.3229357736419616</v>
      </c>
      <c r="BD397" s="41">
        <f t="shared" si="226"/>
        <v>134.04239999999999</v>
      </c>
      <c r="BE397">
        <f t="shared" si="197"/>
        <v>243.17262138461538</v>
      </c>
      <c r="BF397">
        <f t="shared" si="197"/>
        <v>202.64385115384616</v>
      </c>
      <c r="BG397">
        <f t="shared" si="197"/>
        <v>162.11508092307696</v>
      </c>
      <c r="BH397">
        <f t="shared" si="197"/>
        <v>121.58631069230772</v>
      </c>
      <c r="BI397">
        <f t="shared" si="197"/>
        <v>81.05754046153848</v>
      </c>
      <c r="BK397">
        <f>PER!BD397/PBR!BB397*100</f>
        <v>15.254649312149695</v>
      </c>
      <c r="BL397">
        <f t="shared" si="227"/>
        <v>102143.06384615385</v>
      </c>
      <c r="BN397">
        <f>PER!BP397/PBR!BL397*100</f>
        <v>15.061541924948511</v>
      </c>
    </row>
    <row r="398" spans="1:66" x14ac:dyDescent="0.3">
      <c r="A398" s="38">
        <v>40634</v>
      </c>
      <c r="B398" s="48">
        <v>138461.38</v>
      </c>
      <c r="C398" s="48">
        <v>169794.3</v>
      </c>
      <c r="D398" s="49">
        <v>940000</v>
      </c>
      <c r="E398" s="48">
        <v>2157.15</v>
      </c>
      <c r="AC398" s="35">
        <f t="shared" si="215"/>
        <v>2012</v>
      </c>
      <c r="AD398" s="5">
        <f t="shared" si="216"/>
        <v>2011</v>
      </c>
      <c r="AE398" s="5">
        <f t="shared" si="217"/>
        <v>2010</v>
      </c>
      <c r="AF398" s="8">
        <f t="shared" si="218"/>
        <v>40634</v>
      </c>
      <c r="AG398" s="6">
        <f t="shared" si="192"/>
        <v>40</v>
      </c>
      <c r="AH398" s="6">
        <f t="shared" si="193"/>
        <v>12</v>
      </c>
      <c r="AJ398">
        <f t="shared" si="219"/>
        <v>88243.595384615386</v>
      </c>
      <c r="AK398">
        <f t="shared" si="220"/>
        <v>1.5690813525503713</v>
      </c>
      <c r="AL398" s="39">
        <f t="shared" si="221"/>
        <v>40634</v>
      </c>
      <c r="AM398" s="40">
        <f t="shared" si="222"/>
        <v>138.46137999999999</v>
      </c>
      <c r="AN398">
        <f t="shared" si="228"/>
        <v>229.43334799999997</v>
      </c>
      <c r="AO398">
        <f t="shared" si="228"/>
        <v>194.13590984615385</v>
      </c>
      <c r="AP398" s="33">
        <f t="shared" si="228"/>
        <v>158.83847169230768</v>
      </c>
      <c r="AQ398">
        <f t="shared" si="228"/>
        <v>123.54103353846153</v>
      </c>
      <c r="AR398">
        <f t="shared" si="228"/>
        <v>88.243595384615389</v>
      </c>
      <c r="AT398">
        <f>PER!AK398/PBR!AJ398*100</f>
        <v>17.271974778487738</v>
      </c>
      <c r="AU398">
        <f t="shared" si="223"/>
        <v>102369.10692307694</v>
      </c>
      <c r="AW398">
        <f>PER!AW398/PBR!AU398*100</f>
        <v>17.166893326343743</v>
      </c>
      <c r="BB398">
        <f t="shared" si="224"/>
        <v>101706.61153846154</v>
      </c>
      <c r="BC398">
        <f t="shared" si="225"/>
        <v>1.3613803262695388</v>
      </c>
      <c r="BD398" s="41">
        <f t="shared" si="226"/>
        <v>138.46137999999999</v>
      </c>
      <c r="BE398">
        <f t="shared" si="197"/>
        <v>244.09586769230768</v>
      </c>
      <c r="BF398">
        <f t="shared" si="197"/>
        <v>203.41322307692309</v>
      </c>
      <c r="BG398">
        <f t="shared" si="197"/>
        <v>162.73057846153847</v>
      </c>
      <c r="BH398">
        <f t="shared" si="197"/>
        <v>122.04793384615387</v>
      </c>
      <c r="BI398">
        <f t="shared" si="197"/>
        <v>81.365289230769235</v>
      </c>
      <c r="BK398">
        <f>PER!BD398/PBR!BB398*100</f>
        <v>15.382302315343772</v>
      </c>
      <c r="BL398">
        <f t="shared" si="227"/>
        <v>102369.10692307694</v>
      </c>
      <c r="BN398">
        <f>PER!BP398/PBR!BL398*100</f>
        <v>15.210338509652088</v>
      </c>
    </row>
    <row r="399" spans="1:66" x14ac:dyDescent="0.3">
      <c r="A399" s="38">
        <v>40641</v>
      </c>
      <c r="B399" s="48">
        <v>132274.79999999999</v>
      </c>
      <c r="C399" s="48">
        <v>162980.35</v>
      </c>
      <c r="D399" s="49">
        <v>898000</v>
      </c>
      <c r="E399" s="48">
        <v>2073.25</v>
      </c>
      <c r="AC399" s="35">
        <f t="shared" si="215"/>
        <v>2012</v>
      </c>
      <c r="AD399" s="5">
        <f t="shared" si="216"/>
        <v>2011</v>
      </c>
      <c r="AE399" s="5">
        <f t="shared" si="217"/>
        <v>2010</v>
      </c>
      <c r="AF399" s="8">
        <f t="shared" si="218"/>
        <v>40641</v>
      </c>
      <c r="AG399" s="6">
        <f t="shared" si="192"/>
        <v>39</v>
      </c>
      <c r="AH399" s="6">
        <f t="shared" si="193"/>
        <v>13</v>
      </c>
      <c r="AJ399">
        <f t="shared" si="219"/>
        <v>88464.764999999999</v>
      </c>
      <c r="AK399">
        <f t="shared" si="220"/>
        <v>1.4952258110898728</v>
      </c>
      <c r="AL399" s="39">
        <f t="shared" si="221"/>
        <v>40641</v>
      </c>
      <c r="AM399" s="40">
        <f t="shared" si="222"/>
        <v>132.2748</v>
      </c>
      <c r="AN399">
        <f t="shared" si="228"/>
        <v>230.00838899999997</v>
      </c>
      <c r="AO399">
        <f t="shared" si="228"/>
        <v>194.62248299999999</v>
      </c>
      <c r="AP399" s="33">
        <f t="shared" si="228"/>
        <v>159.23657699999998</v>
      </c>
      <c r="AQ399">
        <f t="shared" si="228"/>
        <v>123.85067099999999</v>
      </c>
      <c r="AR399">
        <f t="shared" si="228"/>
        <v>88.464765</v>
      </c>
      <c r="AT399">
        <f>PER!AK399/PBR!AJ399*100</f>
        <v>17.176265036141793</v>
      </c>
      <c r="AU399">
        <f t="shared" si="223"/>
        <v>102595.15000000001</v>
      </c>
      <c r="AW399">
        <f>PER!AW399/PBR!AU399*100</f>
        <v>17.025768274621168</v>
      </c>
      <c r="BB399">
        <f t="shared" si="224"/>
        <v>102091.2975</v>
      </c>
      <c r="BC399">
        <f t="shared" si="225"/>
        <v>1.2956520608428939</v>
      </c>
      <c r="BD399" s="41">
        <f t="shared" si="226"/>
        <v>132.2748</v>
      </c>
      <c r="BE399">
        <f t="shared" si="197"/>
        <v>245.019114</v>
      </c>
      <c r="BF399">
        <f t="shared" si="197"/>
        <v>204.18259499999999</v>
      </c>
      <c r="BG399">
        <f t="shared" si="197"/>
        <v>163.34607600000001</v>
      </c>
      <c r="BH399">
        <f t="shared" si="197"/>
        <v>122.50955700000002</v>
      </c>
      <c r="BI399">
        <f t="shared" si="197"/>
        <v>81.673038000000005</v>
      </c>
      <c r="BK399">
        <f>PER!BD399/PBR!BB399*100</f>
        <v>15.508993310619839</v>
      </c>
      <c r="BL399">
        <f t="shared" si="227"/>
        <v>102595.15000000001</v>
      </c>
      <c r="BN399">
        <f>PER!BP399/PBR!BL399*100</f>
        <v>15.358479421298179</v>
      </c>
    </row>
    <row r="400" spans="1:66" x14ac:dyDescent="0.3">
      <c r="A400" s="38">
        <v>40648</v>
      </c>
      <c r="B400" s="48">
        <v>130801.81</v>
      </c>
      <c r="C400" s="48">
        <v>162999.35</v>
      </c>
      <c r="D400" s="49">
        <v>888000</v>
      </c>
      <c r="E400" s="48">
        <v>2077.5700000000002</v>
      </c>
      <c r="AC400" s="35">
        <f t="shared" si="215"/>
        <v>2012</v>
      </c>
      <c r="AD400" s="5">
        <f t="shared" si="216"/>
        <v>2011</v>
      </c>
      <c r="AE400" s="5">
        <f t="shared" si="217"/>
        <v>2010</v>
      </c>
      <c r="AF400" s="8">
        <f t="shared" si="218"/>
        <v>40648</v>
      </c>
      <c r="AG400" s="6">
        <f t="shared" si="192"/>
        <v>38</v>
      </c>
      <c r="AH400" s="6">
        <f t="shared" si="193"/>
        <v>14</v>
      </c>
      <c r="AJ400">
        <f t="shared" si="219"/>
        <v>88685.934615384613</v>
      </c>
      <c r="AK400">
        <f t="shared" si="220"/>
        <v>1.4748878789772535</v>
      </c>
      <c r="AL400" s="39">
        <f t="shared" si="221"/>
        <v>40648</v>
      </c>
      <c r="AM400" s="40">
        <f t="shared" si="222"/>
        <v>130.80180999999999</v>
      </c>
      <c r="AN400">
        <f t="shared" si="228"/>
        <v>230.58342999999996</v>
      </c>
      <c r="AO400">
        <f t="shared" si="228"/>
        <v>195.10905615384613</v>
      </c>
      <c r="AP400" s="33">
        <f t="shared" si="228"/>
        <v>159.63468230769229</v>
      </c>
      <c r="AQ400">
        <f t="shared" si="228"/>
        <v>124.16030846153845</v>
      </c>
      <c r="AR400">
        <f t="shared" si="228"/>
        <v>88.68593461538461</v>
      </c>
      <c r="AT400">
        <f>PER!AK400/PBR!AJ400*100</f>
        <v>17.081032665703688</v>
      </c>
      <c r="AU400">
        <f t="shared" si="223"/>
        <v>102821.19307692307</v>
      </c>
      <c r="AW400">
        <f>PER!AW400/PBR!AU400*100</f>
        <v>16.885263724177904</v>
      </c>
      <c r="BB400">
        <f t="shared" si="224"/>
        <v>102475.98346153848</v>
      </c>
      <c r="BC400">
        <f t="shared" si="225"/>
        <v>1.2764142931996632</v>
      </c>
      <c r="BD400" s="41">
        <f t="shared" si="226"/>
        <v>130.80180999999999</v>
      </c>
      <c r="BE400">
        <f t="shared" si="197"/>
        <v>245.94236030769233</v>
      </c>
      <c r="BF400">
        <f t="shared" si="197"/>
        <v>204.95196692307695</v>
      </c>
      <c r="BG400">
        <f t="shared" si="197"/>
        <v>163.96157353846158</v>
      </c>
      <c r="BH400">
        <f t="shared" si="197"/>
        <v>122.97118015384619</v>
      </c>
      <c r="BI400">
        <f t="shared" si="197"/>
        <v>81.980786769230789</v>
      </c>
      <c r="BK400">
        <f>PER!BD400/PBR!BB400*100</f>
        <v>15.634733131860983</v>
      </c>
      <c r="BL400">
        <f t="shared" si="227"/>
        <v>102821.19307692307</v>
      </c>
      <c r="BN400">
        <f>PER!BP400/PBR!BL400*100</f>
        <v>15.505968984200214</v>
      </c>
    </row>
    <row r="401" spans="1:66" x14ac:dyDescent="0.3">
      <c r="A401" s="38">
        <v>40655</v>
      </c>
      <c r="B401" s="48">
        <v>133158.6</v>
      </c>
      <c r="C401" s="48">
        <v>166650</v>
      </c>
      <c r="D401" s="49">
        <v>904000</v>
      </c>
      <c r="E401" s="48">
        <v>2127.2800000000002</v>
      </c>
      <c r="AC401" s="35">
        <f t="shared" si="215"/>
        <v>2012</v>
      </c>
      <c r="AD401" s="5">
        <f t="shared" si="216"/>
        <v>2011</v>
      </c>
      <c r="AE401" s="5">
        <f t="shared" si="217"/>
        <v>2010</v>
      </c>
      <c r="AF401" s="8">
        <f t="shared" si="218"/>
        <v>40655</v>
      </c>
      <c r="AG401" s="6">
        <f t="shared" si="192"/>
        <v>37</v>
      </c>
      <c r="AH401" s="6">
        <f t="shared" si="193"/>
        <v>15</v>
      </c>
      <c r="AJ401">
        <f t="shared" si="219"/>
        <v>88907.104230769226</v>
      </c>
      <c r="AK401">
        <f t="shared" si="220"/>
        <v>1.4977273318268316</v>
      </c>
      <c r="AL401" s="39">
        <f t="shared" si="221"/>
        <v>40655</v>
      </c>
      <c r="AM401" s="40">
        <f t="shared" si="222"/>
        <v>133.15860000000001</v>
      </c>
      <c r="AN401">
        <f t="shared" si="228"/>
        <v>231.15847099999996</v>
      </c>
      <c r="AO401">
        <f t="shared" si="228"/>
        <v>195.59562930769226</v>
      </c>
      <c r="AP401" s="33">
        <f t="shared" si="228"/>
        <v>160.03278761538459</v>
      </c>
      <c r="AQ401">
        <f t="shared" si="228"/>
        <v>124.46994592307691</v>
      </c>
      <c r="AR401">
        <f t="shared" si="228"/>
        <v>88.907104230769221</v>
      </c>
      <c r="AT401">
        <f>PER!AK401/PBR!AJ401*100</f>
        <v>16.986274104573049</v>
      </c>
      <c r="AU401">
        <f t="shared" si="223"/>
        <v>103047.23615384614</v>
      </c>
      <c r="AW401">
        <f>PER!AW401/PBR!AU401*100</f>
        <v>16.745375591643345</v>
      </c>
      <c r="BB401">
        <f t="shared" si="224"/>
        <v>102860.66942307694</v>
      </c>
      <c r="BC401">
        <f t="shared" si="225"/>
        <v>1.2945531148772174</v>
      </c>
      <c r="BD401" s="41">
        <f t="shared" si="226"/>
        <v>133.15860000000001</v>
      </c>
      <c r="BE401">
        <f t="shared" si="197"/>
        <v>246.86560661538462</v>
      </c>
      <c r="BF401">
        <f t="shared" si="197"/>
        <v>205.72133884615388</v>
      </c>
      <c r="BG401">
        <f t="shared" si="197"/>
        <v>164.57707107692312</v>
      </c>
      <c r="BH401">
        <f t="shared" si="197"/>
        <v>123.43280330769234</v>
      </c>
      <c r="BI401">
        <f t="shared" si="197"/>
        <v>82.288535538461559</v>
      </c>
      <c r="BK401">
        <f>PER!BD401/PBR!BB401*100</f>
        <v>15.759532450880842</v>
      </c>
      <c r="BL401">
        <f t="shared" si="227"/>
        <v>103047.23615384614</v>
      </c>
      <c r="BN401">
        <f>PER!BP401/PBR!BL401*100</f>
        <v>15.652811484728584</v>
      </c>
    </row>
    <row r="402" spans="1:66" x14ac:dyDescent="0.3">
      <c r="A402" s="38">
        <v>40662</v>
      </c>
      <c r="B402" s="48">
        <v>131538.31</v>
      </c>
      <c r="C402" s="48">
        <v>163057.85</v>
      </c>
      <c r="D402" s="49">
        <v>893000</v>
      </c>
      <c r="E402" s="48">
        <v>2076.61</v>
      </c>
      <c r="AC402" s="35">
        <f t="shared" si="215"/>
        <v>2012</v>
      </c>
      <c r="AD402" s="5">
        <f t="shared" si="216"/>
        <v>2011</v>
      </c>
      <c r="AE402" s="5">
        <f t="shared" si="217"/>
        <v>2010</v>
      </c>
      <c r="AF402" s="8">
        <f t="shared" si="218"/>
        <v>40662</v>
      </c>
      <c r="AG402" s="6">
        <f t="shared" si="192"/>
        <v>36</v>
      </c>
      <c r="AH402" s="6">
        <f t="shared" si="193"/>
        <v>16</v>
      </c>
      <c r="AJ402">
        <f t="shared" si="219"/>
        <v>89128.273846153839</v>
      </c>
      <c r="AK402">
        <f t="shared" si="220"/>
        <v>1.4758314541920894</v>
      </c>
      <c r="AL402" s="39">
        <f t="shared" si="221"/>
        <v>40662</v>
      </c>
      <c r="AM402" s="40">
        <f t="shared" si="222"/>
        <v>131.53831</v>
      </c>
      <c r="AN402">
        <f t="shared" si="228"/>
        <v>231.73351199999996</v>
      </c>
      <c r="AO402">
        <f t="shared" si="228"/>
        <v>196.08220246153843</v>
      </c>
      <c r="AP402" s="33">
        <f t="shared" si="228"/>
        <v>160.4308929230769</v>
      </c>
      <c r="AQ402">
        <f t="shared" si="228"/>
        <v>124.77958338461536</v>
      </c>
      <c r="AR402">
        <f t="shared" si="228"/>
        <v>89.128273846153846</v>
      </c>
      <c r="AT402">
        <f>PER!AK402/PBR!AJ402*100</f>
        <v>16.891985825511505</v>
      </c>
      <c r="AU402">
        <f t="shared" si="223"/>
        <v>103273.27923076923</v>
      </c>
      <c r="AW402">
        <f>PER!AW402/PBR!AU402*100</f>
        <v>16.606099829397376</v>
      </c>
      <c r="BB402">
        <f t="shared" si="224"/>
        <v>103245.35538461538</v>
      </c>
      <c r="BC402">
        <f t="shared" si="225"/>
        <v>1.2740361008007199</v>
      </c>
      <c r="BD402" s="41">
        <f t="shared" si="226"/>
        <v>131.53831</v>
      </c>
      <c r="BE402">
        <f t="shared" si="197"/>
        <v>247.78885292307689</v>
      </c>
      <c r="BF402">
        <f t="shared" si="197"/>
        <v>206.49071076923076</v>
      </c>
      <c r="BG402">
        <f t="shared" si="197"/>
        <v>165.19256861538463</v>
      </c>
      <c r="BH402">
        <f t="shared" si="197"/>
        <v>123.89442646153847</v>
      </c>
      <c r="BI402">
        <f t="shared" si="197"/>
        <v>82.596284307692315</v>
      </c>
      <c r="BK402">
        <f>PER!BD402/PBR!BB402*100</f>
        <v>15.883401780442915</v>
      </c>
      <c r="BL402">
        <f t="shared" si="227"/>
        <v>103273.27923076923</v>
      </c>
      <c r="BN402">
        <f>PER!BP402/PBR!BL402*100</f>
        <v>15.79901117172591</v>
      </c>
    </row>
    <row r="403" spans="1:66" x14ac:dyDescent="0.3">
      <c r="A403" s="38">
        <v>40669</v>
      </c>
      <c r="B403" s="48">
        <v>132422.1</v>
      </c>
      <c r="C403" s="48">
        <v>163062.73000000001</v>
      </c>
      <c r="D403" s="49">
        <v>899000</v>
      </c>
      <c r="E403" s="48">
        <v>2075.02</v>
      </c>
      <c r="AC403" s="35">
        <f t="shared" si="215"/>
        <v>2012</v>
      </c>
      <c r="AD403" s="5">
        <f t="shared" si="216"/>
        <v>2011</v>
      </c>
      <c r="AE403" s="5">
        <f t="shared" si="217"/>
        <v>2010</v>
      </c>
      <c r="AF403" s="8">
        <f t="shared" si="218"/>
        <v>40669</v>
      </c>
      <c r="AG403" s="6">
        <f t="shared" si="192"/>
        <v>35</v>
      </c>
      <c r="AH403" s="6">
        <f t="shared" si="193"/>
        <v>17</v>
      </c>
      <c r="AJ403">
        <f t="shared" si="219"/>
        <v>89349.443461538467</v>
      </c>
      <c r="AK403">
        <f t="shared" si="220"/>
        <v>1.4820696679213528</v>
      </c>
      <c r="AL403" s="39">
        <f t="shared" si="221"/>
        <v>40669</v>
      </c>
      <c r="AM403" s="40">
        <f t="shared" si="222"/>
        <v>132.4221</v>
      </c>
      <c r="AN403">
        <f t="shared" si="228"/>
        <v>232.30855299999999</v>
      </c>
      <c r="AO403">
        <f t="shared" si="228"/>
        <v>196.5687756153846</v>
      </c>
      <c r="AP403" s="33">
        <f t="shared" si="228"/>
        <v>160.8289982307692</v>
      </c>
      <c r="AQ403">
        <f t="shared" si="228"/>
        <v>125.08922084615384</v>
      </c>
      <c r="AR403">
        <f t="shared" si="228"/>
        <v>89.349443461538471</v>
      </c>
      <c r="AT403">
        <f>PER!AK403/PBR!AJ403*100</f>
        <v>16.798164336205048</v>
      </c>
      <c r="AU403">
        <f t="shared" si="223"/>
        <v>103499.32230769232</v>
      </c>
      <c r="AW403">
        <f>PER!AW403/PBR!AU403*100</f>
        <v>16.467432425179982</v>
      </c>
      <c r="BB403">
        <f t="shared" si="224"/>
        <v>103630.04134615386</v>
      </c>
      <c r="BC403">
        <f t="shared" si="225"/>
        <v>1.277835059021857</v>
      </c>
      <c r="BD403" s="41">
        <f t="shared" si="226"/>
        <v>132.4221</v>
      </c>
      <c r="BE403">
        <f t="shared" si="197"/>
        <v>248.71209923076924</v>
      </c>
      <c r="BF403">
        <f t="shared" si="197"/>
        <v>207.26008269230772</v>
      </c>
      <c r="BG403">
        <f t="shared" si="197"/>
        <v>165.8080661538462</v>
      </c>
      <c r="BH403">
        <f t="shared" si="197"/>
        <v>124.35604961538465</v>
      </c>
      <c r="BI403">
        <f t="shared" si="197"/>
        <v>82.904033076923099</v>
      </c>
      <c r="BK403">
        <f>PER!BD403/PBR!BB403*100</f>
        <v>16.006351477212629</v>
      </c>
      <c r="BL403">
        <f t="shared" si="227"/>
        <v>103499.32230769232</v>
      </c>
      <c r="BN403">
        <f>PER!BP403/PBR!BL403*100</f>
        <v>15.944572256916819</v>
      </c>
    </row>
    <row r="404" spans="1:66" x14ac:dyDescent="0.3">
      <c r="A404" s="38">
        <v>40676</v>
      </c>
      <c r="B404" s="48">
        <v>134926.19</v>
      </c>
      <c r="C404" s="48">
        <v>166988.94</v>
      </c>
      <c r="D404" s="49">
        <v>916000</v>
      </c>
      <c r="E404" s="48">
        <v>2126.59</v>
      </c>
      <c r="AC404" s="35">
        <f t="shared" si="215"/>
        <v>2012</v>
      </c>
      <c r="AD404" s="5">
        <f t="shared" si="216"/>
        <v>2011</v>
      </c>
      <c r="AE404" s="5">
        <f t="shared" si="217"/>
        <v>2010</v>
      </c>
      <c r="AF404" s="8">
        <f t="shared" si="218"/>
        <v>40676</v>
      </c>
      <c r="AG404" s="6">
        <f t="shared" si="192"/>
        <v>34</v>
      </c>
      <c r="AH404" s="6">
        <f t="shared" si="193"/>
        <v>18</v>
      </c>
      <c r="AJ404">
        <f t="shared" si="219"/>
        <v>89570.613076923066</v>
      </c>
      <c r="AK404">
        <f t="shared" si="220"/>
        <v>1.5063667129767846</v>
      </c>
      <c r="AL404" s="39">
        <f t="shared" si="221"/>
        <v>40676</v>
      </c>
      <c r="AM404" s="40">
        <f t="shared" si="222"/>
        <v>134.92618999999999</v>
      </c>
      <c r="AN404">
        <f t="shared" si="228"/>
        <v>232.88359399999996</v>
      </c>
      <c r="AO404">
        <f t="shared" si="228"/>
        <v>197.0553487692307</v>
      </c>
      <c r="AP404" s="33">
        <f t="shared" si="228"/>
        <v>161.22710353846151</v>
      </c>
      <c r="AQ404">
        <f t="shared" si="228"/>
        <v>125.39885830769228</v>
      </c>
      <c r="AR404">
        <f t="shared" si="228"/>
        <v>89.570613076923067</v>
      </c>
      <c r="AT404">
        <f>PER!AK404/PBR!AJ404*100</f>
        <v>16.704806178832847</v>
      </c>
      <c r="AU404">
        <f t="shared" si="223"/>
        <v>103725.36538461538</v>
      </c>
      <c r="AW404">
        <f>PER!AW404/PBR!AU404*100</f>
        <v>16.329369401705947</v>
      </c>
      <c r="BB404">
        <f t="shared" si="224"/>
        <v>104014.72730769232</v>
      </c>
      <c r="BC404">
        <f t="shared" si="225"/>
        <v>1.2971835190305947</v>
      </c>
      <c r="BD404" s="41">
        <f t="shared" si="226"/>
        <v>134.92618999999999</v>
      </c>
      <c r="BE404">
        <f t="shared" si="197"/>
        <v>249.63534553846156</v>
      </c>
      <c r="BF404">
        <f t="shared" si="197"/>
        <v>208.02945461538462</v>
      </c>
      <c r="BG404">
        <f t="shared" si="197"/>
        <v>166.42356369230771</v>
      </c>
      <c r="BH404">
        <f t="shared" si="197"/>
        <v>124.8176727692308</v>
      </c>
      <c r="BI404">
        <f t="shared" si="197"/>
        <v>83.211781846153855</v>
      </c>
      <c r="BK404">
        <f>PER!BD404/PBR!BB404*100</f>
        <v>16.128391744643881</v>
      </c>
      <c r="BL404">
        <f t="shared" si="227"/>
        <v>103725.36538461538</v>
      </c>
      <c r="BN404">
        <f>PER!BP404/PBR!BL404*100</f>
        <v>16.089498915312426</v>
      </c>
    </row>
    <row r="405" spans="1:66" x14ac:dyDescent="0.3">
      <c r="A405" s="38">
        <v>40683</v>
      </c>
      <c r="B405" s="48">
        <v>129918.02</v>
      </c>
      <c r="C405" s="48">
        <v>159706.1</v>
      </c>
      <c r="D405" s="49">
        <v>882000</v>
      </c>
      <c r="E405" s="48">
        <v>2033.27</v>
      </c>
      <c r="AC405" s="35">
        <f t="shared" si="215"/>
        <v>2012</v>
      </c>
      <c r="AD405" s="5">
        <f t="shared" si="216"/>
        <v>2011</v>
      </c>
      <c r="AE405" s="5">
        <f t="shared" si="217"/>
        <v>2010</v>
      </c>
      <c r="AF405" s="8">
        <f t="shared" si="218"/>
        <v>40683</v>
      </c>
      <c r="AG405" s="6">
        <f t="shared" si="192"/>
        <v>33</v>
      </c>
      <c r="AH405" s="6">
        <f t="shared" si="193"/>
        <v>19</v>
      </c>
      <c r="AJ405">
        <f t="shared" si="219"/>
        <v>89791.782692307694</v>
      </c>
      <c r="AK405">
        <f t="shared" si="220"/>
        <v>1.4468809517369106</v>
      </c>
      <c r="AL405" s="39">
        <f t="shared" si="221"/>
        <v>40683</v>
      </c>
      <c r="AM405" s="40">
        <f t="shared" si="222"/>
        <v>129.91802000000001</v>
      </c>
      <c r="AN405">
        <f t="shared" si="228"/>
        <v>233.45863499999999</v>
      </c>
      <c r="AO405">
        <f t="shared" si="228"/>
        <v>197.5419219230769</v>
      </c>
      <c r="AP405" s="33">
        <f t="shared" si="228"/>
        <v>161.62520884615384</v>
      </c>
      <c r="AQ405">
        <f t="shared" si="228"/>
        <v>125.70849576923077</v>
      </c>
      <c r="AR405">
        <f t="shared" si="228"/>
        <v>89.791782692307692</v>
      </c>
      <c r="AT405">
        <f>PER!AK405/PBR!AJ405*100</f>
        <v>16.611907929642438</v>
      </c>
      <c r="AU405">
        <f t="shared" si="223"/>
        <v>103951.40846153846</v>
      </c>
      <c r="AW405">
        <f>PER!AW405/PBR!AU405*100</f>
        <v>16.191906816284597</v>
      </c>
      <c r="BB405">
        <f t="shared" si="224"/>
        <v>104399.41326923078</v>
      </c>
      <c r="BC405">
        <f t="shared" si="225"/>
        <v>1.2444324726707083</v>
      </c>
      <c r="BD405" s="41">
        <f t="shared" si="226"/>
        <v>129.91802000000001</v>
      </c>
      <c r="BE405">
        <f t="shared" ref="BE405:BI455" si="229">($BB405*BE$18)/1000</f>
        <v>250.55859184615383</v>
      </c>
      <c r="BF405">
        <f t="shared" si="229"/>
        <v>208.79882653846155</v>
      </c>
      <c r="BG405">
        <f t="shared" si="229"/>
        <v>167.03906123076928</v>
      </c>
      <c r="BH405">
        <f t="shared" si="229"/>
        <v>125.27929592307694</v>
      </c>
      <c r="BI405">
        <f t="shared" si="229"/>
        <v>83.519530615384639</v>
      </c>
      <c r="BK405">
        <f>PER!BD405/PBR!BB405*100</f>
        <v>16.249532635801781</v>
      </c>
      <c r="BL405">
        <f t="shared" si="227"/>
        <v>103951.40846153846</v>
      </c>
      <c r="BN405">
        <f>PER!BP405/PBR!BL405*100</f>
        <v>16.233795285609443</v>
      </c>
    </row>
    <row r="406" spans="1:66" x14ac:dyDescent="0.3">
      <c r="A406" s="38">
        <v>40690</v>
      </c>
      <c r="B406" s="48">
        <v>131243.71</v>
      </c>
      <c r="C406" s="48">
        <v>160382.24</v>
      </c>
      <c r="D406" s="49">
        <v>891000</v>
      </c>
      <c r="E406" s="48">
        <v>2040.73</v>
      </c>
      <c r="AC406" s="35">
        <f t="shared" si="215"/>
        <v>2012</v>
      </c>
      <c r="AD406" s="5">
        <f t="shared" si="216"/>
        <v>2011</v>
      </c>
      <c r="AE406" s="5">
        <f t="shared" si="217"/>
        <v>2010</v>
      </c>
      <c r="AF406" s="8">
        <f t="shared" si="218"/>
        <v>40690</v>
      </c>
      <c r="AG406" s="6">
        <f t="shared" si="192"/>
        <v>32</v>
      </c>
      <c r="AH406" s="6">
        <f t="shared" si="193"/>
        <v>20</v>
      </c>
      <c r="AJ406">
        <f t="shared" si="219"/>
        <v>90012.952307692307</v>
      </c>
      <c r="AK406">
        <f t="shared" si="220"/>
        <v>1.4580536093446654</v>
      </c>
      <c r="AL406" s="39">
        <f t="shared" si="221"/>
        <v>40690</v>
      </c>
      <c r="AM406" s="40">
        <f t="shared" si="222"/>
        <v>131.24370999999999</v>
      </c>
      <c r="AN406">
        <f t="shared" si="228"/>
        <v>234.03367599999999</v>
      </c>
      <c r="AO406">
        <f t="shared" si="228"/>
        <v>198.02849507692304</v>
      </c>
      <c r="AP406" s="33">
        <f t="shared" si="228"/>
        <v>162.02331415384614</v>
      </c>
      <c r="AQ406">
        <f t="shared" si="228"/>
        <v>126.01813323076922</v>
      </c>
      <c r="AR406">
        <f t="shared" si="228"/>
        <v>90.012952307692302</v>
      </c>
      <c r="AT406">
        <f>PER!AK406/PBR!AJ406*100</f>
        <v>16.519466198531195</v>
      </c>
      <c r="AU406">
        <f t="shared" si="223"/>
        <v>104177.45153846155</v>
      </c>
      <c r="AW406">
        <f>PER!AW406/PBR!AU406*100</f>
        <v>16.055040760444491</v>
      </c>
      <c r="BB406">
        <f t="shared" si="224"/>
        <v>104784.09923076924</v>
      </c>
      <c r="BC406">
        <f t="shared" si="225"/>
        <v>1.2525155148870244</v>
      </c>
      <c r="BD406" s="41">
        <f t="shared" si="226"/>
        <v>131.24370999999999</v>
      </c>
      <c r="BE406">
        <f t="shared" si="229"/>
        <v>251.48183815384616</v>
      </c>
      <c r="BF406">
        <f t="shared" si="229"/>
        <v>209.56819846153846</v>
      </c>
      <c r="BG406">
        <f t="shared" si="229"/>
        <v>167.65455876923079</v>
      </c>
      <c r="BH406">
        <f t="shared" si="229"/>
        <v>125.74091907692311</v>
      </c>
      <c r="BI406">
        <f t="shared" si="229"/>
        <v>83.827279384615395</v>
      </c>
      <c r="BK406">
        <f>PER!BD406/PBR!BB406*100</f>
        <v>16.369784056123198</v>
      </c>
      <c r="BL406">
        <f t="shared" si="227"/>
        <v>104177.45153846155</v>
      </c>
      <c r="BN406">
        <f>PER!BP406/PBR!BL406*100</f>
        <v>16.377465470584223</v>
      </c>
    </row>
    <row r="407" spans="1:66" x14ac:dyDescent="0.3">
      <c r="A407" s="38">
        <v>40697</v>
      </c>
      <c r="B407" s="48">
        <v>130359.91</v>
      </c>
      <c r="C407" s="48">
        <v>156992.93</v>
      </c>
      <c r="D407" s="49">
        <v>885000</v>
      </c>
      <c r="E407" s="48">
        <v>1993.39</v>
      </c>
      <c r="AC407" s="35">
        <f t="shared" si="215"/>
        <v>2012</v>
      </c>
      <c r="AD407" s="5">
        <f t="shared" si="216"/>
        <v>2011</v>
      </c>
      <c r="AE407" s="5">
        <f t="shared" si="217"/>
        <v>2010</v>
      </c>
      <c r="AF407" s="8">
        <f t="shared" si="218"/>
        <v>40697</v>
      </c>
      <c r="AG407" s="6">
        <f t="shared" si="192"/>
        <v>31</v>
      </c>
      <c r="AH407" s="6">
        <f t="shared" si="193"/>
        <v>21</v>
      </c>
      <c r="AJ407">
        <f t="shared" si="219"/>
        <v>90234.12192307692</v>
      </c>
      <c r="AK407">
        <f t="shared" si="220"/>
        <v>1.4446853055336388</v>
      </c>
      <c r="AL407" s="39">
        <f t="shared" si="221"/>
        <v>40697</v>
      </c>
      <c r="AM407" s="40">
        <f t="shared" si="222"/>
        <v>130.35991000000001</v>
      </c>
      <c r="AN407">
        <f t="shared" si="228"/>
        <v>234.60871699999996</v>
      </c>
      <c r="AO407">
        <f t="shared" si="228"/>
        <v>198.5150682307692</v>
      </c>
      <c r="AP407" s="33">
        <f t="shared" si="228"/>
        <v>162.42141946153842</v>
      </c>
      <c r="AQ407">
        <f t="shared" si="228"/>
        <v>126.32777069230768</v>
      </c>
      <c r="AR407">
        <f t="shared" si="228"/>
        <v>90.234121923076927</v>
      </c>
      <c r="AT407">
        <f>PER!AK407/PBR!AJ407*100</f>
        <v>16.427477628633891</v>
      </c>
      <c r="AU407">
        <f t="shared" si="223"/>
        <v>104403.49461538461</v>
      </c>
      <c r="AW407">
        <f>PER!AW407/PBR!AU407*100</f>
        <v>15.918767359562965</v>
      </c>
      <c r="BB407">
        <f t="shared" si="224"/>
        <v>105168.7851923077</v>
      </c>
      <c r="BC407">
        <f t="shared" si="225"/>
        <v>1.2395304344500011</v>
      </c>
      <c r="BD407" s="41">
        <f t="shared" si="226"/>
        <v>130.35991000000001</v>
      </c>
      <c r="BE407">
        <f t="shared" si="229"/>
        <v>252.40508446153848</v>
      </c>
      <c r="BF407">
        <f t="shared" si="229"/>
        <v>210.33757038461539</v>
      </c>
      <c r="BG407">
        <f t="shared" si="229"/>
        <v>168.2700563076923</v>
      </c>
      <c r="BH407">
        <f t="shared" si="229"/>
        <v>126.20254223076925</v>
      </c>
      <c r="BI407">
        <f t="shared" si="229"/>
        <v>84.13502815384615</v>
      </c>
      <c r="BK407">
        <f>PER!BD407/PBR!BB407*100</f>
        <v>16.489155766116717</v>
      </c>
      <c r="BL407">
        <f t="shared" si="227"/>
        <v>104403.49461538461</v>
      </c>
      <c r="BN407">
        <f>PER!BP407/PBR!BL407*100</f>
        <v>16.520513537481577</v>
      </c>
    </row>
    <row r="408" spans="1:66" x14ac:dyDescent="0.3">
      <c r="A408" s="38">
        <v>40704</v>
      </c>
      <c r="B408" s="48">
        <v>125351.74</v>
      </c>
      <c r="C408" s="48">
        <v>151055.92000000001</v>
      </c>
      <c r="D408" s="49">
        <v>851000</v>
      </c>
      <c r="E408" s="49">
        <v>1918.2</v>
      </c>
      <c r="AC408" s="35">
        <f t="shared" si="215"/>
        <v>2012</v>
      </c>
      <c r="AD408" s="5">
        <f t="shared" si="216"/>
        <v>2011</v>
      </c>
      <c r="AE408" s="5">
        <f t="shared" si="217"/>
        <v>2010</v>
      </c>
      <c r="AF408" s="8">
        <f t="shared" si="218"/>
        <v>40704</v>
      </c>
      <c r="AG408" s="6">
        <f t="shared" si="192"/>
        <v>30</v>
      </c>
      <c r="AH408" s="6">
        <f t="shared" si="193"/>
        <v>22</v>
      </c>
      <c r="AJ408">
        <f t="shared" si="219"/>
        <v>90455.291538461533</v>
      </c>
      <c r="AK408">
        <f t="shared" si="220"/>
        <v>1.3857867004574356</v>
      </c>
      <c r="AL408" s="39">
        <f t="shared" si="221"/>
        <v>40704</v>
      </c>
      <c r="AM408" s="40">
        <f t="shared" si="222"/>
        <v>125.35174000000001</v>
      </c>
      <c r="AN408">
        <f t="shared" si="228"/>
        <v>235.18375799999995</v>
      </c>
      <c r="AO408">
        <f t="shared" si="228"/>
        <v>199.00164138461537</v>
      </c>
      <c r="AP408" s="33">
        <f t="shared" si="228"/>
        <v>162.81952476923075</v>
      </c>
      <c r="AQ408">
        <f t="shared" si="228"/>
        <v>126.63740815384614</v>
      </c>
      <c r="AR408">
        <f t="shared" si="228"/>
        <v>90.455291538461537</v>
      </c>
      <c r="AT408">
        <f>PER!AK408/PBR!AJ408*100</f>
        <v>16.335938895916442</v>
      </c>
      <c r="AU408">
        <f t="shared" si="223"/>
        <v>104629.53769230768</v>
      </c>
      <c r="AW408">
        <f>PER!AW408/PBR!AU408*100</f>
        <v>15.783082772500508</v>
      </c>
      <c r="BB408">
        <f t="shared" si="224"/>
        <v>105553.47115384616</v>
      </c>
      <c r="BC408">
        <f t="shared" si="225"/>
        <v>1.1875662508274836</v>
      </c>
      <c r="BD408" s="41">
        <f t="shared" si="226"/>
        <v>125.35174000000001</v>
      </c>
      <c r="BE408">
        <f t="shared" si="229"/>
        <v>253.32833076923075</v>
      </c>
      <c r="BF408">
        <f t="shared" si="229"/>
        <v>211.10694230769232</v>
      </c>
      <c r="BG408">
        <f t="shared" si="229"/>
        <v>168.88555384615387</v>
      </c>
      <c r="BH408">
        <f t="shared" si="229"/>
        <v>126.6641653846154</v>
      </c>
      <c r="BI408">
        <f t="shared" si="229"/>
        <v>84.442776923076934</v>
      </c>
      <c r="BK408">
        <f>PER!BD408/PBR!BB408*100</f>
        <v>16.607657384003602</v>
      </c>
      <c r="BL408">
        <f t="shared" si="227"/>
        <v>104629.53769230768</v>
      </c>
      <c r="BN408">
        <f>PER!BP408/PBR!BL408*100</f>
        <v>16.662943518398567</v>
      </c>
    </row>
    <row r="409" spans="1:66" x14ac:dyDescent="0.3">
      <c r="A409" s="38">
        <v>40711</v>
      </c>
      <c r="B409" s="48">
        <v>120638.16</v>
      </c>
      <c r="C409" s="48">
        <v>144731.87</v>
      </c>
      <c r="D409" s="49">
        <v>819000</v>
      </c>
      <c r="E409" s="48">
        <v>1836.56</v>
      </c>
      <c r="AC409" s="35">
        <f t="shared" si="215"/>
        <v>2012</v>
      </c>
      <c r="AD409" s="5">
        <f t="shared" si="216"/>
        <v>2011</v>
      </c>
      <c r="AE409" s="5">
        <f t="shared" si="217"/>
        <v>2010</v>
      </c>
      <c r="AF409" s="8">
        <f t="shared" si="218"/>
        <v>40711</v>
      </c>
      <c r="AG409" s="6">
        <f t="shared" si="192"/>
        <v>29</v>
      </c>
      <c r="AH409" s="6">
        <f t="shared" si="193"/>
        <v>23</v>
      </c>
      <c r="AJ409">
        <f t="shared" si="219"/>
        <v>90676.461153846147</v>
      </c>
      <c r="AK409">
        <f t="shared" si="220"/>
        <v>1.3304242188644677</v>
      </c>
      <c r="AL409" s="39">
        <f t="shared" si="221"/>
        <v>40711</v>
      </c>
      <c r="AM409" s="40">
        <f t="shared" si="222"/>
        <v>120.63816</v>
      </c>
      <c r="AN409">
        <f t="shared" si="228"/>
        <v>235.75879899999995</v>
      </c>
      <c r="AO409">
        <f t="shared" si="228"/>
        <v>199.48821453846151</v>
      </c>
      <c r="AP409" s="33">
        <f t="shared" si="228"/>
        <v>163.21763007692306</v>
      </c>
      <c r="AQ409">
        <f t="shared" si="228"/>
        <v>126.9470456153846</v>
      </c>
      <c r="AR409">
        <f t="shared" si="228"/>
        <v>90.676461153846148</v>
      </c>
      <c r="AT409">
        <f>PER!AK409/PBR!AJ409*100</f>
        <v>16.244846708775441</v>
      </c>
      <c r="AU409">
        <f t="shared" si="223"/>
        <v>104855.58076923077</v>
      </c>
      <c r="AW409">
        <f>PER!AW409/PBR!AU409*100</f>
        <v>15.647983191239847</v>
      </c>
      <c r="BB409">
        <f t="shared" si="224"/>
        <v>105938.15711538462</v>
      </c>
      <c r="BC409">
        <f t="shared" si="225"/>
        <v>1.1387602284661662</v>
      </c>
      <c r="BD409" s="41">
        <f t="shared" si="226"/>
        <v>120.63816</v>
      </c>
      <c r="BE409">
        <f t="shared" si="229"/>
        <v>254.25157707692307</v>
      </c>
      <c r="BF409">
        <f t="shared" si="229"/>
        <v>211.87631423076922</v>
      </c>
      <c r="BG409">
        <f t="shared" si="229"/>
        <v>169.50105138461538</v>
      </c>
      <c r="BH409">
        <f t="shared" si="229"/>
        <v>127.12578853846155</v>
      </c>
      <c r="BI409">
        <f t="shared" si="229"/>
        <v>84.75052569230769</v>
      </c>
      <c r="BK409">
        <f>PER!BD409/PBR!BB409*100</f>
        <v>16.725298388301173</v>
      </c>
      <c r="BL409">
        <f t="shared" si="227"/>
        <v>104855.58076923077</v>
      </c>
      <c r="BN409">
        <f>PER!BP409/PBR!BL409*100</f>
        <v>16.804759410663408</v>
      </c>
    </row>
    <row r="410" spans="1:66" x14ac:dyDescent="0.3">
      <c r="A410" s="38">
        <v>40718</v>
      </c>
      <c r="B410" s="48">
        <v>125499.04</v>
      </c>
      <c r="C410" s="48">
        <v>151969.96</v>
      </c>
      <c r="D410" s="49">
        <v>852000</v>
      </c>
      <c r="E410" s="48">
        <v>1931.97</v>
      </c>
      <c r="AC410" s="35">
        <f t="shared" si="215"/>
        <v>2012</v>
      </c>
      <c r="AD410" s="5">
        <f t="shared" si="216"/>
        <v>2011</v>
      </c>
      <c r="AE410" s="5">
        <f t="shared" si="217"/>
        <v>2010</v>
      </c>
      <c r="AF410" s="8">
        <f t="shared" si="218"/>
        <v>40718</v>
      </c>
      <c r="AG410" s="6">
        <f t="shared" si="192"/>
        <v>28</v>
      </c>
      <c r="AH410" s="6">
        <f t="shared" si="193"/>
        <v>24</v>
      </c>
      <c r="AJ410">
        <f t="shared" si="219"/>
        <v>90897.630769230775</v>
      </c>
      <c r="AK410">
        <f t="shared" si="220"/>
        <v>1.3806634885634659</v>
      </c>
      <c r="AL410" s="39">
        <f t="shared" si="221"/>
        <v>40718</v>
      </c>
      <c r="AM410" s="40">
        <f t="shared" si="222"/>
        <v>125.49903999999999</v>
      </c>
      <c r="AN410">
        <f t="shared" si="228"/>
        <v>236.33383999999998</v>
      </c>
      <c r="AO410">
        <f t="shared" si="228"/>
        <v>199.97478769230767</v>
      </c>
      <c r="AP410" s="33">
        <f t="shared" si="228"/>
        <v>163.61573538461536</v>
      </c>
      <c r="AQ410">
        <f t="shared" si="228"/>
        <v>127.25668307692307</v>
      </c>
      <c r="AR410">
        <f t="shared" si="228"/>
        <v>90.897630769230773</v>
      </c>
      <c r="AT410">
        <f>PER!AK410/PBR!AJ410*100</f>
        <v>16.154197807643627</v>
      </c>
      <c r="AU410">
        <f t="shared" si="223"/>
        <v>105081.62384615385</v>
      </c>
      <c r="AW410">
        <f>PER!AW410/PBR!AU410*100</f>
        <v>15.51346484052972</v>
      </c>
      <c r="BB410">
        <f t="shared" si="224"/>
        <v>106322.84307692308</v>
      </c>
      <c r="BC410">
        <f t="shared" si="225"/>
        <v>1.1803582030740394</v>
      </c>
      <c r="BD410" s="41">
        <f t="shared" si="226"/>
        <v>125.49903999999999</v>
      </c>
      <c r="BE410">
        <f t="shared" si="229"/>
        <v>255.17482338461537</v>
      </c>
      <c r="BF410">
        <f t="shared" si="229"/>
        <v>212.64568615384616</v>
      </c>
      <c r="BG410">
        <f t="shared" si="229"/>
        <v>170.11654892307695</v>
      </c>
      <c r="BH410">
        <f t="shared" si="229"/>
        <v>127.58741169230771</v>
      </c>
      <c r="BI410">
        <f t="shared" si="229"/>
        <v>85.058274461538474</v>
      </c>
      <c r="BK410">
        <f>PER!BD410/PBR!BB410*100</f>
        <v>16.842088120350084</v>
      </c>
      <c r="BL410">
        <f t="shared" si="227"/>
        <v>105081.62384615385</v>
      </c>
      <c r="BN410">
        <f>PER!BP410/PBR!BL410*100</f>
        <v>16.945965177209388</v>
      </c>
    </row>
    <row r="411" spans="1:66" x14ac:dyDescent="0.3">
      <c r="A411" s="38">
        <v>40725</v>
      </c>
      <c r="B411" s="48">
        <v>125940.93</v>
      </c>
      <c r="C411" s="48">
        <v>152150.29999999999</v>
      </c>
      <c r="D411" s="49">
        <v>855000</v>
      </c>
      <c r="E411" s="48">
        <v>1930.57</v>
      </c>
      <c r="AC411" s="35">
        <f t="shared" si="215"/>
        <v>2012</v>
      </c>
      <c r="AD411" s="5">
        <f t="shared" si="216"/>
        <v>2011</v>
      </c>
      <c r="AE411" s="5">
        <f t="shared" si="217"/>
        <v>2010</v>
      </c>
      <c r="AF411" s="8">
        <f t="shared" si="218"/>
        <v>40725</v>
      </c>
      <c r="AG411" s="6">
        <f t="shared" si="192"/>
        <v>27</v>
      </c>
      <c r="AH411" s="6">
        <f t="shared" si="193"/>
        <v>25</v>
      </c>
      <c r="AJ411">
        <f t="shared" si="219"/>
        <v>91118.800384615402</v>
      </c>
      <c r="AK411">
        <f t="shared" si="220"/>
        <v>1.3821618531894544</v>
      </c>
      <c r="AL411" s="39">
        <f t="shared" si="221"/>
        <v>40725</v>
      </c>
      <c r="AM411" s="40">
        <f t="shared" si="222"/>
        <v>125.94092999999999</v>
      </c>
      <c r="AN411">
        <f t="shared" si="228"/>
        <v>236.90888100000004</v>
      </c>
      <c r="AO411">
        <f t="shared" si="228"/>
        <v>200.46136084615387</v>
      </c>
      <c r="AP411" s="33">
        <f t="shared" si="228"/>
        <v>164.01384069230772</v>
      </c>
      <c r="AQ411">
        <f t="shared" si="228"/>
        <v>127.56632053846155</v>
      </c>
      <c r="AR411">
        <f t="shared" si="228"/>
        <v>91.118800384615398</v>
      </c>
      <c r="AT411">
        <f>PER!AK411/PBR!AJ411*100</f>
        <v>16.063988964601119</v>
      </c>
      <c r="AU411">
        <f t="shared" si="223"/>
        <v>105307.66692307693</v>
      </c>
      <c r="AW411">
        <f>PER!AW411/PBR!AU411*100</f>
        <v>15.379523977533172</v>
      </c>
      <c r="BB411">
        <f t="shared" si="224"/>
        <v>106707.52903846155</v>
      </c>
      <c r="BC411">
        <f t="shared" si="225"/>
        <v>1.1802440852566831</v>
      </c>
      <c r="BD411" s="41">
        <f t="shared" si="226"/>
        <v>125.94092999999999</v>
      </c>
      <c r="BE411">
        <f t="shared" si="229"/>
        <v>256.09806969230772</v>
      </c>
      <c r="BF411">
        <f t="shared" si="229"/>
        <v>213.41505807692309</v>
      </c>
      <c r="BG411">
        <f t="shared" si="229"/>
        <v>170.73204646153849</v>
      </c>
      <c r="BH411">
        <f t="shared" si="229"/>
        <v>128.04903484615389</v>
      </c>
      <c r="BI411">
        <f t="shared" si="229"/>
        <v>85.366023230769244</v>
      </c>
      <c r="BK411">
        <f>PER!BD411/PBR!BB411*100</f>
        <v>16.958035786787022</v>
      </c>
      <c r="BL411">
        <f t="shared" si="227"/>
        <v>105307.66692307693</v>
      </c>
      <c r="BN411">
        <f>PER!BP411/PBR!BL411*100</f>
        <v>17.08656474694402</v>
      </c>
    </row>
    <row r="412" spans="1:66" x14ac:dyDescent="0.3">
      <c r="A412" s="38">
        <v>40732</v>
      </c>
      <c r="B412" s="48">
        <v>130359.91</v>
      </c>
      <c r="C412" s="48">
        <v>156820.32</v>
      </c>
      <c r="D412" s="49">
        <v>885000</v>
      </c>
      <c r="E412" s="48">
        <v>1988.21</v>
      </c>
      <c r="AC412" s="35">
        <f t="shared" si="215"/>
        <v>2012</v>
      </c>
      <c r="AD412" s="5">
        <f t="shared" si="216"/>
        <v>2011</v>
      </c>
      <c r="AE412" s="5">
        <f t="shared" si="217"/>
        <v>2010</v>
      </c>
      <c r="AF412" s="8">
        <f t="shared" si="218"/>
        <v>40732</v>
      </c>
      <c r="AG412" s="6">
        <f t="shared" si="192"/>
        <v>26</v>
      </c>
      <c r="AH412" s="6">
        <f t="shared" si="193"/>
        <v>26</v>
      </c>
      <c r="AJ412">
        <f t="shared" si="219"/>
        <v>91339.97</v>
      </c>
      <c r="AK412">
        <f t="shared" si="220"/>
        <v>1.4271945786713089</v>
      </c>
      <c r="AL412" s="39">
        <f t="shared" si="221"/>
        <v>40732</v>
      </c>
      <c r="AM412" s="40">
        <f t="shared" si="222"/>
        <v>130.35991000000001</v>
      </c>
      <c r="AN412">
        <f t="shared" si="228"/>
        <v>237.48392199999995</v>
      </c>
      <c r="AO412">
        <f t="shared" si="228"/>
        <v>200.94793399999998</v>
      </c>
      <c r="AP412" s="33">
        <f t="shared" si="228"/>
        <v>164.411946</v>
      </c>
      <c r="AQ412">
        <f t="shared" si="228"/>
        <v>127.875958</v>
      </c>
      <c r="AR412">
        <f t="shared" si="228"/>
        <v>91.339970000000008</v>
      </c>
      <c r="AT412">
        <f>PER!AK412/PBR!AJ412*100</f>
        <v>15.974216982992223</v>
      </c>
      <c r="AU412">
        <f t="shared" si="223"/>
        <v>105533.70999999999</v>
      </c>
      <c r="AW412">
        <f>PER!AW412/PBR!AU412*100</f>
        <v>15.246156891480458</v>
      </c>
      <c r="BB412">
        <f t="shared" si="224"/>
        <v>107092.215</v>
      </c>
      <c r="BC412">
        <f t="shared" si="225"/>
        <v>1.2172678471539693</v>
      </c>
      <c r="BD412" s="41">
        <f t="shared" si="226"/>
        <v>130.35991000000001</v>
      </c>
      <c r="BE412">
        <f t="shared" si="229"/>
        <v>257.02131600000001</v>
      </c>
      <c r="BF412">
        <f t="shared" si="229"/>
        <v>214.18442999999999</v>
      </c>
      <c r="BG412">
        <f t="shared" si="229"/>
        <v>171.347544</v>
      </c>
      <c r="BH412">
        <f t="shared" si="229"/>
        <v>128.51065800000001</v>
      </c>
      <c r="BI412">
        <f t="shared" si="229"/>
        <v>85.673772</v>
      </c>
      <c r="BK412">
        <f>PER!BD412/PBR!BB412*100</f>
        <v>17.073150461964019</v>
      </c>
      <c r="BL412">
        <f t="shared" si="227"/>
        <v>105533.70999999999</v>
      </c>
      <c r="BN412">
        <f>PER!BP412/PBR!BL412*100</f>
        <v>17.226562015113466</v>
      </c>
    </row>
    <row r="413" spans="1:66" x14ac:dyDescent="0.3">
      <c r="A413" s="38">
        <v>40739</v>
      </c>
      <c r="B413" s="48">
        <v>122553.05</v>
      </c>
      <c r="C413" s="48">
        <v>147394.70000000001</v>
      </c>
      <c r="D413" s="49">
        <v>832000</v>
      </c>
      <c r="E413" s="48">
        <v>1865.94</v>
      </c>
      <c r="AC413" s="35">
        <f t="shared" si="215"/>
        <v>2012</v>
      </c>
      <c r="AD413" s="5">
        <f t="shared" si="216"/>
        <v>2011</v>
      </c>
      <c r="AE413" s="5">
        <f t="shared" si="217"/>
        <v>2010</v>
      </c>
      <c r="AF413" s="8">
        <f t="shared" si="218"/>
        <v>40739</v>
      </c>
      <c r="AG413" s="6">
        <f t="shared" si="192"/>
        <v>25</v>
      </c>
      <c r="AH413" s="6">
        <f t="shared" si="193"/>
        <v>27</v>
      </c>
      <c r="AJ413">
        <f t="shared" si="219"/>
        <v>91561.139615384629</v>
      </c>
      <c r="AK413">
        <f t="shared" si="220"/>
        <v>1.3384832311480748</v>
      </c>
      <c r="AL413" s="39">
        <f t="shared" si="221"/>
        <v>40739</v>
      </c>
      <c r="AM413" s="40">
        <f t="shared" si="222"/>
        <v>122.55305</v>
      </c>
      <c r="AN413">
        <f t="shared" si="228"/>
        <v>238.05896299999998</v>
      </c>
      <c r="AO413">
        <f t="shared" si="228"/>
        <v>201.43450715384614</v>
      </c>
      <c r="AP413" s="33">
        <f t="shared" si="228"/>
        <v>164.81005130769231</v>
      </c>
      <c r="AQ413">
        <f t="shared" si="228"/>
        <v>128.18559546153847</v>
      </c>
      <c r="AR413">
        <f t="shared" si="228"/>
        <v>91.561139615384633</v>
      </c>
      <c r="AT413">
        <f>PER!AK413/PBR!AJ413*100</f>
        <v>15.884878697047839</v>
      </c>
      <c r="AU413">
        <f t="shared" si="223"/>
        <v>105759.75307692308</v>
      </c>
      <c r="AW413">
        <f>PER!AW413/PBR!AU413*100</f>
        <v>15.113359903326321</v>
      </c>
      <c r="BB413">
        <f t="shared" si="224"/>
        <v>107476.90096153847</v>
      </c>
      <c r="BC413">
        <f t="shared" si="225"/>
        <v>1.1402733880823068</v>
      </c>
      <c r="BD413" s="41">
        <f t="shared" si="226"/>
        <v>122.55305</v>
      </c>
      <c r="BE413">
        <f t="shared" si="229"/>
        <v>257.94456230769231</v>
      </c>
      <c r="BF413">
        <f t="shared" si="229"/>
        <v>214.95380192307695</v>
      </c>
      <c r="BG413">
        <f t="shared" si="229"/>
        <v>171.96304153846157</v>
      </c>
      <c r="BH413">
        <f t="shared" si="229"/>
        <v>128.97228115384618</v>
      </c>
      <c r="BI413">
        <f t="shared" si="229"/>
        <v>85.981520769230784</v>
      </c>
      <c r="BK413">
        <f>PER!BD413/PBR!BB413*100</f>
        <v>17.187441090315854</v>
      </c>
      <c r="BL413">
        <f t="shared" si="227"/>
        <v>105759.75307692308</v>
      </c>
      <c r="BN413">
        <f>PER!BP413/PBR!BL413*100</f>
        <v>17.365960843662219</v>
      </c>
    </row>
    <row r="414" spans="1:66" x14ac:dyDescent="0.3">
      <c r="A414" s="38">
        <v>40746</v>
      </c>
      <c r="B414" s="48">
        <v>125204.44</v>
      </c>
      <c r="C414" s="48">
        <v>150544.57</v>
      </c>
      <c r="D414" s="49">
        <v>850000</v>
      </c>
      <c r="E414" s="48">
        <v>1903.5</v>
      </c>
      <c r="AC414" s="35">
        <f t="shared" si="215"/>
        <v>2012</v>
      </c>
      <c r="AD414" s="5">
        <f t="shared" si="216"/>
        <v>2011</v>
      </c>
      <c r="AE414" s="5">
        <f t="shared" si="217"/>
        <v>2010</v>
      </c>
      <c r="AF414" s="8">
        <f t="shared" si="218"/>
        <v>40746</v>
      </c>
      <c r="AG414" s="6">
        <f t="shared" si="192"/>
        <v>24</v>
      </c>
      <c r="AH414" s="6">
        <f t="shared" si="193"/>
        <v>28</v>
      </c>
      <c r="AJ414">
        <f t="shared" si="219"/>
        <v>91782.309230769228</v>
      </c>
      <c r="AK414">
        <f t="shared" si="220"/>
        <v>1.3641456730533676</v>
      </c>
      <c r="AL414" s="39">
        <f t="shared" si="221"/>
        <v>40746</v>
      </c>
      <c r="AM414" s="40">
        <f t="shared" si="222"/>
        <v>125.20444000000001</v>
      </c>
      <c r="AN414">
        <f t="shared" si="228"/>
        <v>238.63400399999995</v>
      </c>
      <c r="AO414">
        <f t="shared" si="228"/>
        <v>201.92108030769228</v>
      </c>
      <c r="AP414" s="33">
        <f t="shared" si="228"/>
        <v>165.20815661538458</v>
      </c>
      <c r="AQ414">
        <f t="shared" si="228"/>
        <v>128.49523292307691</v>
      </c>
      <c r="AR414">
        <f t="shared" si="228"/>
        <v>91.782309230769229</v>
      </c>
      <c r="AT414">
        <f>PER!AK414/PBR!AJ414*100</f>
        <v>15.795970971513349</v>
      </c>
      <c r="AU414">
        <f t="shared" si="223"/>
        <v>105985.79615384615</v>
      </c>
      <c r="AW414">
        <f>PER!AW414/PBR!AU414*100</f>
        <v>14.9811293654117</v>
      </c>
      <c r="BB414">
        <f t="shared" si="224"/>
        <v>107861.58692307693</v>
      </c>
      <c r="BC414">
        <f t="shared" si="225"/>
        <v>1.1607880392979142</v>
      </c>
      <c r="BD414" s="41">
        <f t="shared" si="226"/>
        <v>125.20444000000001</v>
      </c>
      <c r="BE414">
        <f t="shared" si="229"/>
        <v>258.8678086153846</v>
      </c>
      <c r="BF414">
        <f t="shared" si="229"/>
        <v>215.72317384615386</v>
      </c>
      <c r="BG414">
        <f t="shared" si="229"/>
        <v>172.57853907692311</v>
      </c>
      <c r="BH414">
        <f t="shared" si="229"/>
        <v>129.43390430769233</v>
      </c>
      <c r="BI414">
        <f t="shared" si="229"/>
        <v>86.289269538461554</v>
      </c>
      <c r="BK414">
        <f>PER!BD414/PBR!BB414*100</f>
        <v>17.300916488676801</v>
      </c>
      <c r="BL414">
        <f t="shared" si="227"/>
        <v>105985.79615384615</v>
      </c>
      <c r="BN414">
        <f>PER!BP414/PBR!BL414*100</f>
        <v>17.504765061588262</v>
      </c>
    </row>
    <row r="415" spans="1:66" x14ac:dyDescent="0.3">
      <c r="A415" s="38">
        <v>40753</v>
      </c>
      <c r="B415" s="48">
        <v>124320.64</v>
      </c>
      <c r="C415" s="48">
        <v>150182.82</v>
      </c>
      <c r="D415" s="49">
        <v>844000</v>
      </c>
      <c r="E415" s="48">
        <v>1899.3</v>
      </c>
      <c r="AC415" s="35">
        <f t="shared" si="215"/>
        <v>2012</v>
      </c>
      <c r="AD415" s="5">
        <f t="shared" si="216"/>
        <v>2011</v>
      </c>
      <c r="AE415" s="5">
        <f t="shared" si="217"/>
        <v>2010</v>
      </c>
      <c r="AF415" s="8">
        <f t="shared" si="218"/>
        <v>40753</v>
      </c>
      <c r="AG415" s="6">
        <f t="shared" si="192"/>
        <v>23</v>
      </c>
      <c r="AH415" s="6">
        <f t="shared" si="193"/>
        <v>29</v>
      </c>
      <c r="AJ415">
        <f t="shared" si="219"/>
        <v>92003.478846153856</v>
      </c>
      <c r="AK415">
        <f t="shared" si="220"/>
        <v>1.3512602084089251</v>
      </c>
      <c r="AL415" s="39">
        <f t="shared" si="221"/>
        <v>40753</v>
      </c>
      <c r="AM415" s="40">
        <f t="shared" si="222"/>
        <v>124.32064</v>
      </c>
      <c r="AN415">
        <f t="shared" si="228"/>
        <v>239.20904499999997</v>
      </c>
      <c r="AO415">
        <f t="shared" si="228"/>
        <v>202.40765346153847</v>
      </c>
      <c r="AP415" s="33">
        <f t="shared" si="228"/>
        <v>165.60626192307694</v>
      </c>
      <c r="AQ415">
        <f t="shared" si="228"/>
        <v>128.80487038461538</v>
      </c>
      <c r="AR415">
        <f t="shared" si="228"/>
        <v>92.003478846153854</v>
      </c>
      <c r="AT415">
        <f>PER!AK415/PBR!AJ415*100</f>
        <v>15.707490701281801</v>
      </c>
      <c r="AU415">
        <f t="shared" si="223"/>
        <v>106211.83923076923</v>
      </c>
      <c r="AW415">
        <f>PER!AW415/PBR!AU415*100</f>
        <v>14.849461661129752</v>
      </c>
      <c r="BB415">
        <f t="shared" si="224"/>
        <v>108246.27288461539</v>
      </c>
      <c r="BC415">
        <f t="shared" si="225"/>
        <v>1.1484981116395481</v>
      </c>
      <c r="BD415" s="41">
        <f t="shared" si="226"/>
        <v>124.32064</v>
      </c>
      <c r="BE415">
        <f t="shared" si="229"/>
        <v>259.79105492307696</v>
      </c>
      <c r="BF415">
        <f t="shared" si="229"/>
        <v>216.49254576923079</v>
      </c>
      <c r="BG415">
        <f t="shared" si="229"/>
        <v>173.19403661538462</v>
      </c>
      <c r="BH415">
        <f t="shared" si="229"/>
        <v>129.89552746153848</v>
      </c>
      <c r="BI415">
        <f t="shared" si="229"/>
        <v>86.597018307692309</v>
      </c>
      <c r="BK415">
        <f>PER!BD415/PBR!BB415*100</f>
        <v>17.413585348547951</v>
      </c>
      <c r="BL415">
        <f t="shared" si="227"/>
        <v>106211.83923076923</v>
      </c>
      <c r="BN415">
        <f>PER!BP415/PBR!BL415*100</f>
        <v>17.642978465293648</v>
      </c>
    </row>
    <row r="416" spans="1:66" x14ac:dyDescent="0.3">
      <c r="A416" s="38">
        <v>40760</v>
      </c>
      <c r="B416" s="48">
        <v>116219.18</v>
      </c>
      <c r="C416" s="48">
        <v>140419.76999999999</v>
      </c>
      <c r="D416" s="49">
        <v>789000</v>
      </c>
      <c r="E416" s="48">
        <v>1778.18</v>
      </c>
      <c r="AC416" s="35">
        <f t="shared" si="215"/>
        <v>2012</v>
      </c>
      <c r="AD416" s="5">
        <f t="shared" si="216"/>
        <v>2011</v>
      </c>
      <c r="AE416" s="5">
        <f t="shared" si="217"/>
        <v>2010</v>
      </c>
      <c r="AF416" s="8">
        <f t="shared" si="218"/>
        <v>40760</v>
      </c>
      <c r="AG416" s="6">
        <f t="shared" si="192"/>
        <v>22</v>
      </c>
      <c r="AH416" s="6">
        <f t="shared" si="193"/>
        <v>30</v>
      </c>
      <c r="AJ416">
        <f t="shared" si="219"/>
        <v>92224.648461538454</v>
      </c>
      <c r="AK416">
        <f t="shared" si="220"/>
        <v>1.2601748224442217</v>
      </c>
      <c r="AL416" s="39">
        <f t="shared" si="221"/>
        <v>40760</v>
      </c>
      <c r="AM416" s="40">
        <f t="shared" si="222"/>
        <v>116.21917999999999</v>
      </c>
      <c r="AN416">
        <f t="shared" si="228"/>
        <v>239.78408599999995</v>
      </c>
      <c r="AO416">
        <f t="shared" si="228"/>
        <v>202.89422661538458</v>
      </c>
      <c r="AP416" s="33">
        <f t="shared" si="228"/>
        <v>166.00436723076919</v>
      </c>
      <c r="AQ416">
        <f t="shared" si="228"/>
        <v>129.11450784615383</v>
      </c>
      <c r="AR416">
        <f t="shared" si="228"/>
        <v>92.22464846153845</v>
      </c>
      <c r="AT416">
        <f>PER!AK416/PBR!AJ416*100</f>
        <v>15.619434811032457</v>
      </c>
      <c r="AU416">
        <f t="shared" si="223"/>
        <v>106437.8823076923</v>
      </c>
      <c r="AW416">
        <f>PER!AW416/PBR!AU416*100</f>
        <v>14.718353204596104</v>
      </c>
      <c r="BB416">
        <f t="shared" si="224"/>
        <v>108630.95884615384</v>
      </c>
      <c r="BC416">
        <f t="shared" si="225"/>
        <v>1.069853209752045</v>
      </c>
      <c r="BD416" s="41">
        <f t="shared" si="226"/>
        <v>116.21917999999999</v>
      </c>
      <c r="BE416">
        <f t="shared" si="229"/>
        <v>260.71430123076919</v>
      </c>
      <c r="BF416">
        <f t="shared" si="229"/>
        <v>217.26191769230766</v>
      </c>
      <c r="BG416">
        <f t="shared" si="229"/>
        <v>173.80953415384616</v>
      </c>
      <c r="BH416">
        <f t="shared" si="229"/>
        <v>130.35715061538463</v>
      </c>
      <c r="BI416">
        <f t="shared" si="229"/>
        <v>86.904767076923079</v>
      </c>
      <c r="BK416">
        <f>PER!BD416/PBR!BB416*100</f>
        <v>17.525456238316369</v>
      </c>
      <c r="BL416">
        <f t="shared" si="227"/>
        <v>106437.8823076923</v>
      </c>
      <c r="BN416">
        <f>PER!BP416/PBR!BL416*100</f>
        <v>17.780604818930616</v>
      </c>
    </row>
    <row r="417" spans="1:66" x14ac:dyDescent="0.3">
      <c r="A417" s="38">
        <v>40767</v>
      </c>
      <c r="B417" s="48">
        <v>104140.63</v>
      </c>
      <c r="C417" s="48">
        <v>125210.74</v>
      </c>
      <c r="D417" s="49">
        <v>707000</v>
      </c>
      <c r="E417" s="48">
        <v>1583.47</v>
      </c>
      <c r="AC417" s="35">
        <f t="shared" si="215"/>
        <v>2012</v>
      </c>
      <c r="AD417" s="5">
        <f t="shared" si="216"/>
        <v>2011</v>
      </c>
      <c r="AE417" s="5">
        <f t="shared" si="217"/>
        <v>2010</v>
      </c>
      <c r="AF417" s="8">
        <f t="shared" si="218"/>
        <v>40767</v>
      </c>
      <c r="AG417" s="6">
        <f t="shared" si="192"/>
        <v>21</v>
      </c>
      <c r="AH417" s="6">
        <f t="shared" si="193"/>
        <v>31</v>
      </c>
      <c r="AJ417">
        <f t="shared" si="219"/>
        <v>92445.818076923082</v>
      </c>
      <c r="AK417">
        <f t="shared" si="220"/>
        <v>1.1265044992445825</v>
      </c>
      <c r="AL417" s="39">
        <f t="shared" si="221"/>
        <v>40767</v>
      </c>
      <c r="AM417" s="40">
        <f t="shared" si="222"/>
        <v>104.14063</v>
      </c>
      <c r="AN417">
        <f t="shared" si="228"/>
        <v>240.35912699999997</v>
      </c>
      <c r="AO417">
        <f t="shared" si="228"/>
        <v>203.38079976923078</v>
      </c>
      <c r="AP417" s="33">
        <f t="shared" si="228"/>
        <v>166.40247253846152</v>
      </c>
      <c r="AQ417">
        <f t="shared" si="228"/>
        <v>129.4241453076923</v>
      </c>
      <c r="AR417">
        <f t="shared" si="228"/>
        <v>92.445818076923075</v>
      </c>
      <c r="AT417">
        <f>PER!AK417/PBR!AJ417*100</f>
        <v>15.531800254874447</v>
      </c>
      <c r="AU417">
        <f t="shared" si="223"/>
        <v>106663.92538461537</v>
      </c>
      <c r="AW417">
        <f>PER!AW417/PBR!AU417*100</f>
        <v>14.587800440323337</v>
      </c>
      <c r="BB417">
        <f t="shared" si="224"/>
        <v>109015.64480769233</v>
      </c>
      <c r="BC417">
        <f t="shared" si="225"/>
        <v>0.95528151196746092</v>
      </c>
      <c r="BD417" s="41">
        <f t="shared" si="226"/>
        <v>104.14063</v>
      </c>
      <c r="BE417">
        <f t="shared" si="229"/>
        <v>261.63754753846155</v>
      </c>
      <c r="BF417">
        <f t="shared" si="229"/>
        <v>218.03128961538465</v>
      </c>
      <c r="BG417">
        <f t="shared" si="229"/>
        <v>174.42503169230773</v>
      </c>
      <c r="BH417">
        <f t="shared" si="229"/>
        <v>130.8187737692308</v>
      </c>
      <c r="BI417">
        <f t="shared" si="229"/>
        <v>87.212515846153863</v>
      </c>
      <c r="BK417">
        <f>PER!BD417/PBR!BB417*100</f>
        <v>17.636537605427282</v>
      </c>
      <c r="BL417">
        <f t="shared" si="227"/>
        <v>106663.92538461537</v>
      </c>
      <c r="BN417">
        <f>PER!BP417/PBR!BL417*100</f>
        <v>17.917647854743311</v>
      </c>
    </row>
    <row r="418" spans="1:66" x14ac:dyDescent="0.3">
      <c r="A418" s="38">
        <v>40774</v>
      </c>
      <c r="B418" s="48">
        <v>100163.55</v>
      </c>
      <c r="C418" s="48">
        <v>118279.62</v>
      </c>
      <c r="D418" s="49">
        <v>680000</v>
      </c>
      <c r="E418" s="48">
        <v>1490.91</v>
      </c>
      <c r="AC418" s="35">
        <f t="shared" si="215"/>
        <v>2012</v>
      </c>
      <c r="AD418" s="5">
        <f t="shared" si="216"/>
        <v>2011</v>
      </c>
      <c r="AE418" s="5">
        <f t="shared" si="217"/>
        <v>2010</v>
      </c>
      <c r="AF418" s="8">
        <f t="shared" si="218"/>
        <v>40774</v>
      </c>
      <c r="AG418" s="6">
        <f t="shared" si="192"/>
        <v>20</v>
      </c>
      <c r="AH418" s="6">
        <f t="shared" si="193"/>
        <v>32</v>
      </c>
      <c r="AJ418">
        <f t="shared" si="219"/>
        <v>92666.987692307695</v>
      </c>
      <c r="AK418">
        <f t="shared" si="220"/>
        <v>1.0808978741446087</v>
      </c>
      <c r="AL418" s="39">
        <f t="shared" si="221"/>
        <v>40774</v>
      </c>
      <c r="AM418" s="40">
        <f t="shared" si="222"/>
        <v>100.16355</v>
      </c>
      <c r="AN418">
        <f t="shared" si="228"/>
        <v>240.93416799999997</v>
      </c>
      <c r="AO418">
        <f t="shared" si="228"/>
        <v>203.86737292307691</v>
      </c>
      <c r="AP418" s="33">
        <f t="shared" si="228"/>
        <v>166.80057784615386</v>
      </c>
      <c r="AQ418">
        <f t="shared" si="228"/>
        <v>129.73378276923077</v>
      </c>
      <c r="AR418">
        <f t="shared" si="228"/>
        <v>92.6669876923077</v>
      </c>
      <c r="AT418">
        <f>PER!AK418/PBR!AJ418*100</f>
        <v>15.444584015995607</v>
      </c>
      <c r="AU418">
        <f t="shared" si="223"/>
        <v>106889.96846153848</v>
      </c>
      <c r="AW418">
        <f>PER!AW418/PBR!AU418*100</f>
        <v>14.457799842899554</v>
      </c>
      <c r="BB418">
        <f t="shared" si="224"/>
        <v>109400.33076923077</v>
      </c>
      <c r="BC418">
        <f t="shared" si="225"/>
        <v>0.91556898681856047</v>
      </c>
      <c r="BD418" s="41">
        <f t="shared" si="226"/>
        <v>100.16355</v>
      </c>
      <c r="BE418">
        <f t="shared" si="229"/>
        <v>262.56079384615384</v>
      </c>
      <c r="BF418">
        <f t="shared" si="229"/>
        <v>218.80066153846155</v>
      </c>
      <c r="BG418">
        <f t="shared" si="229"/>
        <v>175.04052923076927</v>
      </c>
      <c r="BH418">
        <f t="shared" si="229"/>
        <v>131.28039692307695</v>
      </c>
      <c r="BI418">
        <f t="shared" si="229"/>
        <v>87.520264615384633</v>
      </c>
      <c r="BK418">
        <f>PER!BD418/PBR!BB418*100</f>
        <v>17.746837778510443</v>
      </c>
      <c r="BL418">
        <f t="shared" si="227"/>
        <v>106889.96846153848</v>
      </c>
      <c r="BN418">
        <f>PER!BP418/PBR!BL418*100</f>
        <v>18.054111273405169</v>
      </c>
    </row>
    <row r="419" spans="1:66" x14ac:dyDescent="0.3">
      <c r="A419" s="38">
        <v>40781</v>
      </c>
      <c r="B419" s="48">
        <v>106939.32</v>
      </c>
      <c r="C419" s="48">
        <v>126839</v>
      </c>
      <c r="D419" s="49">
        <v>726000</v>
      </c>
      <c r="E419" s="48">
        <v>1601.64</v>
      </c>
      <c r="AC419" s="35">
        <f t="shared" si="215"/>
        <v>2012</v>
      </c>
      <c r="AD419" s="5">
        <f t="shared" si="216"/>
        <v>2011</v>
      </c>
      <c r="AE419" s="5">
        <f t="shared" si="217"/>
        <v>2010</v>
      </c>
      <c r="AF419" s="8">
        <f t="shared" si="218"/>
        <v>40781</v>
      </c>
      <c r="AG419" s="6">
        <f t="shared" si="192"/>
        <v>19</v>
      </c>
      <c r="AH419" s="6">
        <f t="shared" si="193"/>
        <v>33</v>
      </c>
      <c r="AJ419">
        <f t="shared" si="219"/>
        <v>92888.157307692309</v>
      </c>
      <c r="AK419">
        <f t="shared" si="220"/>
        <v>1.1512696892647269</v>
      </c>
      <c r="AL419" s="39">
        <f t="shared" si="221"/>
        <v>40781</v>
      </c>
      <c r="AM419" s="40">
        <f t="shared" si="222"/>
        <v>106.93932000000001</v>
      </c>
      <c r="AN419">
        <f t="shared" si="228"/>
        <v>241.50920899999997</v>
      </c>
      <c r="AO419">
        <f t="shared" si="228"/>
        <v>204.35394607692305</v>
      </c>
      <c r="AP419" s="33">
        <f t="shared" si="228"/>
        <v>167.19868315384613</v>
      </c>
      <c r="AQ419">
        <f t="shared" si="228"/>
        <v>130.04342023076921</v>
      </c>
      <c r="AR419">
        <f t="shared" si="228"/>
        <v>92.88815730769231</v>
      </c>
      <c r="AT419">
        <f>PER!AK419/PBR!AJ419*100</f>
        <v>15.357783106316248</v>
      </c>
      <c r="AU419">
        <f t="shared" si="223"/>
        <v>107116.01153846152</v>
      </c>
      <c r="AW419">
        <f>PER!AW419/PBR!AU419*100</f>
        <v>14.328347916671083</v>
      </c>
      <c r="BB419">
        <f t="shared" si="224"/>
        <v>109785.01673076923</v>
      </c>
      <c r="BC419">
        <f t="shared" si="225"/>
        <v>0.97407937061440852</v>
      </c>
      <c r="BD419" s="41">
        <f t="shared" si="226"/>
        <v>106.93932000000001</v>
      </c>
      <c r="BE419">
        <f t="shared" si="229"/>
        <v>263.48404015384614</v>
      </c>
      <c r="BF419">
        <f t="shared" si="229"/>
        <v>219.57003346153846</v>
      </c>
      <c r="BG419">
        <f t="shared" si="229"/>
        <v>175.65602676923078</v>
      </c>
      <c r="BH419">
        <f t="shared" si="229"/>
        <v>131.7420200769231</v>
      </c>
      <c r="BI419">
        <f t="shared" si="229"/>
        <v>87.828013384615389</v>
      </c>
      <c r="BK419">
        <f>PER!BD419/PBR!BB419*100</f>
        <v>17.856364969461723</v>
      </c>
      <c r="BL419">
        <f t="shared" si="227"/>
        <v>107116.01153846152</v>
      </c>
      <c r="BN419">
        <f>PER!BP419/PBR!BL419*100</f>
        <v>18.18999874435206</v>
      </c>
    </row>
    <row r="420" spans="1:66" x14ac:dyDescent="0.3">
      <c r="A420" s="38">
        <v>40788</v>
      </c>
      <c r="B420" s="48">
        <v>113273.19</v>
      </c>
      <c r="C420" s="48">
        <v>134146.76</v>
      </c>
      <c r="D420" s="49">
        <v>769000</v>
      </c>
      <c r="E420" s="48">
        <v>1694.33</v>
      </c>
      <c r="AC420" s="35">
        <f t="shared" si="215"/>
        <v>2012</v>
      </c>
      <c r="AD420" s="5">
        <f t="shared" si="216"/>
        <v>2011</v>
      </c>
      <c r="AE420" s="5">
        <f t="shared" si="217"/>
        <v>2010</v>
      </c>
      <c r="AF420" s="8">
        <f t="shared" si="218"/>
        <v>40788</v>
      </c>
      <c r="AG420" s="6">
        <f t="shared" si="192"/>
        <v>18</v>
      </c>
      <c r="AH420" s="6">
        <f t="shared" si="193"/>
        <v>34</v>
      </c>
      <c r="AJ420">
        <f t="shared" si="219"/>
        <v>93109.326923076937</v>
      </c>
      <c r="AK420">
        <f t="shared" si="220"/>
        <v>1.2165611517477901</v>
      </c>
      <c r="AL420" s="39">
        <f t="shared" si="221"/>
        <v>40788</v>
      </c>
      <c r="AM420" s="40">
        <f t="shared" si="222"/>
        <v>113.27319</v>
      </c>
      <c r="AN420">
        <f t="shared" si="228"/>
        <v>242.08425</v>
      </c>
      <c r="AO420">
        <f t="shared" si="228"/>
        <v>204.84051923076925</v>
      </c>
      <c r="AP420" s="33">
        <f t="shared" si="228"/>
        <v>167.59678846153847</v>
      </c>
      <c r="AQ420">
        <f t="shared" si="228"/>
        <v>130.35305769230771</v>
      </c>
      <c r="AR420">
        <f t="shared" si="228"/>
        <v>93.109326923076935</v>
      </c>
      <c r="AT420">
        <f>PER!AK420/PBR!AJ420*100</f>
        <v>15.271394566147938</v>
      </c>
      <c r="AU420">
        <f t="shared" si="223"/>
        <v>107342.05461538461</v>
      </c>
      <c r="AW420">
        <f>PER!AW420/PBR!AU420*100</f>
        <v>14.199441195429099</v>
      </c>
      <c r="BB420">
        <f t="shared" si="224"/>
        <v>110169.70269230771</v>
      </c>
      <c r="BC420">
        <f t="shared" si="225"/>
        <v>1.0281700615672895</v>
      </c>
      <c r="BD420" s="41">
        <f t="shared" si="226"/>
        <v>113.27319</v>
      </c>
      <c r="BE420">
        <f t="shared" si="229"/>
        <v>264.40728646153843</v>
      </c>
      <c r="BF420">
        <f t="shared" si="229"/>
        <v>220.33940538461542</v>
      </c>
      <c r="BG420">
        <f t="shared" si="229"/>
        <v>176.27152430769235</v>
      </c>
      <c r="BH420">
        <f t="shared" si="229"/>
        <v>132.20364323076927</v>
      </c>
      <c r="BI420">
        <f t="shared" si="229"/>
        <v>88.135762153846173</v>
      </c>
      <c r="BK420">
        <f>PER!BD420/PBR!BB420*100</f>
        <v>17.965127275481194</v>
      </c>
      <c r="BL420">
        <f t="shared" si="227"/>
        <v>107342.05461538461</v>
      </c>
      <c r="BN420">
        <f>PER!BP420/PBR!BL420*100</f>
        <v>18.325313906111116</v>
      </c>
    </row>
    <row r="421" spans="1:66" x14ac:dyDescent="0.3">
      <c r="A421" s="38">
        <v>40795</v>
      </c>
      <c r="B421" s="48">
        <v>114893.48</v>
      </c>
      <c r="C421" s="48">
        <v>135875.24</v>
      </c>
      <c r="D421" s="49">
        <v>780000</v>
      </c>
      <c r="E421" s="48">
        <v>1717.42</v>
      </c>
      <c r="AC421" s="35">
        <f t="shared" si="215"/>
        <v>2012</v>
      </c>
      <c r="AD421" s="5">
        <f t="shared" si="216"/>
        <v>2011</v>
      </c>
      <c r="AE421" s="5">
        <f t="shared" si="217"/>
        <v>2010</v>
      </c>
      <c r="AF421" s="8">
        <f t="shared" si="218"/>
        <v>40795</v>
      </c>
      <c r="AG421" s="6">
        <f t="shared" si="192"/>
        <v>17</v>
      </c>
      <c r="AH421" s="6">
        <f t="shared" si="193"/>
        <v>35</v>
      </c>
      <c r="AJ421">
        <f t="shared" si="219"/>
        <v>93330.496538461535</v>
      </c>
      <c r="AK421">
        <f t="shared" si="220"/>
        <v>1.2310389879116559</v>
      </c>
      <c r="AL421" s="39">
        <f t="shared" si="221"/>
        <v>40795</v>
      </c>
      <c r="AM421" s="40">
        <f t="shared" si="222"/>
        <v>114.89348</v>
      </c>
      <c r="AN421">
        <f t="shared" si="228"/>
        <v>242.65929099999997</v>
      </c>
      <c r="AO421">
        <f t="shared" si="228"/>
        <v>205.32709238461536</v>
      </c>
      <c r="AP421" s="33">
        <f t="shared" si="228"/>
        <v>167.99489376923074</v>
      </c>
      <c r="AQ421">
        <f t="shared" si="228"/>
        <v>130.66269515384613</v>
      </c>
      <c r="AR421">
        <f t="shared" si="228"/>
        <v>93.330496538461531</v>
      </c>
      <c r="AT421">
        <f>PER!AK421/PBR!AJ421*100</f>
        <v>15.185415463857103</v>
      </c>
      <c r="AU421">
        <f t="shared" si="223"/>
        <v>107568.0976923077</v>
      </c>
      <c r="AW421">
        <f>PER!AW421/PBR!AU421*100</f>
        <v>14.071076242100292</v>
      </c>
      <c r="BB421">
        <f t="shared" si="224"/>
        <v>110554.38865384617</v>
      </c>
      <c r="BC421">
        <f t="shared" si="225"/>
        <v>1.0392484766908696</v>
      </c>
      <c r="BD421" s="41">
        <f t="shared" si="226"/>
        <v>114.89348</v>
      </c>
      <c r="BE421">
        <f t="shared" si="229"/>
        <v>265.33053276923079</v>
      </c>
      <c r="BF421">
        <f t="shared" si="229"/>
        <v>221.10877730769232</v>
      </c>
      <c r="BG421">
        <f t="shared" si="229"/>
        <v>176.88702184615389</v>
      </c>
      <c r="BH421">
        <f t="shared" si="229"/>
        <v>132.66526638461542</v>
      </c>
      <c r="BI421">
        <f t="shared" si="229"/>
        <v>88.443510923076943</v>
      </c>
      <c r="BK421">
        <f>PER!BD421/PBR!BB421*100</f>
        <v>18.073132681068582</v>
      </c>
      <c r="BL421">
        <f t="shared" si="227"/>
        <v>107568.0976923077</v>
      </c>
      <c r="BN421">
        <f>PER!BP421/PBR!BL421*100</f>
        <v>18.460060366625576</v>
      </c>
    </row>
    <row r="422" spans="1:66" x14ac:dyDescent="0.3">
      <c r="A422" s="38">
        <v>40802</v>
      </c>
      <c r="B422" s="48">
        <v>117544.87</v>
      </c>
      <c r="C422" s="48">
        <v>139846.54</v>
      </c>
      <c r="D422" s="49">
        <v>798000</v>
      </c>
      <c r="E422" s="48">
        <v>1770.35</v>
      </c>
      <c r="AC422" s="35">
        <f t="shared" si="215"/>
        <v>2012</v>
      </c>
      <c r="AD422" s="5">
        <f t="shared" si="216"/>
        <v>2011</v>
      </c>
      <c r="AE422" s="5">
        <f t="shared" si="217"/>
        <v>2010</v>
      </c>
      <c r="AF422" s="8">
        <f t="shared" si="218"/>
        <v>40802</v>
      </c>
      <c r="AG422" s="6">
        <f t="shared" si="192"/>
        <v>16</v>
      </c>
      <c r="AH422" s="6">
        <f t="shared" si="193"/>
        <v>36</v>
      </c>
      <c r="AJ422">
        <f t="shared" si="219"/>
        <v>93551.666153846149</v>
      </c>
      <c r="AK422">
        <f t="shared" si="220"/>
        <v>1.2564700858100903</v>
      </c>
      <c r="AL422" s="39">
        <f t="shared" si="221"/>
        <v>40802</v>
      </c>
      <c r="AM422" s="40">
        <f t="shared" si="222"/>
        <v>117.54486999999999</v>
      </c>
      <c r="AN422">
        <f t="shared" si="228"/>
        <v>243.23433199999997</v>
      </c>
      <c r="AO422">
        <f t="shared" si="228"/>
        <v>205.81366553846149</v>
      </c>
      <c r="AP422" s="33">
        <f t="shared" si="228"/>
        <v>168.39299907692308</v>
      </c>
      <c r="AQ422">
        <f t="shared" si="228"/>
        <v>130.9723326153846</v>
      </c>
      <c r="AR422">
        <f t="shared" si="228"/>
        <v>93.551666153846142</v>
      </c>
      <c r="AT422">
        <f>PER!AK422/PBR!AJ422*100</f>
        <v>15.099842895533349</v>
      </c>
      <c r="AU422">
        <f t="shared" si="223"/>
        <v>107794.14076923077</v>
      </c>
      <c r="AW422">
        <f>PER!AW422/PBR!AU422*100</f>
        <v>13.943249648441361</v>
      </c>
      <c r="BB422">
        <f t="shared" si="224"/>
        <v>110939.07461538463</v>
      </c>
      <c r="BC422">
        <f t="shared" si="225"/>
        <v>1.0595443526775128</v>
      </c>
      <c r="BD422" s="41">
        <f t="shared" si="226"/>
        <v>117.54486999999999</v>
      </c>
      <c r="BE422">
        <f t="shared" si="229"/>
        <v>266.25377907692308</v>
      </c>
      <c r="BF422">
        <f t="shared" si="229"/>
        <v>221.87814923076925</v>
      </c>
      <c r="BG422">
        <f t="shared" si="229"/>
        <v>177.50251938461543</v>
      </c>
      <c r="BH422">
        <f t="shared" si="229"/>
        <v>133.12688953846157</v>
      </c>
      <c r="BI422">
        <f t="shared" si="229"/>
        <v>88.751259692307713</v>
      </c>
      <c r="BK422">
        <f>PER!BD422/PBR!BB422*100</f>
        <v>18.180389059977248</v>
      </c>
      <c r="BL422">
        <f t="shared" si="227"/>
        <v>107794.14076923077</v>
      </c>
      <c r="BN422">
        <f>PER!BP422/PBR!BL422*100</f>
        <v>18.594241703575403</v>
      </c>
    </row>
    <row r="423" spans="1:66" x14ac:dyDescent="0.3">
      <c r="A423" s="38">
        <v>40809</v>
      </c>
      <c r="B423" s="48">
        <v>111652.9</v>
      </c>
      <c r="C423" s="48">
        <v>132387.23000000001</v>
      </c>
      <c r="D423" s="49">
        <v>758000</v>
      </c>
      <c r="E423" s="48">
        <v>1675.1</v>
      </c>
      <c r="AC423" s="35">
        <f t="shared" si="215"/>
        <v>2012</v>
      </c>
      <c r="AD423" s="5">
        <f t="shared" si="216"/>
        <v>2011</v>
      </c>
      <c r="AE423" s="5">
        <f t="shared" si="217"/>
        <v>2010</v>
      </c>
      <c r="AF423" s="8">
        <f t="shared" si="218"/>
        <v>40809</v>
      </c>
      <c r="AG423" s="6">
        <f t="shared" si="192"/>
        <v>15</v>
      </c>
      <c r="AH423" s="6">
        <f t="shared" si="193"/>
        <v>37</v>
      </c>
      <c r="AJ423">
        <f t="shared" si="219"/>
        <v>93772.835769230776</v>
      </c>
      <c r="AK423">
        <f t="shared" si="220"/>
        <v>1.1906742404033825</v>
      </c>
      <c r="AL423" s="39">
        <f t="shared" si="221"/>
        <v>40809</v>
      </c>
      <c r="AM423" s="40">
        <f t="shared" si="222"/>
        <v>111.65289999999999</v>
      </c>
      <c r="AN423">
        <f t="shared" si="228"/>
        <v>243.80937299999999</v>
      </c>
      <c r="AO423">
        <f t="shared" si="228"/>
        <v>206.30023869230766</v>
      </c>
      <c r="AP423" s="33">
        <f t="shared" si="228"/>
        <v>168.79110438461538</v>
      </c>
      <c r="AQ423">
        <f t="shared" si="228"/>
        <v>131.28197007692307</v>
      </c>
      <c r="AR423">
        <f t="shared" si="228"/>
        <v>93.772835769230781</v>
      </c>
      <c r="AT423">
        <f>PER!AK423/PBR!AJ423*100</f>
        <v>15.014673984662599</v>
      </c>
      <c r="AU423">
        <f t="shared" si="223"/>
        <v>108020.18384615384</v>
      </c>
      <c r="AW423">
        <f>PER!AW423/PBR!AU423*100</f>
        <v>13.815958034737369</v>
      </c>
      <c r="BB423">
        <f t="shared" si="224"/>
        <v>111323.76057692307</v>
      </c>
      <c r="BC423">
        <f t="shared" si="225"/>
        <v>1.0029565963400013</v>
      </c>
      <c r="BD423" s="41">
        <f t="shared" si="226"/>
        <v>111.65289999999999</v>
      </c>
      <c r="BE423">
        <f t="shared" si="229"/>
        <v>267.17702538461538</v>
      </c>
      <c r="BF423">
        <f t="shared" si="229"/>
        <v>222.64752115384616</v>
      </c>
      <c r="BG423">
        <f t="shared" si="229"/>
        <v>178.11801692307694</v>
      </c>
      <c r="BH423">
        <f t="shared" si="229"/>
        <v>133.58851269230772</v>
      </c>
      <c r="BI423">
        <f t="shared" si="229"/>
        <v>89.059008461538468</v>
      </c>
      <c r="BK423">
        <f>PER!BD423/PBR!BB423*100</f>
        <v>18.286904177127646</v>
      </c>
      <c r="BL423">
        <f t="shared" si="227"/>
        <v>108020.18384615384</v>
      </c>
      <c r="BN423">
        <f>PER!BP423/PBR!BL423*100</f>
        <v>18.727861464693934</v>
      </c>
    </row>
    <row r="424" spans="1:66" x14ac:dyDescent="0.3">
      <c r="A424" s="38">
        <v>40816</v>
      </c>
      <c r="B424" s="48">
        <v>123731.44</v>
      </c>
      <c r="C424" s="48">
        <v>145267.79999999999</v>
      </c>
      <c r="D424" s="49">
        <v>840000</v>
      </c>
      <c r="E424" s="48">
        <v>1838.42</v>
      </c>
      <c r="AC424" s="35">
        <f t="shared" si="215"/>
        <v>2012</v>
      </c>
      <c r="AD424" s="5">
        <f t="shared" si="216"/>
        <v>2011</v>
      </c>
      <c r="AE424" s="5">
        <f t="shared" si="217"/>
        <v>2010</v>
      </c>
      <c r="AF424" s="8">
        <f t="shared" si="218"/>
        <v>40816</v>
      </c>
      <c r="AG424" s="6">
        <f t="shared" si="192"/>
        <v>14</v>
      </c>
      <c r="AH424" s="6">
        <f t="shared" si="193"/>
        <v>38</v>
      </c>
      <c r="AJ424">
        <f t="shared" si="219"/>
        <v>93994.00538461539</v>
      </c>
      <c r="AK424">
        <f t="shared" si="220"/>
        <v>1.3163758634787568</v>
      </c>
      <c r="AL424" s="39">
        <f t="shared" si="221"/>
        <v>40816</v>
      </c>
      <c r="AM424" s="40">
        <f t="shared" si="222"/>
        <v>123.73144000000001</v>
      </c>
      <c r="AN424">
        <f t="shared" si="228"/>
        <v>244.38441399999999</v>
      </c>
      <c r="AO424">
        <f t="shared" si="228"/>
        <v>206.78681184615385</v>
      </c>
      <c r="AP424" s="33">
        <f t="shared" si="228"/>
        <v>169.18920969230768</v>
      </c>
      <c r="AQ424">
        <f t="shared" si="228"/>
        <v>131.59160753846155</v>
      </c>
      <c r="AR424">
        <f t="shared" si="228"/>
        <v>93.994005384615392</v>
      </c>
      <c r="AT424">
        <f>PER!AK424/PBR!AJ424*100</f>
        <v>14.92990588180472</v>
      </c>
      <c r="AU424">
        <f t="shared" si="223"/>
        <v>108246.22692307692</v>
      </c>
      <c r="AW424">
        <f>PER!AW424/PBR!AU424*100</f>
        <v>13.689198049503878</v>
      </c>
      <c r="BB424">
        <f t="shared" si="224"/>
        <v>111708.44653846153</v>
      </c>
      <c r="BC424">
        <f t="shared" si="225"/>
        <v>1.1076283292275388</v>
      </c>
      <c r="BD424" s="41">
        <f t="shared" si="226"/>
        <v>123.73144000000001</v>
      </c>
      <c r="BE424">
        <f t="shared" si="229"/>
        <v>268.10027169230767</v>
      </c>
      <c r="BF424">
        <f t="shared" si="229"/>
        <v>223.41689307692306</v>
      </c>
      <c r="BG424">
        <f t="shared" si="229"/>
        <v>178.73351446153848</v>
      </c>
      <c r="BH424">
        <f t="shared" si="229"/>
        <v>134.05013584615386</v>
      </c>
      <c r="BI424">
        <f t="shared" si="229"/>
        <v>89.366757230769238</v>
      </c>
      <c r="BK424">
        <f>PER!BD424/PBR!BB424*100</f>
        <v>18.392685690481201</v>
      </c>
      <c r="BL424">
        <f t="shared" si="227"/>
        <v>108246.22692307692</v>
      </c>
      <c r="BN424">
        <f>PER!BP424/PBR!BL424*100</f>
        <v>18.860923168080578</v>
      </c>
    </row>
    <row r="425" spans="1:66" x14ac:dyDescent="0.3">
      <c r="A425" s="38">
        <v>40823</v>
      </c>
      <c r="B425" s="48">
        <v>126677.43</v>
      </c>
      <c r="C425" s="49">
        <v>148094.31</v>
      </c>
      <c r="D425" s="49">
        <v>860000</v>
      </c>
      <c r="E425" s="48">
        <v>1874.69</v>
      </c>
      <c r="AC425" s="35">
        <f t="shared" si="215"/>
        <v>2012</v>
      </c>
      <c r="AD425" s="5">
        <f t="shared" si="216"/>
        <v>2011</v>
      </c>
      <c r="AE425" s="5">
        <f t="shared" si="217"/>
        <v>2010</v>
      </c>
      <c r="AF425" s="8">
        <f t="shared" si="218"/>
        <v>40823</v>
      </c>
      <c r="AG425" s="6">
        <f t="shared" si="192"/>
        <v>13</v>
      </c>
      <c r="AH425" s="6">
        <f t="shared" si="193"/>
        <v>39</v>
      </c>
      <c r="AJ425">
        <f t="shared" si="219"/>
        <v>94215.175000000003</v>
      </c>
      <c r="AK425">
        <f t="shared" si="220"/>
        <v>1.3445544202406883</v>
      </c>
      <c r="AL425" s="39">
        <f t="shared" si="221"/>
        <v>40823</v>
      </c>
      <c r="AM425" s="40">
        <f t="shared" si="222"/>
        <v>126.67742999999999</v>
      </c>
      <c r="AN425">
        <f t="shared" si="228"/>
        <v>244.95945499999999</v>
      </c>
      <c r="AO425">
        <f t="shared" si="228"/>
        <v>207.27338499999999</v>
      </c>
      <c r="AP425" s="33">
        <f t="shared" si="228"/>
        <v>169.58731499999999</v>
      </c>
      <c r="AQ425">
        <f t="shared" si="228"/>
        <v>131.90124499999999</v>
      </c>
      <c r="AR425">
        <f t="shared" si="228"/>
        <v>94.215175000000002</v>
      </c>
      <c r="AT425">
        <f>PER!AK425/PBR!AJ425*100</f>
        <v>14.845535764275763</v>
      </c>
      <c r="AU425">
        <f t="shared" si="223"/>
        <v>108472.26999999999</v>
      </c>
      <c r="AW425">
        <f>PER!AW425/PBR!AU425*100</f>
        <v>13.562966369192791</v>
      </c>
      <c r="BB425">
        <f t="shared" si="224"/>
        <v>112093.13250000001</v>
      </c>
      <c r="BC425">
        <f t="shared" si="225"/>
        <v>1.1301087513099877</v>
      </c>
      <c r="BD425" s="41">
        <f t="shared" si="226"/>
        <v>126.67742999999999</v>
      </c>
      <c r="BE425">
        <f t="shared" si="229"/>
        <v>269.02351799999997</v>
      </c>
      <c r="BF425">
        <f t="shared" si="229"/>
        <v>224.18626500000002</v>
      </c>
      <c r="BG425">
        <f t="shared" si="229"/>
        <v>179.34901200000002</v>
      </c>
      <c r="BH425">
        <f t="shared" si="229"/>
        <v>134.51175900000001</v>
      </c>
      <c r="BI425">
        <f t="shared" si="229"/>
        <v>89.674506000000008</v>
      </c>
      <c r="BK425">
        <f>PER!BD425/PBR!BB425*100</f>
        <v>18.497741152875712</v>
      </c>
      <c r="BL425">
        <f t="shared" si="227"/>
        <v>108472.26999999999</v>
      </c>
      <c r="BN425">
        <f>PER!BP425/PBR!BL425*100</f>
        <v>18.993430302509573</v>
      </c>
    </row>
    <row r="426" spans="1:66" x14ac:dyDescent="0.3">
      <c r="A426" s="38">
        <v>40830</v>
      </c>
      <c r="B426" s="48">
        <v>130507.21</v>
      </c>
      <c r="C426" s="48">
        <v>152821.84</v>
      </c>
      <c r="D426" s="49">
        <v>886000</v>
      </c>
      <c r="E426" s="48">
        <v>1934.18</v>
      </c>
      <c r="AC426" s="35">
        <f t="shared" si="215"/>
        <v>2012</v>
      </c>
      <c r="AD426" s="5">
        <f t="shared" si="216"/>
        <v>2011</v>
      </c>
      <c r="AE426" s="5">
        <f t="shared" si="217"/>
        <v>2010</v>
      </c>
      <c r="AF426" s="8">
        <f t="shared" si="218"/>
        <v>40830</v>
      </c>
      <c r="AG426" s="6">
        <f t="shared" si="192"/>
        <v>12</v>
      </c>
      <c r="AH426" s="6">
        <f t="shared" si="193"/>
        <v>40</v>
      </c>
      <c r="AJ426">
        <f t="shared" si="219"/>
        <v>94436.344615384616</v>
      </c>
      <c r="AK426">
        <f t="shared" si="220"/>
        <v>1.3819595679134227</v>
      </c>
      <c r="AL426" s="39">
        <f t="shared" si="221"/>
        <v>40830</v>
      </c>
      <c r="AM426" s="40">
        <f t="shared" si="222"/>
        <v>130.50721000000001</v>
      </c>
      <c r="AN426">
        <f t="shared" si="228"/>
        <v>245.53449599999996</v>
      </c>
      <c r="AO426">
        <f t="shared" si="228"/>
        <v>207.75995815384613</v>
      </c>
      <c r="AP426" s="33">
        <f t="shared" si="228"/>
        <v>169.98542030769229</v>
      </c>
      <c r="AQ426">
        <f t="shared" si="228"/>
        <v>132.21088246153846</v>
      </c>
      <c r="AR426">
        <f t="shared" si="228"/>
        <v>94.436344615384613</v>
      </c>
      <c r="AT426">
        <f>PER!AK426/PBR!AJ426*100</f>
        <v>14.761560835834652</v>
      </c>
      <c r="AU426">
        <f t="shared" si="223"/>
        <v>108698.31307692309</v>
      </c>
      <c r="AW426">
        <f>PER!AW426/PBR!AU426*100</f>
        <v>13.437259697901899</v>
      </c>
      <c r="BB426">
        <f t="shared" si="224"/>
        <v>112477.81846153847</v>
      </c>
      <c r="BC426">
        <f t="shared" si="225"/>
        <v>1.1602928629401419</v>
      </c>
      <c r="BD426" s="41">
        <f t="shared" si="226"/>
        <v>130.50721000000001</v>
      </c>
      <c r="BE426">
        <f t="shared" si="229"/>
        <v>269.94676430769232</v>
      </c>
      <c r="BF426">
        <f t="shared" si="229"/>
        <v>224.95563692307692</v>
      </c>
      <c r="BG426">
        <f t="shared" si="229"/>
        <v>179.96450953846158</v>
      </c>
      <c r="BH426">
        <f t="shared" si="229"/>
        <v>134.97338215384619</v>
      </c>
      <c r="BI426">
        <f t="shared" si="229"/>
        <v>89.982254769230792</v>
      </c>
      <c r="BK426">
        <f>PER!BD426/PBR!BB426*100</f>
        <v>18.60207801382295</v>
      </c>
      <c r="BL426">
        <f t="shared" si="227"/>
        <v>108698.31307692309</v>
      </c>
      <c r="BN426">
        <f>PER!BP426/PBR!BL426*100</f>
        <v>19.125386327734887</v>
      </c>
    </row>
    <row r="427" spans="1:66" x14ac:dyDescent="0.3">
      <c r="A427" s="38">
        <v>40837</v>
      </c>
      <c r="B427" s="48">
        <v>135073.49</v>
      </c>
      <c r="C427" s="48">
        <v>158523.71</v>
      </c>
      <c r="D427" s="49">
        <v>917000</v>
      </c>
      <c r="E427" s="48">
        <v>2006.33</v>
      </c>
      <c r="AC427" s="35">
        <f t="shared" si="215"/>
        <v>2012</v>
      </c>
      <c r="AD427" s="5">
        <f t="shared" si="216"/>
        <v>2011</v>
      </c>
      <c r="AE427" s="5">
        <f t="shared" si="217"/>
        <v>2010</v>
      </c>
      <c r="AF427" s="8">
        <f t="shared" si="218"/>
        <v>40837</v>
      </c>
      <c r="AG427" s="6">
        <f t="shared" si="192"/>
        <v>11</v>
      </c>
      <c r="AH427" s="6">
        <f t="shared" si="193"/>
        <v>41</v>
      </c>
      <c r="AJ427">
        <f t="shared" si="219"/>
        <v>94657.514230769229</v>
      </c>
      <c r="AK427">
        <f t="shared" si="220"/>
        <v>1.4269706013058729</v>
      </c>
      <c r="AL427" s="39">
        <f t="shared" si="221"/>
        <v>40837</v>
      </c>
      <c r="AM427" s="40">
        <f t="shared" si="222"/>
        <v>135.07348999999999</v>
      </c>
      <c r="AN427">
        <f t="shared" si="228"/>
        <v>246.10953699999996</v>
      </c>
      <c r="AO427">
        <f t="shared" si="228"/>
        <v>208.24653130769229</v>
      </c>
      <c r="AP427" s="33">
        <f t="shared" si="228"/>
        <v>170.3835256153846</v>
      </c>
      <c r="AQ427">
        <f t="shared" si="228"/>
        <v>132.5205199230769</v>
      </c>
      <c r="AR427">
        <f t="shared" si="228"/>
        <v>94.657514230769223</v>
      </c>
      <c r="AT427">
        <f>PER!AK427/PBR!AJ427*100</f>
        <v>14.677978326374244</v>
      </c>
      <c r="AU427">
        <f t="shared" si="223"/>
        <v>108924.35615384615</v>
      </c>
      <c r="AW427">
        <f>PER!AW427/PBR!AU427*100</f>
        <v>13.312074767088012</v>
      </c>
      <c r="BB427">
        <f t="shared" si="224"/>
        <v>112862.50442307693</v>
      </c>
      <c r="BC427">
        <f t="shared" si="225"/>
        <v>1.1967968519789607</v>
      </c>
      <c r="BD427" s="41">
        <f t="shared" si="226"/>
        <v>135.07348999999999</v>
      </c>
      <c r="BE427">
        <f t="shared" si="229"/>
        <v>270.87001061538461</v>
      </c>
      <c r="BF427">
        <f t="shared" si="229"/>
        <v>225.72500884615386</v>
      </c>
      <c r="BG427">
        <f t="shared" si="229"/>
        <v>180.5800070769231</v>
      </c>
      <c r="BH427">
        <f t="shared" si="229"/>
        <v>135.43500530769234</v>
      </c>
      <c r="BI427">
        <f t="shared" si="229"/>
        <v>90.290003538461548</v>
      </c>
      <c r="BK427">
        <f>PER!BD427/PBR!BB427*100</f>
        <v>18.705703621269613</v>
      </c>
      <c r="BL427">
        <f t="shared" si="227"/>
        <v>108924.35615384615</v>
      </c>
      <c r="BN427">
        <f>PER!BP427/PBR!BL427*100</f>
        <v>19.256794674791358</v>
      </c>
    </row>
    <row r="428" spans="1:66" x14ac:dyDescent="0.3">
      <c r="A428" s="38">
        <v>40844</v>
      </c>
      <c r="B428" s="48">
        <v>139197.87</v>
      </c>
      <c r="C428" s="48">
        <v>163120.34</v>
      </c>
      <c r="D428" s="49">
        <v>945000</v>
      </c>
      <c r="E428" s="48">
        <v>2062.37</v>
      </c>
      <c r="AC428" s="35">
        <f t="shared" si="215"/>
        <v>2012</v>
      </c>
      <c r="AD428" s="5">
        <f t="shared" si="216"/>
        <v>2011</v>
      </c>
      <c r="AE428" s="5">
        <f t="shared" si="217"/>
        <v>2010</v>
      </c>
      <c r="AF428" s="8">
        <f t="shared" si="218"/>
        <v>40844</v>
      </c>
      <c r="AG428" s="6">
        <f t="shared" si="192"/>
        <v>10</v>
      </c>
      <c r="AH428" s="6">
        <f t="shared" si="193"/>
        <v>42</v>
      </c>
      <c r="AJ428">
        <f t="shared" si="219"/>
        <v>94878.683846153857</v>
      </c>
      <c r="AK428">
        <f t="shared" si="220"/>
        <v>1.4671142595707785</v>
      </c>
      <c r="AL428" s="39">
        <f t="shared" si="221"/>
        <v>40844</v>
      </c>
      <c r="AM428" s="40">
        <f t="shared" si="222"/>
        <v>139.19786999999999</v>
      </c>
      <c r="AN428">
        <f t="shared" si="228"/>
        <v>246.68457800000002</v>
      </c>
      <c r="AO428">
        <f t="shared" si="228"/>
        <v>208.73310446153846</v>
      </c>
      <c r="AP428" s="33">
        <f t="shared" si="228"/>
        <v>170.78163092307693</v>
      </c>
      <c r="AQ428">
        <f t="shared" si="228"/>
        <v>132.8301573846154</v>
      </c>
      <c r="AR428">
        <f t="shared" si="228"/>
        <v>94.878683846153862</v>
      </c>
      <c r="AT428">
        <f>PER!AK428/PBR!AJ428*100</f>
        <v>14.594785491616747</v>
      </c>
      <c r="AU428">
        <f t="shared" si="223"/>
        <v>109150.39923076922</v>
      </c>
      <c r="AW428">
        <f>PER!AW428/PBR!AU428*100</f>
        <v>13.187408335283655</v>
      </c>
      <c r="BB428">
        <f t="shared" si="224"/>
        <v>113247.19038461539</v>
      </c>
      <c r="BC428">
        <f t="shared" si="225"/>
        <v>1.229150758859886</v>
      </c>
      <c r="BD428" s="41">
        <f t="shared" si="226"/>
        <v>139.19786999999999</v>
      </c>
      <c r="BE428">
        <f t="shared" si="229"/>
        <v>271.79325692307691</v>
      </c>
      <c r="BF428">
        <f t="shared" si="229"/>
        <v>226.49438076923079</v>
      </c>
      <c r="BG428">
        <f t="shared" si="229"/>
        <v>181.19550461538461</v>
      </c>
      <c r="BH428">
        <f t="shared" si="229"/>
        <v>135.89662846153848</v>
      </c>
      <c r="BI428">
        <f t="shared" si="229"/>
        <v>90.597752307692303</v>
      </c>
      <c r="BK428">
        <f>PER!BD428/PBR!BB428*100</f>
        <v>18.808625223322316</v>
      </c>
      <c r="BL428">
        <f t="shared" si="227"/>
        <v>109150.39923076922</v>
      </c>
      <c r="BN428">
        <f>PER!BP428/PBR!BL428*100</f>
        <v>19.387658746292054</v>
      </c>
    </row>
    <row r="429" spans="1:66" x14ac:dyDescent="0.3">
      <c r="A429" s="38">
        <v>40851</v>
      </c>
      <c r="B429" s="48">
        <v>148035.82999999999</v>
      </c>
      <c r="C429" s="48">
        <v>173467.17</v>
      </c>
      <c r="D429" s="49">
        <v>1005000</v>
      </c>
      <c r="E429" s="48">
        <v>2193.89</v>
      </c>
      <c r="AC429" s="35">
        <f t="shared" si="215"/>
        <v>2012</v>
      </c>
      <c r="AD429" s="5">
        <f t="shared" si="216"/>
        <v>2011</v>
      </c>
      <c r="AE429" s="5">
        <f t="shared" si="217"/>
        <v>2010</v>
      </c>
      <c r="AF429" s="8">
        <f t="shared" si="218"/>
        <v>40851</v>
      </c>
      <c r="AG429" s="6">
        <f t="shared" si="192"/>
        <v>9</v>
      </c>
      <c r="AH429" s="6">
        <f t="shared" si="193"/>
        <v>43</v>
      </c>
      <c r="AJ429">
        <f t="shared" si="219"/>
        <v>95099.853461538456</v>
      </c>
      <c r="AK429">
        <f t="shared" si="220"/>
        <v>1.5566357319348616</v>
      </c>
      <c r="AL429" s="39">
        <f t="shared" si="221"/>
        <v>40851</v>
      </c>
      <c r="AM429" s="40">
        <f t="shared" si="222"/>
        <v>148.03582999999998</v>
      </c>
      <c r="AN429">
        <f t="shared" si="228"/>
        <v>247.25961899999996</v>
      </c>
      <c r="AO429">
        <f t="shared" si="228"/>
        <v>209.21967761538457</v>
      </c>
      <c r="AP429" s="33">
        <f t="shared" si="228"/>
        <v>171.17973623076921</v>
      </c>
      <c r="AQ429">
        <f t="shared" si="228"/>
        <v>133.13979484615382</v>
      </c>
      <c r="AR429">
        <f t="shared" si="228"/>
        <v>95.099853461538459</v>
      </c>
      <c r="AT429">
        <f>PER!AK429/PBR!AJ429*100</f>
        <v>14.511979612813363</v>
      </c>
      <c r="AU429">
        <f t="shared" si="223"/>
        <v>109376.44230769231</v>
      </c>
      <c r="AW429">
        <f>PER!AW429/PBR!AU429*100</f>
        <v>13.063257187817303</v>
      </c>
      <c r="BB429">
        <f t="shared" si="224"/>
        <v>113631.87634615383</v>
      </c>
      <c r="BC429">
        <f t="shared" si="225"/>
        <v>1.302766747853765</v>
      </c>
      <c r="BD429" s="41">
        <f t="shared" si="226"/>
        <v>148.03582999999998</v>
      </c>
      <c r="BE429">
        <f t="shared" si="229"/>
        <v>272.71650323076921</v>
      </c>
      <c r="BF429">
        <f t="shared" si="229"/>
        <v>227.26375269230766</v>
      </c>
      <c r="BG429">
        <f t="shared" si="229"/>
        <v>181.81100215384615</v>
      </c>
      <c r="BH429">
        <f t="shared" si="229"/>
        <v>136.35825161538463</v>
      </c>
      <c r="BI429">
        <f t="shared" si="229"/>
        <v>90.905501076923073</v>
      </c>
      <c r="BK429">
        <f>PER!BD429/PBR!BB429*100</f>
        <v>18.910849969937594</v>
      </c>
      <c r="BL429">
        <f t="shared" si="227"/>
        <v>109376.44230769231</v>
      </c>
      <c r="BN429">
        <f>PER!BP429/PBR!BL429*100</f>
        <v>19.517981916721975</v>
      </c>
    </row>
    <row r="430" spans="1:66" x14ac:dyDescent="0.3">
      <c r="A430" s="38">
        <v>40858</v>
      </c>
      <c r="B430" s="48">
        <v>144795.25</v>
      </c>
      <c r="C430" s="48">
        <v>168083.63</v>
      </c>
      <c r="D430" s="49">
        <v>983000</v>
      </c>
      <c r="E430" s="48">
        <v>2119.0100000000002</v>
      </c>
      <c r="AC430" s="35">
        <f t="shared" si="215"/>
        <v>2012</v>
      </c>
      <c r="AD430" s="5">
        <f t="shared" si="216"/>
        <v>2011</v>
      </c>
      <c r="AE430" s="5">
        <f t="shared" si="217"/>
        <v>2010</v>
      </c>
      <c r="AF430" s="8">
        <f t="shared" si="218"/>
        <v>40858</v>
      </c>
      <c r="AG430" s="6">
        <f t="shared" si="192"/>
        <v>8</v>
      </c>
      <c r="AH430" s="6">
        <f t="shared" si="193"/>
        <v>44</v>
      </c>
      <c r="AJ430">
        <f t="shared" si="219"/>
        <v>95321.023076923084</v>
      </c>
      <c r="AK430">
        <f t="shared" si="220"/>
        <v>1.5190274435383653</v>
      </c>
      <c r="AL430" s="39">
        <f t="shared" si="221"/>
        <v>40858</v>
      </c>
      <c r="AM430" s="40">
        <f t="shared" si="222"/>
        <v>144.79525000000001</v>
      </c>
      <c r="AN430">
        <f t="shared" si="228"/>
        <v>247.83465999999999</v>
      </c>
      <c r="AO430">
        <f t="shared" si="228"/>
        <v>209.70625076923076</v>
      </c>
      <c r="AP430" s="33">
        <f t="shared" si="228"/>
        <v>171.57784153846154</v>
      </c>
      <c r="AQ430">
        <f t="shared" si="228"/>
        <v>133.44943230769229</v>
      </c>
      <c r="AR430">
        <f t="shared" si="228"/>
        <v>95.321023076923083</v>
      </c>
      <c r="AT430">
        <f>PER!AK430/PBR!AJ430*100</f>
        <v>14.429557996448114</v>
      </c>
      <c r="AU430">
        <f t="shared" si="223"/>
        <v>109602.48538461539</v>
      </c>
      <c r="AW430">
        <f>PER!AW430/PBR!AU430*100</f>
        <v>12.939618136537065</v>
      </c>
      <c r="BB430">
        <f t="shared" si="224"/>
        <v>114016.56230769231</v>
      </c>
      <c r="BC430">
        <f t="shared" si="225"/>
        <v>1.269949269381113</v>
      </c>
      <c r="BD430" s="41">
        <f t="shared" si="226"/>
        <v>144.79525000000001</v>
      </c>
      <c r="BE430">
        <f t="shared" si="229"/>
        <v>273.6397495384615</v>
      </c>
      <c r="BF430">
        <f t="shared" si="229"/>
        <v>228.03312461538462</v>
      </c>
      <c r="BG430">
        <f t="shared" si="229"/>
        <v>182.42649969230769</v>
      </c>
      <c r="BH430">
        <f t="shared" si="229"/>
        <v>136.81987476923078</v>
      </c>
      <c r="BI430">
        <f t="shared" si="229"/>
        <v>91.213249846153843</v>
      </c>
      <c r="BK430">
        <f>PER!BD430/PBR!BB430*100</f>
        <v>19.01238491457763</v>
      </c>
      <c r="BL430">
        <f t="shared" si="227"/>
        <v>109602.48538461539</v>
      </c>
      <c r="BN430">
        <f>PER!BP430/PBR!BL430*100</f>
        <v>19.647767532728118</v>
      </c>
    </row>
    <row r="431" spans="1:66" x14ac:dyDescent="0.3">
      <c r="A431" s="38">
        <v>40865</v>
      </c>
      <c r="B431" s="48">
        <v>141849.26</v>
      </c>
      <c r="C431" s="48">
        <v>166414.67000000001</v>
      </c>
      <c r="D431" s="49">
        <v>963000</v>
      </c>
      <c r="E431" s="48">
        <v>2099.66</v>
      </c>
      <c r="AC431" s="35">
        <f t="shared" si="215"/>
        <v>2012</v>
      </c>
      <c r="AD431" s="5">
        <f t="shared" si="216"/>
        <v>2011</v>
      </c>
      <c r="AE431" s="5">
        <f t="shared" si="217"/>
        <v>2010</v>
      </c>
      <c r="AF431" s="8">
        <f t="shared" si="218"/>
        <v>40865</v>
      </c>
      <c r="AG431" s="6">
        <f t="shared" si="192"/>
        <v>7</v>
      </c>
      <c r="AH431" s="6">
        <f t="shared" si="193"/>
        <v>45</v>
      </c>
      <c r="AJ431">
        <f t="shared" si="219"/>
        <v>95542.192692307697</v>
      </c>
      <c r="AK431">
        <f t="shared" si="220"/>
        <v>1.4846766229954924</v>
      </c>
      <c r="AL431" s="39">
        <f t="shared" si="221"/>
        <v>40865</v>
      </c>
      <c r="AM431" s="40">
        <f t="shared" si="222"/>
        <v>141.84926000000002</v>
      </c>
      <c r="AN431">
        <f t="shared" si="228"/>
        <v>248.40970099999998</v>
      </c>
      <c r="AO431">
        <f t="shared" si="228"/>
        <v>210.1928239230769</v>
      </c>
      <c r="AP431" s="33">
        <f t="shared" si="228"/>
        <v>171.97594684615385</v>
      </c>
      <c r="AQ431">
        <f t="shared" si="228"/>
        <v>133.75906976923076</v>
      </c>
      <c r="AR431">
        <f t="shared" si="228"/>
        <v>95.542192692307694</v>
      </c>
      <c r="AT431">
        <f>PER!AK431/PBR!AJ431*100</f>
        <v>14.347517973945791</v>
      </c>
      <c r="AU431">
        <f t="shared" si="223"/>
        <v>109828.52846153846</v>
      </c>
      <c r="AW431">
        <f>PER!AW431/PBR!AU431*100</f>
        <v>12.816488019537758</v>
      </c>
      <c r="BB431">
        <f t="shared" si="224"/>
        <v>114401.24826923078</v>
      </c>
      <c r="BC431">
        <f t="shared" si="225"/>
        <v>1.2399275545156059</v>
      </c>
      <c r="BD431" s="41">
        <f t="shared" si="226"/>
        <v>141.84926000000002</v>
      </c>
      <c r="BE431">
        <f t="shared" si="229"/>
        <v>274.56299584615385</v>
      </c>
      <c r="BF431">
        <f t="shared" si="229"/>
        <v>228.80249653846155</v>
      </c>
      <c r="BG431">
        <f t="shared" si="229"/>
        <v>183.04199723076925</v>
      </c>
      <c r="BH431">
        <f t="shared" si="229"/>
        <v>137.28149792307696</v>
      </c>
      <c r="BI431">
        <f t="shared" si="229"/>
        <v>91.520998615384627</v>
      </c>
      <c r="BK431">
        <f>PER!BD431/PBR!BB431*100</f>
        <v>19.113237015832656</v>
      </c>
      <c r="BL431">
        <f t="shared" si="227"/>
        <v>109828.52846153846</v>
      </c>
      <c r="BN431">
        <f>PER!BP431/PBR!BL431*100</f>
        <v>19.777018913405904</v>
      </c>
    </row>
    <row r="432" spans="1:66" x14ac:dyDescent="0.3">
      <c r="A432" s="38">
        <v>40872</v>
      </c>
      <c r="B432" s="48">
        <v>139492.47</v>
      </c>
      <c r="C432" s="48">
        <v>162687.13</v>
      </c>
      <c r="D432" s="49">
        <v>947000</v>
      </c>
      <c r="E432" s="48">
        <v>2051.4899999999998</v>
      </c>
      <c r="AC432" s="35">
        <f t="shared" si="215"/>
        <v>2012</v>
      </c>
      <c r="AD432" s="5">
        <f t="shared" si="216"/>
        <v>2011</v>
      </c>
      <c r="AE432" s="5">
        <f t="shared" si="217"/>
        <v>2010</v>
      </c>
      <c r="AF432" s="8">
        <f t="shared" si="218"/>
        <v>40872</v>
      </c>
      <c r="AG432" s="6">
        <f t="shared" si="192"/>
        <v>6</v>
      </c>
      <c r="AH432" s="6">
        <f t="shared" si="193"/>
        <v>46</v>
      </c>
      <c r="AJ432">
        <f t="shared" si="219"/>
        <v>95763.36230769231</v>
      </c>
      <c r="AK432">
        <f t="shared" si="220"/>
        <v>1.4566371380299279</v>
      </c>
      <c r="AL432" s="39">
        <f t="shared" si="221"/>
        <v>40872</v>
      </c>
      <c r="AM432" s="40">
        <f t="shared" si="222"/>
        <v>139.49247</v>
      </c>
      <c r="AN432">
        <f t="shared" si="228"/>
        <v>248.98474199999998</v>
      </c>
      <c r="AO432">
        <f t="shared" si="228"/>
        <v>210.67939707692304</v>
      </c>
      <c r="AP432" s="33">
        <f t="shared" si="228"/>
        <v>172.37405215384612</v>
      </c>
      <c r="AQ432">
        <f t="shared" si="228"/>
        <v>134.06870723076921</v>
      </c>
      <c r="AR432">
        <f t="shared" si="228"/>
        <v>95.763362307692304</v>
      </c>
      <c r="AT432">
        <f>PER!AK432/PBR!AJ432*100</f>
        <v>14.265856901383939</v>
      </c>
      <c r="AU432">
        <f t="shared" si="223"/>
        <v>110054.57153846153</v>
      </c>
      <c r="AW432">
        <f>PER!AW432/PBR!AU432*100</f>
        <v>12.693863700891384</v>
      </c>
      <c r="BB432">
        <f t="shared" si="224"/>
        <v>114785.93423076923</v>
      </c>
      <c r="BC432">
        <f t="shared" si="225"/>
        <v>1.2152400983169243</v>
      </c>
      <c r="BD432" s="41">
        <f t="shared" si="226"/>
        <v>139.49247</v>
      </c>
      <c r="BE432">
        <f t="shared" si="229"/>
        <v>275.48624215384615</v>
      </c>
      <c r="BF432">
        <f t="shared" si="229"/>
        <v>229.57186846153846</v>
      </c>
      <c r="BG432">
        <f t="shared" si="229"/>
        <v>183.65749476923077</v>
      </c>
      <c r="BH432">
        <f t="shared" si="229"/>
        <v>137.7431210769231</v>
      </c>
      <c r="BI432">
        <f t="shared" si="229"/>
        <v>91.828747384615383</v>
      </c>
      <c r="BK432">
        <f>PER!BD432/PBR!BB432*100</f>
        <v>19.213413139010676</v>
      </c>
      <c r="BL432">
        <f t="shared" si="227"/>
        <v>110054.57153846153</v>
      </c>
      <c r="BN432">
        <f>PER!BP432/PBR!BL432*100</f>
        <v>19.905739350582181</v>
      </c>
    </row>
    <row r="433" spans="1:66" x14ac:dyDescent="0.3">
      <c r="A433" s="38">
        <v>40879</v>
      </c>
      <c r="B433" s="48">
        <v>154664.29999999999</v>
      </c>
      <c r="C433" s="48">
        <v>179029.93</v>
      </c>
      <c r="D433" s="49">
        <v>1050000</v>
      </c>
      <c r="E433" s="48">
        <v>2257.6799999999998</v>
      </c>
      <c r="AC433" s="35">
        <f t="shared" si="215"/>
        <v>2012</v>
      </c>
      <c r="AD433" s="5">
        <f t="shared" si="216"/>
        <v>2011</v>
      </c>
      <c r="AE433" s="5">
        <f t="shared" si="217"/>
        <v>2010</v>
      </c>
      <c r="AF433" s="8">
        <f t="shared" si="218"/>
        <v>40879</v>
      </c>
      <c r="AG433" s="6">
        <f t="shared" si="192"/>
        <v>5</v>
      </c>
      <c r="AH433" s="6">
        <f t="shared" si="193"/>
        <v>47</v>
      </c>
      <c r="AJ433">
        <f t="shared" si="219"/>
        <v>95984.531923076924</v>
      </c>
      <c r="AK433">
        <f t="shared" si="220"/>
        <v>1.6113460877628667</v>
      </c>
      <c r="AL433" s="39">
        <f t="shared" si="221"/>
        <v>40879</v>
      </c>
      <c r="AM433" s="40">
        <f t="shared" si="222"/>
        <v>154.6643</v>
      </c>
      <c r="AN433">
        <f t="shared" si="228"/>
        <v>249.55978299999995</v>
      </c>
      <c r="AO433">
        <f t="shared" si="228"/>
        <v>211.16597023076923</v>
      </c>
      <c r="AP433" s="33">
        <f t="shared" si="228"/>
        <v>172.77215746153846</v>
      </c>
      <c r="AQ433">
        <f t="shared" si="228"/>
        <v>134.37834469230771</v>
      </c>
      <c r="AR433">
        <f t="shared" si="228"/>
        <v>95.984531923076929</v>
      </c>
      <c r="AT433">
        <f>PER!AK433/PBR!AJ433*100</f>
        <v>14.184572159208841</v>
      </c>
      <c r="AU433">
        <f t="shared" si="223"/>
        <v>110280.61461538462</v>
      </c>
      <c r="AW433">
        <f>PER!AW433/PBR!AU433*100</f>
        <v>12.571742070380889</v>
      </c>
      <c r="BB433">
        <f t="shared" si="224"/>
        <v>115170.6201923077</v>
      </c>
      <c r="BC433">
        <f t="shared" si="225"/>
        <v>1.3429145362050423</v>
      </c>
      <c r="BD433" s="41">
        <f t="shared" si="226"/>
        <v>154.6643</v>
      </c>
      <c r="BE433">
        <f t="shared" si="229"/>
        <v>276.40948846153844</v>
      </c>
      <c r="BF433">
        <f t="shared" si="229"/>
        <v>230.34124038461542</v>
      </c>
      <c r="BG433">
        <f t="shared" si="229"/>
        <v>184.27299230769233</v>
      </c>
      <c r="BH433">
        <f t="shared" si="229"/>
        <v>138.20474423076925</v>
      </c>
      <c r="BI433">
        <f t="shared" si="229"/>
        <v>92.136496153846167</v>
      </c>
      <c r="BK433">
        <f>PER!BD433/PBR!BB433*100</f>
        <v>19.312920057695333</v>
      </c>
      <c r="BL433">
        <f t="shared" si="227"/>
        <v>110280.61461538462</v>
      </c>
      <c r="BN433">
        <f>PER!BP433/PBR!BL433*100</f>
        <v>20.03393210909465</v>
      </c>
    </row>
    <row r="434" spans="1:66" x14ac:dyDescent="0.3">
      <c r="A434" s="38">
        <v>40886</v>
      </c>
      <c r="B434" s="48">
        <v>155106.20000000001</v>
      </c>
      <c r="C434" s="48">
        <v>178879.29</v>
      </c>
      <c r="D434" s="49">
        <v>1053000</v>
      </c>
      <c r="E434" s="48">
        <v>2252.1799999999998</v>
      </c>
      <c r="AC434" s="35">
        <f t="shared" si="215"/>
        <v>2012</v>
      </c>
      <c r="AD434" s="5">
        <f t="shared" si="216"/>
        <v>2011</v>
      </c>
      <c r="AE434" s="5">
        <f t="shared" si="217"/>
        <v>2010</v>
      </c>
      <c r="AF434" s="8">
        <f t="shared" si="218"/>
        <v>40886</v>
      </c>
      <c r="AG434" s="6">
        <f t="shared" si="192"/>
        <v>4</v>
      </c>
      <c r="AH434" s="6">
        <f t="shared" si="193"/>
        <v>48</v>
      </c>
      <c r="AJ434">
        <f t="shared" si="219"/>
        <v>96205.701538461552</v>
      </c>
      <c r="AK434">
        <f t="shared" si="220"/>
        <v>1.6122350081090666</v>
      </c>
      <c r="AL434" s="39">
        <f t="shared" si="221"/>
        <v>40886</v>
      </c>
      <c r="AM434" s="40">
        <f t="shared" si="222"/>
        <v>155.1062</v>
      </c>
      <c r="AN434">
        <f t="shared" si="228"/>
        <v>250.13482399999998</v>
      </c>
      <c r="AO434">
        <f t="shared" si="228"/>
        <v>211.6525433846154</v>
      </c>
      <c r="AP434" s="33">
        <f t="shared" si="228"/>
        <v>173.17026276923079</v>
      </c>
      <c r="AQ434">
        <f t="shared" si="228"/>
        <v>134.68798215384615</v>
      </c>
      <c r="AR434">
        <f t="shared" si="228"/>
        <v>96.205701538461554</v>
      </c>
      <c r="AT434">
        <f>PER!AK434/PBR!AJ434*100</f>
        <v>14.103661151955393</v>
      </c>
      <c r="AU434">
        <f t="shared" si="223"/>
        <v>110506.65769230769</v>
      </c>
      <c r="AW434">
        <f>PER!AW434/PBR!AU434*100</f>
        <v>12.450120043237217</v>
      </c>
      <c r="BB434">
        <f t="shared" si="224"/>
        <v>115555.30615384616</v>
      </c>
      <c r="BC434">
        <f t="shared" si="225"/>
        <v>1.3422680893034649</v>
      </c>
      <c r="BD434" s="41">
        <f t="shared" si="226"/>
        <v>155.1062</v>
      </c>
      <c r="BE434">
        <f t="shared" si="229"/>
        <v>277.33273476923074</v>
      </c>
      <c r="BF434">
        <f t="shared" si="229"/>
        <v>231.11061230769232</v>
      </c>
      <c r="BG434">
        <f t="shared" si="229"/>
        <v>184.88848984615387</v>
      </c>
      <c r="BH434">
        <f t="shared" si="229"/>
        <v>138.6663673846154</v>
      </c>
      <c r="BI434">
        <f t="shared" si="229"/>
        <v>92.444244923076937</v>
      </c>
      <c r="BK434">
        <f>PER!BD434/PBR!BB434*100</f>
        <v>19.411764455272696</v>
      </c>
      <c r="BL434">
        <f t="shared" si="227"/>
        <v>110506.65769230769</v>
      </c>
      <c r="BN434">
        <f>PER!BP434/PBR!BL434*100</f>
        <v>20.161600427067899</v>
      </c>
    </row>
    <row r="435" spans="1:66" x14ac:dyDescent="0.3">
      <c r="A435" s="38">
        <v>40893</v>
      </c>
      <c r="B435" s="48">
        <v>153927.81</v>
      </c>
      <c r="C435" s="48">
        <v>177738.83</v>
      </c>
      <c r="D435" s="49">
        <v>1045000</v>
      </c>
      <c r="E435" s="48">
        <v>2241</v>
      </c>
      <c r="AC435" s="35">
        <f t="shared" si="215"/>
        <v>2012</v>
      </c>
      <c r="AD435" s="5">
        <f t="shared" si="216"/>
        <v>2011</v>
      </c>
      <c r="AE435" s="5">
        <f t="shared" si="217"/>
        <v>2010</v>
      </c>
      <c r="AF435" s="8">
        <f t="shared" si="218"/>
        <v>40893</v>
      </c>
      <c r="AG435" s="6">
        <f t="shared" si="192"/>
        <v>3</v>
      </c>
      <c r="AH435" s="6">
        <f t="shared" si="193"/>
        <v>49</v>
      </c>
      <c r="AJ435">
        <f t="shared" si="219"/>
        <v>96426.87115384615</v>
      </c>
      <c r="AK435">
        <f t="shared" si="220"/>
        <v>1.5963165470174059</v>
      </c>
      <c r="AL435" s="39">
        <f t="shared" si="221"/>
        <v>40893</v>
      </c>
      <c r="AM435" s="40">
        <f t="shared" si="222"/>
        <v>153.92780999999999</v>
      </c>
      <c r="AN435">
        <f t="shared" si="228"/>
        <v>250.70986499999995</v>
      </c>
      <c r="AO435">
        <f t="shared" si="228"/>
        <v>212.13911653846151</v>
      </c>
      <c r="AP435" s="33">
        <f t="shared" si="228"/>
        <v>173.56836807692304</v>
      </c>
      <c r="AQ435">
        <f t="shared" si="228"/>
        <v>134.99761961538462</v>
      </c>
      <c r="AR435">
        <f t="shared" si="228"/>
        <v>96.42687115384615</v>
      </c>
      <c r="AT435">
        <f>PER!AK435/PBR!AJ435*100</f>
        <v>14.02312130797087</v>
      </c>
      <c r="AU435">
        <f t="shared" si="223"/>
        <v>110732.70076923077</v>
      </c>
      <c r="AW435">
        <f>PER!AW435/PBR!AU435*100</f>
        <v>12.328994559879543</v>
      </c>
      <c r="BB435">
        <f t="shared" si="224"/>
        <v>115939.99211538461</v>
      </c>
      <c r="BC435">
        <f t="shared" si="225"/>
        <v>1.3276506854236245</v>
      </c>
      <c r="BD435" s="41">
        <f t="shared" si="226"/>
        <v>153.92780999999999</v>
      </c>
      <c r="BE435">
        <f t="shared" si="229"/>
        <v>278.25598107692304</v>
      </c>
      <c r="BF435">
        <f t="shared" si="229"/>
        <v>231.87998423076922</v>
      </c>
      <c r="BG435">
        <f t="shared" si="229"/>
        <v>185.50398738461539</v>
      </c>
      <c r="BH435">
        <f t="shared" si="229"/>
        <v>139.12799053846155</v>
      </c>
      <c r="BI435">
        <f t="shared" si="229"/>
        <v>92.751993692307693</v>
      </c>
      <c r="BK435">
        <f>PER!BD435/PBR!BB435*100</f>
        <v>19.50995292642758</v>
      </c>
      <c r="BL435">
        <f t="shared" si="227"/>
        <v>110732.70076923077</v>
      </c>
      <c r="BN435">
        <f>PER!BP435/PBR!BL435*100</f>
        <v>20.288747516186085</v>
      </c>
    </row>
    <row r="436" spans="1:66" x14ac:dyDescent="0.3">
      <c r="A436" s="38">
        <v>40900</v>
      </c>
      <c r="B436" s="48">
        <v>157315.69</v>
      </c>
      <c r="C436" s="48">
        <v>180763.59</v>
      </c>
      <c r="D436" s="49">
        <v>1068000</v>
      </c>
      <c r="E436" s="48">
        <v>2278.23</v>
      </c>
      <c r="AC436" s="35">
        <f t="shared" si="215"/>
        <v>2012</v>
      </c>
      <c r="AD436" s="5">
        <f t="shared" si="216"/>
        <v>2011</v>
      </c>
      <c r="AE436" s="5">
        <f t="shared" si="217"/>
        <v>2010</v>
      </c>
      <c r="AF436" s="8">
        <f t="shared" si="218"/>
        <v>40900</v>
      </c>
      <c r="AG436" s="6">
        <f t="shared" si="192"/>
        <v>2</v>
      </c>
      <c r="AH436" s="6">
        <f t="shared" si="193"/>
        <v>50</v>
      </c>
      <c r="AJ436">
        <f t="shared" si="219"/>
        <v>96648.040769230778</v>
      </c>
      <c r="AK436">
        <f t="shared" si="220"/>
        <v>1.6277173209918145</v>
      </c>
      <c r="AL436" s="39">
        <f t="shared" si="221"/>
        <v>40900</v>
      </c>
      <c r="AM436" s="40">
        <f t="shared" si="222"/>
        <v>157.31568999999999</v>
      </c>
      <c r="AN436">
        <f t="shared" si="228"/>
        <v>251.28490599999998</v>
      </c>
      <c r="AO436">
        <f t="shared" si="228"/>
        <v>212.6256896923077</v>
      </c>
      <c r="AP436" s="33">
        <f t="shared" si="228"/>
        <v>173.96647338461537</v>
      </c>
      <c r="AQ436">
        <f t="shared" si="228"/>
        <v>135.30725707692309</v>
      </c>
      <c r="AR436">
        <f t="shared" si="228"/>
        <v>96.648040769230775</v>
      </c>
      <c r="AT436">
        <f>PER!AK436/PBR!AJ436*100</f>
        <v>13.942950079142435</v>
      </c>
      <c r="AU436">
        <f t="shared" si="223"/>
        <v>110958.74384615384</v>
      </c>
      <c r="AW436">
        <f>PER!AW436/PBR!AU436*100</f>
        <v>12.208362585658746</v>
      </c>
      <c r="BB436">
        <f t="shared" si="224"/>
        <v>116324.67807692308</v>
      </c>
      <c r="BC436">
        <f t="shared" si="225"/>
        <v>1.3523844862563936</v>
      </c>
      <c r="BD436" s="41">
        <f t="shared" si="226"/>
        <v>157.31568999999999</v>
      </c>
      <c r="BE436">
        <f t="shared" si="229"/>
        <v>279.17922738461539</v>
      </c>
      <c r="BF436">
        <f t="shared" si="229"/>
        <v>232.64935615384616</v>
      </c>
      <c r="BG436">
        <f t="shared" si="229"/>
        <v>186.11948492307693</v>
      </c>
      <c r="BH436">
        <f t="shared" si="229"/>
        <v>139.58961369230772</v>
      </c>
      <c r="BI436">
        <f t="shared" si="229"/>
        <v>93.059742461538463</v>
      </c>
      <c r="BK436">
        <f>PER!BD436/PBR!BB436*100</f>
        <v>19.607491978610277</v>
      </c>
      <c r="BL436">
        <f t="shared" si="227"/>
        <v>110958.74384615384</v>
      </c>
      <c r="BN436">
        <f>PER!BP436/PBR!BL436*100</f>
        <v>20.415376561962219</v>
      </c>
    </row>
    <row r="437" spans="1:66" x14ac:dyDescent="0.3">
      <c r="A437" s="38">
        <v>40906</v>
      </c>
      <c r="B437" s="48">
        <v>155842.70000000001</v>
      </c>
      <c r="C437" s="48">
        <v>179404.32</v>
      </c>
      <c r="D437" s="49">
        <v>1058000</v>
      </c>
      <c r="E437" s="48">
        <v>2260.61</v>
      </c>
      <c r="AC437" s="35">
        <f t="shared" si="215"/>
        <v>2012</v>
      </c>
      <c r="AD437" s="5">
        <f t="shared" si="216"/>
        <v>2011</v>
      </c>
      <c r="AE437" s="5">
        <f t="shared" si="217"/>
        <v>2010</v>
      </c>
      <c r="AF437" s="8">
        <f t="shared" si="218"/>
        <v>40906</v>
      </c>
      <c r="AG437" s="6">
        <f t="shared" si="192"/>
        <v>1</v>
      </c>
      <c r="AH437" s="6">
        <f t="shared" si="193"/>
        <v>51</v>
      </c>
      <c r="AJ437">
        <f t="shared" si="219"/>
        <v>96869.210384615391</v>
      </c>
      <c r="AK437">
        <f t="shared" si="220"/>
        <v>1.6087949863659743</v>
      </c>
      <c r="AL437" s="39">
        <f t="shared" si="221"/>
        <v>40906</v>
      </c>
      <c r="AM437" s="40">
        <f t="shared" si="222"/>
        <v>155.84270000000001</v>
      </c>
      <c r="AN437">
        <f t="shared" si="228"/>
        <v>251.85994699999998</v>
      </c>
      <c r="AO437">
        <f t="shared" si="228"/>
        <v>213.11226284615384</v>
      </c>
      <c r="AP437" s="33">
        <f t="shared" si="228"/>
        <v>174.3645786923077</v>
      </c>
      <c r="AQ437">
        <f t="shared" si="228"/>
        <v>135.61689453846154</v>
      </c>
      <c r="AR437">
        <f t="shared" si="228"/>
        <v>96.869210384615386</v>
      </c>
      <c r="AT437">
        <f>PER!AK437/PBR!AJ437*100</f>
        <v>13.86314494062845</v>
      </c>
      <c r="AU437">
        <f t="shared" si="223"/>
        <v>111184.78692307693</v>
      </c>
      <c r="AW437">
        <f>PER!AW437/PBR!AU437*100</f>
        <v>12.08822111060393</v>
      </c>
      <c r="BB437">
        <f t="shared" si="224"/>
        <v>116709.36403846153</v>
      </c>
      <c r="BC437">
        <f t="shared" si="225"/>
        <v>1.33530587955772</v>
      </c>
      <c r="BD437" s="41">
        <f t="shared" si="226"/>
        <v>155.84270000000001</v>
      </c>
      <c r="BE437">
        <f t="shared" si="229"/>
        <v>280.10247369230768</v>
      </c>
      <c r="BF437">
        <f t="shared" si="229"/>
        <v>233.41872807692306</v>
      </c>
      <c r="BG437">
        <f t="shared" si="229"/>
        <v>186.73498246153846</v>
      </c>
      <c r="BH437">
        <f t="shared" si="229"/>
        <v>140.05123684615387</v>
      </c>
      <c r="BI437">
        <f t="shared" si="229"/>
        <v>93.367491230769232</v>
      </c>
      <c r="BK437">
        <f>PER!BD437/PBR!BB437*100</f>
        <v>19.704388033474203</v>
      </c>
      <c r="BL437">
        <f t="shared" si="227"/>
        <v>111184.78692307693</v>
      </c>
      <c r="BN437">
        <f>PER!BP437/PBR!BL437*100</f>
        <v>20.541490724004209</v>
      </c>
    </row>
    <row r="438" spans="1:66" x14ac:dyDescent="0.3">
      <c r="A438" s="38">
        <v>40914</v>
      </c>
      <c r="B438" s="48">
        <v>153191.31</v>
      </c>
      <c r="C438" s="48">
        <v>178635.45</v>
      </c>
      <c r="D438" s="49">
        <v>1040000</v>
      </c>
      <c r="E438" s="48">
        <v>2254</v>
      </c>
      <c r="AC438" s="35">
        <f t="shared" si="215"/>
        <v>2013</v>
      </c>
      <c r="AD438" s="5">
        <f t="shared" si="216"/>
        <v>2012</v>
      </c>
      <c r="AE438" s="5">
        <f t="shared" si="217"/>
        <v>2011</v>
      </c>
      <c r="AF438" s="8">
        <f t="shared" si="218"/>
        <v>40914</v>
      </c>
      <c r="AG438" s="6">
        <v>52</v>
      </c>
      <c r="AH438" s="6">
        <v>0</v>
      </c>
      <c r="AJ438">
        <f t="shared" si="219"/>
        <v>97090.38</v>
      </c>
      <c r="AK438">
        <f t="shared" si="220"/>
        <v>1.5778217162194648</v>
      </c>
      <c r="AL438" s="39">
        <f t="shared" si="221"/>
        <v>40914</v>
      </c>
      <c r="AM438" s="40">
        <f t="shared" si="222"/>
        <v>153.19130999999999</v>
      </c>
      <c r="AN438">
        <f t="shared" si="228"/>
        <v>252.43498799999998</v>
      </c>
      <c r="AO438">
        <f t="shared" si="228"/>
        <v>213.59883599999998</v>
      </c>
      <c r="AP438" s="33">
        <f t="shared" si="228"/>
        <v>174.76268399999998</v>
      </c>
      <c r="AQ438">
        <f t="shared" si="228"/>
        <v>135.92653200000001</v>
      </c>
      <c r="AR438">
        <f t="shared" si="228"/>
        <v>97.09038000000001</v>
      </c>
      <c r="AT438">
        <f>PER!AK438/PBR!AJ438*100</f>
        <v>13.783703390593383</v>
      </c>
      <c r="AU438">
        <f t="shared" si="223"/>
        <v>111410.83</v>
      </c>
      <c r="AW438">
        <f>PER!AW438/PBR!AU438*100</f>
        <v>11.968567149172122</v>
      </c>
      <c r="BB438">
        <f t="shared" si="224"/>
        <v>117094.05</v>
      </c>
      <c r="BC438">
        <f t="shared" si="225"/>
        <v>1.308275783440747</v>
      </c>
      <c r="BD438" s="41">
        <f t="shared" si="226"/>
        <v>153.19130999999999</v>
      </c>
      <c r="BE438">
        <f t="shared" si="229"/>
        <v>281.02571999999998</v>
      </c>
      <c r="BF438">
        <f t="shared" si="229"/>
        <v>234.18810000000002</v>
      </c>
      <c r="BG438">
        <f t="shared" si="229"/>
        <v>187.35048</v>
      </c>
      <c r="BH438">
        <f t="shared" si="229"/>
        <v>140.51286000000002</v>
      </c>
      <c r="BI438">
        <f t="shared" si="229"/>
        <v>93.675240000000002</v>
      </c>
      <c r="BK438">
        <f>PER!BD438/PBR!BB438*100</f>
        <v>19.800647428285213</v>
      </c>
      <c r="BL438">
        <f t="shared" si="227"/>
        <v>111410.83</v>
      </c>
      <c r="BN438">
        <f>PER!BP438/PBR!BL438*100</f>
        <v>20.667093136277686</v>
      </c>
    </row>
    <row r="439" spans="1:66" x14ac:dyDescent="0.3">
      <c r="A439" s="38">
        <v>40921</v>
      </c>
      <c r="B439" s="48">
        <v>154075.10999999999</v>
      </c>
      <c r="C439" s="48">
        <v>180096.6</v>
      </c>
      <c r="D439" s="49">
        <v>1046000</v>
      </c>
      <c r="E439" s="48">
        <v>2273.1999999999998</v>
      </c>
      <c r="AC439" s="35">
        <f t="shared" si="215"/>
        <v>2013</v>
      </c>
      <c r="AD439" s="5">
        <f t="shared" si="216"/>
        <v>2012</v>
      </c>
      <c r="AE439" s="5">
        <f t="shared" si="217"/>
        <v>2011</v>
      </c>
      <c r="AF439" s="8">
        <f t="shared" si="218"/>
        <v>40921</v>
      </c>
      <c r="AG439" s="6">
        <f t="shared" ref="AG439:AG489" si="230">AG438-1</f>
        <v>51</v>
      </c>
      <c r="AH439" s="6">
        <f t="shared" ref="AH439:AH489" si="231">AH438+1</f>
        <v>1</v>
      </c>
      <c r="AJ439">
        <f t="shared" si="219"/>
        <v>97475.065961538465</v>
      </c>
      <c r="AK439">
        <f t="shared" si="220"/>
        <v>1.5806617669876177</v>
      </c>
      <c r="AL439" s="39">
        <f t="shared" si="221"/>
        <v>40921</v>
      </c>
      <c r="AM439" s="40">
        <f t="shared" si="222"/>
        <v>154.07511</v>
      </c>
      <c r="AN439">
        <f t="shared" si="228"/>
        <v>253.43517149999997</v>
      </c>
      <c r="AO439">
        <f t="shared" si="228"/>
        <v>214.44514511538461</v>
      </c>
      <c r="AP439" s="33">
        <f t="shared" si="228"/>
        <v>175.45511873076924</v>
      </c>
      <c r="AQ439">
        <f t="shared" si="228"/>
        <v>136.46509234615382</v>
      </c>
      <c r="AR439">
        <f t="shared" si="228"/>
        <v>97.475065961538462</v>
      </c>
      <c r="AT439">
        <f>PER!AK439/PBR!AJ439*100</f>
        <v>13.922703108317386</v>
      </c>
      <c r="AU439">
        <f t="shared" si="223"/>
        <v>111834.4451923077</v>
      </c>
      <c r="AW439">
        <f>PER!AW439/PBR!AU439*100</f>
        <v>12.089877393715811</v>
      </c>
      <c r="BB439">
        <f t="shared" si="224"/>
        <v>117619.98403846152</v>
      </c>
      <c r="BC439">
        <f t="shared" si="225"/>
        <v>1.3099398989003237</v>
      </c>
      <c r="BD439" s="41">
        <f t="shared" si="226"/>
        <v>154.07511</v>
      </c>
      <c r="BE439">
        <f t="shared" si="229"/>
        <v>282.28796169230765</v>
      </c>
      <c r="BF439">
        <f t="shared" si="229"/>
        <v>235.23996807692305</v>
      </c>
      <c r="BG439">
        <f t="shared" si="229"/>
        <v>188.19197446153845</v>
      </c>
      <c r="BH439">
        <f t="shared" si="229"/>
        <v>141.14398084615385</v>
      </c>
      <c r="BI439">
        <f t="shared" si="229"/>
        <v>94.095987230769225</v>
      </c>
      <c r="BK439">
        <f>PER!BD439/PBR!BB439*100</f>
        <v>19.820604889785567</v>
      </c>
      <c r="BL439">
        <f t="shared" si="227"/>
        <v>111834.4451923077</v>
      </c>
      <c r="BN439">
        <f>PER!BP439/PBR!BL439*100</f>
        <v>20.753480528992444</v>
      </c>
    </row>
    <row r="440" spans="1:66" x14ac:dyDescent="0.3">
      <c r="A440" s="38">
        <v>40928</v>
      </c>
      <c r="B440" s="48">
        <v>162765.76999999999</v>
      </c>
      <c r="C440" s="48">
        <v>189788.17</v>
      </c>
      <c r="D440" s="49">
        <v>1105000</v>
      </c>
      <c r="E440" s="48">
        <v>2397.1799999999998</v>
      </c>
      <c r="AC440" s="35">
        <f t="shared" si="215"/>
        <v>2013</v>
      </c>
      <c r="AD440" s="5">
        <f t="shared" si="216"/>
        <v>2012</v>
      </c>
      <c r="AE440" s="5">
        <f t="shared" si="217"/>
        <v>2011</v>
      </c>
      <c r="AF440" s="8">
        <f t="shared" si="218"/>
        <v>40928</v>
      </c>
      <c r="AG440" s="6">
        <f t="shared" si="230"/>
        <v>50</v>
      </c>
      <c r="AH440" s="6">
        <f t="shared" si="231"/>
        <v>2</v>
      </c>
      <c r="AJ440">
        <f t="shared" si="219"/>
        <v>97859.751923076925</v>
      </c>
      <c r="AK440">
        <f t="shared" si="220"/>
        <v>1.6632554937186304</v>
      </c>
      <c r="AL440" s="39">
        <f t="shared" si="221"/>
        <v>40928</v>
      </c>
      <c r="AM440" s="40">
        <f t="shared" si="222"/>
        <v>162.76577</v>
      </c>
      <c r="AN440">
        <f t="shared" si="228"/>
        <v>254.43535499999999</v>
      </c>
      <c r="AO440">
        <f t="shared" si="228"/>
        <v>215.2914542307692</v>
      </c>
      <c r="AP440" s="33">
        <f t="shared" si="228"/>
        <v>176.14755346153845</v>
      </c>
      <c r="AQ440">
        <f t="shared" si="228"/>
        <v>137.0036526923077</v>
      </c>
      <c r="AR440">
        <f t="shared" si="228"/>
        <v>97.859751923076928</v>
      </c>
      <c r="AT440">
        <f>PER!AK440/PBR!AJ440*100</f>
        <v>14.060610012315308</v>
      </c>
      <c r="AU440">
        <f t="shared" si="223"/>
        <v>112258.06038461538</v>
      </c>
      <c r="AW440">
        <f>PER!AW440/PBR!AU440*100</f>
        <v>12.210272089524825</v>
      </c>
      <c r="BB440">
        <f t="shared" si="224"/>
        <v>118145.91807692309</v>
      </c>
      <c r="BC440">
        <f t="shared" si="225"/>
        <v>1.3776673172409186</v>
      </c>
      <c r="BD440" s="41">
        <f t="shared" si="226"/>
        <v>162.76577</v>
      </c>
      <c r="BE440">
        <f t="shared" si="229"/>
        <v>283.55020338461543</v>
      </c>
      <c r="BF440">
        <f t="shared" si="229"/>
        <v>236.29183615384616</v>
      </c>
      <c r="BG440">
        <f t="shared" si="229"/>
        <v>189.03346892307695</v>
      </c>
      <c r="BH440">
        <f t="shared" si="229"/>
        <v>141.77510169230774</v>
      </c>
      <c r="BI440">
        <f t="shared" si="229"/>
        <v>94.516734461538476</v>
      </c>
      <c r="BK440">
        <f>PER!BD440/PBR!BB440*100</f>
        <v>19.840384667477704</v>
      </c>
      <c r="BL440">
        <f t="shared" si="227"/>
        <v>112258.06038461538</v>
      </c>
      <c r="BN440">
        <f>PER!BP440/PBR!BL440*100</f>
        <v>20.839215941584762</v>
      </c>
    </row>
    <row r="441" spans="1:66" x14ac:dyDescent="0.3">
      <c r="A441" s="38">
        <v>40935</v>
      </c>
      <c r="B441" s="48">
        <v>165711.75</v>
      </c>
      <c r="C441" s="48">
        <v>192160.4</v>
      </c>
      <c r="D441" s="49">
        <v>1125000</v>
      </c>
      <c r="E441" s="48">
        <v>2425.5300000000002</v>
      </c>
      <c r="AC441" s="35">
        <f t="shared" si="215"/>
        <v>2013</v>
      </c>
      <c r="AD441" s="5">
        <f t="shared" si="216"/>
        <v>2012</v>
      </c>
      <c r="AE441" s="5">
        <f t="shared" si="217"/>
        <v>2011</v>
      </c>
      <c r="AF441" s="8">
        <f t="shared" si="218"/>
        <v>40935</v>
      </c>
      <c r="AG441" s="6">
        <f t="shared" si="230"/>
        <v>49</v>
      </c>
      <c r="AH441" s="6">
        <f t="shared" si="231"/>
        <v>3</v>
      </c>
      <c r="AJ441">
        <f t="shared" si="219"/>
        <v>98244.437884615385</v>
      </c>
      <c r="AK441">
        <f t="shared" si="220"/>
        <v>1.6867290766590022</v>
      </c>
      <c r="AL441" s="39">
        <f t="shared" si="221"/>
        <v>40935</v>
      </c>
      <c r="AM441" s="40">
        <f t="shared" si="222"/>
        <v>165.71174999999999</v>
      </c>
      <c r="AN441">
        <f t="shared" si="228"/>
        <v>255.43553849999998</v>
      </c>
      <c r="AO441">
        <f t="shared" si="228"/>
        <v>216.13776334615383</v>
      </c>
      <c r="AP441" s="33">
        <f t="shared" si="228"/>
        <v>176.83998819230769</v>
      </c>
      <c r="AQ441">
        <f t="shared" si="228"/>
        <v>137.54221303846151</v>
      </c>
      <c r="AR441">
        <f t="shared" si="228"/>
        <v>98.24443788461538</v>
      </c>
      <c r="AT441">
        <f>PER!AK441/PBR!AJ441*100</f>
        <v>14.19743693965278</v>
      </c>
      <c r="AU441">
        <f t="shared" si="223"/>
        <v>112681.67557692308</v>
      </c>
      <c r="AW441">
        <f>PER!AW441/PBR!AU441*100</f>
        <v>12.329761562333614</v>
      </c>
      <c r="BB441">
        <f t="shared" si="224"/>
        <v>118671.85211538461</v>
      </c>
      <c r="BC441">
        <f t="shared" si="225"/>
        <v>1.3963863127279628</v>
      </c>
      <c r="BD441" s="41">
        <f t="shared" si="226"/>
        <v>165.71174999999999</v>
      </c>
      <c r="BE441">
        <f t="shared" si="229"/>
        <v>284.81244507692304</v>
      </c>
      <c r="BF441">
        <f t="shared" si="229"/>
        <v>237.34370423076922</v>
      </c>
      <c r="BG441">
        <f t="shared" si="229"/>
        <v>189.87496338461537</v>
      </c>
      <c r="BH441">
        <f t="shared" si="229"/>
        <v>142.40622253846155</v>
      </c>
      <c r="BI441">
        <f t="shared" si="229"/>
        <v>94.937481692307685</v>
      </c>
      <c r="BK441">
        <f>PER!BD441/PBR!BB441*100</f>
        <v>19.859989123757462</v>
      </c>
      <c r="BL441">
        <f t="shared" si="227"/>
        <v>112681.67557692308</v>
      </c>
      <c r="BN441">
        <f>PER!BP441/PBR!BL441*100</f>
        <v>20.924306727211651</v>
      </c>
    </row>
    <row r="442" spans="1:66" x14ac:dyDescent="0.3">
      <c r="A442" s="38">
        <v>40942</v>
      </c>
      <c r="B442" s="48">
        <v>157021.09</v>
      </c>
      <c r="C442" s="48">
        <v>183726.34</v>
      </c>
      <c r="D442" s="49">
        <v>1066000</v>
      </c>
      <c r="E442" s="48">
        <v>2320.09</v>
      </c>
      <c r="AC442" s="35">
        <f t="shared" si="215"/>
        <v>2013</v>
      </c>
      <c r="AD442" s="5">
        <f t="shared" si="216"/>
        <v>2012</v>
      </c>
      <c r="AE442" s="5">
        <f t="shared" si="217"/>
        <v>2011</v>
      </c>
      <c r="AF442" s="8">
        <f t="shared" si="218"/>
        <v>40942</v>
      </c>
      <c r="AG442" s="6">
        <f t="shared" si="230"/>
        <v>48</v>
      </c>
      <c r="AH442" s="6">
        <f t="shared" si="231"/>
        <v>4</v>
      </c>
      <c r="AJ442">
        <f t="shared" si="219"/>
        <v>98629.12384615386</v>
      </c>
      <c r="AK442">
        <f t="shared" si="220"/>
        <v>1.5920357382970223</v>
      </c>
      <c r="AL442" s="39">
        <f t="shared" si="221"/>
        <v>40942</v>
      </c>
      <c r="AM442" s="40">
        <f t="shared" si="222"/>
        <v>157.02108999999999</v>
      </c>
      <c r="AN442">
        <f t="shared" si="228"/>
        <v>256.435722</v>
      </c>
      <c r="AO442">
        <f t="shared" si="228"/>
        <v>216.98407246153846</v>
      </c>
      <c r="AP442" s="33">
        <f t="shared" si="228"/>
        <v>177.53242292307692</v>
      </c>
      <c r="AQ442">
        <f t="shared" si="228"/>
        <v>138.08077338461541</v>
      </c>
      <c r="AR442">
        <f t="shared" si="228"/>
        <v>98.62912384615386</v>
      </c>
      <c r="AT442">
        <f>PER!AK442/PBR!AJ442*100</f>
        <v>14.33319652712035</v>
      </c>
      <c r="AU442">
        <f t="shared" si="223"/>
        <v>113105.29076923078</v>
      </c>
      <c r="AW442">
        <f>PER!AW442/PBR!AU442*100</f>
        <v>12.448355983184028</v>
      </c>
      <c r="BB442">
        <f t="shared" si="224"/>
        <v>119197.78615384616</v>
      </c>
      <c r="BC442">
        <f t="shared" si="225"/>
        <v>1.3173154893777648</v>
      </c>
      <c r="BD442" s="41">
        <f t="shared" si="226"/>
        <v>157.02108999999999</v>
      </c>
      <c r="BE442">
        <f t="shared" si="229"/>
        <v>286.07468676923077</v>
      </c>
      <c r="BF442">
        <f t="shared" si="229"/>
        <v>238.39557230769231</v>
      </c>
      <c r="BG442">
        <f t="shared" si="229"/>
        <v>190.71645784615387</v>
      </c>
      <c r="BH442">
        <f t="shared" si="229"/>
        <v>143.03734338461541</v>
      </c>
      <c r="BI442">
        <f t="shared" si="229"/>
        <v>95.358228923076936</v>
      </c>
      <c r="BK442">
        <f>PER!BD442/PBR!BB442*100</f>
        <v>19.879420579326453</v>
      </c>
      <c r="BL442">
        <f t="shared" si="227"/>
        <v>113105.29076923078</v>
      </c>
      <c r="BN442">
        <f>PER!BP442/PBR!BL442*100</f>
        <v>21.008760128870531</v>
      </c>
    </row>
    <row r="443" spans="1:66" x14ac:dyDescent="0.3">
      <c r="A443" s="38">
        <v>40949</v>
      </c>
      <c r="B443" s="48">
        <v>156431.9</v>
      </c>
      <c r="C443" s="48">
        <v>183651.85</v>
      </c>
      <c r="D443" s="49">
        <v>1062000</v>
      </c>
      <c r="E443" s="48">
        <v>2320.27</v>
      </c>
      <c r="AC443" s="35">
        <f t="shared" si="215"/>
        <v>2013</v>
      </c>
      <c r="AD443" s="5">
        <f t="shared" si="216"/>
        <v>2012</v>
      </c>
      <c r="AE443" s="5">
        <f t="shared" si="217"/>
        <v>2011</v>
      </c>
      <c r="AF443" s="8">
        <f t="shared" si="218"/>
        <v>40949</v>
      </c>
      <c r="AG443" s="6">
        <f t="shared" si="230"/>
        <v>47</v>
      </c>
      <c r="AH443" s="6">
        <f t="shared" si="231"/>
        <v>5</v>
      </c>
      <c r="AJ443">
        <f t="shared" si="219"/>
        <v>99013.809807692305</v>
      </c>
      <c r="AK443">
        <f t="shared" si="220"/>
        <v>1.5798998170439749</v>
      </c>
      <c r="AL443" s="39">
        <f t="shared" si="221"/>
        <v>40949</v>
      </c>
      <c r="AM443" s="40">
        <f t="shared" si="222"/>
        <v>156.43189999999998</v>
      </c>
      <c r="AN443">
        <f t="shared" si="228"/>
        <v>257.43590549999999</v>
      </c>
      <c r="AO443">
        <f t="shared" si="228"/>
        <v>217.83038157692303</v>
      </c>
      <c r="AP443" s="33">
        <f t="shared" si="228"/>
        <v>178.22485765384613</v>
      </c>
      <c r="AQ443">
        <f t="shared" si="228"/>
        <v>138.61933373076923</v>
      </c>
      <c r="AR443">
        <f t="shared" si="228"/>
        <v>99.013809807692311</v>
      </c>
      <c r="AT443">
        <f>PER!AK443/PBR!AJ443*100</f>
        <v>14.467901215124011</v>
      </c>
      <c r="AU443">
        <f t="shared" si="223"/>
        <v>113528.90596153846</v>
      </c>
      <c r="AW443">
        <f>PER!AW443/PBR!AU443*100</f>
        <v>12.566065371311375</v>
      </c>
      <c r="BB443">
        <f t="shared" si="224"/>
        <v>119723.72019230769</v>
      </c>
      <c r="BC443">
        <f t="shared" si="225"/>
        <v>1.3066074103672132</v>
      </c>
      <c r="BD443" s="41">
        <f t="shared" si="226"/>
        <v>156.43189999999998</v>
      </c>
      <c r="BE443">
        <f t="shared" si="229"/>
        <v>287.33692846153843</v>
      </c>
      <c r="BF443">
        <f t="shared" si="229"/>
        <v>239.44744038461539</v>
      </c>
      <c r="BG443">
        <f t="shared" si="229"/>
        <v>191.55795230769232</v>
      </c>
      <c r="BH443">
        <f t="shared" si="229"/>
        <v>143.66846423076925</v>
      </c>
      <c r="BI443">
        <f t="shared" si="229"/>
        <v>95.778976153846159</v>
      </c>
      <c r="BK443">
        <f>PER!BD443/PBR!BB443*100</f>
        <v>19.898681314107883</v>
      </c>
      <c r="BL443">
        <f t="shared" si="227"/>
        <v>113528.90596153846</v>
      </c>
      <c r="BN443">
        <f>PER!BP443/PBR!BL443*100</f>
        <v>21.092583281454395</v>
      </c>
    </row>
    <row r="444" spans="1:66" x14ac:dyDescent="0.3">
      <c r="A444" s="38">
        <v>40956</v>
      </c>
      <c r="B444" s="48">
        <v>173224.02</v>
      </c>
      <c r="C444" s="48">
        <v>201935.99</v>
      </c>
      <c r="D444" s="49">
        <v>1176000</v>
      </c>
      <c r="E444" s="48">
        <v>2551</v>
      </c>
      <c r="AC444" s="35">
        <f t="shared" si="215"/>
        <v>2013</v>
      </c>
      <c r="AD444" s="5">
        <f t="shared" si="216"/>
        <v>2012</v>
      </c>
      <c r="AE444" s="5">
        <f t="shared" si="217"/>
        <v>2011</v>
      </c>
      <c r="AF444" s="8">
        <f t="shared" si="218"/>
        <v>40956</v>
      </c>
      <c r="AG444" s="6">
        <f t="shared" si="230"/>
        <v>46</v>
      </c>
      <c r="AH444" s="6">
        <f t="shared" si="231"/>
        <v>6</v>
      </c>
      <c r="AJ444">
        <f t="shared" si="219"/>
        <v>99398.495769230765</v>
      </c>
      <c r="AK444">
        <f t="shared" si="220"/>
        <v>1.7427227510783139</v>
      </c>
      <c r="AL444" s="39">
        <f t="shared" si="221"/>
        <v>40956</v>
      </c>
      <c r="AM444" s="40">
        <f t="shared" si="222"/>
        <v>173.22402</v>
      </c>
      <c r="AN444">
        <f t="shared" ref="AN444:AR494" si="232">($AJ444*AN$18)/1000</f>
        <v>258.43608899999992</v>
      </c>
      <c r="AO444">
        <f t="shared" si="232"/>
        <v>218.67669069230766</v>
      </c>
      <c r="AP444" s="33">
        <f t="shared" si="232"/>
        <v>178.91729238461537</v>
      </c>
      <c r="AQ444">
        <f t="shared" si="232"/>
        <v>139.15789407692304</v>
      </c>
      <c r="AR444">
        <f t="shared" si="232"/>
        <v>99.398495769230763</v>
      </c>
      <c r="AT444">
        <f>PER!AK444/PBR!AJ444*100</f>
        <v>14.601563251485361</v>
      </c>
      <c r="AU444">
        <f t="shared" si="223"/>
        <v>113952.52115384616</v>
      </c>
      <c r="AW444">
        <f>PER!AW444/PBR!AU444*100</f>
        <v>12.682899596966083</v>
      </c>
      <c r="BB444">
        <f t="shared" si="224"/>
        <v>120249.65423076923</v>
      </c>
      <c r="BC444">
        <f t="shared" si="225"/>
        <v>1.4405365329996582</v>
      </c>
      <c r="BD444" s="41">
        <f t="shared" si="226"/>
        <v>173.22402</v>
      </c>
      <c r="BE444">
        <f t="shared" si="229"/>
        <v>288.59917015384616</v>
      </c>
      <c r="BF444">
        <f t="shared" si="229"/>
        <v>240.49930846153845</v>
      </c>
      <c r="BG444">
        <f t="shared" si="229"/>
        <v>192.39944676923076</v>
      </c>
      <c r="BH444">
        <f t="shared" si="229"/>
        <v>144.29958507692311</v>
      </c>
      <c r="BI444">
        <f t="shared" si="229"/>
        <v>96.199723384615382</v>
      </c>
      <c r="BK444">
        <f>PER!BD444/PBR!BB444*100</f>
        <v>19.917773568138294</v>
      </c>
      <c r="BL444">
        <f t="shared" si="227"/>
        <v>113952.52115384616</v>
      </c>
      <c r="BN444">
        <f>PER!BP444/PBR!BL444*100</f>
        <v>21.175783213761211</v>
      </c>
    </row>
    <row r="445" spans="1:66" x14ac:dyDescent="0.3">
      <c r="A445" s="38">
        <v>40963</v>
      </c>
      <c r="B445" s="48">
        <v>173813.22</v>
      </c>
      <c r="C445" s="48">
        <v>205412.74</v>
      </c>
      <c r="D445" s="49">
        <v>1180000</v>
      </c>
      <c r="E445" s="48">
        <v>2557.7600000000002</v>
      </c>
      <c r="AC445" s="35">
        <f t="shared" si="215"/>
        <v>2013</v>
      </c>
      <c r="AD445" s="5">
        <f t="shared" si="216"/>
        <v>2012</v>
      </c>
      <c r="AE445" s="5">
        <f t="shared" si="217"/>
        <v>2011</v>
      </c>
      <c r="AF445" s="8">
        <f t="shared" si="218"/>
        <v>40963</v>
      </c>
      <c r="AG445" s="6">
        <f t="shared" si="230"/>
        <v>45</v>
      </c>
      <c r="AH445" s="6">
        <f t="shared" si="231"/>
        <v>7</v>
      </c>
      <c r="AJ445">
        <f t="shared" si="219"/>
        <v>99783.18173076924</v>
      </c>
      <c r="AK445">
        <f t="shared" si="220"/>
        <v>1.7419089768952796</v>
      </c>
      <c r="AL445" s="39">
        <f t="shared" si="221"/>
        <v>40963</v>
      </c>
      <c r="AM445" s="40">
        <f t="shared" si="222"/>
        <v>173.81322</v>
      </c>
      <c r="AN445">
        <f t="shared" si="232"/>
        <v>259.43627249999997</v>
      </c>
      <c r="AO445">
        <f t="shared" si="232"/>
        <v>219.52299980769232</v>
      </c>
      <c r="AP445" s="33">
        <f t="shared" si="232"/>
        <v>179.60972711538463</v>
      </c>
      <c r="AQ445">
        <f t="shared" si="232"/>
        <v>139.69645442307694</v>
      </c>
      <c r="AR445">
        <f t="shared" si="232"/>
        <v>99.783181730769243</v>
      </c>
      <c r="AT445">
        <f>PER!AK445/PBR!AJ445*100</f>
        <v>14.734194695153894</v>
      </c>
      <c r="AU445">
        <f t="shared" si="223"/>
        <v>114376.13634615384</v>
      </c>
      <c r="AW445">
        <f>PER!AW445/PBR!AU445*100</f>
        <v>12.79886838417271</v>
      </c>
      <c r="BB445">
        <f t="shared" si="224"/>
        <v>120775.58826923078</v>
      </c>
      <c r="BC445">
        <f t="shared" si="225"/>
        <v>1.4391419863138126</v>
      </c>
      <c r="BD445" s="41">
        <f t="shared" si="226"/>
        <v>173.81322</v>
      </c>
      <c r="BE445">
        <f t="shared" si="229"/>
        <v>289.86141184615383</v>
      </c>
      <c r="BF445">
        <f t="shared" si="229"/>
        <v>241.55117653846156</v>
      </c>
      <c r="BG445">
        <f t="shared" si="229"/>
        <v>193.24094123076927</v>
      </c>
      <c r="BH445">
        <f t="shared" si="229"/>
        <v>144.93070592307694</v>
      </c>
      <c r="BI445">
        <f t="shared" si="229"/>
        <v>96.620470615384633</v>
      </c>
      <c r="BK445">
        <f>PER!BD445/PBR!BB445*100</f>
        <v>19.936699542436028</v>
      </c>
      <c r="BL445">
        <f t="shared" si="227"/>
        <v>114376.13634615384</v>
      </c>
      <c r="BN445">
        <f>PER!BP445/PBR!BL445*100</f>
        <v>21.258366850458646</v>
      </c>
    </row>
    <row r="446" spans="1:66" x14ac:dyDescent="0.3">
      <c r="A446" s="38">
        <v>40970</v>
      </c>
      <c r="B446" s="48">
        <v>174107.82</v>
      </c>
      <c r="C446" s="48">
        <v>207115.76</v>
      </c>
      <c r="D446" s="49">
        <v>1182000</v>
      </c>
      <c r="E446" s="48">
        <v>2581.3000000000002</v>
      </c>
      <c r="AC446" s="35">
        <f t="shared" si="215"/>
        <v>2013</v>
      </c>
      <c r="AD446" s="5">
        <f t="shared" si="216"/>
        <v>2012</v>
      </c>
      <c r="AE446" s="5">
        <f t="shared" si="217"/>
        <v>2011</v>
      </c>
      <c r="AF446" s="8">
        <f t="shared" si="218"/>
        <v>40970</v>
      </c>
      <c r="AG446" s="6">
        <f t="shared" si="230"/>
        <v>44</v>
      </c>
      <c r="AH446" s="6">
        <f t="shared" si="231"/>
        <v>8</v>
      </c>
      <c r="AJ446">
        <f t="shared" si="219"/>
        <v>100167.8676923077</v>
      </c>
      <c r="AK446">
        <f t="shared" si="220"/>
        <v>1.7381603902642568</v>
      </c>
      <c r="AL446" s="39">
        <f t="shared" si="221"/>
        <v>40970</v>
      </c>
      <c r="AM446" s="40">
        <f t="shared" si="222"/>
        <v>174.10782</v>
      </c>
      <c r="AN446">
        <f t="shared" si="232"/>
        <v>260.43645599999996</v>
      </c>
      <c r="AO446">
        <f t="shared" si="232"/>
        <v>220.36930892307691</v>
      </c>
      <c r="AP446" s="33">
        <f t="shared" si="232"/>
        <v>180.30216184615384</v>
      </c>
      <c r="AQ446">
        <f t="shared" si="232"/>
        <v>140.23501476923076</v>
      </c>
      <c r="AR446">
        <f t="shared" si="232"/>
        <v>100.16786769230769</v>
      </c>
      <c r="AT446">
        <f>PER!AK446/PBR!AJ446*100</f>
        <v>14.865807419833727</v>
      </c>
      <c r="AU446">
        <f t="shared" si="223"/>
        <v>114799.75153846154</v>
      </c>
      <c r="AW446">
        <f>PER!AW446/PBR!AU446*100</f>
        <v>12.913981313427797</v>
      </c>
      <c r="BB446">
        <f t="shared" si="224"/>
        <v>121301.52230769231</v>
      </c>
      <c r="BC446">
        <f t="shared" si="225"/>
        <v>1.4353308737408894</v>
      </c>
      <c r="BD446" s="41">
        <f t="shared" si="226"/>
        <v>174.10782</v>
      </c>
      <c r="BE446">
        <f t="shared" si="229"/>
        <v>291.12365353846155</v>
      </c>
      <c r="BF446">
        <f t="shared" si="229"/>
        <v>242.60304461538462</v>
      </c>
      <c r="BG446">
        <f t="shared" si="229"/>
        <v>194.08243569230771</v>
      </c>
      <c r="BH446">
        <f t="shared" si="229"/>
        <v>145.56182676923081</v>
      </c>
      <c r="BI446">
        <f t="shared" si="229"/>
        <v>97.041217846153856</v>
      </c>
      <c r="BK446">
        <f>PER!BD446/PBR!BB446*100</f>
        <v>19.955461399847103</v>
      </c>
      <c r="BL446">
        <f t="shared" si="227"/>
        <v>114799.75153846154</v>
      </c>
      <c r="BN446">
        <f>PER!BP446/PBR!BL446*100</f>
        <v>21.340341014005279</v>
      </c>
    </row>
    <row r="447" spans="1:66" x14ac:dyDescent="0.3">
      <c r="A447" s="38">
        <v>40977</v>
      </c>
      <c r="B447" s="48">
        <v>181178.18</v>
      </c>
      <c r="C447" s="48">
        <v>213661.14</v>
      </c>
      <c r="D447" s="49">
        <v>1230000</v>
      </c>
      <c r="E447" s="48">
        <v>2661.63</v>
      </c>
      <c r="AC447" s="35">
        <f t="shared" si="215"/>
        <v>2013</v>
      </c>
      <c r="AD447" s="5">
        <f t="shared" si="216"/>
        <v>2012</v>
      </c>
      <c r="AE447" s="5">
        <f t="shared" si="217"/>
        <v>2011</v>
      </c>
      <c r="AF447" s="8">
        <f t="shared" si="218"/>
        <v>40977</v>
      </c>
      <c r="AG447" s="6">
        <f t="shared" si="230"/>
        <v>43</v>
      </c>
      <c r="AH447" s="6">
        <f t="shared" si="231"/>
        <v>9</v>
      </c>
      <c r="AJ447">
        <f t="shared" si="219"/>
        <v>100552.55365384615</v>
      </c>
      <c r="AK447">
        <f t="shared" si="220"/>
        <v>1.8018257460045115</v>
      </c>
      <c r="AL447" s="39">
        <f t="shared" si="221"/>
        <v>40977</v>
      </c>
      <c r="AM447" s="40">
        <f t="shared" si="222"/>
        <v>181.17818</v>
      </c>
      <c r="AN447">
        <f t="shared" si="232"/>
        <v>261.43663949999996</v>
      </c>
      <c r="AO447">
        <f t="shared" si="232"/>
        <v>221.21561803846149</v>
      </c>
      <c r="AP447" s="33">
        <f t="shared" si="232"/>
        <v>180.99459657692304</v>
      </c>
      <c r="AQ447">
        <f t="shared" si="232"/>
        <v>140.7735751153846</v>
      </c>
      <c r="AR447">
        <f t="shared" si="232"/>
        <v>100.55255365384615</v>
      </c>
      <c r="AT447">
        <f>PER!AK447/PBR!AJ447*100</f>
        <v>14.996413117527085</v>
      </c>
      <c r="AU447">
        <f t="shared" si="223"/>
        <v>115223.36673076922</v>
      </c>
      <c r="AW447">
        <f>PER!AW447/PBR!AU447*100</f>
        <v>13.028247824338287</v>
      </c>
      <c r="BB447">
        <f t="shared" si="224"/>
        <v>121827.45634615383</v>
      </c>
      <c r="BC447">
        <f t="shared" si="225"/>
        <v>1.487170342662415</v>
      </c>
      <c r="BD447" s="41">
        <f t="shared" si="226"/>
        <v>181.17818</v>
      </c>
      <c r="BE447">
        <f t="shared" si="229"/>
        <v>292.38589523076917</v>
      </c>
      <c r="BF447">
        <f t="shared" si="229"/>
        <v>243.65491269230768</v>
      </c>
      <c r="BG447">
        <f t="shared" si="229"/>
        <v>194.92393015384616</v>
      </c>
      <c r="BH447">
        <f t="shared" si="229"/>
        <v>146.19294761538461</v>
      </c>
      <c r="BI447">
        <f t="shared" si="229"/>
        <v>97.461965076923079</v>
      </c>
      <c r="BK447">
        <f>PER!BD447/PBR!BB447*100</f>
        <v>19.974061265869157</v>
      </c>
      <c r="BL447">
        <f t="shared" si="227"/>
        <v>115223.36673076922</v>
      </c>
      <c r="BN447">
        <f>PER!BP447/PBR!BL447*100</f>
        <v>21.421712426529428</v>
      </c>
    </row>
    <row r="448" spans="1:66" x14ac:dyDescent="0.3">
      <c r="A448" s="38">
        <v>40984</v>
      </c>
      <c r="B448" s="48">
        <v>182356.58</v>
      </c>
      <c r="C448" s="48">
        <v>214014.19</v>
      </c>
      <c r="D448" s="49">
        <v>1238000</v>
      </c>
      <c r="E448" s="48">
        <v>2665.6</v>
      </c>
      <c r="AC448" s="35">
        <f t="shared" si="215"/>
        <v>2013</v>
      </c>
      <c r="AD448" s="5">
        <f t="shared" si="216"/>
        <v>2012</v>
      </c>
      <c r="AE448" s="5">
        <f t="shared" si="217"/>
        <v>2011</v>
      </c>
      <c r="AF448" s="8">
        <f t="shared" si="218"/>
        <v>40984</v>
      </c>
      <c r="AG448" s="6">
        <f t="shared" si="230"/>
        <v>42</v>
      </c>
      <c r="AH448" s="6">
        <f t="shared" si="231"/>
        <v>10</v>
      </c>
      <c r="AJ448">
        <f t="shared" si="219"/>
        <v>100937.23961538463</v>
      </c>
      <c r="AK448">
        <f t="shared" si="220"/>
        <v>1.8066333168497466</v>
      </c>
      <c r="AL448" s="39">
        <f t="shared" si="221"/>
        <v>40984</v>
      </c>
      <c r="AM448" s="40">
        <f t="shared" si="222"/>
        <v>182.35657999999998</v>
      </c>
      <c r="AN448">
        <f t="shared" si="232"/>
        <v>262.43682300000006</v>
      </c>
      <c r="AO448">
        <f t="shared" si="232"/>
        <v>222.06192715384617</v>
      </c>
      <c r="AP448" s="33">
        <f t="shared" si="232"/>
        <v>181.68703130769231</v>
      </c>
      <c r="AQ448">
        <f t="shared" si="232"/>
        <v>141.31213546153847</v>
      </c>
      <c r="AR448">
        <f t="shared" si="232"/>
        <v>100.93723961538464</v>
      </c>
      <c r="AT448">
        <f>PER!AK448/PBR!AJ448*100</f>
        <v>15.12602330199676</v>
      </c>
      <c r="AU448">
        <f t="shared" si="223"/>
        <v>115646.98192307692</v>
      </c>
      <c r="AW448">
        <f>PER!AW448/PBR!AU448*100</f>
        <v>13.141677218201908</v>
      </c>
      <c r="BB448">
        <f t="shared" si="224"/>
        <v>122353.3903846154</v>
      </c>
      <c r="BC448">
        <f t="shared" si="225"/>
        <v>1.4904088838630936</v>
      </c>
      <c r="BD448" s="41">
        <f t="shared" si="226"/>
        <v>182.35657999999998</v>
      </c>
      <c r="BE448">
        <f t="shared" si="229"/>
        <v>293.64813692307695</v>
      </c>
      <c r="BF448">
        <f t="shared" si="229"/>
        <v>244.70678076923079</v>
      </c>
      <c r="BG448">
        <f t="shared" si="229"/>
        <v>195.76542461538466</v>
      </c>
      <c r="BH448">
        <f t="shared" si="229"/>
        <v>146.8240684615385</v>
      </c>
      <c r="BI448">
        <f t="shared" si="229"/>
        <v>97.88271230769233</v>
      </c>
      <c r="BK448">
        <f>PER!BD448/PBR!BB448*100</f>
        <v>19.99250122945416</v>
      </c>
      <c r="BL448">
        <f t="shared" si="227"/>
        <v>115646.98192307692</v>
      </c>
      <c r="BN448">
        <f>PER!BP448/PBR!BL448*100</f>
        <v>21.502487711666745</v>
      </c>
    </row>
    <row r="449" spans="1:66" x14ac:dyDescent="0.3">
      <c r="A449" s="38">
        <v>40991</v>
      </c>
      <c r="B449" s="48">
        <v>185744.46</v>
      </c>
      <c r="C449" s="48">
        <v>218059.93</v>
      </c>
      <c r="D449" s="49">
        <v>1261000</v>
      </c>
      <c r="E449" s="48">
        <v>2717.28</v>
      </c>
      <c r="AC449" s="35">
        <f t="shared" si="215"/>
        <v>2013</v>
      </c>
      <c r="AD449" s="5">
        <f t="shared" si="216"/>
        <v>2012</v>
      </c>
      <c r="AE449" s="5">
        <f t="shared" si="217"/>
        <v>2011</v>
      </c>
      <c r="AF449" s="8">
        <f t="shared" si="218"/>
        <v>40991</v>
      </c>
      <c r="AG449" s="6">
        <f t="shared" si="230"/>
        <v>41</v>
      </c>
      <c r="AH449" s="6">
        <f t="shared" si="231"/>
        <v>11</v>
      </c>
      <c r="AJ449">
        <f t="shared" si="219"/>
        <v>101321.92557692308</v>
      </c>
      <c r="AK449">
        <f t="shared" si="220"/>
        <v>1.833210916022157</v>
      </c>
      <c r="AL449" s="39">
        <f t="shared" si="221"/>
        <v>40991</v>
      </c>
      <c r="AM449" s="40">
        <f t="shared" si="222"/>
        <v>185.74446</v>
      </c>
      <c r="AN449">
        <f t="shared" si="232"/>
        <v>263.43700649999994</v>
      </c>
      <c r="AO449">
        <f t="shared" si="232"/>
        <v>222.90823626923074</v>
      </c>
      <c r="AP449" s="33">
        <f t="shared" si="232"/>
        <v>182.37946603846152</v>
      </c>
      <c r="AQ449">
        <f t="shared" si="232"/>
        <v>141.85069580769229</v>
      </c>
      <c r="AR449">
        <f t="shared" si="232"/>
        <v>101.32192557692308</v>
      </c>
      <c r="AT449">
        <f>PER!AK449/PBR!AJ449*100</f>
        <v>15.254649312149695</v>
      </c>
      <c r="AU449">
        <f t="shared" si="223"/>
        <v>116070.59711538462</v>
      </c>
      <c r="AW449">
        <f>PER!AW449/PBR!AU449*100</f>
        <v>13.254278660531044</v>
      </c>
      <c r="BB449">
        <f t="shared" si="224"/>
        <v>122879.32442307692</v>
      </c>
      <c r="BC449">
        <f t="shared" si="225"/>
        <v>1.5116005957233023</v>
      </c>
      <c r="BD449" s="41">
        <f t="shared" si="226"/>
        <v>185.74446</v>
      </c>
      <c r="BE449">
        <f t="shared" si="229"/>
        <v>294.91037861538456</v>
      </c>
      <c r="BF449">
        <f t="shared" si="229"/>
        <v>245.75864884615385</v>
      </c>
      <c r="BG449">
        <f t="shared" si="229"/>
        <v>196.60691907692308</v>
      </c>
      <c r="BH449">
        <f t="shared" si="229"/>
        <v>147.45518930769231</v>
      </c>
      <c r="BI449">
        <f t="shared" si="229"/>
        <v>98.303459538461539</v>
      </c>
      <c r="BK449">
        <f>PER!BD449/PBR!BB449*100</f>
        <v>20.010783343790511</v>
      </c>
      <c r="BL449">
        <f t="shared" si="227"/>
        <v>116070.59711538462</v>
      </c>
      <c r="BN449">
        <f>PER!BP449/PBR!BL449*100</f>
        <v>21.582673396357478</v>
      </c>
    </row>
    <row r="450" spans="1:66" x14ac:dyDescent="0.3">
      <c r="A450" s="38">
        <v>40998</v>
      </c>
      <c r="B450" s="48">
        <v>187806.65</v>
      </c>
      <c r="C450" s="48">
        <v>219247.29</v>
      </c>
      <c r="D450" s="49">
        <v>1275000</v>
      </c>
      <c r="E450" s="48">
        <v>2732.23</v>
      </c>
      <c r="AC450" s="35">
        <f t="shared" si="215"/>
        <v>2013</v>
      </c>
      <c r="AD450" s="5">
        <f t="shared" si="216"/>
        <v>2012</v>
      </c>
      <c r="AE450" s="5">
        <f t="shared" si="217"/>
        <v>2011</v>
      </c>
      <c r="AF450" s="8">
        <f t="shared" si="218"/>
        <v>40998</v>
      </c>
      <c r="AG450" s="6">
        <f t="shared" si="230"/>
        <v>40</v>
      </c>
      <c r="AH450" s="6">
        <f t="shared" si="231"/>
        <v>12</v>
      </c>
      <c r="AJ450">
        <f t="shared" si="219"/>
        <v>101706.61153846154</v>
      </c>
      <c r="AK450">
        <f t="shared" si="220"/>
        <v>1.8465530132127026</v>
      </c>
      <c r="AL450" s="39">
        <f t="shared" si="221"/>
        <v>40998</v>
      </c>
      <c r="AM450" s="40">
        <f t="shared" si="222"/>
        <v>187.80664999999999</v>
      </c>
      <c r="AN450">
        <f t="shared" si="232"/>
        <v>264.43718999999993</v>
      </c>
      <c r="AO450">
        <f t="shared" si="232"/>
        <v>223.75454538461537</v>
      </c>
      <c r="AP450" s="33">
        <f t="shared" si="232"/>
        <v>183.07190076923075</v>
      </c>
      <c r="AQ450">
        <f t="shared" si="232"/>
        <v>142.38925615384616</v>
      </c>
      <c r="AR450">
        <f t="shared" si="232"/>
        <v>101.70661153846154</v>
      </c>
      <c r="AT450">
        <f>PER!AK450/PBR!AJ450*100</f>
        <v>15.382302315343772</v>
      </c>
      <c r="AU450">
        <f t="shared" si="223"/>
        <v>116494.21230769233</v>
      </c>
      <c r="AW450">
        <f>PER!AW450/PBR!AU450*100</f>
        <v>13.366061183521587</v>
      </c>
      <c r="BB450">
        <f t="shared" si="224"/>
        <v>123405.25846153847</v>
      </c>
      <c r="BC450">
        <f t="shared" si="225"/>
        <v>1.5218691029972067</v>
      </c>
      <c r="BD450" s="41">
        <f t="shared" si="226"/>
        <v>187.80664999999999</v>
      </c>
      <c r="BE450">
        <f t="shared" si="229"/>
        <v>296.17262030769234</v>
      </c>
      <c r="BF450">
        <f t="shared" si="229"/>
        <v>246.81051692307693</v>
      </c>
      <c r="BG450">
        <f t="shared" si="229"/>
        <v>197.44841353846155</v>
      </c>
      <c r="BH450">
        <f t="shared" si="229"/>
        <v>148.0863101538462</v>
      </c>
      <c r="BI450">
        <f t="shared" si="229"/>
        <v>98.724206769230776</v>
      </c>
      <c r="BK450">
        <f>PER!BD450/PBR!BB450*100</f>
        <v>20.028909627065136</v>
      </c>
      <c r="BL450">
        <f t="shared" si="227"/>
        <v>116494.21230769233</v>
      </c>
      <c r="BN450">
        <f>PER!BP450/PBR!BL450*100</f>
        <v>21.662275912604596</v>
      </c>
    </row>
    <row r="451" spans="1:66" x14ac:dyDescent="0.3">
      <c r="A451" s="38">
        <v>41005</v>
      </c>
      <c r="B451" s="48">
        <v>196202.72</v>
      </c>
      <c r="C451" s="48">
        <v>227370.35</v>
      </c>
      <c r="D451" s="49">
        <v>1332000</v>
      </c>
      <c r="E451" s="48">
        <v>2834.2</v>
      </c>
      <c r="AC451" s="35">
        <f t="shared" si="215"/>
        <v>2013</v>
      </c>
      <c r="AD451" s="5">
        <f t="shared" si="216"/>
        <v>2012</v>
      </c>
      <c r="AE451" s="5">
        <f t="shared" si="217"/>
        <v>2011</v>
      </c>
      <c r="AF451" s="8">
        <f t="shared" si="218"/>
        <v>41005</v>
      </c>
      <c r="AG451" s="6">
        <f t="shared" si="230"/>
        <v>39</v>
      </c>
      <c r="AH451" s="6">
        <f t="shared" si="231"/>
        <v>13</v>
      </c>
      <c r="AJ451">
        <f t="shared" si="219"/>
        <v>102091.2975</v>
      </c>
      <c r="AK451">
        <f t="shared" si="220"/>
        <v>1.9218358939947844</v>
      </c>
      <c r="AL451" s="39">
        <f t="shared" si="221"/>
        <v>41005</v>
      </c>
      <c r="AM451" s="40">
        <f t="shared" si="222"/>
        <v>196.20272</v>
      </c>
      <c r="AN451">
        <f t="shared" si="232"/>
        <v>265.43737349999998</v>
      </c>
      <c r="AO451">
        <f t="shared" si="232"/>
        <v>224.6008545</v>
      </c>
      <c r="AP451" s="33">
        <f t="shared" si="232"/>
        <v>183.76433549999999</v>
      </c>
      <c r="AQ451">
        <f t="shared" si="232"/>
        <v>142.92781649999998</v>
      </c>
      <c r="AR451">
        <f t="shared" si="232"/>
        <v>102.0912975</v>
      </c>
      <c r="AT451">
        <f>PER!AK451/PBR!AJ451*100</f>
        <v>15.508993310619839</v>
      </c>
      <c r="AU451">
        <f t="shared" si="223"/>
        <v>116917.8275</v>
      </c>
      <c r="AW451">
        <f>PER!AW451/PBR!AU451*100</f>
        <v>13.477033688468081</v>
      </c>
      <c r="BB451">
        <f t="shared" si="224"/>
        <v>123931.1925</v>
      </c>
      <c r="BC451">
        <f t="shared" si="225"/>
        <v>1.5831584933712308</v>
      </c>
      <c r="BD451" s="41">
        <f t="shared" si="226"/>
        <v>196.20272</v>
      </c>
      <c r="BE451">
        <f t="shared" si="229"/>
        <v>297.43486200000001</v>
      </c>
      <c r="BF451">
        <f t="shared" si="229"/>
        <v>247.86238500000002</v>
      </c>
      <c r="BG451">
        <f t="shared" si="229"/>
        <v>198.28990800000003</v>
      </c>
      <c r="BH451">
        <f t="shared" si="229"/>
        <v>148.71743100000003</v>
      </c>
      <c r="BI451">
        <f t="shared" si="229"/>
        <v>99.144954000000013</v>
      </c>
      <c r="BK451">
        <f>PER!BD451/PBR!BB451*100</f>
        <v>20.046882063206162</v>
      </c>
      <c r="BL451">
        <f t="shared" si="227"/>
        <v>116917.8275</v>
      </c>
      <c r="BN451">
        <f>PER!BP451/PBR!BL451*100</f>
        <v>21.741301599193676</v>
      </c>
    </row>
    <row r="452" spans="1:66" x14ac:dyDescent="0.3">
      <c r="A452" s="38">
        <v>41012</v>
      </c>
      <c r="B452" s="48">
        <v>186775.56</v>
      </c>
      <c r="C452" s="48">
        <v>217674.05</v>
      </c>
      <c r="D452" s="49">
        <v>1268000</v>
      </c>
      <c r="E452" s="48">
        <v>2712.99</v>
      </c>
      <c r="AC452" s="35">
        <f t="shared" si="215"/>
        <v>2013</v>
      </c>
      <c r="AD452" s="5">
        <f t="shared" si="216"/>
        <v>2012</v>
      </c>
      <c r="AE452" s="5">
        <f t="shared" si="217"/>
        <v>2011</v>
      </c>
      <c r="AF452" s="8">
        <f t="shared" si="218"/>
        <v>41012</v>
      </c>
      <c r="AG452" s="6">
        <f t="shared" si="230"/>
        <v>38</v>
      </c>
      <c r="AH452" s="6">
        <f t="shared" si="231"/>
        <v>14</v>
      </c>
      <c r="AJ452">
        <f t="shared" si="219"/>
        <v>102475.98346153848</v>
      </c>
      <c r="AK452">
        <f t="shared" si="220"/>
        <v>1.8226276410423623</v>
      </c>
      <c r="AL452" s="39">
        <f t="shared" si="221"/>
        <v>41012</v>
      </c>
      <c r="AM452" s="40">
        <f t="shared" si="222"/>
        <v>186.77555999999998</v>
      </c>
      <c r="AN452">
        <f t="shared" si="232"/>
        <v>266.43755699999997</v>
      </c>
      <c r="AO452">
        <f t="shared" si="232"/>
        <v>225.4471636153846</v>
      </c>
      <c r="AP452" s="33">
        <f t="shared" si="232"/>
        <v>184.45677023076925</v>
      </c>
      <c r="AQ452">
        <f t="shared" si="232"/>
        <v>143.46637684615385</v>
      </c>
      <c r="AR452">
        <f t="shared" si="232"/>
        <v>102.47598346153848</v>
      </c>
      <c r="AT452">
        <f>PER!AK452/PBR!AJ452*100</f>
        <v>15.634733131860983</v>
      </c>
      <c r="AU452">
        <f t="shared" si="223"/>
        <v>117341.4426923077</v>
      </c>
      <c r="AW452">
        <f>PER!AW452/PBR!AU452*100</f>
        <v>13.587204948126546</v>
      </c>
      <c r="BB452">
        <f t="shared" si="224"/>
        <v>124457.12653846154</v>
      </c>
      <c r="BC452">
        <f t="shared" si="225"/>
        <v>1.5007220975994486</v>
      </c>
      <c r="BD452" s="41">
        <f t="shared" si="226"/>
        <v>186.77555999999998</v>
      </c>
      <c r="BE452">
        <f t="shared" si="229"/>
        <v>298.69710369230768</v>
      </c>
      <c r="BF452">
        <f t="shared" si="229"/>
        <v>248.91425307692307</v>
      </c>
      <c r="BG452">
        <f t="shared" si="229"/>
        <v>199.13140246153847</v>
      </c>
      <c r="BH452">
        <f t="shared" si="229"/>
        <v>149.34855184615387</v>
      </c>
      <c r="BI452">
        <f t="shared" si="229"/>
        <v>99.565701230769236</v>
      </c>
      <c r="BK452">
        <f>PER!BD452/PBR!BB452*100</f>
        <v>20.064702602606783</v>
      </c>
      <c r="BL452">
        <f t="shared" si="227"/>
        <v>117341.4426923077</v>
      </c>
      <c r="BN452">
        <f>PER!BP452/PBR!BL452*100</f>
        <v>21.819756703375482</v>
      </c>
    </row>
    <row r="453" spans="1:66" x14ac:dyDescent="0.3">
      <c r="A453" s="38">
        <v>41019</v>
      </c>
      <c r="B453" s="48">
        <v>188837.75</v>
      </c>
      <c r="C453" s="48">
        <v>218911.45</v>
      </c>
      <c r="D453" s="49">
        <v>1282000</v>
      </c>
      <c r="E453" s="48">
        <v>2727.48</v>
      </c>
      <c r="AC453" s="35">
        <f t="shared" si="215"/>
        <v>2013</v>
      </c>
      <c r="AD453" s="5">
        <f t="shared" si="216"/>
        <v>2012</v>
      </c>
      <c r="AE453" s="5">
        <f t="shared" si="217"/>
        <v>2011</v>
      </c>
      <c r="AF453" s="8">
        <f t="shared" si="218"/>
        <v>41019</v>
      </c>
      <c r="AG453" s="6">
        <f t="shared" si="230"/>
        <v>37</v>
      </c>
      <c r="AH453" s="6">
        <f t="shared" si="231"/>
        <v>15</v>
      </c>
      <c r="AJ453">
        <f t="shared" si="219"/>
        <v>102860.66942307694</v>
      </c>
      <c r="AK453">
        <f t="shared" si="220"/>
        <v>1.8358596250554247</v>
      </c>
      <c r="AL453" s="39">
        <f t="shared" si="221"/>
        <v>41019</v>
      </c>
      <c r="AM453" s="40">
        <f t="shared" si="222"/>
        <v>188.83775</v>
      </c>
      <c r="AN453">
        <f t="shared" si="232"/>
        <v>267.43774050000002</v>
      </c>
      <c r="AO453">
        <f t="shared" si="232"/>
        <v>226.29347273076922</v>
      </c>
      <c r="AP453" s="33">
        <f t="shared" si="232"/>
        <v>185.14920496153846</v>
      </c>
      <c r="AQ453">
        <f t="shared" si="232"/>
        <v>144.00493719230769</v>
      </c>
      <c r="AR453">
        <f t="shared" si="232"/>
        <v>102.86066942307694</v>
      </c>
      <c r="AT453">
        <f>PER!AK453/PBR!AJ453*100</f>
        <v>15.759532450880842</v>
      </c>
      <c r="AU453">
        <f t="shared" si="223"/>
        <v>117765.05788461538</v>
      </c>
      <c r="AW453">
        <f>PER!AW453/PBR!AU453*100</f>
        <v>13.696583609026344</v>
      </c>
      <c r="BB453">
        <f t="shared" si="224"/>
        <v>124983.06057692308</v>
      </c>
      <c r="BC453">
        <f t="shared" si="225"/>
        <v>1.5109067511094947</v>
      </c>
      <c r="BD453" s="41">
        <f t="shared" si="226"/>
        <v>188.83775</v>
      </c>
      <c r="BE453">
        <f t="shared" si="229"/>
        <v>299.95934538461535</v>
      </c>
      <c r="BF453">
        <f t="shared" si="229"/>
        <v>249.96612115384616</v>
      </c>
      <c r="BG453">
        <f t="shared" si="229"/>
        <v>199.97289692307695</v>
      </c>
      <c r="BH453">
        <f t="shared" si="229"/>
        <v>149.9796726923077</v>
      </c>
      <c r="BI453">
        <f t="shared" si="229"/>
        <v>99.986448461538473</v>
      </c>
      <c r="BK453">
        <f>PER!BD453/PBR!BB453*100</f>
        <v>20.082373162830844</v>
      </c>
      <c r="BL453">
        <f t="shared" si="227"/>
        <v>117765.05788461538</v>
      </c>
      <c r="BN453">
        <f>PER!BP453/PBR!BL453*100</f>
        <v>21.897647382512336</v>
      </c>
    </row>
    <row r="454" spans="1:66" x14ac:dyDescent="0.3">
      <c r="A454" s="38">
        <v>41026</v>
      </c>
      <c r="B454" s="48">
        <v>202389.29</v>
      </c>
      <c r="C454" s="48">
        <v>232375.71</v>
      </c>
      <c r="D454" s="49">
        <v>1374000</v>
      </c>
      <c r="E454" s="48">
        <v>2896.46</v>
      </c>
      <c r="AC454" s="35">
        <f t="shared" si="215"/>
        <v>2013</v>
      </c>
      <c r="AD454" s="5">
        <f t="shared" si="216"/>
        <v>2012</v>
      </c>
      <c r="AE454" s="5">
        <f t="shared" si="217"/>
        <v>2011</v>
      </c>
      <c r="AF454" s="8">
        <f t="shared" si="218"/>
        <v>41026</v>
      </c>
      <c r="AG454" s="6">
        <f t="shared" si="230"/>
        <v>36</v>
      </c>
      <c r="AH454" s="6">
        <f t="shared" si="231"/>
        <v>16</v>
      </c>
      <c r="AJ454">
        <f t="shared" si="219"/>
        <v>103245.35538461538</v>
      </c>
      <c r="AK454">
        <f t="shared" si="220"/>
        <v>1.9602750094282506</v>
      </c>
      <c r="AL454" s="39">
        <f t="shared" si="221"/>
        <v>41026</v>
      </c>
      <c r="AM454" s="40">
        <f t="shared" si="222"/>
        <v>202.38929000000002</v>
      </c>
      <c r="AN454">
        <f t="shared" si="232"/>
        <v>268.43792399999995</v>
      </c>
      <c r="AO454">
        <f t="shared" si="232"/>
        <v>227.13978184615382</v>
      </c>
      <c r="AP454" s="33">
        <f t="shared" si="232"/>
        <v>185.84163969230767</v>
      </c>
      <c r="AQ454">
        <f t="shared" si="232"/>
        <v>144.54349753846154</v>
      </c>
      <c r="AR454">
        <f t="shared" si="232"/>
        <v>103.24535538461538</v>
      </c>
      <c r="AT454">
        <f>PER!AK454/PBR!AJ454*100</f>
        <v>15.883401780442915</v>
      </c>
      <c r="AU454">
        <f t="shared" si="223"/>
        <v>118188.67307692308</v>
      </c>
      <c r="AW454">
        <f>PER!AW454/PBR!AU454*100</f>
        <v>13.805178193732285</v>
      </c>
      <c r="BB454">
        <f t="shared" si="224"/>
        <v>125508.99461538461</v>
      </c>
      <c r="BC454">
        <f t="shared" si="225"/>
        <v>1.6125480936263639</v>
      </c>
      <c r="BD454" s="41">
        <f t="shared" si="226"/>
        <v>202.38929000000002</v>
      </c>
      <c r="BE454">
        <f t="shared" si="229"/>
        <v>301.22158707692307</v>
      </c>
      <c r="BF454">
        <f t="shared" si="229"/>
        <v>251.01798923076922</v>
      </c>
      <c r="BG454">
        <f t="shared" si="229"/>
        <v>200.81439138461539</v>
      </c>
      <c r="BH454">
        <f t="shared" si="229"/>
        <v>150.61079353846156</v>
      </c>
      <c r="BI454">
        <f t="shared" si="229"/>
        <v>100.4071956923077</v>
      </c>
      <c r="BK454">
        <f>PER!BD454/PBR!BB454*100</f>
        <v>20.099895629300686</v>
      </c>
      <c r="BL454">
        <f t="shared" si="227"/>
        <v>118188.67307692308</v>
      </c>
      <c r="BN454">
        <f>PER!BP454/PBR!BL454*100</f>
        <v>21.974979705688963</v>
      </c>
    </row>
    <row r="455" spans="1:66" x14ac:dyDescent="0.3">
      <c r="A455" s="38">
        <v>41033</v>
      </c>
      <c r="B455" s="48">
        <v>200327.1</v>
      </c>
      <c r="C455" s="49">
        <v>230621.29</v>
      </c>
      <c r="D455" s="49">
        <v>1360000</v>
      </c>
      <c r="E455" s="48">
        <v>2874.27</v>
      </c>
      <c r="AC455" s="35">
        <f t="shared" si="215"/>
        <v>2013</v>
      </c>
      <c r="AD455" s="5">
        <f t="shared" si="216"/>
        <v>2012</v>
      </c>
      <c r="AE455" s="5">
        <f t="shared" si="217"/>
        <v>2011</v>
      </c>
      <c r="AF455" s="8">
        <f t="shared" si="218"/>
        <v>41033</v>
      </c>
      <c r="AG455" s="6">
        <f t="shared" si="230"/>
        <v>35</v>
      </c>
      <c r="AH455" s="6">
        <f t="shared" si="231"/>
        <v>17</v>
      </c>
      <c r="AJ455">
        <f t="shared" si="219"/>
        <v>103630.04134615386</v>
      </c>
      <c r="AK455">
        <f t="shared" si="220"/>
        <v>1.9330987173000389</v>
      </c>
      <c r="AL455" s="39">
        <f t="shared" si="221"/>
        <v>41033</v>
      </c>
      <c r="AM455" s="40">
        <f t="shared" si="222"/>
        <v>200.3271</v>
      </c>
      <c r="AN455">
        <f t="shared" si="232"/>
        <v>269.4381075</v>
      </c>
      <c r="AO455">
        <f t="shared" si="232"/>
        <v>227.98609096153845</v>
      </c>
      <c r="AP455" s="33">
        <f t="shared" si="232"/>
        <v>186.53407442307693</v>
      </c>
      <c r="AQ455">
        <f t="shared" si="232"/>
        <v>145.08205788461538</v>
      </c>
      <c r="AR455">
        <f t="shared" si="232"/>
        <v>103.63004134615386</v>
      </c>
      <c r="AT455">
        <f>PER!AK455/PBR!AJ455*100</f>
        <v>16.006351477212629</v>
      </c>
      <c r="AU455">
        <f t="shared" si="223"/>
        <v>118612.28826923078</v>
      </c>
      <c r="AW455">
        <f>PER!AW455/PBR!AU455*100</f>
        <v>13.912997103058295</v>
      </c>
      <c r="BB455">
        <f t="shared" si="224"/>
        <v>126034.92865384616</v>
      </c>
      <c r="BC455">
        <f t="shared" si="225"/>
        <v>1.5894570032264361</v>
      </c>
      <c r="BD455" s="41">
        <f t="shared" si="226"/>
        <v>200.3271</v>
      </c>
      <c r="BE455">
        <f t="shared" si="229"/>
        <v>302.48382876923074</v>
      </c>
      <c r="BF455">
        <f t="shared" si="229"/>
        <v>252.06985730769233</v>
      </c>
      <c r="BG455">
        <f t="shared" si="229"/>
        <v>201.65588584615386</v>
      </c>
      <c r="BH455">
        <f t="shared" si="229"/>
        <v>151.2419143846154</v>
      </c>
      <c r="BI455">
        <f t="shared" si="229"/>
        <v>100.82794292307693</v>
      </c>
      <c r="BK455">
        <f>PER!BD455/PBR!BB455*100</f>
        <v>20.117271855967754</v>
      </c>
      <c r="BL455">
        <f t="shared" si="227"/>
        <v>118612.28826923078</v>
      </c>
      <c r="BN455">
        <f>PER!BP455/PBR!BL455*100</f>
        <v>22.051759655288926</v>
      </c>
    </row>
    <row r="456" spans="1:66" x14ac:dyDescent="0.3">
      <c r="A456" s="38">
        <v>41040</v>
      </c>
      <c r="B456" s="48">
        <v>191931.04</v>
      </c>
      <c r="C456" s="48">
        <v>220129.28</v>
      </c>
      <c r="D456" s="49">
        <v>1303000</v>
      </c>
      <c r="E456" s="48">
        <v>2743.54</v>
      </c>
      <c r="AC456" s="35">
        <f t="shared" ref="AC456:AC519" si="233">AD456+1</f>
        <v>2013</v>
      </c>
      <c r="AD456" s="5">
        <f t="shared" ref="AD456:AD519" si="234">YEAR(AF456)</f>
        <v>2012</v>
      </c>
      <c r="AE456" s="5">
        <f t="shared" ref="AE456:AE519" si="235">AD456-1</f>
        <v>2011</v>
      </c>
      <c r="AF456" s="8">
        <f t="shared" ref="AF456:AF519" si="236">A456</f>
        <v>41040</v>
      </c>
      <c r="AG456" s="6">
        <f t="shared" si="230"/>
        <v>34</v>
      </c>
      <c r="AH456" s="6">
        <f t="shared" si="231"/>
        <v>18</v>
      </c>
      <c r="AJ456">
        <f t="shared" ref="AJ456:AJ519" si="237">VLOOKUP($AD456,$AK$3:$AM$17,AL$1,FALSE)*($AH456/$AG$18)+VLOOKUP($AE456,$AK$3:$AM$17,AL$1,FALSE)*($AG456/$AH$18)</f>
        <v>104014.72730769232</v>
      </c>
      <c r="AK456">
        <f t="shared" ref="AK456:AK519" si="238">B456/AJ456</f>
        <v>1.8452294686331974</v>
      </c>
      <c r="AL456" s="39">
        <f t="shared" ref="AL456:AL519" si="239">AF456</f>
        <v>41040</v>
      </c>
      <c r="AM456" s="40">
        <f t="shared" ref="AM456:AM519" si="240">(B456)/1000</f>
        <v>191.93104</v>
      </c>
      <c r="AN456">
        <f t="shared" si="232"/>
        <v>270.43829099999999</v>
      </c>
      <c r="AO456">
        <f t="shared" si="232"/>
        <v>228.83240007692308</v>
      </c>
      <c r="AP456" s="33">
        <f t="shared" si="232"/>
        <v>187.22650915384617</v>
      </c>
      <c r="AQ456">
        <f t="shared" si="232"/>
        <v>145.62061823076922</v>
      </c>
      <c r="AR456">
        <f t="shared" si="232"/>
        <v>104.01472730769231</v>
      </c>
      <c r="AT456">
        <f>PER!AK456/PBR!AJ456*100</f>
        <v>16.128391744643881</v>
      </c>
      <c r="AU456">
        <f t="shared" ref="AU456:AU519" si="241">VLOOKUP($AD456,$AK$3:$AM$17,AM$1,FALSE)*($AH456/$AG$18)+VLOOKUP($AE456,$AK$3:$AM$17,AM$1,FALSE)*($AG456/$AH$18)</f>
        <v>119035.90346153846</v>
      </c>
      <c r="AW456">
        <f>PER!AW456/PBR!AU456*100</f>
        <v>14.020048618233796</v>
      </c>
      <c r="BB456">
        <f t="shared" ref="BB456:BB519" si="242">VLOOKUP($AD456,$AK$3:$AM$17,AL$1,FALSE)*($AG456/$AG$18)+VLOOKUP($AC456,$AK$3:$AM$17,AL$1,FALSE)*($AH456/$AH$18)</f>
        <v>126560.8626923077</v>
      </c>
      <c r="BC456">
        <f t="shared" ref="BC456:BC519" si="243">B456/BB456</f>
        <v>1.5165117866383309</v>
      </c>
      <c r="BD456" s="41">
        <f t="shared" ref="BD456:BD519" si="244">AM456</f>
        <v>191.93104</v>
      </c>
      <c r="BE456">
        <f t="shared" ref="BE456:BI506" si="245">($BB456*BE$18)/1000</f>
        <v>303.74607046153847</v>
      </c>
      <c r="BF456">
        <f t="shared" si="245"/>
        <v>253.12172538461539</v>
      </c>
      <c r="BG456">
        <f t="shared" si="245"/>
        <v>202.49738030769234</v>
      </c>
      <c r="BH456">
        <f t="shared" si="245"/>
        <v>151.87303523076926</v>
      </c>
      <c r="BI456">
        <f t="shared" si="245"/>
        <v>101.24869015384617</v>
      </c>
      <c r="BK456">
        <f>PER!BD456/PBR!BB456*100</f>
        <v>20.134503665966516</v>
      </c>
      <c r="BL456">
        <f t="shared" ref="BL456:BL519" si="246">VLOOKUP($AD456,$AK$3:$AM$17,AM$1,FALSE)*($AH456/$AG$18)+VLOOKUP($AE456,$AK$3:$AM$17,AM$1,FALSE)*($AG456/$AH$18)</f>
        <v>119035.90346153846</v>
      </c>
      <c r="BN456">
        <f>PER!BP456/PBR!BL456*100</f>
        <v>22.127993128537309</v>
      </c>
    </row>
    <row r="457" spans="1:66" x14ac:dyDescent="0.3">
      <c r="A457" s="38">
        <v>41047</v>
      </c>
      <c r="B457" s="48">
        <v>171751.03</v>
      </c>
      <c r="C457" s="48">
        <v>197610.19</v>
      </c>
      <c r="D457" s="49">
        <v>1166000</v>
      </c>
      <c r="E457" s="48">
        <v>2463.7600000000002</v>
      </c>
      <c r="AC457" s="35">
        <f t="shared" si="233"/>
        <v>2013</v>
      </c>
      <c r="AD457" s="5">
        <f t="shared" si="234"/>
        <v>2012</v>
      </c>
      <c r="AE457" s="5">
        <f t="shared" si="235"/>
        <v>2011</v>
      </c>
      <c r="AF457" s="8">
        <f t="shared" si="236"/>
        <v>41047</v>
      </c>
      <c r="AG457" s="6">
        <f t="shared" si="230"/>
        <v>33</v>
      </c>
      <c r="AH457" s="6">
        <f t="shared" si="231"/>
        <v>19</v>
      </c>
      <c r="AJ457">
        <f t="shared" si="237"/>
        <v>104399.41326923078</v>
      </c>
      <c r="AK457">
        <f t="shared" si="238"/>
        <v>1.6451340541261403</v>
      </c>
      <c r="AL457" s="39">
        <f t="shared" si="239"/>
        <v>41047</v>
      </c>
      <c r="AM457" s="40">
        <f t="shared" si="240"/>
        <v>171.75102999999999</v>
      </c>
      <c r="AN457">
        <f t="shared" si="232"/>
        <v>271.43847449999993</v>
      </c>
      <c r="AO457">
        <f t="shared" si="232"/>
        <v>229.67870919230768</v>
      </c>
      <c r="AP457" s="33">
        <f t="shared" si="232"/>
        <v>187.91894388461537</v>
      </c>
      <c r="AQ457">
        <f t="shared" si="232"/>
        <v>146.15917857692307</v>
      </c>
      <c r="AR457">
        <f t="shared" si="232"/>
        <v>104.39941326923078</v>
      </c>
      <c r="AT457">
        <f>PER!AK457/PBR!AJ457*100</f>
        <v>16.249532635801781</v>
      </c>
      <c r="AU457">
        <f t="shared" si="241"/>
        <v>119459.51865384614</v>
      </c>
      <c r="AW457">
        <f>PER!AW457/PBR!AU457*100</f>
        <v>14.126340903023996</v>
      </c>
      <c r="BB457">
        <f t="shared" si="242"/>
        <v>127086.79673076922</v>
      </c>
      <c r="BC457">
        <f t="shared" si="243"/>
        <v>1.3514466838270465</v>
      </c>
      <c r="BD457" s="41">
        <f t="shared" si="244"/>
        <v>171.75102999999999</v>
      </c>
      <c r="BE457">
        <f t="shared" si="245"/>
        <v>305.00831215384608</v>
      </c>
      <c r="BF457">
        <f t="shared" si="245"/>
        <v>254.17359346153845</v>
      </c>
      <c r="BG457">
        <f t="shared" si="245"/>
        <v>203.33887476923076</v>
      </c>
      <c r="BH457">
        <f t="shared" si="245"/>
        <v>152.50415607692307</v>
      </c>
      <c r="BI457">
        <f t="shared" si="245"/>
        <v>101.66943738461538</v>
      </c>
      <c r="BK457">
        <f>PER!BD457/PBR!BB457*100</f>
        <v>20.151592852252101</v>
      </c>
      <c r="BL457">
        <f t="shared" si="246"/>
        <v>119459.51865384614</v>
      </c>
      <c r="BN457">
        <f>PER!BP457/PBR!BL457*100</f>
        <v>22.203685939010658</v>
      </c>
    </row>
    <row r="458" spans="1:66" x14ac:dyDescent="0.3">
      <c r="A458" s="38">
        <v>41054</v>
      </c>
      <c r="B458" s="48">
        <v>180441.69</v>
      </c>
      <c r="C458" s="48">
        <v>205426.42</v>
      </c>
      <c r="D458" s="49">
        <v>1225000</v>
      </c>
      <c r="E458" s="48">
        <v>2559.91</v>
      </c>
      <c r="AC458" s="35">
        <f t="shared" si="233"/>
        <v>2013</v>
      </c>
      <c r="AD458" s="5">
        <f t="shared" si="234"/>
        <v>2012</v>
      </c>
      <c r="AE458" s="5">
        <f t="shared" si="235"/>
        <v>2011</v>
      </c>
      <c r="AF458" s="8">
        <f t="shared" si="236"/>
        <v>41054</v>
      </c>
      <c r="AG458" s="6">
        <f t="shared" si="230"/>
        <v>32</v>
      </c>
      <c r="AH458" s="6">
        <f t="shared" si="231"/>
        <v>20</v>
      </c>
      <c r="AJ458">
        <f t="shared" si="237"/>
        <v>104784.09923076924</v>
      </c>
      <c r="AK458">
        <f t="shared" si="238"/>
        <v>1.7220331264441919</v>
      </c>
      <c r="AL458" s="39">
        <f t="shared" si="239"/>
        <v>41054</v>
      </c>
      <c r="AM458" s="40">
        <f t="shared" si="240"/>
        <v>180.44168999999999</v>
      </c>
      <c r="AN458">
        <f t="shared" si="232"/>
        <v>272.43865799999998</v>
      </c>
      <c r="AO458">
        <f t="shared" si="232"/>
        <v>230.52501830769228</v>
      </c>
      <c r="AP458" s="33">
        <f t="shared" si="232"/>
        <v>188.61137861538461</v>
      </c>
      <c r="AQ458">
        <f t="shared" si="232"/>
        <v>146.69773892307691</v>
      </c>
      <c r="AR458">
        <f t="shared" si="232"/>
        <v>104.78409923076923</v>
      </c>
      <c r="AT458">
        <f>PER!AK458/PBR!AJ458*100</f>
        <v>16.369784056123198</v>
      </c>
      <c r="AU458">
        <f t="shared" si="241"/>
        <v>119883.13384615385</v>
      </c>
      <c r="AW458">
        <f>PER!AW458/PBR!AU458*100</f>
        <v>14.231882005805218</v>
      </c>
      <c r="BB458">
        <f t="shared" si="242"/>
        <v>127612.73076923078</v>
      </c>
      <c r="BC458">
        <f t="shared" si="243"/>
        <v>1.4139787536268837</v>
      </c>
      <c r="BD458" s="41">
        <f t="shared" si="244"/>
        <v>180.44168999999999</v>
      </c>
      <c r="BE458">
        <f t="shared" si="245"/>
        <v>306.27055384615386</v>
      </c>
      <c r="BF458">
        <f t="shared" si="245"/>
        <v>255.22546153846156</v>
      </c>
      <c r="BG458">
        <f t="shared" si="245"/>
        <v>204.18036923076926</v>
      </c>
      <c r="BH458">
        <f t="shared" si="245"/>
        <v>153.13527692307696</v>
      </c>
      <c r="BI458">
        <f t="shared" si="245"/>
        <v>102.09018461538463</v>
      </c>
      <c r="BK458">
        <f>PER!BD458/PBR!BB458*100</f>
        <v>20.16854117822221</v>
      </c>
      <c r="BL458">
        <f t="shared" si="246"/>
        <v>119883.13384615385</v>
      </c>
      <c r="BN458">
        <f>PER!BP458/PBR!BL458*100</f>
        <v>22.278843818114812</v>
      </c>
    </row>
    <row r="459" spans="1:66" x14ac:dyDescent="0.3">
      <c r="A459" s="38">
        <v>41061</v>
      </c>
      <c r="B459" s="48">
        <v>181620.08</v>
      </c>
      <c r="C459" s="48">
        <v>207209.28</v>
      </c>
      <c r="D459" s="49">
        <v>1233000</v>
      </c>
      <c r="E459" s="48">
        <v>2582.9299999999998</v>
      </c>
      <c r="AC459" s="35">
        <f t="shared" si="233"/>
        <v>2013</v>
      </c>
      <c r="AD459" s="5">
        <f t="shared" si="234"/>
        <v>2012</v>
      </c>
      <c r="AE459" s="5">
        <f t="shared" si="235"/>
        <v>2011</v>
      </c>
      <c r="AF459" s="8">
        <f t="shared" si="236"/>
        <v>41061</v>
      </c>
      <c r="AG459" s="6">
        <f t="shared" si="230"/>
        <v>31</v>
      </c>
      <c r="AH459" s="6">
        <f t="shared" si="231"/>
        <v>21</v>
      </c>
      <c r="AJ459">
        <f t="shared" si="237"/>
        <v>105168.7851923077</v>
      </c>
      <c r="AK459">
        <f t="shared" si="238"/>
        <v>1.7269390310812882</v>
      </c>
      <c r="AL459" s="39">
        <f t="shared" si="239"/>
        <v>41061</v>
      </c>
      <c r="AM459" s="40">
        <f t="shared" si="240"/>
        <v>181.62007999999997</v>
      </c>
      <c r="AN459">
        <f t="shared" si="232"/>
        <v>273.43884149999997</v>
      </c>
      <c r="AO459">
        <f t="shared" si="232"/>
        <v>231.37132742307691</v>
      </c>
      <c r="AP459" s="33">
        <f t="shared" si="232"/>
        <v>189.30381334615382</v>
      </c>
      <c r="AQ459">
        <f t="shared" si="232"/>
        <v>147.23629926923078</v>
      </c>
      <c r="AR459">
        <f t="shared" si="232"/>
        <v>105.16878519230769</v>
      </c>
      <c r="AT459">
        <f>PER!AK459/PBR!AJ459*100</f>
        <v>16.489155766116717</v>
      </c>
      <c r="AU459">
        <f t="shared" si="241"/>
        <v>120306.74903846154</v>
      </c>
      <c r="AW459">
        <f>PER!AW459/PBR!AU459*100</f>
        <v>14.336679861596421</v>
      </c>
      <c r="BB459">
        <f t="shared" si="242"/>
        <v>128138.66480769232</v>
      </c>
      <c r="BC459">
        <f t="shared" si="243"/>
        <v>1.4173714098907726</v>
      </c>
      <c r="BD459" s="41">
        <f t="shared" si="244"/>
        <v>181.62007999999997</v>
      </c>
      <c r="BE459">
        <f t="shared" si="245"/>
        <v>307.53279553846153</v>
      </c>
      <c r="BF459">
        <f t="shared" si="245"/>
        <v>256.27732961538464</v>
      </c>
      <c r="BG459">
        <f t="shared" si="245"/>
        <v>205.02186369230773</v>
      </c>
      <c r="BH459">
        <f t="shared" si="245"/>
        <v>153.76639776923079</v>
      </c>
      <c r="BI459">
        <f t="shared" si="245"/>
        <v>102.51093184615387</v>
      </c>
      <c r="BK459">
        <f>PER!BD459/PBR!BB459*100</f>
        <v>20.185350378323704</v>
      </c>
      <c r="BL459">
        <f t="shared" si="246"/>
        <v>120306.74903846154</v>
      </c>
      <c r="BN459">
        <f>PER!BP459/PBR!BL459*100</f>
        <v>22.353472416531655</v>
      </c>
    </row>
    <row r="460" spans="1:66" x14ac:dyDescent="0.3">
      <c r="A460" s="38">
        <v>41068</v>
      </c>
      <c r="B460" s="48">
        <v>183682.27</v>
      </c>
      <c r="C460" s="48">
        <v>208402.78</v>
      </c>
      <c r="D460" s="49">
        <v>1247000</v>
      </c>
      <c r="E460" s="48">
        <v>2595.71</v>
      </c>
      <c r="AC460" s="35">
        <f t="shared" si="233"/>
        <v>2013</v>
      </c>
      <c r="AD460" s="5">
        <f t="shared" si="234"/>
        <v>2012</v>
      </c>
      <c r="AE460" s="5">
        <f t="shared" si="235"/>
        <v>2011</v>
      </c>
      <c r="AF460" s="8">
        <f t="shared" si="236"/>
        <v>41068</v>
      </c>
      <c r="AG460" s="6">
        <f t="shared" si="230"/>
        <v>30</v>
      </c>
      <c r="AH460" s="6">
        <f t="shared" si="231"/>
        <v>22</v>
      </c>
      <c r="AJ460">
        <f t="shared" si="237"/>
        <v>105553.47115384616</v>
      </c>
      <c r="AK460">
        <f t="shared" si="238"/>
        <v>1.7401821843668186</v>
      </c>
      <c r="AL460" s="39">
        <f t="shared" si="239"/>
        <v>41068</v>
      </c>
      <c r="AM460" s="40">
        <f t="shared" si="240"/>
        <v>183.68226999999999</v>
      </c>
      <c r="AN460">
        <f t="shared" si="232"/>
        <v>274.43902499999996</v>
      </c>
      <c r="AO460">
        <f t="shared" si="232"/>
        <v>232.21763653846153</v>
      </c>
      <c r="AP460" s="33">
        <f t="shared" si="232"/>
        <v>189.99624807692308</v>
      </c>
      <c r="AQ460">
        <f t="shared" si="232"/>
        <v>147.7748596153846</v>
      </c>
      <c r="AR460">
        <f t="shared" si="232"/>
        <v>105.55347115384616</v>
      </c>
      <c r="AT460">
        <f>PER!AK460/PBR!AJ460*100</f>
        <v>16.607657384003602</v>
      </c>
      <c r="AU460">
        <f t="shared" si="241"/>
        <v>120730.36423076922</v>
      </c>
      <c r="AW460">
        <f>PER!AW460/PBR!AU460*100</f>
        <v>14.440742294047901</v>
      </c>
      <c r="BB460">
        <f t="shared" si="242"/>
        <v>128664.59884615384</v>
      </c>
      <c r="BC460">
        <f t="shared" si="243"/>
        <v>1.427605352577453</v>
      </c>
      <c r="BD460" s="41">
        <f t="shared" si="244"/>
        <v>183.68226999999999</v>
      </c>
      <c r="BE460">
        <f t="shared" si="245"/>
        <v>308.7950372307692</v>
      </c>
      <c r="BF460">
        <f t="shared" si="245"/>
        <v>257.32919769230767</v>
      </c>
      <c r="BG460">
        <f t="shared" si="245"/>
        <v>205.86335815384615</v>
      </c>
      <c r="BH460">
        <f t="shared" si="245"/>
        <v>154.39751861538463</v>
      </c>
      <c r="BI460">
        <f t="shared" si="245"/>
        <v>102.93167907692307</v>
      </c>
      <c r="BK460">
        <f>PER!BD460/PBR!BB460*100</f>
        <v>20.202022158644279</v>
      </c>
      <c r="BL460">
        <f t="shared" si="246"/>
        <v>120730.36423076922</v>
      </c>
      <c r="BN460">
        <f>PER!BP460/PBR!BL460*100</f>
        <v>22.427577305635243</v>
      </c>
    </row>
    <row r="461" spans="1:66" x14ac:dyDescent="0.3">
      <c r="A461" s="38">
        <v>41075</v>
      </c>
      <c r="B461" s="48">
        <v>179263.29</v>
      </c>
      <c r="C461" s="48">
        <v>205938.38</v>
      </c>
      <c r="D461" s="49">
        <v>1217000</v>
      </c>
      <c r="E461" s="48">
        <v>2557.42</v>
      </c>
      <c r="AC461" s="35">
        <f t="shared" si="233"/>
        <v>2013</v>
      </c>
      <c r="AD461" s="5">
        <f t="shared" si="234"/>
        <v>2012</v>
      </c>
      <c r="AE461" s="5">
        <f t="shared" si="235"/>
        <v>2011</v>
      </c>
      <c r="AF461" s="8">
        <f t="shared" si="236"/>
        <v>41075</v>
      </c>
      <c r="AG461" s="6">
        <f t="shared" si="230"/>
        <v>29</v>
      </c>
      <c r="AH461" s="6">
        <f t="shared" si="231"/>
        <v>23</v>
      </c>
      <c r="AJ461">
        <f t="shared" si="237"/>
        <v>105938.15711538462</v>
      </c>
      <c r="AK461">
        <f t="shared" si="238"/>
        <v>1.6921503533873248</v>
      </c>
      <c r="AL461" s="39">
        <f t="shared" si="239"/>
        <v>41075</v>
      </c>
      <c r="AM461" s="40">
        <f t="shared" si="240"/>
        <v>179.26329000000001</v>
      </c>
      <c r="AN461">
        <f t="shared" si="232"/>
        <v>275.43920849999995</v>
      </c>
      <c r="AO461">
        <f t="shared" si="232"/>
        <v>233.06394565384613</v>
      </c>
      <c r="AP461" s="33">
        <f t="shared" si="232"/>
        <v>190.68868280769229</v>
      </c>
      <c r="AQ461">
        <f t="shared" si="232"/>
        <v>148.31341996153844</v>
      </c>
      <c r="AR461">
        <f t="shared" si="232"/>
        <v>105.93815711538461</v>
      </c>
      <c r="AT461">
        <f>PER!AK461/PBR!AJ461*100</f>
        <v>16.725298388301173</v>
      </c>
      <c r="AU461">
        <f t="shared" si="241"/>
        <v>121153.97942307693</v>
      </c>
      <c r="AW461">
        <f>PER!AW461/PBR!AU461*100</f>
        <v>14.544077017388297</v>
      </c>
      <c r="BB461">
        <f t="shared" si="242"/>
        <v>129190.53288461539</v>
      </c>
      <c r="BC461">
        <f t="shared" si="243"/>
        <v>1.3875884400918632</v>
      </c>
      <c r="BD461" s="41">
        <f t="shared" si="244"/>
        <v>179.26329000000001</v>
      </c>
      <c r="BE461">
        <f t="shared" si="245"/>
        <v>310.05727892307692</v>
      </c>
      <c r="BF461">
        <f t="shared" si="245"/>
        <v>258.38106576923076</v>
      </c>
      <c r="BG461">
        <f t="shared" si="245"/>
        <v>206.70485261538462</v>
      </c>
      <c r="BH461">
        <f t="shared" si="245"/>
        <v>155.02863946153849</v>
      </c>
      <c r="BI461">
        <f t="shared" si="245"/>
        <v>103.35242630769231</v>
      </c>
      <c r="BK461">
        <f>PER!BD461/PBR!BB461*100</f>
        <v>20.218558197489735</v>
      </c>
      <c r="BL461">
        <f t="shared" si="246"/>
        <v>121153.97942307693</v>
      </c>
      <c r="BN461">
        <f>PER!BP461/PBR!BL461*100</f>
        <v>22.501163978878353</v>
      </c>
    </row>
    <row r="462" spans="1:66" x14ac:dyDescent="0.3">
      <c r="A462" s="38">
        <v>41082</v>
      </c>
      <c r="B462" s="48">
        <v>174107.82</v>
      </c>
      <c r="C462" s="48">
        <v>201795.96</v>
      </c>
      <c r="D462" s="49">
        <v>1182000</v>
      </c>
      <c r="E462" s="48">
        <v>2505.5100000000002</v>
      </c>
      <c r="AC462" s="35">
        <f t="shared" si="233"/>
        <v>2013</v>
      </c>
      <c r="AD462" s="5">
        <f t="shared" si="234"/>
        <v>2012</v>
      </c>
      <c r="AE462" s="5">
        <f t="shared" si="235"/>
        <v>2011</v>
      </c>
      <c r="AF462" s="8">
        <f t="shared" si="236"/>
        <v>41082</v>
      </c>
      <c r="AG462" s="6">
        <f t="shared" si="230"/>
        <v>28</v>
      </c>
      <c r="AH462" s="6">
        <f t="shared" si="231"/>
        <v>24</v>
      </c>
      <c r="AJ462">
        <f t="shared" si="237"/>
        <v>106322.84307692308</v>
      </c>
      <c r="AK462">
        <f t="shared" si="238"/>
        <v>1.6375391680792006</v>
      </c>
      <c r="AL462" s="39">
        <f t="shared" si="239"/>
        <v>41082</v>
      </c>
      <c r="AM462" s="40">
        <f t="shared" si="240"/>
        <v>174.10782</v>
      </c>
      <c r="AN462">
        <f t="shared" si="232"/>
        <v>276.43939199999994</v>
      </c>
      <c r="AO462">
        <f t="shared" si="232"/>
        <v>233.91025476923073</v>
      </c>
      <c r="AP462" s="33">
        <f t="shared" si="232"/>
        <v>191.38111753846152</v>
      </c>
      <c r="AQ462">
        <f t="shared" si="232"/>
        <v>148.85198030769229</v>
      </c>
      <c r="AR462">
        <f t="shared" si="232"/>
        <v>106.32284307692308</v>
      </c>
      <c r="AT462">
        <f>PER!AK462/PBR!AJ462*100</f>
        <v>16.842088120350084</v>
      </c>
      <c r="AU462">
        <f t="shared" si="241"/>
        <v>121577.59461538462</v>
      </c>
      <c r="AW462">
        <f>PER!AW462/PBR!AU462*100</f>
        <v>14.646691638330909</v>
      </c>
      <c r="BB462">
        <f t="shared" si="242"/>
        <v>129716.46692307692</v>
      </c>
      <c r="BC462">
        <f t="shared" si="243"/>
        <v>1.3422183330297424</v>
      </c>
      <c r="BD462" s="41">
        <f t="shared" si="244"/>
        <v>174.10782</v>
      </c>
      <c r="BE462">
        <f t="shared" si="245"/>
        <v>311.31952061538465</v>
      </c>
      <c r="BF462">
        <f t="shared" si="245"/>
        <v>259.43293384615384</v>
      </c>
      <c r="BG462">
        <f t="shared" si="245"/>
        <v>207.5463470769231</v>
      </c>
      <c r="BH462">
        <f t="shared" si="245"/>
        <v>155.65976030769235</v>
      </c>
      <c r="BI462">
        <f t="shared" si="245"/>
        <v>103.77317353846155</v>
      </c>
      <c r="BK462">
        <f>PER!BD462/PBR!BB462*100</f>
        <v>20.234960145947191</v>
      </c>
      <c r="BL462">
        <f t="shared" si="246"/>
        <v>121577.59461538462</v>
      </c>
      <c r="BN462">
        <f>PER!BP462/PBR!BL462*100</f>
        <v>22.574237853149977</v>
      </c>
    </row>
    <row r="463" spans="1:66" x14ac:dyDescent="0.3">
      <c r="A463" s="38">
        <v>41089</v>
      </c>
      <c r="B463" s="48">
        <v>176906.5</v>
      </c>
      <c r="C463" s="48">
        <v>204211.19</v>
      </c>
      <c r="D463" s="49">
        <v>1201000</v>
      </c>
      <c r="E463" s="48">
        <v>2535.44</v>
      </c>
      <c r="AC463" s="35">
        <f t="shared" si="233"/>
        <v>2013</v>
      </c>
      <c r="AD463" s="5">
        <f t="shared" si="234"/>
        <v>2012</v>
      </c>
      <c r="AE463" s="5">
        <f t="shared" si="235"/>
        <v>2011</v>
      </c>
      <c r="AF463" s="8">
        <f t="shared" si="236"/>
        <v>41089</v>
      </c>
      <c r="AG463" s="6">
        <f t="shared" si="230"/>
        <v>27</v>
      </c>
      <c r="AH463" s="6">
        <f t="shared" si="231"/>
        <v>25</v>
      </c>
      <c r="AJ463">
        <f t="shared" si="237"/>
        <v>106707.52903846155</v>
      </c>
      <c r="AK463">
        <f t="shared" si="238"/>
        <v>1.6578633353625498</v>
      </c>
      <c r="AL463" s="39">
        <f t="shared" si="239"/>
        <v>41089</v>
      </c>
      <c r="AM463" s="40">
        <f t="shared" si="240"/>
        <v>176.90649999999999</v>
      </c>
      <c r="AN463">
        <f t="shared" si="232"/>
        <v>277.43957549999999</v>
      </c>
      <c r="AO463">
        <f t="shared" si="232"/>
        <v>234.75656388461536</v>
      </c>
      <c r="AP463" s="33">
        <f t="shared" si="232"/>
        <v>192.07355226923076</v>
      </c>
      <c r="AQ463">
        <f t="shared" si="232"/>
        <v>149.39054065384616</v>
      </c>
      <c r="AR463">
        <f t="shared" si="232"/>
        <v>106.70752903846154</v>
      </c>
      <c r="AT463">
        <f>PER!AK463/PBR!AJ463*100</f>
        <v>16.958035786787022</v>
      </c>
      <c r="AU463">
        <f t="shared" si="241"/>
        <v>122001.20980769233</v>
      </c>
      <c r="AW463">
        <f>PER!AW463/PBR!AU463*100</f>
        <v>14.748593657940253</v>
      </c>
      <c r="BB463">
        <f t="shared" si="242"/>
        <v>130242.40096153847</v>
      </c>
      <c r="BC463">
        <f t="shared" si="243"/>
        <v>1.3582865387458711</v>
      </c>
      <c r="BD463" s="41">
        <f t="shared" si="244"/>
        <v>176.90649999999999</v>
      </c>
      <c r="BE463">
        <f t="shared" si="245"/>
        <v>312.58176230769232</v>
      </c>
      <c r="BF463">
        <f t="shared" si="245"/>
        <v>260.48480192307693</v>
      </c>
      <c r="BG463">
        <f t="shared" si="245"/>
        <v>208.38784153846157</v>
      </c>
      <c r="BH463">
        <f t="shared" si="245"/>
        <v>156.29088115384619</v>
      </c>
      <c r="BI463">
        <f t="shared" si="245"/>
        <v>104.19392076923079</v>
      </c>
      <c r="BK463">
        <f>PER!BD463/PBR!BB463*100</f>
        <v>20.251229628434618</v>
      </c>
      <c r="BL463">
        <f t="shared" si="246"/>
        <v>122001.20980769233</v>
      </c>
      <c r="BN463">
        <f>PER!BP463/PBR!BL463*100</f>
        <v>22.64680427010456</v>
      </c>
    </row>
    <row r="464" spans="1:66" x14ac:dyDescent="0.3">
      <c r="A464" s="38">
        <v>41096</v>
      </c>
      <c r="B464" s="48">
        <v>171014.53</v>
      </c>
      <c r="C464" s="48">
        <v>198505.7</v>
      </c>
      <c r="D464" s="49">
        <v>1161000</v>
      </c>
      <c r="E464" s="48">
        <v>2464.0100000000002</v>
      </c>
      <c r="AC464" s="35">
        <f t="shared" si="233"/>
        <v>2013</v>
      </c>
      <c r="AD464" s="5">
        <f t="shared" si="234"/>
        <v>2012</v>
      </c>
      <c r="AE464" s="5">
        <f t="shared" si="235"/>
        <v>2011</v>
      </c>
      <c r="AF464" s="8">
        <f t="shared" si="236"/>
        <v>41096</v>
      </c>
      <c r="AG464" s="6">
        <f t="shared" si="230"/>
        <v>26</v>
      </c>
      <c r="AH464" s="6">
        <f t="shared" si="231"/>
        <v>26</v>
      </c>
      <c r="AJ464">
        <f t="shared" si="237"/>
        <v>107092.215</v>
      </c>
      <c r="AK464">
        <f t="shared" si="238"/>
        <v>1.5968903995495844</v>
      </c>
      <c r="AL464" s="39">
        <f t="shared" si="239"/>
        <v>41096</v>
      </c>
      <c r="AM464" s="40">
        <f t="shared" si="240"/>
        <v>171.01453000000001</v>
      </c>
      <c r="AN464">
        <f t="shared" si="232"/>
        <v>278.43975899999998</v>
      </c>
      <c r="AO464">
        <f t="shared" si="232"/>
        <v>235.60287299999996</v>
      </c>
      <c r="AP464" s="33">
        <f t="shared" si="232"/>
        <v>192.76598699999997</v>
      </c>
      <c r="AQ464">
        <f t="shared" si="232"/>
        <v>149.929101</v>
      </c>
      <c r="AR464">
        <f t="shared" si="232"/>
        <v>107.092215</v>
      </c>
      <c r="AT464">
        <f>PER!AK464/PBR!AJ464*100</f>
        <v>17.073150461964019</v>
      </c>
      <c r="AU464">
        <f t="shared" si="241"/>
        <v>122424.82500000001</v>
      </c>
      <c r="AW464">
        <f>PER!AW464/PBR!AU464*100</f>
        <v>14.849790473459937</v>
      </c>
      <c r="BB464">
        <f t="shared" si="242"/>
        <v>130768.33499999999</v>
      </c>
      <c r="BC464">
        <f t="shared" si="243"/>
        <v>1.3077671287930677</v>
      </c>
      <c r="BD464" s="41">
        <f t="shared" si="244"/>
        <v>171.01453000000001</v>
      </c>
      <c r="BE464">
        <f t="shared" si="245"/>
        <v>313.84400399999998</v>
      </c>
      <c r="BF464">
        <f t="shared" si="245"/>
        <v>261.53666999999996</v>
      </c>
      <c r="BG464">
        <f t="shared" si="245"/>
        <v>209.22933600000002</v>
      </c>
      <c r="BH464">
        <f t="shared" si="245"/>
        <v>156.92200200000002</v>
      </c>
      <c r="BI464">
        <f t="shared" si="245"/>
        <v>104.61466800000001</v>
      </c>
      <c r="BK464">
        <f>PER!BD464/PBR!BB464*100</f>
        <v>20.267368243237176</v>
      </c>
      <c r="BL464">
        <f t="shared" si="246"/>
        <v>122424.82500000001</v>
      </c>
      <c r="BN464">
        <f>PER!BP464/PBR!BL464*100</f>
        <v>22.718868497463646</v>
      </c>
    </row>
    <row r="465" spans="1:66" x14ac:dyDescent="0.3">
      <c r="A465" s="38">
        <v>41103</v>
      </c>
      <c r="B465" s="48">
        <v>167773.94</v>
      </c>
      <c r="C465" s="48">
        <v>193897.61</v>
      </c>
      <c r="D465" s="49">
        <v>1139000</v>
      </c>
      <c r="E465" s="48">
        <v>2406.35</v>
      </c>
      <c r="AC465" s="35">
        <f t="shared" si="233"/>
        <v>2013</v>
      </c>
      <c r="AD465" s="5">
        <f t="shared" si="234"/>
        <v>2012</v>
      </c>
      <c r="AE465" s="5">
        <f t="shared" si="235"/>
        <v>2011</v>
      </c>
      <c r="AF465" s="8">
        <f t="shared" si="236"/>
        <v>41103</v>
      </c>
      <c r="AG465" s="6">
        <f t="shared" si="230"/>
        <v>25</v>
      </c>
      <c r="AH465" s="6">
        <f t="shared" si="231"/>
        <v>27</v>
      </c>
      <c r="AJ465">
        <f t="shared" si="237"/>
        <v>107476.90096153847</v>
      </c>
      <c r="AK465">
        <f t="shared" si="238"/>
        <v>1.5610232384727891</v>
      </c>
      <c r="AL465" s="39">
        <f t="shared" si="239"/>
        <v>41103</v>
      </c>
      <c r="AM465" s="40">
        <f t="shared" si="240"/>
        <v>167.77394000000001</v>
      </c>
      <c r="AN465">
        <f t="shared" si="232"/>
        <v>279.43994250000003</v>
      </c>
      <c r="AO465">
        <f t="shared" si="232"/>
        <v>236.44918211538462</v>
      </c>
      <c r="AP465" s="33">
        <f t="shared" si="232"/>
        <v>193.4584217307692</v>
      </c>
      <c r="AQ465">
        <f t="shared" si="232"/>
        <v>150.46766134615385</v>
      </c>
      <c r="AR465">
        <f t="shared" si="232"/>
        <v>107.47690096153848</v>
      </c>
      <c r="AT465">
        <f>PER!AK465/PBR!AJ465*100</f>
        <v>17.187441090315854</v>
      </c>
      <c r="AU465">
        <f t="shared" si="241"/>
        <v>122848.44019230769</v>
      </c>
      <c r="AW465">
        <f>PER!AW465/PBR!AU465*100</f>
        <v>14.95028938010263</v>
      </c>
      <c r="BB465">
        <f t="shared" si="242"/>
        <v>131294.26903846156</v>
      </c>
      <c r="BC465">
        <f t="shared" si="243"/>
        <v>1.2778466358714562</v>
      </c>
      <c r="BD465" s="41">
        <f t="shared" si="244"/>
        <v>167.77394000000001</v>
      </c>
      <c r="BE465">
        <f t="shared" si="245"/>
        <v>315.10624569230771</v>
      </c>
      <c r="BF465">
        <f t="shared" si="245"/>
        <v>262.5885380769231</v>
      </c>
      <c r="BG465">
        <f t="shared" si="245"/>
        <v>210.07083046153852</v>
      </c>
      <c r="BH465">
        <f t="shared" si="245"/>
        <v>157.55312284615388</v>
      </c>
      <c r="BI465">
        <f t="shared" si="245"/>
        <v>105.03541523076926</v>
      </c>
      <c r="BK465">
        <f>PER!BD465/PBR!BB465*100</f>
        <v>20.283377563030573</v>
      </c>
      <c r="BL465">
        <f t="shared" si="246"/>
        <v>122848.44019230769</v>
      </c>
      <c r="BN465">
        <f>PER!BP465/PBR!BL465*100</f>
        <v>22.790435730290547</v>
      </c>
    </row>
    <row r="466" spans="1:66" x14ac:dyDescent="0.3">
      <c r="A466" s="38">
        <v>41110</v>
      </c>
      <c r="B466" s="48">
        <v>175433.51</v>
      </c>
      <c r="C466" s="48">
        <v>200564.76</v>
      </c>
      <c r="D466" s="49">
        <v>1191000</v>
      </c>
      <c r="E466" s="48">
        <v>2488.66</v>
      </c>
      <c r="AC466" s="35">
        <f t="shared" si="233"/>
        <v>2013</v>
      </c>
      <c r="AD466" s="5">
        <f t="shared" si="234"/>
        <v>2012</v>
      </c>
      <c r="AE466" s="5">
        <f t="shared" si="235"/>
        <v>2011</v>
      </c>
      <c r="AF466" s="8">
        <f t="shared" si="236"/>
        <v>41110</v>
      </c>
      <c r="AG466" s="6">
        <f t="shared" si="230"/>
        <v>24</v>
      </c>
      <c r="AH466" s="6">
        <f t="shared" si="231"/>
        <v>28</v>
      </c>
      <c r="AJ466">
        <f t="shared" si="237"/>
        <v>107861.58692307693</v>
      </c>
      <c r="AK466">
        <f t="shared" si="238"/>
        <v>1.626468838485688</v>
      </c>
      <c r="AL466" s="39">
        <f t="shared" si="239"/>
        <v>41110</v>
      </c>
      <c r="AM466" s="40">
        <f t="shared" si="240"/>
        <v>175.43351000000001</v>
      </c>
      <c r="AN466">
        <f t="shared" si="232"/>
        <v>280.44012599999996</v>
      </c>
      <c r="AO466">
        <f t="shared" si="232"/>
        <v>237.29549123076922</v>
      </c>
      <c r="AP466" s="33">
        <f t="shared" si="232"/>
        <v>194.15085646153847</v>
      </c>
      <c r="AQ466">
        <f t="shared" si="232"/>
        <v>151.00622169230772</v>
      </c>
      <c r="AR466">
        <f t="shared" si="232"/>
        <v>107.86158692307693</v>
      </c>
      <c r="AT466">
        <f>PER!AK466/PBR!AJ466*100</f>
        <v>17.300916488676801</v>
      </c>
      <c r="AU466">
        <f t="shared" si="241"/>
        <v>123272.05538461538</v>
      </c>
      <c r="AW466">
        <f>PER!AW466/PBR!AU466*100</f>
        <v>15.0500975728032</v>
      </c>
      <c r="BB466">
        <f t="shared" si="242"/>
        <v>131820.20307692309</v>
      </c>
      <c r="BC466">
        <f t="shared" si="243"/>
        <v>1.3308544965419797</v>
      </c>
      <c r="BD466" s="41">
        <f t="shared" si="244"/>
        <v>175.43351000000001</v>
      </c>
      <c r="BE466">
        <f t="shared" si="245"/>
        <v>316.36848738461543</v>
      </c>
      <c r="BF466">
        <f t="shared" si="245"/>
        <v>263.64040615384619</v>
      </c>
      <c r="BG466">
        <f t="shared" si="245"/>
        <v>210.91232492307697</v>
      </c>
      <c r="BH466">
        <f t="shared" si="245"/>
        <v>158.18424369230775</v>
      </c>
      <c r="BI466">
        <f t="shared" si="245"/>
        <v>105.45616246153848</v>
      </c>
      <c r="BK466">
        <f>PER!BD466/PBR!BB466*100</f>
        <v>20.299259135392013</v>
      </c>
      <c r="BL466">
        <f t="shared" si="246"/>
        <v>123272.05538461538</v>
      </c>
      <c r="BN466">
        <f>PER!BP466/PBR!BL466*100</f>
        <v>22.861511092238811</v>
      </c>
    </row>
    <row r="467" spans="1:66" x14ac:dyDescent="0.3">
      <c r="A467" s="38">
        <v>41117</v>
      </c>
      <c r="B467" s="48">
        <v>181620.08</v>
      </c>
      <c r="C467" s="48">
        <v>206350.43</v>
      </c>
      <c r="D467" s="49">
        <v>1233000</v>
      </c>
      <c r="E467" s="48">
        <v>2561.54</v>
      </c>
      <c r="AC467" s="35">
        <f t="shared" si="233"/>
        <v>2013</v>
      </c>
      <c r="AD467" s="5">
        <f t="shared" si="234"/>
        <v>2012</v>
      </c>
      <c r="AE467" s="5">
        <f t="shared" si="235"/>
        <v>2011</v>
      </c>
      <c r="AF467" s="8">
        <f t="shared" si="236"/>
        <v>41117</v>
      </c>
      <c r="AG467" s="6">
        <f t="shared" si="230"/>
        <v>23</v>
      </c>
      <c r="AH467" s="6">
        <f t="shared" si="231"/>
        <v>29</v>
      </c>
      <c r="AJ467">
        <f t="shared" si="237"/>
        <v>108246.27288461539</v>
      </c>
      <c r="AK467">
        <f t="shared" si="238"/>
        <v>1.6778414180929542</v>
      </c>
      <c r="AL467" s="39">
        <f t="shared" si="239"/>
        <v>41117</v>
      </c>
      <c r="AM467" s="40">
        <f t="shared" si="240"/>
        <v>181.62007999999997</v>
      </c>
      <c r="AN467">
        <f t="shared" si="232"/>
        <v>281.44030949999996</v>
      </c>
      <c r="AO467">
        <f t="shared" si="232"/>
        <v>238.14180034615384</v>
      </c>
      <c r="AP467" s="33">
        <f t="shared" si="232"/>
        <v>194.8432911923077</v>
      </c>
      <c r="AQ467">
        <f t="shared" si="232"/>
        <v>151.54478203846153</v>
      </c>
      <c r="AR467">
        <f t="shared" si="232"/>
        <v>108.24627288461539</v>
      </c>
      <c r="AT467">
        <f>PER!AK467/PBR!AJ467*100</f>
        <v>17.413585348547951</v>
      </c>
      <c r="AU467">
        <f t="shared" si="241"/>
        <v>123695.67057692309</v>
      </c>
      <c r="AW467">
        <f>PER!AW467/PBR!AU467*100</f>
        <v>15.14922214793579</v>
      </c>
      <c r="BB467">
        <f t="shared" si="242"/>
        <v>132346.13711538463</v>
      </c>
      <c r="BC467">
        <f t="shared" si="243"/>
        <v>1.3723111528495644</v>
      </c>
      <c r="BD467" s="41">
        <f t="shared" si="244"/>
        <v>181.62007999999997</v>
      </c>
      <c r="BE467">
        <f t="shared" si="245"/>
        <v>317.6307290769231</v>
      </c>
      <c r="BF467">
        <f t="shared" si="245"/>
        <v>264.69227423076927</v>
      </c>
      <c r="BG467">
        <f t="shared" si="245"/>
        <v>211.75381938461541</v>
      </c>
      <c r="BH467">
        <f t="shared" si="245"/>
        <v>158.81536453846158</v>
      </c>
      <c r="BI467">
        <f t="shared" si="245"/>
        <v>105.87690969230771</v>
      </c>
      <c r="BK467">
        <f>PER!BD467/PBR!BB467*100</f>
        <v>20.315014483298839</v>
      </c>
      <c r="BL467">
        <f t="shared" si="246"/>
        <v>123695.67057692309</v>
      </c>
      <c r="BN467">
        <f>PER!BP467/PBR!BL467*100</f>
        <v>22.932099636774954</v>
      </c>
    </row>
    <row r="468" spans="1:66" x14ac:dyDescent="0.3">
      <c r="A468" s="38">
        <v>41124</v>
      </c>
      <c r="B468" s="48">
        <v>183093.08</v>
      </c>
      <c r="C468" s="48">
        <v>207711.78</v>
      </c>
      <c r="D468" s="49">
        <v>1243000</v>
      </c>
      <c r="E468" s="48">
        <v>2578.17</v>
      </c>
      <c r="AC468" s="35">
        <f t="shared" si="233"/>
        <v>2013</v>
      </c>
      <c r="AD468" s="5">
        <f t="shared" si="234"/>
        <v>2012</v>
      </c>
      <c r="AE468" s="5">
        <f t="shared" si="235"/>
        <v>2011</v>
      </c>
      <c r="AF468" s="8">
        <f t="shared" si="236"/>
        <v>41124</v>
      </c>
      <c r="AG468" s="6">
        <f t="shared" si="230"/>
        <v>22</v>
      </c>
      <c r="AH468" s="6">
        <f t="shared" si="231"/>
        <v>30</v>
      </c>
      <c r="AJ468">
        <f t="shared" si="237"/>
        <v>108630.95884615384</v>
      </c>
      <c r="AK468">
        <f t="shared" si="238"/>
        <v>1.6854594854428329</v>
      </c>
      <c r="AL468" s="39">
        <f t="shared" si="239"/>
        <v>41124</v>
      </c>
      <c r="AM468" s="40">
        <f t="shared" si="240"/>
        <v>183.09307999999999</v>
      </c>
      <c r="AN468">
        <f t="shared" si="232"/>
        <v>282.44049299999995</v>
      </c>
      <c r="AO468">
        <f t="shared" si="232"/>
        <v>238.98810946153841</v>
      </c>
      <c r="AP468" s="33">
        <f t="shared" si="232"/>
        <v>195.53572592307688</v>
      </c>
      <c r="AQ468">
        <f t="shared" si="232"/>
        <v>152.08334238461535</v>
      </c>
      <c r="AR468">
        <f t="shared" si="232"/>
        <v>108.63095884615383</v>
      </c>
      <c r="AT468">
        <f>PER!AK468/PBR!AJ468*100</f>
        <v>17.525456238316369</v>
      </c>
      <c r="AU468">
        <f t="shared" si="241"/>
        <v>124119.28576923077</v>
      </c>
      <c r="AW468">
        <f>PER!AW468/PBR!AU468*100</f>
        <v>15.247670104995739</v>
      </c>
      <c r="BB468">
        <f t="shared" si="242"/>
        <v>132872.07115384613</v>
      </c>
      <c r="BC468">
        <f t="shared" si="243"/>
        <v>1.377965123972557</v>
      </c>
      <c r="BD468" s="41">
        <f t="shared" si="244"/>
        <v>183.09307999999999</v>
      </c>
      <c r="BE468">
        <f t="shared" si="245"/>
        <v>318.89297076923066</v>
      </c>
      <c r="BF468">
        <f t="shared" si="245"/>
        <v>265.74414230769224</v>
      </c>
      <c r="BG468">
        <f t="shared" si="245"/>
        <v>212.59531384615383</v>
      </c>
      <c r="BH468">
        <f t="shared" si="245"/>
        <v>159.44648538461536</v>
      </c>
      <c r="BI468">
        <f t="shared" si="245"/>
        <v>106.29765692307691</v>
      </c>
      <c r="BK468">
        <f>PER!BD468/PBR!BB468*100</f>
        <v>20.3306451056154</v>
      </c>
      <c r="BL468">
        <f t="shared" si="246"/>
        <v>124119.28576923077</v>
      </c>
      <c r="BN468">
        <f>PER!BP468/PBR!BL468*100</f>
        <v>23.002206348376227</v>
      </c>
    </row>
    <row r="469" spans="1:66" x14ac:dyDescent="0.3">
      <c r="A469" s="38">
        <v>41131</v>
      </c>
      <c r="B469" s="48">
        <v>198559.51</v>
      </c>
      <c r="C469" s="48">
        <v>224946.7</v>
      </c>
      <c r="D469" s="49">
        <v>1348000</v>
      </c>
      <c r="E469" s="48">
        <v>2792.99</v>
      </c>
      <c r="AC469" s="35">
        <f t="shared" si="233"/>
        <v>2013</v>
      </c>
      <c r="AD469" s="5">
        <f t="shared" si="234"/>
        <v>2012</v>
      </c>
      <c r="AE469" s="5">
        <f t="shared" si="235"/>
        <v>2011</v>
      </c>
      <c r="AF469" s="8">
        <f t="shared" si="236"/>
        <v>41131</v>
      </c>
      <c r="AG469" s="6">
        <f t="shared" si="230"/>
        <v>21</v>
      </c>
      <c r="AH469" s="6">
        <f t="shared" si="231"/>
        <v>31</v>
      </c>
      <c r="AJ469">
        <f t="shared" si="237"/>
        <v>109015.64480769233</v>
      </c>
      <c r="AK469">
        <f t="shared" si="238"/>
        <v>1.8213854566495149</v>
      </c>
      <c r="AL469" s="39">
        <f t="shared" si="239"/>
        <v>41131</v>
      </c>
      <c r="AM469" s="40">
        <f t="shared" si="240"/>
        <v>198.55951000000002</v>
      </c>
      <c r="AN469">
        <f t="shared" si="232"/>
        <v>283.4406765</v>
      </c>
      <c r="AO469">
        <f t="shared" si="232"/>
        <v>239.83441857692307</v>
      </c>
      <c r="AP469" s="33">
        <f t="shared" si="232"/>
        <v>196.22816065384617</v>
      </c>
      <c r="AQ469">
        <f t="shared" si="232"/>
        <v>152.62190273076925</v>
      </c>
      <c r="AR469">
        <f t="shared" si="232"/>
        <v>109.01564480769233</v>
      </c>
      <c r="AT469">
        <f>PER!AK469/PBR!AJ469*100</f>
        <v>17.636537605427282</v>
      </c>
      <c r="AU469">
        <f t="shared" si="241"/>
        <v>124542.90096153846</v>
      </c>
      <c r="AW469">
        <f>PER!AW469/PBR!AU469*100</f>
        <v>15.345448348247192</v>
      </c>
      <c r="BB469">
        <f t="shared" si="242"/>
        <v>133398.0051923077</v>
      </c>
      <c r="BC469">
        <f t="shared" si="243"/>
        <v>1.4884743569722421</v>
      </c>
      <c r="BD469" s="41">
        <f t="shared" si="244"/>
        <v>198.55951000000002</v>
      </c>
      <c r="BE469">
        <f t="shared" si="245"/>
        <v>320.15521246153844</v>
      </c>
      <c r="BF469">
        <f t="shared" si="245"/>
        <v>266.79601038461539</v>
      </c>
      <c r="BG469">
        <f t="shared" si="245"/>
        <v>213.43680830769233</v>
      </c>
      <c r="BH469">
        <f t="shared" si="245"/>
        <v>160.07760623076925</v>
      </c>
      <c r="BI469">
        <f t="shared" si="245"/>
        <v>106.71840415384617</v>
      </c>
      <c r="BK469">
        <f>PER!BD469/PBR!BB469*100</f>
        <v>20.346152477568406</v>
      </c>
      <c r="BL469">
        <f t="shared" si="246"/>
        <v>124542.90096153846</v>
      </c>
      <c r="BN469">
        <f>PER!BP469/PBR!BL469*100</f>
        <v>23.071836143703862</v>
      </c>
    </row>
    <row r="470" spans="1:66" x14ac:dyDescent="0.3">
      <c r="A470" s="38">
        <v>41138</v>
      </c>
      <c r="B470" s="48">
        <v>190752.64000000001</v>
      </c>
      <c r="C470" s="48">
        <v>217068.64</v>
      </c>
      <c r="D470" s="49">
        <v>1295000</v>
      </c>
      <c r="E470" s="48">
        <v>2694.92</v>
      </c>
      <c r="AC470" s="35">
        <f t="shared" si="233"/>
        <v>2013</v>
      </c>
      <c r="AD470" s="5">
        <f t="shared" si="234"/>
        <v>2012</v>
      </c>
      <c r="AE470" s="5">
        <f t="shared" si="235"/>
        <v>2011</v>
      </c>
      <c r="AF470" s="8">
        <f t="shared" si="236"/>
        <v>41138</v>
      </c>
      <c r="AG470" s="6">
        <f t="shared" si="230"/>
        <v>20</v>
      </c>
      <c r="AH470" s="6">
        <f t="shared" si="231"/>
        <v>32</v>
      </c>
      <c r="AJ470">
        <f t="shared" si="237"/>
        <v>109400.33076923077</v>
      </c>
      <c r="AK470">
        <f t="shared" si="238"/>
        <v>1.7436203223404683</v>
      </c>
      <c r="AL470" s="39">
        <f t="shared" si="239"/>
        <v>41138</v>
      </c>
      <c r="AM470" s="40">
        <f t="shared" si="240"/>
        <v>190.75264000000001</v>
      </c>
      <c r="AN470">
        <f t="shared" si="232"/>
        <v>284.44085999999999</v>
      </c>
      <c r="AO470">
        <f t="shared" si="232"/>
        <v>240.68072769230767</v>
      </c>
      <c r="AP470" s="33">
        <f t="shared" si="232"/>
        <v>196.92059538461535</v>
      </c>
      <c r="AQ470">
        <f t="shared" si="232"/>
        <v>153.16046307692307</v>
      </c>
      <c r="AR470">
        <f t="shared" si="232"/>
        <v>109.40033076923078</v>
      </c>
      <c r="AT470">
        <f>PER!AK470/PBR!AJ470*100</f>
        <v>17.746837778510443</v>
      </c>
      <c r="AU470">
        <f t="shared" si="241"/>
        <v>124966.51615384617</v>
      </c>
      <c r="AW470">
        <f>PER!AW470/PBR!AU470*100</f>
        <v>15.442563688337167</v>
      </c>
      <c r="BB470">
        <f t="shared" si="242"/>
        <v>133923.93923076923</v>
      </c>
      <c r="BC470">
        <f t="shared" si="243"/>
        <v>1.4243356422730904</v>
      </c>
      <c r="BD470" s="41">
        <f t="shared" si="244"/>
        <v>190.75264000000001</v>
      </c>
      <c r="BE470">
        <f t="shared" si="245"/>
        <v>321.41745415384611</v>
      </c>
      <c r="BF470">
        <f t="shared" si="245"/>
        <v>267.84787846153847</v>
      </c>
      <c r="BG470">
        <f t="shared" si="245"/>
        <v>214.27830276923081</v>
      </c>
      <c r="BH470">
        <f t="shared" si="245"/>
        <v>160.70872707692308</v>
      </c>
      <c r="BI470">
        <f t="shared" si="245"/>
        <v>107.1391513846154</v>
      </c>
      <c r="BK470">
        <f>PER!BD470/PBR!BB470*100</f>
        <v>20.361538051211056</v>
      </c>
      <c r="BL470">
        <f t="shared" si="246"/>
        <v>124966.51615384617</v>
      </c>
      <c r="BN470">
        <f>PER!BP470/PBR!BL470*100</f>
        <v>23.140993872752535</v>
      </c>
    </row>
    <row r="471" spans="1:66" x14ac:dyDescent="0.3">
      <c r="A471" s="38">
        <v>41145</v>
      </c>
      <c r="B471" s="48">
        <v>187806.65</v>
      </c>
      <c r="C471" s="48">
        <v>213772.36</v>
      </c>
      <c r="D471" s="49">
        <v>1275000</v>
      </c>
      <c r="E471" s="48">
        <v>2653.71</v>
      </c>
      <c r="AC471" s="35">
        <f t="shared" si="233"/>
        <v>2013</v>
      </c>
      <c r="AD471" s="5">
        <f t="shared" si="234"/>
        <v>2012</v>
      </c>
      <c r="AE471" s="5">
        <f t="shared" si="235"/>
        <v>2011</v>
      </c>
      <c r="AF471" s="8">
        <f t="shared" si="236"/>
        <v>41145</v>
      </c>
      <c r="AG471" s="6">
        <f t="shared" si="230"/>
        <v>19</v>
      </c>
      <c r="AH471" s="6">
        <f t="shared" si="231"/>
        <v>33</v>
      </c>
      <c r="AJ471">
        <f t="shared" si="237"/>
        <v>109785.01673076923</v>
      </c>
      <c r="AK471">
        <f t="shared" si="238"/>
        <v>1.7106765166376643</v>
      </c>
      <c r="AL471" s="39">
        <f t="shared" si="239"/>
        <v>41145</v>
      </c>
      <c r="AM471" s="40">
        <f t="shared" si="240"/>
        <v>187.80664999999999</v>
      </c>
      <c r="AN471">
        <f t="shared" si="232"/>
        <v>285.44104349999998</v>
      </c>
      <c r="AO471">
        <f t="shared" si="232"/>
        <v>241.5270368076923</v>
      </c>
      <c r="AP471" s="33">
        <f t="shared" si="232"/>
        <v>197.61303011538462</v>
      </c>
      <c r="AQ471">
        <f t="shared" si="232"/>
        <v>153.69902342307694</v>
      </c>
      <c r="AR471">
        <f t="shared" si="232"/>
        <v>109.78501673076923</v>
      </c>
      <c r="AT471">
        <f>PER!AK471/PBR!AJ471*100</f>
        <v>17.856364969461723</v>
      </c>
      <c r="AU471">
        <f t="shared" si="241"/>
        <v>125390.13134615385</v>
      </c>
      <c r="AW471">
        <f>PER!AW471/PBR!AU471*100</f>
        <v>15.539022843876948</v>
      </c>
      <c r="BB471">
        <f t="shared" si="242"/>
        <v>134449.87326923077</v>
      </c>
      <c r="BC471">
        <f t="shared" si="243"/>
        <v>1.396852562470805</v>
      </c>
      <c r="BD471" s="41">
        <f t="shared" si="244"/>
        <v>187.80664999999999</v>
      </c>
      <c r="BE471">
        <f t="shared" si="245"/>
        <v>322.67969584615383</v>
      </c>
      <c r="BF471">
        <f t="shared" si="245"/>
        <v>268.89974653846156</v>
      </c>
      <c r="BG471">
        <f t="shared" si="245"/>
        <v>215.11979723076925</v>
      </c>
      <c r="BH471">
        <f t="shared" si="245"/>
        <v>161.33984792307695</v>
      </c>
      <c r="BI471">
        <f t="shared" si="245"/>
        <v>107.55989861538463</v>
      </c>
      <c r="BK471">
        <f>PER!BD471/PBR!BB471*100</f>
        <v>20.376803255876286</v>
      </c>
      <c r="BL471">
        <f t="shared" si="246"/>
        <v>125390.13134615385</v>
      </c>
      <c r="BN471">
        <f>PER!BP471/PBR!BL471*100</f>
        <v>23.209684319976454</v>
      </c>
    </row>
    <row r="472" spans="1:66" x14ac:dyDescent="0.3">
      <c r="A472" s="38">
        <v>41152</v>
      </c>
      <c r="B472" s="48">
        <v>181620.08</v>
      </c>
      <c r="C472" s="48">
        <v>207337.37</v>
      </c>
      <c r="D472" s="49">
        <v>1233000</v>
      </c>
      <c r="E472" s="48">
        <v>2572.9</v>
      </c>
      <c r="AC472" s="35">
        <f t="shared" si="233"/>
        <v>2013</v>
      </c>
      <c r="AD472" s="5">
        <f t="shared" si="234"/>
        <v>2012</v>
      </c>
      <c r="AE472" s="5">
        <f t="shared" si="235"/>
        <v>2011</v>
      </c>
      <c r="AF472" s="8">
        <f t="shared" si="236"/>
        <v>41152</v>
      </c>
      <c r="AG472" s="6">
        <f t="shared" si="230"/>
        <v>18</v>
      </c>
      <c r="AH472" s="6">
        <f t="shared" si="231"/>
        <v>34</v>
      </c>
      <c r="AJ472">
        <f t="shared" si="237"/>
        <v>110169.70269230771</v>
      </c>
      <c r="AK472">
        <f t="shared" si="238"/>
        <v>1.648548335536909</v>
      </c>
      <c r="AL472" s="39">
        <f t="shared" si="239"/>
        <v>41152</v>
      </c>
      <c r="AM472" s="40">
        <f t="shared" si="240"/>
        <v>181.62007999999997</v>
      </c>
      <c r="AN472">
        <f t="shared" si="232"/>
        <v>286.44122700000003</v>
      </c>
      <c r="AO472">
        <f t="shared" si="232"/>
        <v>242.37334592307693</v>
      </c>
      <c r="AP472" s="33">
        <f t="shared" si="232"/>
        <v>198.30546484615385</v>
      </c>
      <c r="AQ472">
        <f t="shared" si="232"/>
        <v>154.23758376923078</v>
      </c>
      <c r="AR472">
        <f t="shared" si="232"/>
        <v>110.16970269230771</v>
      </c>
      <c r="AT472">
        <f>PER!AK472/PBR!AJ472*100</f>
        <v>17.965127275481194</v>
      </c>
      <c r="AU472">
        <f t="shared" si="241"/>
        <v>125813.74653846154</v>
      </c>
      <c r="AW472">
        <f>PER!AW472/PBR!AU472*100</f>
        <v>15.63483244299149</v>
      </c>
      <c r="BB472">
        <f t="shared" si="242"/>
        <v>134975.8073076923</v>
      </c>
      <c r="BC472">
        <f t="shared" si="243"/>
        <v>1.3455750598770408</v>
      </c>
      <c r="BD472" s="41">
        <f t="shared" si="244"/>
        <v>181.62007999999997</v>
      </c>
      <c r="BE472">
        <f t="shared" si="245"/>
        <v>323.9419375384615</v>
      </c>
      <c r="BF472">
        <f t="shared" si="245"/>
        <v>269.95161461538459</v>
      </c>
      <c r="BG472">
        <f t="shared" si="245"/>
        <v>215.9612916923077</v>
      </c>
      <c r="BH472">
        <f t="shared" si="245"/>
        <v>161.97096876923078</v>
      </c>
      <c r="BI472">
        <f t="shared" si="245"/>
        <v>107.98064584615385</v>
      </c>
      <c r="BK472">
        <f>PER!BD472/PBR!BB472*100</f>
        <v>20.391949498619415</v>
      </c>
      <c r="BL472">
        <f t="shared" si="246"/>
        <v>125813.74653846154</v>
      </c>
      <c r="BN472">
        <f>PER!BP472/PBR!BL472*100</f>
        <v>23.277912205392767</v>
      </c>
    </row>
    <row r="473" spans="1:66" x14ac:dyDescent="0.3">
      <c r="A473" s="38">
        <v>41159</v>
      </c>
      <c r="B473" s="48">
        <v>184124.17</v>
      </c>
      <c r="C473" s="48">
        <v>210869.64</v>
      </c>
      <c r="D473" s="49">
        <v>1250000</v>
      </c>
      <c r="E473" s="48">
        <v>2617.4499999999998</v>
      </c>
      <c r="AC473" s="35">
        <f t="shared" si="233"/>
        <v>2013</v>
      </c>
      <c r="AD473" s="5">
        <f t="shared" si="234"/>
        <v>2012</v>
      </c>
      <c r="AE473" s="5">
        <f t="shared" si="235"/>
        <v>2011</v>
      </c>
      <c r="AF473" s="8">
        <f t="shared" si="236"/>
        <v>41159</v>
      </c>
      <c r="AG473" s="6">
        <f t="shared" si="230"/>
        <v>17</v>
      </c>
      <c r="AH473" s="6">
        <f t="shared" si="231"/>
        <v>35</v>
      </c>
      <c r="AJ473">
        <f t="shared" si="237"/>
        <v>110554.38865384617</v>
      </c>
      <c r="AK473">
        <f t="shared" si="238"/>
        <v>1.6654623325402864</v>
      </c>
      <c r="AL473" s="39">
        <f t="shared" si="239"/>
        <v>41159</v>
      </c>
      <c r="AM473" s="40">
        <f t="shared" si="240"/>
        <v>184.12417000000002</v>
      </c>
      <c r="AN473">
        <f t="shared" si="232"/>
        <v>287.44141050000002</v>
      </c>
      <c r="AO473">
        <f t="shared" si="232"/>
        <v>243.21965503846153</v>
      </c>
      <c r="AP473" s="33">
        <f t="shared" si="232"/>
        <v>198.99789957692309</v>
      </c>
      <c r="AQ473">
        <f t="shared" si="232"/>
        <v>154.7761441153846</v>
      </c>
      <c r="AR473">
        <f t="shared" si="232"/>
        <v>110.55438865384616</v>
      </c>
      <c r="AT473">
        <f>PER!AK473/PBR!AJ473*100</f>
        <v>18.073132681068582</v>
      </c>
      <c r="AU473">
        <f t="shared" si="241"/>
        <v>126237.36173076925</v>
      </c>
      <c r="AW473">
        <f>PER!AW473/PBR!AU473*100</f>
        <v>15.729999024837642</v>
      </c>
      <c r="BB473">
        <f t="shared" si="242"/>
        <v>135501.74134615387</v>
      </c>
      <c r="BC473">
        <f t="shared" si="243"/>
        <v>1.3588325003856214</v>
      </c>
      <c r="BD473" s="41">
        <f t="shared" si="244"/>
        <v>184.12417000000002</v>
      </c>
      <c r="BE473">
        <f t="shared" si="245"/>
        <v>325.20417923076928</v>
      </c>
      <c r="BF473">
        <f t="shared" si="245"/>
        <v>271.00348269230773</v>
      </c>
      <c r="BG473">
        <f t="shared" si="245"/>
        <v>216.8027861538462</v>
      </c>
      <c r="BH473">
        <f t="shared" si="245"/>
        <v>162.60208961538467</v>
      </c>
      <c r="BI473">
        <f t="shared" si="245"/>
        <v>108.4013930769231</v>
      </c>
      <c r="BK473">
        <f>PER!BD473/PBR!BB473*100</f>
        <v>20.406978164650464</v>
      </c>
      <c r="BL473">
        <f t="shared" si="246"/>
        <v>126237.36173076925</v>
      </c>
      <c r="BN473">
        <f>PER!BP473/PBR!BL473*100</f>
        <v>23.345682185662692</v>
      </c>
    </row>
    <row r="474" spans="1:66" x14ac:dyDescent="0.3">
      <c r="A474" s="38">
        <v>41166</v>
      </c>
      <c r="B474" s="48">
        <v>196791.91</v>
      </c>
      <c r="C474" s="48">
        <v>223982.06</v>
      </c>
      <c r="D474" s="49">
        <v>1336000</v>
      </c>
      <c r="E474" s="48">
        <v>2780.53</v>
      </c>
      <c r="AC474" s="35">
        <f t="shared" si="233"/>
        <v>2013</v>
      </c>
      <c r="AD474" s="5">
        <f t="shared" si="234"/>
        <v>2012</v>
      </c>
      <c r="AE474" s="5">
        <f t="shared" si="235"/>
        <v>2011</v>
      </c>
      <c r="AF474" s="8">
        <f t="shared" si="236"/>
        <v>41166</v>
      </c>
      <c r="AG474" s="6">
        <f t="shared" si="230"/>
        <v>16</v>
      </c>
      <c r="AH474" s="6">
        <f t="shared" si="231"/>
        <v>36</v>
      </c>
      <c r="AJ474">
        <f t="shared" si="237"/>
        <v>110939.07461538463</v>
      </c>
      <c r="AK474">
        <f t="shared" si="238"/>
        <v>1.7738737291820679</v>
      </c>
      <c r="AL474" s="39">
        <f t="shared" si="239"/>
        <v>41166</v>
      </c>
      <c r="AM474" s="40">
        <f t="shared" si="240"/>
        <v>196.79191</v>
      </c>
      <c r="AN474">
        <f t="shared" si="232"/>
        <v>288.44159400000001</v>
      </c>
      <c r="AO474">
        <f t="shared" si="232"/>
        <v>244.06596415384615</v>
      </c>
      <c r="AP474" s="33">
        <f t="shared" si="232"/>
        <v>199.6903343076923</v>
      </c>
      <c r="AQ474">
        <f t="shared" si="232"/>
        <v>155.31470446153847</v>
      </c>
      <c r="AR474">
        <f t="shared" si="232"/>
        <v>110.93907461538463</v>
      </c>
      <c r="AT474">
        <f>PER!AK474/PBR!AJ474*100</f>
        <v>18.180389059977248</v>
      </c>
      <c r="AU474">
        <f t="shared" si="241"/>
        <v>126660.97692307693</v>
      </c>
      <c r="AW474">
        <f>PER!AW474/PBR!AU474*100</f>
        <v>15.824529041091948</v>
      </c>
      <c r="BB474">
        <f t="shared" si="242"/>
        <v>136027.67538461537</v>
      </c>
      <c r="BC474">
        <f t="shared" si="243"/>
        <v>1.4467049403261141</v>
      </c>
      <c r="BD474" s="41">
        <f t="shared" si="244"/>
        <v>196.79191</v>
      </c>
      <c r="BE474">
        <f t="shared" si="245"/>
        <v>326.46642092307684</v>
      </c>
      <c r="BF474">
        <f t="shared" si="245"/>
        <v>272.05535076923076</v>
      </c>
      <c r="BG474">
        <f t="shared" si="245"/>
        <v>217.64428061538462</v>
      </c>
      <c r="BH474">
        <f t="shared" si="245"/>
        <v>163.23321046153845</v>
      </c>
      <c r="BI474">
        <f t="shared" si="245"/>
        <v>108.82214030769231</v>
      </c>
      <c r="BK474">
        <f>PER!BD474/PBR!BB474*100</f>
        <v>20.421890617756532</v>
      </c>
      <c r="BL474">
        <f t="shared" si="246"/>
        <v>126660.97692307693</v>
      </c>
      <c r="BN474">
        <f>PER!BP474/PBR!BL474*100</f>
        <v>23.412998855151002</v>
      </c>
    </row>
    <row r="475" spans="1:66" x14ac:dyDescent="0.3">
      <c r="A475" s="38">
        <v>41173</v>
      </c>
      <c r="B475" s="48">
        <v>191783.74</v>
      </c>
      <c r="C475" s="48">
        <v>219187.98</v>
      </c>
      <c r="D475" s="49">
        <v>1302000</v>
      </c>
      <c r="E475" s="48">
        <v>2720.3</v>
      </c>
      <c r="AC475" s="35">
        <f t="shared" si="233"/>
        <v>2013</v>
      </c>
      <c r="AD475" s="5">
        <f t="shared" si="234"/>
        <v>2012</v>
      </c>
      <c r="AE475" s="5">
        <f t="shared" si="235"/>
        <v>2011</v>
      </c>
      <c r="AF475" s="8">
        <f t="shared" si="236"/>
        <v>41173</v>
      </c>
      <c r="AG475" s="6">
        <f t="shared" si="230"/>
        <v>15</v>
      </c>
      <c r="AH475" s="6">
        <f t="shared" si="231"/>
        <v>37</v>
      </c>
      <c r="AJ475">
        <f t="shared" si="237"/>
        <v>111323.76057692307</v>
      </c>
      <c r="AK475">
        <f t="shared" si="238"/>
        <v>1.7227565706198027</v>
      </c>
      <c r="AL475" s="39">
        <f t="shared" si="239"/>
        <v>41173</v>
      </c>
      <c r="AM475" s="40">
        <f t="shared" si="240"/>
        <v>191.78373999999999</v>
      </c>
      <c r="AN475">
        <f t="shared" si="232"/>
        <v>289.44177749999994</v>
      </c>
      <c r="AO475">
        <f t="shared" si="232"/>
        <v>244.91227326923072</v>
      </c>
      <c r="AP475" s="33">
        <f t="shared" si="232"/>
        <v>200.3827690384615</v>
      </c>
      <c r="AQ475">
        <f t="shared" si="232"/>
        <v>155.85326480769228</v>
      </c>
      <c r="AR475">
        <f t="shared" si="232"/>
        <v>111.32376057692308</v>
      </c>
      <c r="AT475">
        <f>PER!AK475/PBR!AJ475*100</f>
        <v>18.286904177127646</v>
      </c>
      <c r="AU475">
        <f t="shared" si="241"/>
        <v>127084.59211538461</v>
      </c>
      <c r="AW475">
        <f>PER!AW475/PBR!AU475*100</f>
        <v>15.918428857408593</v>
      </c>
      <c r="BB475">
        <f t="shared" si="242"/>
        <v>136553.60942307691</v>
      </c>
      <c r="BC475">
        <f t="shared" si="243"/>
        <v>1.4044574933629652</v>
      </c>
      <c r="BD475" s="41">
        <f t="shared" si="244"/>
        <v>191.78373999999999</v>
      </c>
      <c r="BE475">
        <f t="shared" si="245"/>
        <v>327.72866261538456</v>
      </c>
      <c r="BF475">
        <f t="shared" si="245"/>
        <v>273.10721884615384</v>
      </c>
      <c r="BG475">
        <f t="shared" si="245"/>
        <v>218.48577507692309</v>
      </c>
      <c r="BH475">
        <f t="shared" si="245"/>
        <v>163.86433130769231</v>
      </c>
      <c r="BI475">
        <f t="shared" si="245"/>
        <v>109.24288753846155</v>
      </c>
      <c r="BK475">
        <f>PER!BD475/PBR!BB475*100</f>
        <v>20.436688200714258</v>
      </c>
      <c r="BL475">
        <f t="shared" si="246"/>
        <v>127084.59211538461</v>
      </c>
      <c r="BN475">
        <f>PER!BP475/PBR!BL475*100</f>
        <v>23.47986674696428</v>
      </c>
    </row>
    <row r="476" spans="1:66" x14ac:dyDescent="0.3">
      <c r="A476" s="38">
        <v>41180</v>
      </c>
      <c r="B476" s="48">
        <v>198264.91</v>
      </c>
      <c r="C476" s="48">
        <v>224742.41</v>
      </c>
      <c r="D476" s="49">
        <v>1346000</v>
      </c>
      <c r="E476" s="48">
        <v>2788.23</v>
      </c>
      <c r="AC476" s="35">
        <f t="shared" si="233"/>
        <v>2013</v>
      </c>
      <c r="AD476" s="5">
        <f t="shared" si="234"/>
        <v>2012</v>
      </c>
      <c r="AE476" s="5">
        <f t="shared" si="235"/>
        <v>2011</v>
      </c>
      <c r="AF476" s="8">
        <f t="shared" si="236"/>
        <v>41180</v>
      </c>
      <c r="AG476" s="6">
        <f t="shared" si="230"/>
        <v>14</v>
      </c>
      <c r="AH476" s="6">
        <f t="shared" si="231"/>
        <v>38</v>
      </c>
      <c r="AJ476">
        <f t="shared" si="237"/>
        <v>111708.44653846153</v>
      </c>
      <c r="AK476">
        <f t="shared" si="238"/>
        <v>1.7748426027188269</v>
      </c>
      <c r="AL476" s="39">
        <f t="shared" si="239"/>
        <v>41180</v>
      </c>
      <c r="AM476" s="40">
        <f t="shared" si="240"/>
        <v>198.26491000000001</v>
      </c>
      <c r="AN476">
        <f t="shared" si="232"/>
        <v>290.44196099999994</v>
      </c>
      <c r="AO476">
        <f t="shared" si="232"/>
        <v>245.75858238461535</v>
      </c>
      <c r="AP476" s="33">
        <f t="shared" si="232"/>
        <v>201.07520376923074</v>
      </c>
      <c r="AQ476">
        <f t="shared" si="232"/>
        <v>156.39182515384616</v>
      </c>
      <c r="AR476">
        <f t="shared" si="232"/>
        <v>111.70844653846153</v>
      </c>
      <c r="AT476">
        <f>PER!AK476/PBR!AJ476*100</f>
        <v>18.392685690481201</v>
      </c>
      <c r="AU476">
        <f t="shared" si="241"/>
        <v>127508.20730769231</v>
      </c>
      <c r="AW476">
        <f>PER!AW476/PBR!AU476*100</f>
        <v>16.011704754848374</v>
      </c>
      <c r="BB476">
        <f t="shared" si="242"/>
        <v>137079.54346153844</v>
      </c>
      <c r="BC476">
        <f t="shared" si="243"/>
        <v>1.4463493603305504</v>
      </c>
      <c r="BD476" s="41">
        <f t="shared" si="244"/>
        <v>198.26491000000001</v>
      </c>
      <c r="BE476">
        <f t="shared" si="245"/>
        <v>328.99090430769223</v>
      </c>
      <c r="BF476">
        <f t="shared" si="245"/>
        <v>274.15908692307687</v>
      </c>
      <c r="BG476">
        <f t="shared" si="245"/>
        <v>219.32726953846151</v>
      </c>
      <c r="BH476">
        <f t="shared" si="245"/>
        <v>164.49545215384614</v>
      </c>
      <c r="BI476">
        <f t="shared" si="245"/>
        <v>109.66363476923075</v>
      </c>
      <c r="BK476">
        <f>PER!BD476/PBR!BB476*100</f>
        <v>20.451372235692926</v>
      </c>
      <c r="BL476">
        <f t="shared" si="246"/>
        <v>127508.20730769231</v>
      </c>
      <c r="BN476">
        <f>PER!BP476/PBR!BL476*100</f>
        <v>23.546290333968518</v>
      </c>
    </row>
    <row r="477" spans="1:66" x14ac:dyDescent="0.3">
      <c r="A477" s="38">
        <v>41187</v>
      </c>
      <c r="B477" s="48">
        <v>201800.09</v>
      </c>
      <c r="C477" s="48">
        <v>228898.23</v>
      </c>
      <c r="D477" s="49">
        <v>1370000</v>
      </c>
      <c r="E477" s="48">
        <v>2840.12</v>
      </c>
      <c r="AC477" s="35">
        <f t="shared" si="233"/>
        <v>2013</v>
      </c>
      <c r="AD477" s="5">
        <f t="shared" si="234"/>
        <v>2012</v>
      </c>
      <c r="AE477" s="5">
        <f t="shared" si="235"/>
        <v>2011</v>
      </c>
      <c r="AF477" s="8">
        <f t="shared" si="236"/>
        <v>41187</v>
      </c>
      <c r="AG477" s="6">
        <f t="shared" si="230"/>
        <v>13</v>
      </c>
      <c r="AH477" s="6">
        <f t="shared" si="231"/>
        <v>39</v>
      </c>
      <c r="AJ477">
        <f t="shared" si="237"/>
        <v>112093.13250000001</v>
      </c>
      <c r="AK477">
        <f t="shared" si="238"/>
        <v>1.8002895048008403</v>
      </c>
      <c r="AL477" s="39">
        <f t="shared" si="239"/>
        <v>41187</v>
      </c>
      <c r="AM477" s="40">
        <f t="shared" si="240"/>
        <v>201.80008999999998</v>
      </c>
      <c r="AN477">
        <f t="shared" si="232"/>
        <v>291.44214449999998</v>
      </c>
      <c r="AO477">
        <f t="shared" si="232"/>
        <v>246.60489150000001</v>
      </c>
      <c r="AP477" s="33">
        <f t="shared" si="232"/>
        <v>201.7676385</v>
      </c>
      <c r="AQ477">
        <f t="shared" si="232"/>
        <v>156.9303855</v>
      </c>
      <c r="AR477">
        <f t="shared" si="232"/>
        <v>112.09313250000001</v>
      </c>
      <c r="AT477">
        <f>PER!AK477/PBR!AJ477*100</f>
        <v>18.497741152875712</v>
      </c>
      <c r="AU477">
        <f t="shared" si="241"/>
        <v>127931.82250000001</v>
      </c>
      <c r="AW477">
        <f>PER!AW477/PBR!AU477*100</f>
        <v>16.104362931279272</v>
      </c>
      <c r="BB477">
        <f t="shared" si="242"/>
        <v>137605.47750000001</v>
      </c>
      <c r="BC477">
        <f t="shared" si="243"/>
        <v>1.4665120434613512</v>
      </c>
      <c r="BD477" s="41">
        <f t="shared" si="244"/>
        <v>201.80008999999998</v>
      </c>
      <c r="BE477">
        <f t="shared" si="245"/>
        <v>330.25314600000002</v>
      </c>
      <c r="BF477">
        <f t="shared" si="245"/>
        <v>275.21095500000001</v>
      </c>
      <c r="BG477">
        <f t="shared" si="245"/>
        <v>220.16876400000004</v>
      </c>
      <c r="BH477">
        <f t="shared" si="245"/>
        <v>165.12657300000004</v>
      </c>
      <c r="BI477">
        <f t="shared" si="245"/>
        <v>110.08438200000002</v>
      </c>
      <c r="BK477">
        <f>PER!BD477/PBR!BB477*100</f>
        <v>20.465944024648291</v>
      </c>
      <c r="BL477">
        <f t="shared" si="246"/>
        <v>127931.82250000001</v>
      </c>
      <c r="BN477">
        <f>PER!BP477/PBR!BL477*100</f>
        <v>23.612274029786448</v>
      </c>
    </row>
    <row r="478" spans="1:66" x14ac:dyDescent="0.3">
      <c r="A478" s="38">
        <v>41194</v>
      </c>
      <c r="B478" s="48">
        <v>190899.94</v>
      </c>
      <c r="C478" s="48">
        <v>217447.4</v>
      </c>
      <c r="D478" s="49">
        <v>1296000</v>
      </c>
      <c r="E478" s="48">
        <v>2696.78</v>
      </c>
      <c r="AC478" s="35">
        <f t="shared" si="233"/>
        <v>2013</v>
      </c>
      <c r="AD478" s="5">
        <f t="shared" si="234"/>
        <v>2012</v>
      </c>
      <c r="AE478" s="5">
        <f t="shared" si="235"/>
        <v>2011</v>
      </c>
      <c r="AF478" s="8">
        <f t="shared" si="236"/>
        <v>41194</v>
      </c>
      <c r="AG478" s="6">
        <f t="shared" si="230"/>
        <v>12</v>
      </c>
      <c r="AH478" s="6">
        <f t="shared" si="231"/>
        <v>40</v>
      </c>
      <c r="AJ478">
        <f t="shared" si="237"/>
        <v>112477.81846153847</v>
      </c>
      <c r="AK478">
        <f t="shared" si="238"/>
        <v>1.6972229957080631</v>
      </c>
      <c r="AL478" s="39">
        <f t="shared" si="239"/>
        <v>41194</v>
      </c>
      <c r="AM478" s="40">
        <f t="shared" si="240"/>
        <v>190.89994000000002</v>
      </c>
      <c r="AN478">
        <f t="shared" si="232"/>
        <v>292.44232799999997</v>
      </c>
      <c r="AO478">
        <f t="shared" si="232"/>
        <v>247.45120061538458</v>
      </c>
      <c r="AP478" s="33">
        <f t="shared" si="232"/>
        <v>202.46007323076921</v>
      </c>
      <c r="AQ478">
        <f t="shared" si="232"/>
        <v>157.46894584615384</v>
      </c>
      <c r="AR478">
        <f t="shared" si="232"/>
        <v>112.47781846153846</v>
      </c>
      <c r="AT478">
        <f>PER!AK478/PBR!AJ478*100</f>
        <v>18.60207801382295</v>
      </c>
      <c r="AU478">
        <f t="shared" si="241"/>
        <v>128355.43769230771</v>
      </c>
      <c r="AW478">
        <f>PER!AW478/PBR!AU478*100</f>
        <v>16.196409502749244</v>
      </c>
      <c r="BB478">
        <f t="shared" si="242"/>
        <v>138131.41153846154</v>
      </c>
      <c r="BC478">
        <f t="shared" si="243"/>
        <v>1.3820168625935274</v>
      </c>
      <c r="BD478" s="41">
        <f t="shared" si="244"/>
        <v>190.89994000000002</v>
      </c>
      <c r="BE478">
        <f t="shared" si="245"/>
        <v>331.51538769230768</v>
      </c>
      <c r="BF478">
        <f t="shared" si="245"/>
        <v>276.2628230769231</v>
      </c>
      <c r="BG478">
        <f t="shared" si="245"/>
        <v>221.01025846153846</v>
      </c>
      <c r="BH478">
        <f t="shared" si="245"/>
        <v>165.75769384615387</v>
      </c>
      <c r="BI478">
        <f t="shared" si="245"/>
        <v>110.50512923076923</v>
      </c>
      <c r="BK478">
        <f>PER!BD478/PBR!BB478*100</f>
        <v>20.480404849707359</v>
      </c>
      <c r="BL478">
        <f t="shared" si="246"/>
        <v>128355.43769230771</v>
      </c>
      <c r="BN478">
        <f>PER!BP478/PBR!BL478*100</f>
        <v>23.677822189775195</v>
      </c>
    </row>
    <row r="479" spans="1:66" x14ac:dyDescent="0.3">
      <c r="A479" s="38">
        <v>41201</v>
      </c>
      <c r="B479" s="48">
        <v>191783.74</v>
      </c>
      <c r="C479" s="48">
        <v>218414.11</v>
      </c>
      <c r="D479" s="49">
        <v>1302000</v>
      </c>
      <c r="E479" s="48">
        <v>2709.77</v>
      </c>
      <c r="AC479" s="35">
        <f t="shared" si="233"/>
        <v>2013</v>
      </c>
      <c r="AD479" s="5">
        <f t="shared" si="234"/>
        <v>2012</v>
      </c>
      <c r="AE479" s="5">
        <f t="shared" si="235"/>
        <v>2011</v>
      </c>
      <c r="AF479" s="8">
        <f t="shared" si="236"/>
        <v>41201</v>
      </c>
      <c r="AG479" s="6">
        <f t="shared" si="230"/>
        <v>11</v>
      </c>
      <c r="AH479" s="6">
        <f t="shared" si="231"/>
        <v>41</v>
      </c>
      <c r="AJ479">
        <f t="shared" si="237"/>
        <v>112862.50442307693</v>
      </c>
      <c r="AK479">
        <f t="shared" si="238"/>
        <v>1.6992688668424238</v>
      </c>
      <c r="AL479" s="39">
        <f t="shared" si="239"/>
        <v>41201</v>
      </c>
      <c r="AM479" s="40">
        <f t="shared" si="240"/>
        <v>191.78373999999999</v>
      </c>
      <c r="AN479">
        <f t="shared" si="232"/>
        <v>293.44251149999997</v>
      </c>
      <c r="AO479">
        <f t="shared" si="232"/>
        <v>248.29750973076921</v>
      </c>
      <c r="AP479" s="33">
        <f t="shared" si="232"/>
        <v>203.15250796153845</v>
      </c>
      <c r="AQ479">
        <f t="shared" si="232"/>
        <v>158.00750619230769</v>
      </c>
      <c r="AR479">
        <f t="shared" si="232"/>
        <v>112.86250442307693</v>
      </c>
      <c r="AT479">
        <f>PER!AK479/PBR!AJ479*100</f>
        <v>18.705703621269613</v>
      </c>
      <c r="AU479">
        <f t="shared" si="241"/>
        <v>128779.05288461539</v>
      </c>
      <c r="AW479">
        <f>PER!AW479/PBR!AU479*100</f>
        <v>16.28785050483194</v>
      </c>
      <c r="BB479">
        <f t="shared" si="242"/>
        <v>138657.34557692308</v>
      </c>
      <c r="BC479">
        <f t="shared" si="243"/>
        <v>1.3831487917356959</v>
      </c>
      <c r="BD479" s="41">
        <f t="shared" si="244"/>
        <v>191.78373999999999</v>
      </c>
      <c r="BE479">
        <f t="shared" si="245"/>
        <v>332.77762938461541</v>
      </c>
      <c r="BF479">
        <f t="shared" si="245"/>
        <v>277.31469115384618</v>
      </c>
      <c r="BG479">
        <f t="shared" si="245"/>
        <v>221.85175292307693</v>
      </c>
      <c r="BH479">
        <f t="shared" si="245"/>
        <v>166.38881469230773</v>
      </c>
      <c r="BI479">
        <f t="shared" si="245"/>
        <v>110.92587646153846</v>
      </c>
      <c r="BK479">
        <f>PER!BD479/PBR!BB479*100</f>
        <v>20.49475597354445</v>
      </c>
      <c r="BL479">
        <f t="shared" si="246"/>
        <v>128779.05288461539</v>
      </c>
      <c r="BN479">
        <f>PER!BP479/PBR!BL479*100</f>
        <v>23.742939111984548</v>
      </c>
    </row>
    <row r="480" spans="1:66" x14ac:dyDescent="0.3">
      <c r="A480" s="38">
        <v>41208</v>
      </c>
      <c r="B480" s="48">
        <v>189574.25</v>
      </c>
      <c r="C480" s="48">
        <v>216425.51</v>
      </c>
      <c r="D480" s="49">
        <v>1287000</v>
      </c>
      <c r="E480" s="48">
        <v>2685.74</v>
      </c>
      <c r="AC480" s="35">
        <f t="shared" si="233"/>
        <v>2013</v>
      </c>
      <c r="AD480" s="5">
        <f t="shared" si="234"/>
        <v>2012</v>
      </c>
      <c r="AE480" s="5">
        <f t="shared" si="235"/>
        <v>2011</v>
      </c>
      <c r="AF480" s="8">
        <f t="shared" si="236"/>
        <v>41208</v>
      </c>
      <c r="AG480" s="6">
        <f t="shared" si="230"/>
        <v>10</v>
      </c>
      <c r="AH480" s="6">
        <f t="shared" si="231"/>
        <v>42</v>
      </c>
      <c r="AJ480">
        <f t="shared" si="237"/>
        <v>113247.19038461539</v>
      </c>
      <c r="AK480">
        <f t="shared" si="238"/>
        <v>1.6739863422320598</v>
      </c>
      <c r="AL480" s="39">
        <f t="shared" si="239"/>
        <v>41208</v>
      </c>
      <c r="AM480" s="40">
        <f t="shared" si="240"/>
        <v>189.57425000000001</v>
      </c>
      <c r="AN480">
        <f t="shared" si="232"/>
        <v>294.44269499999996</v>
      </c>
      <c r="AO480">
        <f t="shared" si="232"/>
        <v>249.14381884615383</v>
      </c>
      <c r="AP480" s="33">
        <f t="shared" si="232"/>
        <v>203.84494269230765</v>
      </c>
      <c r="AQ480">
        <f t="shared" si="232"/>
        <v>158.54606653846153</v>
      </c>
      <c r="AR480">
        <f t="shared" si="232"/>
        <v>113.24719038461539</v>
      </c>
      <c r="AT480">
        <f>PER!AK480/PBR!AJ480*100</f>
        <v>18.808625223322316</v>
      </c>
      <c r="AU480">
        <f t="shared" si="241"/>
        <v>129202.66807692309</v>
      </c>
      <c r="AW480">
        <f>PER!AW480/PBR!AU480*100</f>
        <v>16.378691893945973</v>
      </c>
      <c r="BB480">
        <f t="shared" si="242"/>
        <v>139183.27961538461</v>
      </c>
      <c r="BC480">
        <f t="shared" si="243"/>
        <v>1.3620475859159553</v>
      </c>
      <c r="BD480" s="41">
        <f t="shared" si="244"/>
        <v>189.57425000000001</v>
      </c>
      <c r="BE480">
        <f t="shared" si="245"/>
        <v>334.03987107692302</v>
      </c>
      <c r="BF480">
        <f t="shared" si="245"/>
        <v>278.36655923076921</v>
      </c>
      <c r="BG480">
        <f t="shared" si="245"/>
        <v>222.69324738461538</v>
      </c>
      <c r="BH480">
        <f t="shared" si="245"/>
        <v>167.01993553846154</v>
      </c>
      <c r="BI480">
        <f t="shared" si="245"/>
        <v>111.34662369230769</v>
      </c>
      <c r="BK480">
        <f>PER!BD480/PBR!BB480*100</f>
        <v>20.508998639748746</v>
      </c>
      <c r="BL480">
        <f t="shared" si="246"/>
        <v>129202.66807692309</v>
      </c>
      <c r="BN480">
        <f>PER!BP480/PBR!BL480*100</f>
        <v>23.807629038096458</v>
      </c>
    </row>
    <row r="481" spans="1:66" x14ac:dyDescent="0.3">
      <c r="A481" s="38">
        <v>41215</v>
      </c>
      <c r="B481" s="48">
        <v>195466.22</v>
      </c>
      <c r="C481" s="48">
        <v>223626.9</v>
      </c>
      <c r="D481" s="49">
        <v>1327000</v>
      </c>
      <c r="E481" s="48">
        <v>2776.25</v>
      </c>
      <c r="AC481" s="35">
        <f t="shared" si="233"/>
        <v>2013</v>
      </c>
      <c r="AD481" s="5">
        <f t="shared" si="234"/>
        <v>2012</v>
      </c>
      <c r="AE481" s="5">
        <f t="shared" si="235"/>
        <v>2011</v>
      </c>
      <c r="AF481" s="8">
        <f t="shared" si="236"/>
        <v>41215</v>
      </c>
      <c r="AG481" s="6">
        <f t="shared" si="230"/>
        <v>9</v>
      </c>
      <c r="AH481" s="6">
        <f t="shared" si="231"/>
        <v>43</v>
      </c>
      <c r="AJ481">
        <f t="shared" si="237"/>
        <v>113631.87634615383</v>
      </c>
      <c r="AK481">
        <f t="shared" si="238"/>
        <v>1.7201706623637574</v>
      </c>
      <c r="AL481" s="39">
        <f t="shared" si="239"/>
        <v>41215</v>
      </c>
      <c r="AM481" s="40">
        <f t="shared" si="240"/>
        <v>195.46621999999999</v>
      </c>
      <c r="AN481">
        <f t="shared" si="232"/>
        <v>295.44287849999995</v>
      </c>
      <c r="AO481">
        <f t="shared" si="232"/>
        <v>249.99012796153841</v>
      </c>
      <c r="AP481" s="33">
        <f t="shared" si="232"/>
        <v>204.53737742307689</v>
      </c>
      <c r="AQ481">
        <f t="shared" si="232"/>
        <v>159.08462688461537</v>
      </c>
      <c r="AR481">
        <f t="shared" si="232"/>
        <v>113.63187634615383</v>
      </c>
      <c r="AT481">
        <f>PER!AK481/PBR!AJ481*100</f>
        <v>18.910849969937594</v>
      </c>
      <c r="AU481">
        <f t="shared" si="241"/>
        <v>129626.28326923077</v>
      </c>
      <c r="AW481">
        <f>PER!AW481/PBR!AU481*100</f>
        <v>16.468939548648308</v>
      </c>
      <c r="BB481">
        <f t="shared" si="242"/>
        <v>139709.21365384615</v>
      </c>
      <c r="BC481">
        <f t="shared" si="243"/>
        <v>1.3990932658478883</v>
      </c>
      <c r="BD481" s="41">
        <f t="shared" si="244"/>
        <v>195.46621999999999</v>
      </c>
      <c r="BE481">
        <f t="shared" si="245"/>
        <v>335.30211276923075</v>
      </c>
      <c r="BF481">
        <f t="shared" si="245"/>
        <v>279.4184273076923</v>
      </c>
      <c r="BG481">
        <f t="shared" si="245"/>
        <v>223.53474184615385</v>
      </c>
      <c r="BH481">
        <f t="shared" si="245"/>
        <v>167.6510563846154</v>
      </c>
      <c r="BI481">
        <f t="shared" si="245"/>
        <v>111.76737092307692</v>
      </c>
      <c r="BK481">
        <f>PER!BD481/PBR!BB481*100</f>
        <v>20.523134073183495</v>
      </c>
      <c r="BL481">
        <f t="shared" si="246"/>
        <v>129626.28326923077</v>
      </c>
      <c r="BN481">
        <f>PER!BP481/PBR!BL481*100</f>
        <v>23.871896154346057</v>
      </c>
    </row>
    <row r="482" spans="1:66" x14ac:dyDescent="0.3">
      <c r="A482" s="38">
        <v>41222</v>
      </c>
      <c r="B482" s="48">
        <v>197528.41</v>
      </c>
      <c r="C482" s="48">
        <v>225419.51999999999</v>
      </c>
      <c r="D482" s="49">
        <v>1341000</v>
      </c>
      <c r="E482" s="48">
        <v>2797.95</v>
      </c>
      <c r="AC482" s="35">
        <f t="shared" si="233"/>
        <v>2013</v>
      </c>
      <c r="AD482" s="5">
        <f t="shared" si="234"/>
        <v>2012</v>
      </c>
      <c r="AE482" s="5">
        <f t="shared" si="235"/>
        <v>2011</v>
      </c>
      <c r="AF482" s="8">
        <f t="shared" si="236"/>
        <v>41222</v>
      </c>
      <c r="AG482" s="6">
        <f t="shared" si="230"/>
        <v>8</v>
      </c>
      <c r="AH482" s="6">
        <f t="shared" si="231"/>
        <v>44</v>
      </c>
      <c r="AJ482">
        <f t="shared" si="237"/>
        <v>114016.56230769231</v>
      </c>
      <c r="AK482">
        <f t="shared" si="238"/>
        <v>1.7324536541185775</v>
      </c>
      <c r="AL482" s="39">
        <f t="shared" si="239"/>
        <v>41222</v>
      </c>
      <c r="AM482" s="40">
        <f t="shared" si="240"/>
        <v>197.52841000000001</v>
      </c>
      <c r="AN482">
        <f t="shared" si="232"/>
        <v>296.443062</v>
      </c>
      <c r="AO482">
        <f t="shared" si="232"/>
        <v>250.83643707692306</v>
      </c>
      <c r="AP482" s="33">
        <f t="shared" si="232"/>
        <v>205.22981215384615</v>
      </c>
      <c r="AQ482">
        <f t="shared" si="232"/>
        <v>159.62318723076922</v>
      </c>
      <c r="AR482">
        <f t="shared" si="232"/>
        <v>114.01656230769231</v>
      </c>
      <c r="AT482">
        <f>PER!AK482/PBR!AJ482*100</f>
        <v>19.01238491457763</v>
      </c>
      <c r="AU482">
        <f t="shared" si="241"/>
        <v>130049.89846153847</v>
      </c>
      <c r="AW482">
        <f>PER!AW482/PBR!AU482*100</f>
        <v>16.558599270902342</v>
      </c>
      <c r="BB482">
        <f t="shared" si="242"/>
        <v>140235.14769230768</v>
      </c>
      <c r="BC482">
        <f t="shared" si="243"/>
        <v>1.4085513742489182</v>
      </c>
      <c r="BD482" s="41">
        <f t="shared" si="244"/>
        <v>197.52841000000001</v>
      </c>
      <c r="BE482">
        <f t="shared" si="245"/>
        <v>336.56435446153841</v>
      </c>
      <c r="BF482">
        <f t="shared" si="245"/>
        <v>280.47029538461538</v>
      </c>
      <c r="BG482">
        <f t="shared" si="245"/>
        <v>224.3762363076923</v>
      </c>
      <c r="BH482">
        <f t="shared" si="245"/>
        <v>168.28217723076924</v>
      </c>
      <c r="BI482">
        <f t="shared" si="245"/>
        <v>112.18811815384615</v>
      </c>
      <c r="BK482">
        <f>PER!BD482/PBR!BB482*100</f>
        <v>20.537163480337192</v>
      </c>
      <c r="BL482">
        <f t="shared" si="246"/>
        <v>130049.89846153847</v>
      </c>
      <c r="BN482">
        <f>PER!BP482/PBR!BL482*100</f>
        <v>23.935744592424722</v>
      </c>
    </row>
    <row r="483" spans="1:66" x14ac:dyDescent="0.3">
      <c r="A483" s="38">
        <v>41229</v>
      </c>
      <c r="B483" s="48">
        <v>192520.23</v>
      </c>
      <c r="C483" s="48">
        <v>219557.8</v>
      </c>
      <c r="D483" s="49">
        <v>1307000</v>
      </c>
      <c r="E483" s="48">
        <v>2724.94</v>
      </c>
      <c r="AC483" s="35">
        <f t="shared" si="233"/>
        <v>2013</v>
      </c>
      <c r="AD483" s="5">
        <f t="shared" si="234"/>
        <v>2012</v>
      </c>
      <c r="AE483" s="5">
        <f t="shared" si="235"/>
        <v>2011</v>
      </c>
      <c r="AF483" s="8">
        <f t="shared" si="236"/>
        <v>41229</v>
      </c>
      <c r="AG483" s="6">
        <f t="shared" si="230"/>
        <v>7</v>
      </c>
      <c r="AH483" s="6">
        <f t="shared" si="231"/>
        <v>45</v>
      </c>
      <c r="AJ483">
        <f t="shared" si="237"/>
        <v>114401.24826923078</v>
      </c>
      <c r="AK483">
        <f t="shared" si="238"/>
        <v>1.682850781024039</v>
      </c>
      <c r="AL483" s="39">
        <f t="shared" si="239"/>
        <v>41229</v>
      </c>
      <c r="AM483" s="40">
        <f t="shared" si="240"/>
        <v>192.52023</v>
      </c>
      <c r="AN483">
        <f t="shared" si="232"/>
        <v>297.44324550000005</v>
      </c>
      <c r="AO483">
        <f t="shared" si="232"/>
        <v>251.68274619230769</v>
      </c>
      <c r="AP483" s="33">
        <f t="shared" si="232"/>
        <v>205.92224688461539</v>
      </c>
      <c r="AQ483">
        <f t="shared" si="232"/>
        <v>160.16174757692309</v>
      </c>
      <c r="AR483">
        <f t="shared" si="232"/>
        <v>114.40124826923078</v>
      </c>
      <c r="AT483">
        <f>PER!AK483/PBR!AJ483*100</f>
        <v>19.113237015832656</v>
      </c>
      <c r="AU483">
        <f t="shared" si="241"/>
        <v>130473.51365384617</v>
      </c>
      <c r="AW483">
        <f>PER!AW483/PBR!AU483*100</f>
        <v>16.647676787321309</v>
      </c>
      <c r="BB483">
        <f t="shared" si="242"/>
        <v>140761.08173076922</v>
      </c>
      <c r="BC483">
        <f t="shared" si="243"/>
        <v>1.3677092249705032</v>
      </c>
      <c r="BD483" s="41">
        <f t="shared" si="244"/>
        <v>192.52023</v>
      </c>
      <c r="BE483">
        <f t="shared" si="245"/>
        <v>337.82659615384614</v>
      </c>
      <c r="BF483">
        <f t="shared" si="245"/>
        <v>281.52216346153841</v>
      </c>
      <c r="BG483">
        <f t="shared" si="245"/>
        <v>225.21773076923074</v>
      </c>
      <c r="BH483">
        <f t="shared" si="245"/>
        <v>168.9132980769231</v>
      </c>
      <c r="BI483">
        <f t="shared" si="245"/>
        <v>112.60886538461537</v>
      </c>
      <c r="BK483">
        <f>PER!BD483/PBR!BB483*100</f>
        <v>20.551088049666809</v>
      </c>
      <c r="BL483">
        <f t="shared" si="246"/>
        <v>130473.51365384617</v>
      </c>
      <c r="BN483">
        <f>PER!BP483/PBR!BL483*100</f>
        <v>23.999178430365507</v>
      </c>
    </row>
    <row r="484" spans="1:66" x14ac:dyDescent="0.3">
      <c r="A484" s="38">
        <v>41236</v>
      </c>
      <c r="B484" s="48">
        <v>211669.15</v>
      </c>
      <c r="C484" s="48">
        <v>239431.45</v>
      </c>
      <c r="D484" s="49">
        <v>1437000</v>
      </c>
      <c r="E484" s="48">
        <v>2971.59</v>
      </c>
      <c r="AC484" s="35">
        <f t="shared" si="233"/>
        <v>2013</v>
      </c>
      <c r="AD484" s="5">
        <f t="shared" si="234"/>
        <v>2012</v>
      </c>
      <c r="AE484" s="5">
        <f t="shared" si="235"/>
        <v>2011</v>
      </c>
      <c r="AF484" s="8">
        <f t="shared" si="236"/>
        <v>41236</v>
      </c>
      <c r="AG484" s="6">
        <f t="shared" si="230"/>
        <v>6</v>
      </c>
      <c r="AH484" s="6">
        <f t="shared" si="231"/>
        <v>46</v>
      </c>
      <c r="AJ484">
        <f t="shared" si="237"/>
        <v>114785.93423076923</v>
      </c>
      <c r="AK484">
        <f t="shared" si="238"/>
        <v>1.8440338654599764</v>
      </c>
      <c r="AL484" s="39">
        <f t="shared" si="239"/>
        <v>41236</v>
      </c>
      <c r="AM484" s="40">
        <f t="shared" si="240"/>
        <v>211.66915</v>
      </c>
      <c r="AN484">
        <f t="shared" si="232"/>
        <v>298.44342899999992</v>
      </c>
      <c r="AO484">
        <f t="shared" si="232"/>
        <v>252.52905530769226</v>
      </c>
      <c r="AP484" s="33">
        <f t="shared" si="232"/>
        <v>206.6146816153846</v>
      </c>
      <c r="AQ484">
        <f t="shared" si="232"/>
        <v>160.70030792307691</v>
      </c>
      <c r="AR484">
        <f t="shared" si="232"/>
        <v>114.78593423076923</v>
      </c>
      <c r="AT484">
        <f>PER!AK484/PBR!AJ484*100</f>
        <v>19.213413139010676</v>
      </c>
      <c r="AU484">
        <f t="shared" si="241"/>
        <v>130897.12884615385</v>
      </c>
      <c r="AW484">
        <f>PER!AW484/PBR!AU484*100</f>
        <v>16.736177750387572</v>
      </c>
      <c r="BB484">
        <f t="shared" si="242"/>
        <v>141287.01576923075</v>
      </c>
      <c r="BC484">
        <f t="shared" si="243"/>
        <v>1.4981500518471347</v>
      </c>
      <c r="BD484" s="41">
        <f t="shared" si="244"/>
        <v>211.66915</v>
      </c>
      <c r="BE484">
        <f t="shared" si="245"/>
        <v>339.08883784615381</v>
      </c>
      <c r="BF484">
        <f t="shared" si="245"/>
        <v>282.5740315384615</v>
      </c>
      <c r="BG484">
        <f t="shared" si="245"/>
        <v>226.05922523076921</v>
      </c>
      <c r="BH484">
        <f t="shared" si="245"/>
        <v>169.54441892307693</v>
      </c>
      <c r="BI484">
        <f t="shared" si="245"/>
        <v>113.02961261538461</v>
      </c>
      <c r="BK484">
        <f>PER!BD484/PBR!BB484*100</f>
        <v>20.564908951933447</v>
      </c>
      <c r="BL484">
        <f t="shared" si="246"/>
        <v>130897.12884615385</v>
      </c>
      <c r="BN484">
        <f>PER!BP484/PBR!BL484*100</f>
        <v>24.062201693411417</v>
      </c>
    </row>
    <row r="485" spans="1:66" x14ac:dyDescent="0.3">
      <c r="A485" s="38">
        <v>41243</v>
      </c>
      <c r="B485" s="48">
        <v>207102.87</v>
      </c>
      <c r="C485" s="48">
        <v>233937.52</v>
      </c>
      <c r="D485" s="49">
        <v>1406000</v>
      </c>
      <c r="E485" s="48">
        <v>2903.04</v>
      </c>
      <c r="AC485" s="35">
        <f t="shared" si="233"/>
        <v>2013</v>
      </c>
      <c r="AD485" s="5">
        <f t="shared" si="234"/>
        <v>2012</v>
      </c>
      <c r="AE485" s="5">
        <f t="shared" si="235"/>
        <v>2011</v>
      </c>
      <c r="AF485" s="8">
        <f t="shared" si="236"/>
        <v>41243</v>
      </c>
      <c r="AG485" s="6">
        <f t="shared" si="230"/>
        <v>5</v>
      </c>
      <c r="AH485" s="6">
        <f t="shared" si="231"/>
        <v>47</v>
      </c>
      <c r="AJ485">
        <f t="shared" si="237"/>
        <v>115170.6201923077</v>
      </c>
      <c r="AK485">
        <f t="shared" si="238"/>
        <v>1.7982265759634459</v>
      </c>
      <c r="AL485" s="39">
        <f t="shared" si="239"/>
        <v>41243</v>
      </c>
      <c r="AM485" s="40">
        <f t="shared" si="240"/>
        <v>207.10287</v>
      </c>
      <c r="AN485">
        <f t="shared" si="232"/>
        <v>299.44361249999997</v>
      </c>
      <c r="AO485">
        <f t="shared" si="232"/>
        <v>253.37536442307692</v>
      </c>
      <c r="AP485" s="33">
        <f t="shared" si="232"/>
        <v>207.30711634615383</v>
      </c>
      <c r="AQ485">
        <f t="shared" si="232"/>
        <v>161.23886826923075</v>
      </c>
      <c r="AR485">
        <f t="shared" si="232"/>
        <v>115.17062019230771</v>
      </c>
      <c r="AT485">
        <f>PER!AK485/PBR!AJ485*100</f>
        <v>19.312920057695333</v>
      </c>
      <c r="AU485">
        <f t="shared" si="241"/>
        <v>131320.74403846153</v>
      </c>
      <c r="AW485">
        <f>PER!AW485/PBR!AU485*100</f>
        <v>16.824107739648241</v>
      </c>
      <c r="BB485">
        <f t="shared" si="242"/>
        <v>141812.94980769232</v>
      </c>
      <c r="BC485">
        <f t="shared" si="243"/>
        <v>1.4603946274359647</v>
      </c>
      <c r="BD485" s="41">
        <f t="shared" si="244"/>
        <v>207.10287</v>
      </c>
      <c r="BE485">
        <f t="shared" si="245"/>
        <v>340.35107953846159</v>
      </c>
      <c r="BF485">
        <f t="shared" si="245"/>
        <v>283.62589961538464</v>
      </c>
      <c r="BG485">
        <f t="shared" si="245"/>
        <v>226.90071969230772</v>
      </c>
      <c r="BH485">
        <f t="shared" si="245"/>
        <v>170.17553976923082</v>
      </c>
      <c r="BI485">
        <f t="shared" si="245"/>
        <v>113.45035984615386</v>
      </c>
      <c r="BK485">
        <f>PER!BD485/PBR!BB485*100</f>
        <v>20.578627340530428</v>
      </c>
      <c r="BL485">
        <f t="shared" si="246"/>
        <v>131320.74403846153</v>
      </c>
      <c r="BN485">
        <f>PER!BP485/PBR!BL485*100</f>
        <v>24.124818354866832</v>
      </c>
    </row>
    <row r="486" spans="1:66" x14ac:dyDescent="0.3">
      <c r="A486" s="38">
        <v>41250</v>
      </c>
      <c r="B486" s="48">
        <v>218003.02</v>
      </c>
      <c r="C486" s="48">
        <v>245767.19</v>
      </c>
      <c r="D486" s="49">
        <v>1480000</v>
      </c>
      <c r="E486" s="48">
        <v>3050.4</v>
      </c>
      <c r="AC486" s="35">
        <f t="shared" si="233"/>
        <v>2013</v>
      </c>
      <c r="AD486" s="5">
        <f t="shared" si="234"/>
        <v>2012</v>
      </c>
      <c r="AE486" s="5">
        <f t="shared" si="235"/>
        <v>2011</v>
      </c>
      <c r="AF486" s="8">
        <f t="shared" si="236"/>
        <v>41250</v>
      </c>
      <c r="AG486" s="6">
        <f t="shared" si="230"/>
        <v>4</v>
      </c>
      <c r="AH486" s="6">
        <f t="shared" si="231"/>
        <v>48</v>
      </c>
      <c r="AJ486">
        <f t="shared" si="237"/>
        <v>115555.30615384616</v>
      </c>
      <c r="AK486">
        <f t="shared" si="238"/>
        <v>1.8865686679048614</v>
      </c>
      <c r="AL486" s="39">
        <f t="shared" si="239"/>
        <v>41250</v>
      </c>
      <c r="AM486" s="40">
        <f t="shared" si="240"/>
        <v>218.00301999999999</v>
      </c>
      <c r="AN486">
        <f t="shared" si="232"/>
        <v>300.44379599999996</v>
      </c>
      <c r="AO486">
        <f t="shared" si="232"/>
        <v>254.22167353846154</v>
      </c>
      <c r="AP486" s="33">
        <f t="shared" si="232"/>
        <v>207.99955107692307</v>
      </c>
      <c r="AQ486">
        <f t="shared" si="232"/>
        <v>161.77742861538462</v>
      </c>
      <c r="AR486">
        <f t="shared" si="232"/>
        <v>115.55530615384616</v>
      </c>
      <c r="AT486">
        <f>PER!AK486/PBR!AJ486*100</f>
        <v>19.411764455272696</v>
      </c>
      <c r="AU486">
        <f t="shared" si="241"/>
        <v>131744.35923076925</v>
      </c>
      <c r="AW486">
        <f>PER!AW486/PBR!AU486*100</f>
        <v>16.911472262887774</v>
      </c>
      <c r="BB486">
        <f t="shared" si="242"/>
        <v>142338.88384615385</v>
      </c>
      <c r="BC486">
        <f t="shared" si="243"/>
        <v>1.5315774165801894</v>
      </c>
      <c r="BD486" s="41">
        <f t="shared" si="244"/>
        <v>218.00301999999999</v>
      </c>
      <c r="BE486">
        <f t="shared" si="245"/>
        <v>341.6133212307692</v>
      </c>
      <c r="BF486">
        <f t="shared" si="245"/>
        <v>284.67776769230773</v>
      </c>
      <c r="BG486">
        <f t="shared" si="245"/>
        <v>227.74221415384616</v>
      </c>
      <c r="BH486">
        <f t="shared" si="245"/>
        <v>170.80666061538463</v>
      </c>
      <c r="BI486">
        <f t="shared" si="245"/>
        <v>113.87110707692308</v>
      </c>
      <c r="BK486">
        <f>PER!BD486/PBR!BB486*100</f>
        <v>20.592244351804208</v>
      </c>
      <c r="BL486">
        <f t="shared" si="246"/>
        <v>131744.35923076925</v>
      </c>
      <c r="BN486">
        <f>PER!BP486/PBR!BL486*100</f>
        <v>24.187032336932571</v>
      </c>
    </row>
    <row r="487" spans="1:66" x14ac:dyDescent="0.3">
      <c r="A487" s="38">
        <v>41257</v>
      </c>
      <c r="B487" s="48">
        <v>223158.5</v>
      </c>
      <c r="C487" s="48">
        <v>251157.47</v>
      </c>
      <c r="D487" s="49">
        <v>1515000</v>
      </c>
      <c r="E487" s="48">
        <v>3117.58</v>
      </c>
      <c r="AC487" s="35">
        <f t="shared" si="233"/>
        <v>2013</v>
      </c>
      <c r="AD487" s="5">
        <f t="shared" si="234"/>
        <v>2012</v>
      </c>
      <c r="AE487" s="5">
        <f t="shared" si="235"/>
        <v>2011</v>
      </c>
      <c r="AF487" s="8">
        <f t="shared" si="236"/>
        <v>41257</v>
      </c>
      <c r="AG487" s="6">
        <f t="shared" si="230"/>
        <v>3</v>
      </c>
      <c r="AH487" s="6">
        <f t="shared" si="231"/>
        <v>49</v>
      </c>
      <c r="AJ487">
        <f t="shared" si="237"/>
        <v>115939.99211538461</v>
      </c>
      <c r="AK487">
        <f t="shared" si="238"/>
        <v>1.9247758769718606</v>
      </c>
      <c r="AL487" s="39">
        <f t="shared" si="239"/>
        <v>41257</v>
      </c>
      <c r="AM487" s="40">
        <f t="shared" si="240"/>
        <v>223.1585</v>
      </c>
      <c r="AN487">
        <f t="shared" si="232"/>
        <v>301.44397949999995</v>
      </c>
      <c r="AO487">
        <f t="shared" si="232"/>
        <v>255.06798265384612</v>
      </c>
      <c r="AP487" s="33">
        <f t="shared" si="232"/>
        <v>208.69198580769228</v>
      </c>
      <c r="AQ487">
        <f t="shared" si="232"/>
        <v>162.31598896153844</v>
      </c>
      <c r="AR487">
        <f t="shared" si="232"/>
        <v>115.93999211538461</v>
      </c>
      <c r="AT487">
        <f>PER!AK487/PBR!AJ487*100</f>
        <v>19.50995292642758</v>
      </c>
      <c r="AU487">
        <f t="shared" si="241"/>
        <v>132167.97442307693</v>
      </c>
      <c r="AW487">
        <f>PER!AW487/PBR!AU487*100</f>
        <v>16.998276757278045</v>
      </c>
      <c r="BB487">
        <f t="shared" si="242"/>
        <v>142864.81788461536</v>
      </c>
      <c r="BC487">
        <f t="shared" si="243"/>
        <v>1.562025579875332</v>
      </c>
      <c r="BD487" s="41">
        <f t="shared" si="244"/>
        <v>223.1585</v>
      </c>
      <c r="BE487">
        <f t="shared" si="245"/>
        <v>342.87556292307687</v>
      </c>
      <c r="BF487">
        <f t="shared" si="245"/>
        <v>285.7296357692307</v>
      </c>
      <c r="BG487">
        <f t="shared" si="245"/>
        <v>228.58370861538458</v>
      </c>
      <c r="BH487">
        <f t="shared" si="245"/>
        <v>171.43778146153846</v>
      </c>
      <c r="BI487">
        <f t="shared" si="245"/>
        <v>114.29185430769229</v>
      </c>
      <c r="BK487">
        <f>PER!BD487/PBR!BB487*100</f>
        <v>20.605761105368124</v>
      </c>
      <c r="BL487">
        <f t="shared" si="246"/>
        <v>132167.97442307693</v>
      </c>
      <c r="BN487">
        <f>PER!BP487/PBR!BL487*100</f>
        <v>24.24884751152484</v>
      </c>
    </row>
    <row r="488" spans="1:66" x14ac:dyDescent="0.3">
      <c r="A488" s="38">
        <v>41264</v>
      </c>
      <c r="B488" s="48">
        <v>212405.64</v>
      </c>
      <c r="C488" s="48">
        <v>239606.59</v>
      </c>
      <c r="D488" s="49">
        <v>1442000</v>
      </c>
      <c r="E488" s="48">
        <v>2974.18</v>
      </c>
      <c r="AC488" s="35">
        <f t="shared" si="233"/>
        <v>2013</v>
      </c>
      <c r="AD488" s="5">
        <f t="shared" si="234"/>
        <v>2012</v>
      </c>
      <c r="AE488" s="5">
        <f t="shared" si="235"/>
        <v>2011</v>
      </c>
      <c r="AF488" s="8">
        <f t="shared" si="236"/>
        <v>41264</v>
      </c>
      <c r="AG488" s="6">
        <f t="shared" si="230"/>
        <v>2</v>
      </c>
      <c r="AH488" s="6">
        <f t="shared" si="231"/>
        <v>50</v>
      </c>
      <c r="AJ488">
        <f t="shared" si="237"/>
        <v>116324.67807692308</v>
      </c>
      <c r="AK488">
        <f t="shared" si="238"/>
        <v>1.8259723002159576</v>
      </c>
      <c r="AL488" s="39">
        <f t="shared" si="239"/>
        <v>41264</v>
      </c>
      <c r="AM488" s="40">
        <f t="shared" si="240"/>
        <v>212.40564000000001</v>
      </c>
      <c r="AN488">
        <f t="shared" si="232"/>
        <v>302.444163</v>
      </c>
      <c r="AO488">
        <f t="shared" si="232"/>
        <v>255.91429176923074</v>
      </c>
      <c r="AP488" s="33">
        <f t="shared" si="232"/>
        <v>209.38442053846154</v>
      </c>
      <c r="AQ488">
        <f t="shared" si="232"/>
        <v>162.85454930769231</v>
      </c>
      <c r="AR488">
        <f t="shared" si="232"/>
        <v>116.32467807692308</v>
      </c>
      <c r="AT488">
        <f>PER!AK488/PBR!AJ488*100</f>
        <v>19.607491978610277</v>
      </c>
      <c r="AU488">
        <f t="shared" si="241"/>
        <v>132591.58961538464</v>
      </c>
      <c r="AW488">
        <f>PER!AW488/PBR!AU488*100</f>
        <v>17.084526590506307</v>
      </c>
      <c r="BB488">
        <f t="shared" si="242"/>
        <v>143390.75192307692</v>
      </c>
      <c r="BC488">
        <f t="shared" si="243"/>
        <v>1.4813064102903</v>
      </c>
      <c r="BD488" s="41">
        <f t="shared" si="244"/>
        <v>212.40564000000001</v>
      </c>
      <c r="BE488">
        <f t="shared" si="245"/>
        <v>344.1378046153846</v>
      </c>
      <c r="BF488">
        <f t="shared" si="245"/>
        <v>286.78150384615384</v>
      </c>
      <c r="BG488">
        <f t="shared" si="245"/>
        <v>229.42520307692308</v>
      </c>
      <c r="BH488">
        <f t="shared" si="245"/>
        <v>172.06890230769233</v>
      </c>
      <c r="BI488">
        <f t="shared" si="245"/>
        <v>114.71260153846154</v>
      </c>
      <c r="BK488">
        <f>PER!BD488/PBR!BB488*100</f>
        <v>20.619178704409258</v>
      </c>
      <c r="BL488">
        <f t="shared" si="246"/>
        <v>132591.58961538464</v>
      </c>
      <c r="BN488">
        <f>PER!BP488/PBR!BL488*100</f>
        <v>24.310267701078484</v>
      </c>
    </row>
    <row r="489" spans="1:66" x14ac:dyDescent="0.3">
      <c r="A489" s="38">
        <v>41271</v>
      </c>
      <c r="B489" s="48">
        <v>224189.59</v>
      </c>
      <c r="C489" s="48">
        <v>251873.53</v>
      </c>
      <c r="D489" s="49">
        <v>1522000</v>
      </c>
      <c r="E489" s="48">
        <v>3125.93</v>
      </c>
      <c r="AC489" s="35">
        <f t="shared" si="233"/>
        <v>2013</v>
      </c>
      <c r="AD489" s="5">
        <f t="shared" si="234"/>
        <v>2012</v>
      </c>
      <c r="AE489" s="5">
        <f t="shared" si="235"/>
        <v>2011</v>
      </c>
      <c r="AF489" s="8">
        <f t="shared" si="236"/>
        <v>41271</v>
      </c>
      <c r="AG489" s="6">
        <f t="shared" si="230"/>
        <v>1</v>
      </c>
      <c r="AH489" s="6">
        <f t="shared" si="231"/>
        <v>51</v>
      </c>
      <c r="AJ489">
        <f t="shared" si="237"/>
        <v>116709.36403846153</v>
      </c>
      <c r="AK489">
        <f t="shared" si="238"/>
        <v>1.9209220429486566</v>
      </c>
      <c r="AL489" s="39">
        <f t="shared" si="239"/>
        <v>41271</v>
      </c>
      <c r="AM489" s="40">
        <f t="shared" si="240"/>
        <v>224.18959000000001</v>
      </c>
      <c r="AN489">
        <f t="shared" si="232"/>
        <v>303.44434649999994</v>
      </c>
      <c r="AO489">
        <f t="shared" si="232"/>
        <v>256.76060088461531</v>
      </c>
      <c r="AP489" s="33">
        <f t="shared" si="232"/>
        <v>210.07685526923072</v>
      </c>
      <c r="AQ489">
        <f t="shared" si="232"/>
        <v>163.39310965384612</v>
      </c>
      <c r="AR489">
        <f t="shared" si="232"/>
        <v>116.70936403846153</v>
      </c>
      <c r="AT489">
        <f>PER!AK489/PBR!AJ489*100</f>
        <v>19.704388033474203</v>
      </c>
      <c r="AU489">
        <f t="shared" si="241"/>
        <v>133015.20480769232</v>
      </c>
      <c r="AW489">
        <f>PER!AW489/PBR!AU489*100</f>
        <v>17.170227061881651</v>
      </c>
      <c r="BB489">
        <f t="shared" si="242"/>
        <v>143916.68596153846</v>
      </c>
      <c r="BC489">
        <f t="shared" si="243"/>
        <v>1.5577734333037265</v>
      </c>
      <c r="BD489" s="41">
        <f t="shared" si="244"/>
        <v>224.18959000000001</v>
      </c>
      <c r="BE489">
        <f t="shared" si="245"/>
        <v>345.40004630769232</v>
      </c>
      <c r="BF489">
        <f t="shared" si="245"/>
        <v>287.83337192307692</v>
      </c>
      <c r="BG489">
        <f t="shared" si="245"/>
        <v>230.26669753846153</v>
      </c>
      <c r="BH489">
        <f t="shared" si="245"/>
        <v>172.70002315384619</v>
      </c>
      <c r="BI489">
        <f t="shared" si="245"/>
        <v>115.13334876923076</v>
      </c>
      <c r="BK489">
        <f>PER!BD489/PBR!BB489*100</f>
        <v>20.632498235988614</v>
      </c>
      <c r="BL489">
        <f t="shared" si="246"/>
        <v>133015.20480769232</v>
      </c>
      <c r="BN489">
        <f>PER!BP489/PBR!BL489*100</f>
        <v>24.371296679334939</v>
      </c>
    </row>
    <row r="490" spans="1:66" x14ac:dyDescent="0.3">
      <c r="A490" s="38">
        <v>41278</v>
      </c>
      <c r="B490" s="48">
        <v>224631.49</v>
      </c>
      <c r="C490" s="48">
        <v>253155.16</v>
      </c>
      <c r="D490" s="49">
        <v>1525000</v>
      </c>
      <c r="E490" s="48">
        <v>3141.53</v>
      </c>
      <c r="AC490" s="35">
        <f t="shared" si="233"/>
        <v>2014</v>
      </c>
      <c r="AD490" s="5">
        <f t="shared" si="234"/>
        <v>2013</v>
      </c>
      <c r="AE490" s="5">
        <f t="shared" si="235"/>
        <v>2012</v>
      </c>
      <c r="AF490" s="8">
        <f t="shared" si="236"/>
        <v>41278</v>
      </c>
      <c r="AG490" s="6">
        <v>52</v>
      </c>
      <c r="AH490" s="6">
        <v>0</v>
      </c>
      <c r="AJ490">
        <f t="shared" si="237"/>
        <v>117094.05</v>
      </c>
      <c r="AK490">
        <f t="shared" si="238"/>
        <v>1.9183851784100046</v>
      </c>
      <c r="AL490" s="39">
        <f t="shared" si="239"/>
        <v>41278</v>
      </c>
      <c r="AM490" s="40">
        <f t="shared" si="240"/>
        <v>224.63148999999999</v>
      </c>
      <c r="AN490">
        <f t="shared" si="232"/>
        <v>304.44452999999999</v>
      </c>
      <c r="AO490">
        <f t="shared" si="232"/>
        <v>257.60690999999997</v>
      </c>
      <c r="AP490" s="33">
        <f t="shared" si="232"/>
        <v>210.76928999999998</v>
      </c>
      <c r="AQ490">
        <f t="shared" si="232"/>
        <v>163.93167</v>
      </c>
      <c r="AR490">
        <f t="shared" si="232"/>
        <v>117.09405000000001</v>
      </c>
      <c r="AT490">
        <f>PER!AK490/PBR!AJ490*100</f>
        <v>19.800647428285213</v>
      </c>
      <c r="AU490">
        <f t="shared" si="241"/>
        <v>133438.82</v>
      </c>
      <c r="AW490">
        <f>PER!AW490/PBR!AU490*100</f>
        <v>17.255383403420385</v>
      </c>
      <c r="BB490">
        <f t="shared" si="242"/>
        <v>144442.62</v>
      </c>
      <c r="BC490">
        <f t="shared" si="243"/>
        <v>1.5551607274916504</v>
      </c>
      <c r="BD490" s="41">
        <f t="shared" si="244"/>
        <v>224.63148999999999</v>
      </c>
      <c r="BE490">
        <f t="shared" si="245"/>
        <v>346.66228799999999</v>
      </c>
      <c r="BF490">
        <f t="shared" si="245"/>
        <v>288.88524000000001</v>
      </c>
      <c r="BG490">
        <f t="shared" si="245"/>
        <v>231.108192</v>
      </c>
      <c r="BH490">
        <f t="shared" si="245"/>
        <v>173.33114400000002</v>
      </c>
      <c r="BI490">
        <f t="shared" si="245"/>
        <v>115.554096</v>
      </c>
      <c r="BK490">
        <f>PER!BD490/PBR!BB490*100</f>
        <v>20.645720771334666</v>
      </c>
      <c r="BL490">
        <f t="shared" si="246"/>
        <v>133438.82</v>
      </c>
      <c r="BN490">
        <f>PER!BP490/PBR!BL490*100</f>
        <v>24.431938172115128</v>
      </c>
    </row>
    <row r="491" spans="1:66" x14ac:dyDescent="0.3">
      <c r="A491" s="38">
        <v>41285</v>
      </c>
      <c r="B491" s="48">
        <v>225809.88</v>
      </c>
      <c r="C491" s="48">
        <v>255265.91</v>
      </c>
      <c r="D491" s="49">
        <v>1533000</v>
      </c>
      <c r="E491" s="48">
        <v>3167.4</v>
      </c>
      <c r="AC491" s="35">
        <f t="shared" si="233"/>
        <v>2014</v>
      </c>
      <c r="AD491" s="5">
        <f t="shared" si="234"/>
        <v>2013</v>
      </c>
      <c r="AE491" s="5">
        <f t="shared" si="235"/>
        <v>2012</v>
      </c>
      <c r="AF491" s="8">
        <f t="shared" si="236"/>
        <v>41285</v>
      </c>
      <c r="AG491" s="6">
        <f t="shared" ref="AG491:AG541" si="247">AG490-1</f>
        <v>51</v>
      </c>
      <c r="AH491" s="6">
        <f t="shared" ref="AH491:AH541" si="248">AH490+1</f>
        <v>1</v>
      </c>
      <c r="AJ491">
        <f t="shared" si="237"/>
        <v>117619.98403846152</v>
      </c>
      <c r="AK491">
        <f t="shared" si="238"/>
        <v>1.9198258004027664</v>
      </c>
      <c r="AL491" s="39">
        <f t="shared" si="239"/>
        <v>41285</v>
      </c>
      <c r="AM491" s="40">
        <f t="shared" si="240"/>
        <v>225.80987999999999</v>
      </c>
      <c r="AN491">
        <f t="shared" si="232"/>
        <v>305.81195849999989</v>
      </c>
      <c r="AO491">
        <f t="shared" si="232"/>
        <v>258.76396488461535</v>
      </c>
      <c r="AP491" s="33">
        <f t="shared" si="232"/>
        <v>211.71597126923072</v>
      </c>
      <c r="AQ491">
        <f t="shared" si="232"/>
        <v>164.66797765384612</v>
      </c>
      <c r="AR491">
        <f t="shared" si="232"/>
        <v>117.61998403846152</v>
      </c>
      <c r="AT491">
        <f>PER!AK491/PBR!AJ491*100</f>
        <v>19.820604889785567</v>
      </c>
      <c r="AU491">
        <f t="shared" si="241"/>
        <v>134026.8946153846</v>
      </c>
      <c r="AW491">
        <f>PER!AW491/PBR!AU491*100</f>
        <v>17.317076452675</v>
      </c>
      <c r="BB491">
        <f t="shared" si="242"/>
        <v>144783.75673076924</v>
      </c>
      <c r="BC491">
        <f t="shared" si="243"/>
        <v>1.5596354528906295</v>
      </c>
      <c r="BD491" s="41">
        <f t="shared" si="244"/>
        <v>225.80987999999999</v>
      </c>
      <c r="BE491">
        <f t="shared" si="245"/>
        <v>347.48101615384616</v>
      </c>
      <c r="BF491">
        <f t="shared" si="245"/>
        <v>289.56751346153845</v>
      </c>
      <c r="BG491">
        <f t="shared" si="245"/>
        <v>231.65401076923078</v>
      </c>
      <c r="BH491">
        <f t="shared" si="245"/>
        <v>173.74050807692311</v>
      </c>
      <c r="BI491">
        <f t="shared" si="245"/>
        <v>115.82700538461539</v>
      </c>
      <c r="BK491">
        <f>PER!BD491/PBR!BB491*100</f>
        <v>20.507569288992766</v>
      </c>
      <c r="BL491">
        <f t="shared" si="246"/>
        <v>134026.8946153846</v>
      </c>
      <c r="BN491">
        <f>PER!BP491/PBR!BL491*100</f>
        <v>24.251294070065601</v>
      </c>
    </row>
    <row r="492" spans="1:66" x14ac:dyDescent="0.3">
      <c r="A492" s="38">
        <v>41292</v>
      </c>
      <c r="B492" s="48">
        <v>218003.02</v>
      </c>
      <c r="C492" s="48">
        <v>246229.43</v>
      </c>
      <c r="D492" s="49">
        <v>1480000</v>
      </c>
      <c r="E492" s="48">
        <v>3054.99</v>
      </c>
      <c r="AC492" s="35">
        <f t="shared" si="233"/>
        <v>2014</v>
      </c>
      <c r="AD492" s="5">
        <f t="shared" si="234"/>
        <v>2013</v>
      </c>
      <c r="AE492" s="5">
        <f t="shared" si="235"/>
        <v>2012</v>
      </c>
      <c r="AF492" s="8">
        <f t="shared" si="236"/>
        <v>41292</v>
      </c>
      <c r="AG492" s="6">
        <f t="shared" si="247"/>
        <v>50</v>
      </c>
      <c r="AH492" s="6">
        <f t="shared" si="248"/>
        <v>2</v>
      </c>
      <c r="AJ492">
        <f t="shared" si="237"/>
        <v>118145.91807692309</v>
      </c>
      <c r="AK492">
        <f t="shared" si="238"/>
        <v>1.8452014555260503</v>
      </c>
      <c r="AL492" s="39">
        <f t="shared" si="239"/>
        <v>41292</v>
      </c>
      <c r="AM492" s="40">
        <f t="shared" si="240"/>
        <v>218.00301999999999</v>
      </c>
      <c r="AN492">
        <f t="shared" si="232"/>
        <v>307.17938699999996</v>
      </c>
      <c r="AO492">
        <f t="shared" si="232"/>
        <v>259.92101976923078</v>
      </c>
      <c r="AP492" s="33">
        <f t="shared" si="232"/>
        <v>212.66265253846151</v>
      </c>
      <c r="AQ492">
        <f t="shared" si="232"/>
        <v>165.40428530769231</v>
      </c>
      <c r="AR492">
        <f t="shared" si="232"/>
        <v>118.14591807692308</v>
      </c>
      <c r="AT492">
        <f>PER!AK492/PBR!AJ492*100</f>
        <v>19.840384667477704</v>
      </c>
      <c r="AU492">
        <f t="shared" si="241"/>
        <v>134614.96923076923</v>
      </c>
      <c r="AW492">
        <f>PER!AW492/PBR!AU492*100</f>
        <v>17.378230481396916</v>
      </c>
      <c r="BB492">
        <f t="shared" si="242"/>
        <v>145124.89346153848</v>
      </c>
      <c r="BC492">
        <f t="shared" si="243"/>
        <v>1.5021752285232577</v>
      </c>
      <c r="BD492" s="41">
        <f t="shared" si="244"/>
        <v>218.00301999999999</v>
      </c>
      <c r="BE492">
        <f t="shared" si="245"/>
        <v>348.29974430769232</v>
      </c>
      <c r="BF492">
        <f t="shared" si="245"/>
        <v>290.24978692307695</v>
      </c>
      <c r="BG492">
        <f t="shared" si="245"/>
        <v>232.19982953846159</v>
      </c>
      <c r="BH492">
        <f t="shared" si="245"/>
        <v>174.14987215384619</v>
      </c>
      <c r="BI492">
        <f t="shared" si="245"/>
        <v>116.09991476923079</v>
      </c>
      <c r="BK492">
        <f>PER!BD492/PBR!BB492*100</f>
        <v>20.370067296120428</v>
      </c>
      <c r="BL492">
        <f t="shared" si="246"/>
        <v>134614.96923076923</v>
      </c>
      <c r="BN492">
        <f>PER!BP492/PBR!BL492*100</f>
        <v>24.072228280018692</v>
      </c>
    </row>
    <row r="493" spans="1:66" x14ac:dyDescent="0.3">
      <c r="A493" s="38">
        <v>41299</v>
      </c>
      <c r="B493" s="48">
        <v>208723.16</v>
      </c>
      <c r="C493" s="48">
        <v>235743.04</v>
      </c>
      <c r="D493" s="49">
        <v>1417000</v>
      </c>
      <c r="E493" s="48">
        <v>2924.22</v>
      </c>
      <c r="AC493" s="35">
        <f t="shared" si="233"/>
        <v>2014</v>
      </c>
      <c r="AD493" s="5">
        <f t="shared" si="234"/>
        <v>2013</v>
      </c>
      <c r="AE493" s="5">
        <f t="shared" si="235"/>
        <v>2012</v>
      </c>
      <c r="AF493" s="8">
        <f t="shared" si="236"/>
        <v>41299</v>
      </c>
      <c r="AG493" s="6">
        <f t="shared" si="247"/>
        <v>49</v>
      </c>
      <c r="AH493" s="6">
        <f t="shared" si="248"/>
        <v>3</v>
      </c>
      <c r="AJ493">
        <f t="shared" si="237"/>
        <v>118671.85211538461</v>
      </c>
      <c r="AK493">
        <f t="shared" si="238"/>
        <v>1.7588261772223672</v>
      </c>
      <c r="AL493" s="39">
        <f t="shared" si="239"/>
        <v>41299</v>
      </c>
      <c r="AM493" s="40">
        <f t="shared" si="240"/>
        <v>208.72316000000001</v>
      </c>
      <c r="AN493">
        <f t="shared" si="232"/>
        <v>308.54681549999998</v>
      </c>
      <c r="AO493">
        <f t="shared" si="232"/>
        <v>261.0780746538461</v>
      </c>
      <c r="AP493" s="33">
        <f t="shared" si="232"/>
        <v>213.60933380769228</v>
      </c>
      <c r="AQ493">
        <f t="shared" si="232"/>
        <v>166.14059296153843</v>
      </c>
      <c r="AR493">
        <f t="shared" si="232"/>
        <v>118.67185211538461</v>
      </c>
      <c r="AT493">
        <f>PER!AK493/PBR!AJ493*100</f>
        <v>19.859989123757462</v>
      </c>
      <c r="AU493">
        <f t="shared" si="241"/>
        <v>135203.04384615386</v>
      </c>
      <c r="AW493">
        <f>PER!AW493/PBR!AU493*100</f>
        <v>17.438852523102902</v>
      </c>
      <c r="BB493">
        <f t="shared" si="242"/>
        <v>145466.03019230769</v>
      </c>
      <c r="BC493">
        <f t="shared" si="243"/>
        <v>1.4348584320618751</v>
      </c>
      <c r="BD493" s="41">
        <f t="shared" si="244"/>
        <v>208.72316000000001</v>
      </c>
      <c r="BE493">
        <f t="shared" si="245"/>
        <v>349.11847246153843</v>
      </c>
      <c r="BF493">
        <f t="shared" si="245"/>
        <v>290.9320603846154</v>
      </c>
      <c r="BG493">
        <f t="shared" si="245"/>
        <v>232.74564830769231</v>
      </c>
      <c r="BH493">
        <f t="shared" si="245"/>
        <v>174.55923623076924</v>
      </c>
      <c r="BI493">
        <f t="shared" si="245"/>
        <v>116.37282415384615</v>
      </c>
      <c r="BK493">
        <f>PER!BD493/PBR!BB493*100</f>
        <v>20.233210223306205</v>
      </c>
      <c r="BL493">
        <f t="shared" si="246"/>
        <v>135203.04384615386</v>
      </c>
      <c r="BN493">
        <f>PER!BP493/PBR!BL493*100</f>
        <v>23.894720207055872</v>
      </c>
    </row>
    <row r="494" spans="1:66" x14ac:dyDescent="0.3">
      <c r="A494" s="38">
        <v>41306</v>
      </c>
      <c r="B494" s="48">
        <v>212258.34</v>
      </c>
      <c r="C494" s="48">
        <v>239066.51</v>
      </c>
      <c r="D494" s="49">
        <v>1441000</v>
      </c>
      <c r="E494" s="48">
        <v>2965.63</v>
      </c>
      <c r="AC494" s="35">
        <f t="shared" si="233"/>
        <v>2014</v>
      </c>
      <c r="AD494" s="5">
        <f t="shared" si="234"/>
        <v>2013</v>
      </c>
      <c r="AE494" s="5">
        <f t="shared" si="235"/>
        <v>2012</v>
      </c>
      <c r="AF494" s="8">
        <f t="shared" si="236"/>
        <v>41306</v>
      </c>
      <c r="AG494" s="6">
        <f t="shared" si="247"/>
        <v>48</v>
      </c>
      <c r="AH494" s="6">
        <f t="shared" si="248"/>
        <v>4</v>
      </c>
      <c r="AJ494">
        <f t="shared" si="237"/>
        <v>119197.78615384616</v>
      </c>
      <c r="AK494">
        <f t="shared" si="238"/>
        <v>1.780723844367734</v>
      </c>
      <c r="AL494" s="39">
        <f t="shared" si="239"/>
        <v>41306</v>
      </c>
      <c r="AM494" s="40">
        <f t="shared" si="240"/>
        <v>212.25834</v>
      </c>
      <c r="AN494">
        <f t="shared" si="232"/>
        <v>309.91424399999994</v>
      </c>
      <c r="AO494">
        <f t="shared" si="232"/>
        <v>262.23512953846154</v>
      </c>
      <c r="AP494" s="33">
        <f t="shared" si="232"/>
        <v>214.55601507692307</v>
      </c>
      <c r="AQ494">
        <f t="shared" si="232"/>
        <v>166.87690061538459</v>
      </c>
      <c r="AR494">
        <f t="shared" si="232"/>
        <v>119.19778615384615</v>
      </c>
      <c r="AT494">
        <f>PER!AK494/PBR!AJ494*100</f>
        <v>19.879420579326453</v>
      </c>
      <c r="AU494">
        <f t="shared" si="241"/>
        <v>135791.11846153848</v>
      </c>
      <c r="AW494">
        <f>PER!AW494/PBR!AU494*100</f>
        <v>17.498949489468707</v>
      </c>
      <c r="BB494">
        <f t="shared" si="242"/>
        <v>145807.1669230769</v>
      </c>
      <c r="BC494">
        <f t="shared" si="243"/>
        <v>1.4557469600378461</v>
      </c>
      <c r="BD494" s="41">
        <f t="shared" si="244"/>
        <v>212.25834</v>
      </c>
      <c r="BE494">
        <f t="shared" si="245"/>
        <v>349.93720061538454</v>
      </c>
      <c r="BF494">
        <f t="shared" si="245"/>
        <v>291.61433384615378</v>
      </c>
      <c r="BG494">
        <f t="shared" si="245"/>
        <v>233.29146707692306</v>
      </c>
      <c r="BH494">
        <f t="shared" si="245"/>
        <v>174.9686003076923</v>
      </c>
      <c r="BI494">
        <f t="shared" si="245"/>
        <v>116.64573353846153</v>
      </c>
      <c r="BK494">
        <f>PER!BD494/PBR!BB494*100</f>
        <v>20.096993543901824</v>
      </c>
      <c r="BL494">
        <f t="shared" si="246"/>
        <v>135791.11846153848</v>
      </c>
      <c r="BN494">
        <f>PER!BP494/PBR!BL494*100</f>
        <v>23.718749613022723</v>
      </c>
    </row>
    <row r="495" spans="1:66" x14ac:dyDescent="0.3">
      <c r="A495" s="38">
        <v>41313</v>
      </c>
      <c r="B495" s="48">
        <v>215351.63</v>
      </c>
      <c r="C495" s="48">
        <v>242699.86</v>
      </c>
      <c r="D495" s="49">
        <v>1462000</v>
      </c>
      <c r="E495" s="48">
        <v>3009.8</v>
      </c>
      <c r="AC495" s="35">
        <f t="shared" si="233"/>
        <v>2014</v>
      </c>
      <c r="AD495" s="5">
        <f t="shared" si="234"/>
        <v>2013</v>
      </c>
      <c r="AE495" s="5">
        <f t="shared" si="235"/>
        <v>2012</v>
      </c>
      <c r="AF495" s="8">
        <f t="shared" si="236"/>
        <v>41313</v>
      </c>
      <c r="AG495" s="6">
        <f t="shared" si="247"/>
        <v>47</v>
      </c>
      <c r="AH495" s="6">
        <f t="shared" si="248"/>
        <v>5</v>
      </c>
      <c r="AJ495">
        <f t="shared" si="237"/>
        <v>119723.72019230769</v>
      </c>
      <c r="AK495">
        <f t="shared" si="238"/>
        <v>1.7987382087199497</v>
      </c>
      <c r="AL495" s="39">
        <f t="shared" si="239"/>
        <v>41313</v>
      </c>
      <c r="AM495" s="40">
        <f t="shared" si="240"/>
        <v>215.35163</v>
      </c>
      <c r="AN495">
        <f t="shared" ref="AN495:AR545" si="249">($AJ495*AN$18)/1000</f>
        <v>311.28167250000001</v>
      </c>
      <c r="AO495">
        <f t="shared" si="249"/>
        <v>263.39218442307691</v>
      </c>
      <c r="AP495" s="33">
        <f t="shared" si="249"/>
        <v>215.50269634615381</v>
      </c>
      <c r="AQ495">
        <f t="shared" si="249"/>
        <v>167.61320826923077</v>
      </c>
      <c r="AR495">
        <f t="shared" si="249"/>
        <v>119.7237201923077</v>
      </c>
      <c r="AT495">
        <f>PER!AK495/PBR!AJ495*100</f>
        <v>19.898681314107883</v>
      </c>
      <c r="AU495">
        <f t="shared" si="241"/>
        <v>136379.19307692308</v>
      </c>
      <c r="AW495">
        <f>PER!AW495/PBR!AU495*100</f>
        <v>17.55852817295596</v>
      </c>
      <c r="BB495">
        <f t="shared" si="242"/>
        <v>146148.30365384615</v>
      </c>
      <c r="BC495">
        <f t="shared" si="243"/>
        <v>1.47351440020859</v>
      </c>
      <c r="BD495" s="41">
        <f t="shared" si="244"/>
        <v>215.35163</v>
      </c>
      <c r="BE495">
        <f t="shared" si="245"/>
        <v>350.75592876923071</v>
      </c>
      <c r="BF495">
        <f t="shared" si="245"/>
        <v>292.29660730769228</v>
      </c>
      <c r="BG495">
        <f t="shared" si="245"/>
        <v>233.83728584615386</v>
      </c>
      <c r="BH495">
        <f t="shared" si="245"/>
        <v>175.37796438461538</v>
      </c>
      <c r="BI495">
        <f t="shared" si="245"/>
        <v>116.91864292307693</v>
      </c>
      <c r="BK495">
        <f>PER!BD495/PBR!BB495*100</f>
        <v>19.961412773523087</v>
      </c>
      <c r="BL495">
        <f t="shared" si="246"/>
        <v>136379.19307692308</v>
      </c>
      <c r="BN495">
        <f>PER!BP495/PBR!BL495*100</f>
        <v>23.544296608836973</v>
      </c>
    </row>
    <row r="496" spans="1:66" x14ac:dyDescent="0.3">
      <c r="A496" s="38">
        <v>41320</v>
      </c>
      <c r="B496" s="48">
        <v>220654.41</v>
      </c>
      <c r="C496" s="48">
        <v>248857.98</v>
      </c>
      <c r="D496" s="49">
        <v>1498000</v>
      </c>
      <c r="E496" s="48">
        <v>3086.55</v>
      </c>
      <c r="AC496" s="35">
        <f t="shared" si="233"/>
        <v>2014</v>
      </c>
      <c r="AD496" s="5">
        <f t="shared" si="234"/>
        <v>2013</v>
      </c>
      <c r="AE496" s="5">
        <f t="shared" si="235"/>
        <v>2012</v>
      </c>
      <c r="AF496" s="8">
        <f t="shared" si="236"/>
        <v>41320</v>
      </c>
      <c r="AG496" s="6">
        <f t="shared" si="247"/>
        <v>46</v>
      </c>
      <c r="AH496" s="6">
        <f t="shared" si="248"/>
        <v>6</v>
      </c>
      <c r="AJ496">
        <f t="shared" si="237"/>
        <v>120249.65423076923</v>
      </c>
      <c r="AK496">
        <f t="shared" si="238"/>
        <v>1.8349691848306322</v>
      </c>
      <c r="AL496" s="39">
        <f t="shared" si="239"/>
        <v>41320</v>
      </c>
      <c r="AM496" s="40">
        <f t="shared" si="240"/>
        <v>220.65441000000001</v>
      </c>
      <c r="AN496">
        <f t="shared" si="249"/>
        <v>312.64910099999997</v>
      </c>
      <c r="AO496">
        <f t="shared" si="249"/>
        <v>264.54923930769229</v>
      </c>
      <c r="AP496" s="33">
        <f t="shared" si="249"/>
        <v>216.44937761538458</v>
      </c>
      <c r="AQ496">
        <f t="shared" si="249"/>
        <v>168.34951592307692</v>
      </c>
      <c r="AR496">
        <f t="shared" si="249"/>
        <v>120.24965423076922</v>
      </c>
      <c r="AT496">
        <f>PER!AK496/PBR!AJ496*100</f>
        <v>19.917773568138294</v>
      </c>
      <c r="AU496">
        <f t="shared" si="241"/>
        <v>136967.26769230771</v>
      </c>
      <c r="AW496">
        <f>PER!AW496/PBR!AU496*100</f>
        <v>17.617595249371426</v>
      </c>
      <c r="BB496">
        <f t="shared" si="242"/>
        <v>146489.44038461539</v>
      </c>
      <c r="BC496">
        <f t="shared" si="243"/>
        <v>1.5062820188312602</v>
      </c>
      <c r="BD496" s="41">
        <f t="shared" si="244"/>
        <v>220.65441000000001</v>
      </c>
      <c r="BE496">
        <f t="shared" si="245"/>
        <v>351.57465692307687</v>
      </c>
      <c r="BF496">
        <f t="shared" si="245"/>
        <v>292.97888076923078</v>
      </c>
      <c r="BG496">
        <f t="shared" si="245"/>
        <v>234.38310461538464</v>
      </c>
      <c r="BH496">
        <f t="shared" si="245"/>
        <v>175.78732846153846</v>
      </c>
      <c r="BI496">
        <f t="shared" si="245"/>
        <v>117.19155230769232</v>
      </c>
      <c r="BK496">
        <f>PER!BD496/PBR!BB496*100</f>
        <v>19.82646346955778</v>
      </c>
      <c r="BL496">
        <f t="shared" si="246"/>
        <v>136967.26769230771</v>
      </c>
      <c r="BN496">
        <f>PER!BP496/PBR!BL496*100</f>
        <v>23.371341646994733</v>
      </c>
    </row>
    <row r="497" spans="1:66" x14ac:dyDescent="0.3">
      <c r="A497" s="38">
        <v>41327</v>
      </c>
      <c r="B497" s="48">
        <v>225367.99</v>
      </c>
      <c r="C497" s="48">
        <v>254475.09</v>
      </c>
      <c r="D497" s="49">
        <v>1530000</v>
      </c>
      <c r="E497" s="48">
        <v>3156</v>
      </c>
      <c r="AC497" s="35">
        <f t="shared" si="233"/>
        <v>2014</v>
      </c>
      <c r="AD497" s="5">
        <f t="shared" si="234"/>
        <v>2013</v>
      </c>
      <c r="AE497" s="5">
        <f t="shared" si="235"/>
        <v>2012</v>
      </c>
      <c r="AF497" s="8">
        <f t="shared" si="236"/>
        <v>41327</v>
      </c>
      <c r="AG497" s="6">
        <f t="shared" si="247"/>
        <v>45</v>
      </c>
      <c r="AH497" s="6">
        <f t="shared" si="248"/>
        <v>7</v>
      </c>
      <c r="AJ497">
        <f t="shared" si="237"/>
        <v>120775.58826923078</v>
      </c>
      <c r="AK497">
        <f t="shared" si="238"/>
        <v>1.8660061460235964</v>
      </c>
      <c r="AL497" s="39">
        <f t="shared" si="239"/>
        <v>41327</v>
      </c>
      <c r="AM497" s="40">
        <f t="shared" si="240"/>
        <v>225.36798999999999</v>
      </c>
      <c r="AN497">
        <f t="shared" si="249"/>
        <v>314.01652949999999</v>
      </c>
      <c r="AO497">
        <f t="shared" si="249"/>
        <v>265.70629419230767</v>
      </c>
      <c r="AP497" s="33">
        <f t="shared" si="249"/>
        <v>217.39605888461537</v>
      </c>
      <c r="AQ497">
        <f t="shared" si="249"/>
        <v>169.08582357692308</v>
      </c>
      <c r="AR497">
        <f t="shared" si="249"/>
        <v>120.77558826923078</v>
      </c>
      <c r="AT497">
        <f>PER!AK497/PBR!AJ497*100</f>
        <v>19.936699542436028</v>
      </c>
      <c r="AU497">
        <f t="shared" si="241"/>
        <v>137555.34230769231</v>
      </c>
      <c r="AW497">
        <f>PER!AW497/PBR!AU497*100</f>
        <v>17.676157280360641</v>
      </c>
      <c r="BB497">
        <f t="shared" si="242"/>
        <v>146830.57711538463</v>
      </c>
      <c r="BC497">
        <f t="shared" si="243"/>
        <v>1.5348845889429277</v>
      </c>
      <c r="BD497" s="41">
        <f t="shared" si="244"/>
        <v>225.36798999999999</v>
      </c>
      <c r="BE497">
        <f t="shared" si="245"/>
        <v>352.3933850769231</v>
      </c>
      <c r="BF497">
        <f t="shared" si="245"/>
        <v>293.66115423076928</v>
      </c>
      <c r="BG497">
        <f t="shared" si="245"/>
        <v>234.92892338461542</v>
      </c>
      <c r="BH497">
        <f t="shared" si="245"/>
        <v>176.19669253846158</v>
      </c>
      <c r="BI497">
        <f t="shared" si="245"/>
        <v>117.46446169230771</v>
      </c>
      <c r="BK497">
        <f>PER!BD497/PBR!BB497*100</f>
        <v>19.692141230680384</v>
      </c>
      <c r="BL497">
        <f t="shared" si="246"/>
        <v>137555.34230769231</v>
      </c>
      <c r="BN497">
        <f>PER!BP497/PBR!BL497*100</f>
        <v>23.199865514268957</v>
      </c>
    </row>
    <row r="498" spans="1:66" x14ac:dyDescent="0.3">
      <c r="A498" s="38">
        <v>41333</v>
      </c>
      <c r="B498" s="48">
        <v>227430.18</v>
      </c>
      <c r="C498" s="48">
        <v>256551.49</v>
      </c>
      <c r="D498" s="49">
        <v>1544000</v>
      </c>
      <c r="E498" s="48">
        <v>3181.89</v>
      </c>
      <c r="AC498" s="35">
        <f t="shared" si="233"/>
        <v>2014</v>
      </c>
      <c r="AD498" s="5">
        <f t="shared" si="234"/>
        <v>2013</v>
      </c>
      <c r="AE498" s="5">
        <f t="shared" si="235"/>
        <v>2012</v>
      </c>
      <c r="AF498" s="8">
        <f t="shared" si="236"/>
        <v>41333</v>
      </c>
      <c r="AG498" s="6">
        <f t="shared" si="247"/>
        <v>44</v>
      </c>
      <c r="AH498" s="6">
        <f t="shared" si="248"/>
        <v>8</v>
      </c>
      <c r="AJ498">
        <f t="shared" si="237"/>
        <v>121301.52230769231</v>
      </c>
      <c r="AK498">
        <f t="shared" si="238"/>
        <v>1.8749161236666323</v>
      </c>
      <c r="AL498" s="39">
        <f t="shared" si="239"/>
        <v>41333</v>
      </c>
      <c r="AM498" s="40">
        <f t="shared" si="240"/>
        <v>227.43018000000001</v>
      </c>
      <c r="AN498">
        <f t="shared" si="249"/>
        <v>315.38395800000001</v>
      </c>
      <c r="AO498">
        <f t="shared" si="249"/>
        <v>266.86334907692304</v>
      </c>
      <c r="AP498" s="33">
        <f t="shared" si="249"/>
        <v>218.34274015384617</v>
      </c>
      <c r="AQ498">
        <f t="shared" si="249"/>
        <v>169.82213123076923</v>
      </c>
      <c r="AR498">
        <f t="shared" si="249"/>
        <v>121.30152230769231</v>
      </c>
      <c r="AT498">
        <f>PER!AK498/PBR!AJ498*100</f>
        <v>19.955461399847103</v>
      </c>
      <c r="AU498">
        <f t="shared" si="241"/>
        <v>138143.41692307693</v>
      </c>
      <c r="AW498">
        <f>PER!AW498/PBR!AU498*100</f>
        <v>17.734220715837782</v>
      </c>
      <c r="BB498">
        <f t="shared" si="242"/>
        <v>147171.71384615384</v>
      </c>
      <c r="BC498">
        <f t="shared" si="243"/>
        <v>1.5453389381450329</v>
      </c>
      <c r="BD498" s="41">
        <f t="shared" si="244"/>
        <v>227.43018000000001</v>
      </c>
      <c r="BE498">
        <f t="shared" si="245"/>
        <v>353.21211323076921</v>
      </c>
      <c r="BF498">
        <f t="shared" si="245"/>
        <v>294.34342769230767</v>
      </c>
      <c r="BG498">
        <f t="shared" si="245"/>
        <v>235.47474215384617</v>
      </c>
      <c r="BH498">
        <f t="shared" si="245"/>
        <v>176.60605661538463</v>
      </c>
      <c r="BI498">
        <f t="shared" si="245"/>
        <v>117.73737107692308</v>
      </c>
      <c r="BK498">
        <f>PER!BD498/PBR!BB498*100</f>
        <v>19.558441696373638</v>
      </c>
      <c r="BL498">
        <f t="shared" si="246"/>
        <v>138143.41692307693</v>
      </c>
      <c r="BN498">
        <f>PER!BP498/PBR!BL498*100</f>
        <v>23.029849324594334</v>
      </c>
    </row>
    <row r="499" spans="1:66" x14ac:dyDescent="0.3">
      <c r="A499" s="38">
        <v>41341</v>
      </c>
      <c r="B499" s="48">
        <v>220801.71</v>
      </c>
      <c r="C499" s="48">
        <v>251600.21</v>
      </c>
      <c r="D499" s="49">
        <v>1499000</v>
      </c>
      <c r="E499" s="48">
        <v>3120.22</v>
      </c>
      <c r="AC499" s="35">
        <f t="shared" si="233"/>
        <v>2014</v>
      </c>
      <c r="AD499" s="5">
        <f t="shared" si="234"/>
        <v>2013</v>
      </c>
      <c r="AE499" s="5">
        <f t="shared" si="235"/>
        <v>2012</v>
      </c>
      <c r="AF499" s="8">
        <f t="shared" si="236"/>
        <v>41341</v>
      </c>
      <c r="AG499" s="6">
        <f t="shared" si="247"/>
        <v>43</v>
      </c>
      <c r="AH499" s="6">
        <f t="shared" si="248"/>
        <v>9</v>
      </c>
      <c r="AJ499">
        <f t="shared" si="237"/>
        <v>121827.45634615383</v>
      </c>
      <c r="AK499">
        <f t="shared" si="238"/>
        <v>1.8124133641321885</v>
      </c>
      <c r="AL499" s="39">
        <f t="shared" si="239"/>
        <v>41341</v>
      </c>
      <c r="AM499" s="40">
        <f t="shared" si="240"/>
        <v>220.80170999999999</v>
      </c>
      <c r="AN499">
        <f t="shared" si="249"/>
        <v>316.75138649999991</v>
      </c>
      <c r="AO499">
        <f t="shared" si="249"/>
        <v>268.02040396153842</v>
      </c>
      <c r="AP499" s="33">
        <f t="shared" si="249"/>
        <v>219.28942142307687</v>
      </c>
      <c r="AQ499">
        <f t="shared" si="249"/>
        <v>170.55843888461536</v>
      </c>
      <c r="AR499">
        <f t="shared" si="249"/>
        <v>121.82745634615384</v>
      </c>
      <c r="AT499">
        <f>PER!AK499/PBR!AJ499*100</f>
        <v>19.974061265869157</v>
      </c>
      <c r="AU499">
        <f t="shared" si="241"/>
        <v>138731.49153846153</v>
      </c>
      <c r="AW499">
        <f>PER!AW499/PBR!AU499*100</f>
        <v>17.791791896353811</v>
      </c>
      <c r="BB499">
        <f t="shared" si="242"/>
        <v>147512.85057692305</v>
      </c>
      <c r="BC499">
        <f t="shared" si="243"/>
        <v>1.4968303380786423</v>
      </c>
      <c r="BD499" s="41">
        <f t="shared" si="244"/>
        <v>220.80170999999999</v>
      </c>
      <c r="BE499">
        <f t="shared" si="245"/>
        <v>354.03084138461531</v>
      </c>
      <c r="BF499">
        <f t="shared" si="245"/>
        <v>295.02570115384611</v>
      </c>
      <c r="BG499">
        <f t="shared" si="245"/>
        <v>236.02056092307691</v>
      </c>
      <c r="BH499">
        <f t="shared" si="245"/>
        <v>177.01542069230771</v>
      </c>
      <c r="BI499">
        <f t="shared" si="245"/>
        <v>118.01028046153846</v>
      </c>
      <c r="BK499">
        <f>PER!BD499/PBR!BB499*100</f>
        <v>19.425360546456595</v>
      </c>
      <c r="BL499">
        <f t="shared" si="246"/>
        <v>138731.49153846153</v>
      </c>
      <c r="BN499">
        <f>PER!BP499/PBR!BL499*100</f>
        <v>22.86127451213326</v>
      </c>
    </row>
    <row r="500" spans="1:66" x14ac:dyDescent="0.3">
      <c r="A500" s="38">
        <v>41348</v>
      </c>
      <c r="B500" s="48">
        <v>218003.02</v>
      </c>
      <c r="C500" s="48">
        <v>249475.26</v>
      </c>
      <c r="D500" s="49">
        <v>1480000</v>
      </c>
      <c r="E500" s="48">
        <v>3093.41</v>
      </c>
      <c r="AC500" s="35">
        <f t="shared" si="233"/>
        <v>2014</v>
      </c>
      <c r="AD500" s="5">
        <f t="shared" si="234"/>
        <v>2013</v>
      </c>
      <c r="AE500" s="5">
        <f t="shared" si="235"/>
        <v>2012</v>
      </c>
      <c r="AF500" s="8">
        <f t="shared" si="236"/>
        <v>41348</v>
      </c>
      <c r="AG500" s="6">
        <f t="shared" si="247"/>
        <v>42</v>
      </c>
      <c r="AH500" s="6">
        <f t="shared" si="248"/>
        <v>10</v>
      </c>
      <c r="AJ500">
        <f t="shared" si="237"/>
        <v>122353.3903846154</v>
      </c>
      <c r="AK500">
        <f t="shared" si="238"/>
        <v>1.7817489103874598</v>
      </c>
      <c r="AL500" s="39">
        <f t="shared" si="239"/>
        <v>41348</v>
      </c>
      <c r="AM500" s="40">
        <f t="shared" si="240"/>
        <v>218.00301999999999</v>
      </c>
      <c r="AN500">
        <f t="shared" si="249"/>
        <v>318.11881499999998</v>
      </c>
      <c r="AO500">
        <f t="shared" si="249"/>
        <v>269.17745884615385</v>
      </c>
      <c r="AP500" s="33">
        <f t="shared" si="249"/>
        <v>220.2361026923077</v>
      </c>
      <c r="AQ500">
        <f t="shared" si="249"/>
        <v>171.29474653846154</v>
      </c>
      <c r="AR500">
        <f t="shared" si="249"/>
        <v>122.35339038461539</v>
      </c>
      <c r="AT500">
        <f>PER!AK500/PBR!AJ500*100</f>
        <v>19.99250122945416</v>
      </c>
      <c r="AU500">
        <f t="shared" si="241"/>
        <v>139319.56615384616</v>
      </c>
      <c r="AW500">
        <f>PER!AW500/PBR!AU500*100</f>
        <v>17.8488770554046</v>
      </c>
      <c r="BB500">
        <f t="shared" si="242"/>
        <v>147853.98730769232</v>
      </c>
      <c r="BC500">
        <f t="shared" si="243"/>
        <v>1.4744480278798546</v>
      </c>
      <c r="BD500" s="41">
        <f t="shared" si="244"/>
        <v>218.00301999999999</v>
      </c>
      <c r="BE500">
        <f t="shared" si="245"/>
        <v>354.84956953846159</v>
      </c>
      <c r="BF500">
        <f t="shared" si="245"/>
        <v>295.70797461538467</v>
      </c>
      <c r="BG500">
        <f t="shared" si="245"/>
        <v>236.56637969230772</v>
      </c>
      <c r="BH500">
        <f t="shared" si="245"/>
        <v>177.42478476923083</v>
      </c>
      <c r="BI500">
        <f t="shared" si="245"/>
        <v>118.28318984615386</v>
      </c>
      <c r="BK500">
        <f>PER!BD500/PBR!BB500*100</f>
        <v>19.292893500619339</v>
      </c>
      <c r="BL500">
        <f t="shared" si="246"/>
        <v>139319.56615384616</v>
      </c>
      <c r="BN500">
        <f>PER!BP500/PBR!BL500*100</f>
        <v>22.694122824517287</v>
      </c>
    </row>
    <row r="501" spans="1:66" x14ac:dyDescent="0.3">
      <c r="A501" s="38">
        <v>41355</v>
      </c>
      <c r="B501" s="48">
        <v>214320.54</v>
      </c>
      <c r="C501" s="48">
        <v>245297.87</v>
      </c>
      <c r="D501" s="49">
        <v>1455000</v>
      </c>
      <c r="E501" s="48">
        <v>3041.22</v>
      </c>
      <c r="AC501" s="35">
        <f t="shared" si="233"/>
        <v>2014</v>
      </c>
      <c r="AD501" s="5">
        <f t="shared" si="234"/>
        <v>2013</v>
      </c>
      <c r="AE501" s="5">
        <f t="shared" si="235"/>
        <v>2012</v>
      </c>
      <c r="AF501" s="8">
        <f t="shared" si="236"/>
        <v>41355</v>
      </c>
      <c r="AG501" s="6">
        <f t="shared" si="247"/>
        <v>41</v>
      </c>
      <c r="AH501" s="6">
        <f t="shared" si="248"/>
        <v>11</v>
      </c>
      <c r="AJ501">
        <f t="shared" si="237"/>
        <v>122879.32442307692</v>
      </c>
      <c r="AK501">
        <f t="shared" si="238"/>
        <v>1.7441546086474926</v>
      </c>
      <c r="AL501" s="39">
        <f t="shared" si="239"/>
        <v>41355</v>
      </c>
      <c r="AM501" s="40">
        <f t="shared" si="240"/>
        <v>214.32053999999999</v>
      </c>
      <c r="AN501">
        <f t="shared" si="249"/>
        <v>319.48624349999994</v>
      </c>
      <c r="AO501">
        <f t="shared" si="249"/>
        <v>270.33451373076917</v>
      </c>
      <c r="AP501" s="33">
        <f t="shared" si="249"/>
        <v>221.18278396153843</v>
      </c>
      <c r="AQ501">
        <f t="shared" si="249"/>
        <v>172.03105419230766</v>
      </c>
      <c r="AR501">
        <f t="shared" si="249"/>
        <v>122.87932442307692</v>
      </c>
      <c r="AT501">
        <f>PER!AK501/PBR!AJ501*100</f>
        <v>20.010783343790511</v>
      </c>
      <c r="AU501">
        <f t="shared" si="241"/>
        <v>139907.64076923078</v>
      </c>
      <c r="AW501">
        <f>PER!AW501/PBR!AU501*100</f>
        <v>17.905482321680864</v>
      </c>
      <c r="BB501">
        <f t="shared" si="242"/>
        <v>148195.12403846154</v>
      </c>
      <c r="BC501">
        <f t="shared" si="243"/>
        <v>1.4462050717969421</v>
      </c>
      <c r="BD501" s="41">
        <f t="shared" si="244"/>
        <v>214.32053999999999</v>
      </c>
      <c r="BE501">
        <f t="shared" si="245"/>
        <v>355.6682976923077</v>
      </c>
      <c r="BF501">
        <f t="shared" si="245"/>
        <v>296.39024807692306</v>
      </c>
      <c r="BG501">
        <f t="shared" si="245"/>
        <v>237.11219846153847</v>
      </c>
      <c r="BH501">
        <f t="shared" si="245"/>
        <v>177.83414884615388</v>
      </c>
      <c r="BI501">
        <f t="shared" si="245"/>
        <v>118.55609923076923</v>
      </c>
      <c r="BK501">
        <f>PER!BD501/PBR!BB501*100</f>
        <v>19.161036317964083</v>
      </c>
      <c r="BL501">
        <f t="shared" si="246"/>
        <v>139907.64076923078</v>
      </c>
      <c r="BN501">
        <f>PER!BP501/PBR!BL501*100</f>
        <v>22.528376316259141</v>
      </c>
    </row>
    <row r="502" spans="1:66" x14ac:dyDescent="0.3">
      <c r="A502" s="38">
        <v>41362</v>
      </c>
      <c r="B502" s="48">
        <v>224926.09</v>
      </c>
      <c r="C502" s="48">
        <v>256350.82</v>
      </c>
      <c r="D502" s="49">
        <v>1527000</v>
      </c>
      <c r="E502" s="48">
        <v>3178.76</v>
      </c>
      <c r="AC502" s="35">
        <f t="shared" si="233"/>
        <v>2014</v>
      </c>
      <c r="AD502" s="5">
        <f t="shared" si="234"/>
        <v>2013</v>
      </c>
      <c r="AE502" s="5">
        <f t="shared" si="235"/>
        <v>2012</v>
      </c>
      <c r="AF502" s="8">
        <f t="shared" si="236"/>
        <v>41362</v>
      </c>
      <c r="AG502" s="6">
        <f t="shared" si="247"/>
        <v>40</v>
      </c>
      <c r="AH502" s="6">
        <f t="shared" si="248"/>
        <v>12</v>
      </c>
      <c r="AJ502">
        <f t="shared" si="237"/>
        <v>123405.25846153847</v>
      </c>
      <c r="AK502">
        <f t="shared" si="238"/>
        <v>1.8226621199460666</v>
      </c>
      <c r="AL502" s="39">
        <f t="shared" si="239"/>
        <v>41362</v>
      </c>
      <c r="AM502" s="40">
        <f t="shared" si="240"/>
        <v>224.92608999999999</v>
      </c>
      <c r="AN502">
        <f t="shared" si="249"/>
        <v>320.85367199999996</v>
      </c>
      <c r="AO502">
        <f t="shared" si="249"/>
        <v>271.49156861538455</v>
      </c>
      <c r="AP502" s="33">
        <f t="shared" si="249"/>
        <v>222.12946523076923</v>
      </c>
      <c r="AQ502">
        <f t="shared" si="249"/>
        <v>172.76736184615385</v>
      </c>
      <c r="AR502">
        <f t="shared" si="249"/>
        <v>123.40525846153847</v>
      </c>
      <c r="AT502">
        <f>PER!AK502/PBR!AJ502*100</f>
        <v>20.028909627065136</v>
      </c>
      <c r="AU502">
        <f t="shared" si="241"/>
        <v>140495.71538461541</v>
      </c>
      <c r="AW502">
        <f>PER!AW502/PBR!AU502*100</f>
        <v>17.961613721261578</v>
      </c>
      <c r="BB502">
        <f t="shared" si="242"/>
        <v>148536.26076923078</v>
      </c>
      <c r="BC502">
        <f t="shared" si="243"/>
        <v>1.514284046435302</v>
      </c>
      <c r="BD502" s="41">
        <f t="shared" si="244"/>
        <v>224.92608999999999</v>
      </c>
      <c r="BE502">
        <f t="shared" si="245"/>
        <v>356.48702584615387</v>
      </c>
      <c r="BF502">
        <f t="shared" si="245"/>
        <v>297.07252153846156</v>
      </c>
      <c r="BG502">
        <f t="shared" si="245"/>
        <v>237.65801723076927</v>
      </c>
      <c r="BH502">
        <f t="shared" si="245"/>
        <v>178.24351292307696</v>
      </c>
      <c r="BI502">
        <f t="shared" si="245"/>
        <v>118.82900861538464</v>
      </c>
      <c r="BK502">
        <f>PER!BD502/PBR!BB502*100</f>
        <v>19.02978479655258</v>
      </c>
      <c r="BL502">
        <f t="shared" si="246"/>
        <v>140495.71538461541</v>
      </c>
      <c r="BN502">
        <f>PER!BP502/PBR!BL502*100</f>
        <v>22.364017342330119</v>
      </c>
    </row>
    <row r="503" spans="1:66" x14ac:dyDescent="0.3">
      <c r="A503" s="38">
        <v>41369</v>
      </c>
      <c r="B503" s="48">
        <v>221685.5</v>
      </c>
      <c r="C503" s="48">
        <v>252766.27</v>
      </c>
      <c r="D503" s="49">
        <v>1505000</v>
      </c>
      <c r="E503" s="48">
        <v>3134.63</v>
      </c>
      <c r="AC503" s="35">
        <f t="shared" si="233"/>
        <v>2014</v>
      </c>
      <c r="AD503" s="5">
        <f t="shared" si="234"/>
        <v>2013</v>
      </c>
      <c r="AE503" s="5">
        <f t="shared" si="235"/>
        <v>2012</v>
      </c>
      <c r="AF503" s="8">
        <f t="shared" si="236"/>
        <v>41369</v>
      </c>
      <c r="AG503" s="6">
        <f t="shared" si="247"/>
        <v>39</v>
      </c>
      <c r="AH503" s="6">
        <f t="shared" si="248"/>
        <v>13</v>
      </c>
      <c r="AJ503">
        <f t="shared" si="237"/>
        <v>123931.1925</v>
      </c>
      <c r="AK503">
        <f t="shared" si="238"/>
        <v>1.7887788822817952</v>
      </c>
      <c r="AL503" s="39">
        <f t="shared" si="239"/>
        <v>41369</v>
      </c>
      <c r="AM503" s="40">
        <f t="shared" si="240"/>
        <v>221.68549999999999</v>
      </c>
      <c r="AN503">
        <f t="shared" si="249"/>
        <v>322.22110049999992</v>
      </c>
      <c r="AO503">
        <f t="shared" si="249"/>
        <v>272.64862349999999</v>
      </c>
      <c r="AP503" s="33">
        <f t="shared" si="249"/>
        <v>223.07614649999996</v>
      </c>
      <c r="AQ503">
        <f t="shared" si="249"/>
        <v>173.5036695</v>
      </c>
      <c r="AR503">
        <f t="shared" si="249"/>
        <v>123.93119250000001</v>
      </c>
      <c r="AT503">
        <f>PER!AK503/PBR!AJ503*100</f>
        <v>20.046882063206162</v>
      </c>
      <c r="AU503">
        <f t="shared" si="241"/>
        <v>141083.79</v>
      </c>
      <c r="AW503">
        <f>PER!AW503/PBR!AU503*100</f>
        <v>18.01727717975254</v>
      </c>
      <c r="BB503">
        <f t="shared" si="242"/>
        <v>148877.39749999999</v>
      </c>
      <c r="BC503">
        <f t="shared" si="243"/>
        <v>1.4890473888086337</v>
      </c>
      <c r="BD503" s="41">
        <f t="shared" si="244"/>
        <v>221.68549999999999</v>
      </c>
      <c r="BE503">
        <f t="shared" si="245"/>
        <v>357.30575399999998</v>
      </c>
      <c r="BF503">
        <f t="shared" si="245"/>
        <v>297.754795</v>
      </c>
      <c r="BG503">
        <f t="shared" si="245"/>
        <v>238.20383600000002</v>
      </c>
      <c r="BH503">
        <f t="shared" si="245"/>
        <v>178.65287700000002</v>
      </c>
      <c r="BI503">
        <f t="shared" si="245"/>
        <v>119.10191800000001</v>
      </c>
      <c r="BK503">
        <f>PER!BD503/PBR!BB503*100</f>
        <v>18.899134772959744</v>
      </c>
      <c r="BL503">
        <f t="shared" si="246"/>
        <v>141083.79</v>
      </c>
      <c r="BN503">
        <f>PER!BP503/PBR!BL503*100</f>
        <v>22.201028551898126</v>
      </c>
    </row>
    <row r="504" spans="1:66" x14ac:dyDescent="0.3">
      <c r="A504" s="38">
        <v>41376</v>
      </c>
      <c r="B504" s="48">
        <v>223453.09</v>
      </c>
      <c r="C504" s="48">
        <v>254713.28</v>
      </c>
      <c r="D504" s="49">
        <v>1517000</v>
      </c>
      <c r="E504" s="48">
        <v>3159.03</v>
      </c>
      <c r="AC504" s="35">
        <f t="shared" si="233"/>
        <v>2014</v>
      </c>
      <c r="AD504" s="5">
        <f t="shared" si="234"/>
        <v>2013</v>
      </c>
      <c r="AE504" s="5">
        <f t="shared" si="235"/>
        <v>2012</v>
      </c>
      <c r="AF504" s="8">
        <f t="shared" si="236"/>
        <v>41376</v>
      </c>
      <c r="AG504" s="6">
        <f t="shared" si="247"/>
        <v>38</v>
      </c>
      <c r="AH504" s="6">
        <f t="shared" si="248"/>
        <v>14</v>
      </c>
      <c r="AJ504">
        <f t="shared" si="237"/>
        <v>124457.12653846154</v>
      </c>
      <c r="AK504">
        <f t="shared" si="238"/>
        <v>1.7954222165891425</v>
      </c>
      <c r="AL504" s="39">
        <f t="shared" si="239"/>
        <v>41376</v>
      </c>
      <c r="AM504" s="40">
        <f t="shared" si="240"/>
        <v>223.45309</v>
      </c>
      <c r="AN504">
        <f t="shared" si="249"/>
        <v>323.58852899999999</v>
      </c>
      <c r="AO504">
        <f t="shared" si="249"/>
        <v>273.80567838461536</v>
      </c>
      <c r="AP504" s="33">
        <f t="shared" si="249"/>
        <v>224.02282776923076</v>
      </c>
      <c r="AQ504">
        <f t="shared" si="249"/>
        <v>174.23997715384616</v>
      </c>
      <c r="AR504">
        <f t="shared" si="249"/>
        <v>124.45712653846154</v>
      </c>
      <c r="AT504">
        <f>PER!AK504/PBR!AJ504*100</f>
        <v>20.064702602606783</v>
      </c>
      <c r="AU504">
        <f t="shared" si="241"/>
        <v>141671.86461538461</v>
      </c>
      <c r="AW504">
        <f>PER!AW504/PBR!AU504*100</f>
        <v>18.072478524371682</v>
      </c>
      <c r="BB504">
        <f t="shared" si="242"/>
        <v>149218.5342307692</v>
      </c>
      <c r="BC504">
        <f t="shared" si="243"/>
        <v>1.4974888417978003</v>
      </c>
      <c r="BD504" s="41">
        <f t="shared" si="244"/>
        <v>223.45309</v>
      </c>
      <c r="BE504">
        <f t="shared" si="245"/>
        <v>358.12448215384609</v>
      </c>
      <c r="BF504">
        <f t="shared" si="245"/>
        <v>298.43706846153839</v>
      </c>
      <c r="BG504">
        <f t="shared" si="245"/>
        <v>238.74965476923074</v>
      </c>
      <c r="BH504">
        <f t="shared" si="245"/>
        <v>179.06224107692307</v>
      </c>
      <c r="BI504">
        <f t="shared" si="245"/>
        <v>119.37482738461537</v>
      </c>
      <c r="BK504">
        <f>PER!BD504/PBR!BB504*100</f>
        <v>18.769082121833449</v>
      </c>
      <c r="BL504">
        <f t="shared" si="246"/>
        <v>141671.86461538461</v>
      </c>
      <c r="BN504">
        <f>PER!BP504/PBR!BL504*100</f>
        <v>22.039392882221705</v>
      </c>
    </row>
    <row r="505" spans="1:66" x14ac:dyDescent="0.3">
      <c r="A505" s="38">
        <v>41383</v>
      </c>
      <c r="B505" s="48">
        <v>217266.52</v>
      </c>
      <c r="C505" s="48">
        <v>248712.32000000001</v>
      </c>
      <c r="D505" s="49">
        <v>1475000</v>
      </c>
      <c r="E505" s="48">
        <v>3083.88</v>
      </c>
      <c r="AC505" s="35">
        <f t="shared" si="233"/>
        <v>2014</v>
      </c>
      <c r="AD505" s="5">
        <f t="shared" si="234"/>
        <v>2013</v>
      </c>
      <c r="AE505" s="5">
        <f t="shared" si="235"/>
        <v>2012</v>
      </c>
      <c r="AF505" s="8">
        <f t="shared" si="236"/>
        <v>41383</v>
      </c>
      <c r="AG505" s="6">
        <f t="shared" si="247"/>
        <v>37</v>
      </c>
      <c r="AH505" s="6">
        <f t="shared" si="248"/>
        <v>15</v>
      </c>
      <c r="AJ505">
        <f t="shared" si="237"/>
        <v>124983.06057692308</v>
      </c>
      <c r="AK505">
        <f t="shared" si="238"/>
        <v>1.7383677355722891</v>
      </c>
      <c r="AL505" s="39">
        <f t="shared" si="239"/>
        <v>41383</v>
      </c>
      <c r="AM505" s="40">
        <f t="shared" si="240"/>
        <v>217.26651999999999</v>
      </c>
      <c r="AN505">
        <f t="shared" si="249"/>
        <v>324.95595749999995</v>
      </c>
      <c r="AO505">
        <f t="shared" si="249"/>
        <v>274.96273326923074</v>
      </c>
      <c r="AP505" s="33">
        <f t="shared" si="249"/>
        <v>224.96950903846152</v>
      </c>
      <c r="AQ505">
        <f t="shared" si="249"/>
        <v>174.97628480769228</v>
      </c>
      <c r="AR505">
        <f t="shared" si="249"/>
        <v>124.98306057692308</v>
      </c>
      <c r="AT505">
        <f>PER!AK505/PBR!AJ505*100</f>
        <v>20.082373162830844</v>
      </c>
      <c r="AU505">
        <f t="shared" si="241"/>
        <v>142259.93923076923</v>
      </c>
      <c r="AW505">
        <f>PER!AW505/PBR!AU505*100</f>
        <v>18.127223485982629</v>
      </c>
      <c r="BB505">
        <f t="shared" si="242"/>
        <v>149559.67096153845</v>
      </c>
      <c r="BC505">
        <f t="shared" si="243"/>
        <v>1.452707929906274</v>
      </c>
      <c r="BD505" s="41">
        <f t="shared" si="244"/>
        <v>217.26651999999999</v>
      </c>
      <c r="BE505">
        <f t="shared" si="245"/>
        <v>358.94321030769225</v>
      </c>
      <c r="BF505">
        <f t="shared" si="245"/>
        <v>299.11934192307689</v>
      </c>
      <c r="BG505">
        <f t="shared" si="245"/>
        <v>239.29547353846152</v>
      </c>
      <c r="BH505">
        <f t="shared" si="245"/>
        <v>179.47160515384618</v>
      </c>
      <c r="BI505">
        <f t="shared" si="245"/>
        <v>119.64773676923076</v>
      </c>
      <c r="BK505">
        <f>PER!BD505/PBR!BB505*100</f>
        <v>18.639622755460294</v>
      </c>
      <c r="BL505">
        <f t="shared" si="246"/>
        <v>142259.93923076923</v>
      </c>
      <c r="BN505">
        <f>PER!BP505/PBR!BL505*100</f>
        <v>21.879093552695444</v>
      </c>
    </row>
    <row r="506" spans="1:66" x14ac:dyDescent="0.3">
      <c r="A506" s="38">
        <v>41390</v>
      </c>
      <c r="B506" s="48">
        <v>218886.81</v>
      </c>
      <c r="C506" s="48">
        <v>251202.38</v>
      </c>
      <c r="D506" s="49">
        <v>1486000</v>
      </c>
      <c r="E506" s="48">
        <v>3113.65</v>
      </c>
      <c r="AC506" s="35">
        <f t="shared" si="233"/>
        <v>2014</v>
      </c>
      <c r="AD506" s="5">
        <f t="shared" si="234"/>
        <v>2013</v>
      </c>
      <c r="AE506" s="5">
        <f t="shared" si="235"/>
        <v>2012</v>
      </c>
      <c r="AF506" s="8">
        <f t="shared" si="236"/>
        <v>41390</v>
      </c>
      <c r="AG506" s="6">
        <f t="shared" si="247"/>
        <v>36</v>
      </c>
      <c r="AH506" s="6">
        <f t="shared" si="248"/>
        <v>16</v>
      </c>
      <c r="AJ506">
        <f t="shared" si="237"/>
        <v>125508.99461538461</v>
      </c>
      <c r="AK506">
        <f t="shared" si="238"/>
        <v>1.7439930155664665</v>
      </c>
      <c r="AL506" s="39">
        <f t="shared" si="239"/>
        <v>41390</v>
      </c>
      <c r="AM506" s="40">
        <f t="shared" si="240"/>
        <v>218.88681</v>
      </c>
      <c r="AN506">
        <f t="shared" si="249"/>
        <v>326.32338599999991</v>
      </c>
      <c r="AO506">
        <f t="shared" si="249"/>
        <v>276.11978815384612</v>
      </c>
      <c r="AP506" s="33">
        <f t="shared" si="249"/>
        <v>225.91619030769226</v>
      </c>
      <c r="AQ506">
        <f t="shared" si="249"/>
        <v>175.71259246153843</v>
      </c>
      <c r="AR506">
        <f t="shared" si="249"/>
        <v>125.50899461538461</v>
      </c>
      <c r="AT506">
        <f>PER!AK506/PBR!AJ506*100</f>
        <v>20.099895629300686</v>
      </c>
      <c r="AU506">
        <f t="shared" si="241"/>
        <v>142848.01384615386</v>
      </c>
      <c r="AW506">
        <f>PER!AW506/PBR!AU506*100</f>
        <v>18.181517701078072</v>
      </c>
      <c r="BB506">
        <f t="shared" si="242"/>
        <v>149900.80769230769</v>
      </c>
      <c r="BC506">
        <f t="shared" si="243"/>
        <v>1.4602110113328788</v>
      </c>
      <c r="BD506" s="41">
        <f t="shared" si="244"/>
        <v>218.88681</v>
      </c>
      <c r="BE506">
        <f t="shared" si="245"/>
        <v>359.76193846153848</v>
      </c>
      <c r="BF506">
        <f t="shared" si="245"/>
        <v>299.80161538461539</v>
      </c>
      <c r="BG506">
        <f t="shared" si="245"/>
        <v>239.84129230769233</v>
      </c>
      <c r="BH506">
        <f t="shared" si="245"/>
        <v>179.88096923076927</v>
      </c>
      <c r="BI506">
        <f t="shared" si="245"/>
        <v>119.92064615384616</v>
      </c>
      <c r="BK506">
        <f>PER!BD506/PBR!BB506*100</f>
        <v>18.510752623337329</v>
      </c>
      <c r="BL506">
        <f t="shared" si="246"/>
        <v>142848.01384615386</v>
      </c>
      <c r="BN506">
        <f>PER!BP506/PBR!BL506*100</f>
        <v>21.720114059042569</v>
      </c>
    </row>
    <row r="507" spans="1:66" x14ac:dyDescent="0.3">
      <c r="A507" s="38">
        <v>41397</v>
      </c>
      <c r="B507" s="48">
        <v>226104.48</v>
      </c>
      <c r="C507" s="48">
        <v>258337.8</v>
      </c>
      <c r="D507" s="49">
        <v>1535000</v>
      </c>
      <c r="E507" s="48">
        <v>3202.36</v>
      </c>
      <c r="AC507" s="35">
        <f t="shared" si="233"/>
        <v>2014</v>
      </c>
      <c r="AD507" s="5">
        <f t="shared" si="234"/>
        <v>2013</v>
      </c>
      <c r="AE507" s="5">
        <f t="shared" si="235"/>
        <v>2012</v>
      </c>
      <c r="AF507" s="8">
        <f t="shared" si="236"/>
        <v>41397</v>
      </c>
      <c r="AG507" s="6">
        <f t="shared" si="247"/>
        <v>35</v>
      </c>
      <c r="AH507" s="6">
        <f t="shared" si="248"/>
        <v>17</v>
      </c>
      <c r="AJ507">
        <f t="shared" si="237"/>
        <v>126034.92865384616</v>
      </c>
      <c r="AK507">
        <f t="shared" si="238"/>
        <v>1.7939826872992803</v>
      </c>
      <c r="AL507" s="39">
        <f t="shared" si="239"/>
        <v>41397</v>
      </c>
      <c r="AM507" s="40">
        <f t="shared" si="240"/>
        <v>226.10448000000002</v>
      </c>
      <c r="AN507">
        <f t="shared" si="249"/>
        <v>327.69081449999999</v>
      </c>
      <c r="AO507">
        <f t="shared" si="249"/>
        <v>277.27684303846149</v>
      </c>
      <c r="AP507" s="33">
        <f t="shared" si="249"/>
        <v>226.86287157692306</v>
      </c>
      <c r="AQ507">
        <f t="shared" si="249"/>
        <v>176.44890011538462</v>
      </c>
      <c r="AR507">
        <f t="shared" si="249"/>
        <v>126.03492865384617</v>
      </c>
      <c r="AT507">
        <f>PER!AK507/PBR!AJ507*100</f>
        <v>20.117271855967754</v>
      </c>
      <c r="AU507">
        <f t="shared" si="241"/>
        <v>143436.08846153849</v>
      </c>
      <c r="AW507">
        <f>PER!AW507/PBR!AU507*100</f>
        <v>18.235366713714331</v>
      </c>
      <c r="BB507">
        <f t="shared" si="242"/>
        <v>150241.94442307693</v>
      </c>
      <c r="BC507">
        <f t="shared" si="243"/>
        <v>1.5049357945161865</v>
      </c>
      <c r="BD507" s="41">
        <f t="shared" si="244"/>
        <v>226.10448000000002</v>
      </c>
      <c r="BE507">
        <f t="shared" ref="BE507:BI557" si="250">($BB507*BE$18)/1000</f>
        <v>360.58066661538464</v>
      </c>
      <c r="BF507">
        <f t="shared" si="250"/>
        <v>300.48388884615383</v>
      </c>
      <c r="BG507">
        <f t="shared" si="250"/>
        <v>240.38711107692308</v>
      </c>
      <c r="BH507">
        <f t="shared" si="250"/>
        <v>180.29033330769235</v>
      </c>
      <c r="BI507">
        <f t="shared" si="250"/>
        <v>120.19355553846154</v>
      </c>
      <c r="BK507">
        <f>PER!BD507/PBR!BB507*100</f>
        <v>18.382467711749619</v>
      </c>
      <c r="BL507">
        <f t="shared" si="246"/>
        <v>143436.08846153849</v>
      </c>
      <c r="BN507">
        <f>PER!BP507/PBR!BL507*100</f>
        <v>21.562438167650271</v>
      </c>
    </row>
    <row r="508" spans="1:66" x14ac:dyDescent="0.3">
      <c r="A508" s="38">
        <v>41404</v>
      </c>
      <c r="B508" s="48">
        <v>217413.82</v>
      </c>
      <c r="C508" s="48">
        <v>249426.27</v>
      </c>
      <c r="D508" s="49">
        <v>1476000</v>
      </c>
      <c r="E508" s="48">
        <v>3091.14</v>
      </c>
      <c r="AC508" s="35">
        <f t="shared" si="233"/>
        <v>2014</v>
      </c>
      <c r="AD508" s="5">
        <f t="shared" si="234"/>
        <v>2013</v>
      </c>
      <c r="AE508" s="5">
        <f t="shared" si="235"/>
        <v>2012</v>
      </c>
      <c r="AF508" s="8">
        <f t="shared" si="236"/>
        <v>41404</v>
      </c>
      <c r="AG508" s="6">
        <f t="shared" si="247"/>
        <v>34</v>
      </c>
      <c r="AH508" s="6">
        <f t="shared" si="248"/>
        <v>18</v>
      </c>
      <c r="AJ508">
        <f t="shared" si="237"/>
        <v>126560.8626923077</v>
      </c>
      <c r="AK508">
        <f t="shared" si="238"/>
        <v>1.7178598136500718</v>
      </c>
      <c r="AL508" s="39">
        <f t="shared" si="239"/>
        <v>41404</v>
      </c>
      <c r="AM508" s="40">
        <f t="shared" si="240"/>
        <v>217.41382000000002</v>
      </c>
      <c r="AN508">
        <f t="shared" si="249"/>
        <v>329.05824299999995</v>
      </c>
      <c r="AO508">
        <f t="shared" si="249"/>
        <v>278.43389792307687</v>
      </c>
      <c r="AP508" s="33">
        <f t="shared" si="249"/>
        <v>227.80955284615382</v>
      </c>
      <c r="AQ508">
        <f t="shared" si="249"/>
        <v>177.18520776923077</v>
      </c>
      <c r="AR508">
        <f t="shared" si="249"/>
        <v>126.56086269230769</v>
      </c>
      <c r="AT508">
        <f>PER!AK508/PBR!AJ508*100</f>
        <v>20.134503665966516</v>
      </c>
      <c r="AU508">
        <f t="shared" si="241"/>
        <v>144024.16307692308</v>
      </c>
      <c r="AW508">
        <f>PER!AW508/PBR!AU508*100</f>
        <v>18.28877597739849</v>
      </c>
      <c r="BB508">
        <f t="shared" si="242"/>
        <v>150583.08115384617</v>
      </c>
      <c r="BC508">
        <f t="shared" si="243"/>
        <v>1.4438130654125405</v>
      </c>
      <c r="BD508" s="41">
        <f t="shared" si="244"/>
        <v>217.41382000000002</v>
      </c>
      <c r="BE508">
        <f t="shared" si="250"/>
        <v>361.39939476923081</v>
      </c>
      <c r="BF508">
        <f t="shared" si="250"/>
        <v>301.16616230769233</v>
      </c>
      <c r="BG508">
        <f t="shared" si="250"/>
        <v>240.93292984615388</v>
      </c>
      <c r="BH508">
        <f t="shared" si="250"/>
        <v>180.69969738461543</v>
      </c>
      <c r="BI508">
        <f t="shared" si="250"/>
        <v>120.46646492307694</v>
      </c>
      <c r="BK508">
        <f>PER!BD508/PBR!BB508*100</f>
        <v>18.254764043353514</v>
      </c>
      <c r="BL508">
        <f t="shared" si="246"/>
        <v>144024.16307692308</v>
      </c>
      <c r="BN508">
        <f>PER!BP508/PBR!BL508*100</f>
        <v>21.40604991004394</v>
      </c>
    </row>
    <row r="509" spans="1:66" x14ac:dyDescent="0.3">
      <c r="A509" s="38">
        <v>41410</v>
      </c>
      <c r="B509" s="48">
        <v>222127.4</v>
      </c>
      <c r="C509" s="48">
        <v>254732.98</v>
      </c>
      <c r="D509" s="49">
        <v>1508000</v>
      </c>
      <c r="E509" s="48">
        <v>3158.05</v>
      </c>
      <c r="AC509" s="35">
        <f t="shared" si="233"/>
        <v>2014</v>
      </c>
      <c r="AD509" s="5">
        <f t="shared" si="234"/>
        <v>2013</v>
      </c>
      <c r="AE509" s="5">
        <f t="shared" si="235"/>
        <v>2012</v>
      </c>
      <c r="AF509" s="8">
        <f t="shared" si="236"/>
        <v>41410</v>
      </c>
      <c r="AG509" s="6">
        <f t="shared" si="247"/>
        <v>33</v>
      </c>
      <c r="AH509" s="6">
        <f t="shared" si="248"/>
        <v>19</v>
      </c>
      <c r="AJ509">
        <f t="shared" si="237"/>
        <v>127086.79673076922</v>
      </c>
      <c r="AK509">
        <f t="shared" si="238"/>
        <v>1.7478401038824856</v>
      </c>
      <c r="AL509" s="39">
        <f t="shared" si="239"/>
        <v>41410</v>
      </c>
      <c r="AM509" s="40">
        <f t="shared" si="240"/>
        <v>222.12739999999999</v>
      </c>
      <c r="AN509">
        <f t="shared" si="249"/>
        <v>330.42567149999996</v>
      </c>
      <c r="AO509">
        <f t="shared" si="249"/>
        <v>279.59095280769225</v>
      </c>
      <c r="AP509" s="33">
        <f t="shared" si="249"/>
        <v>228.75623411538459</v>
      </c>
      <c r="AQ509">
        <f t="shared" si="249"/>
        <v>177.9215154230769</v>
      </c>
      <c r="AR509">
        <f t="shared" si="249"/>
        <v>127.08679673076922</v>
      </c>
      <c r="AT509">
        <f>PER!AK509/PBR!AJ509*100</f>
        <v>20.151592852252101</v>
      </c>
      <c r="AU509">
        <f t="shared" si="241"/>
        <v>144612.23769230768</v>
      </c>
      <c r="AW509">
        <f>PER!AW509/PBR!AU509*100</f>
        <v>18.341750856929554</v>
      </c>
      <c r="BB509">
        <f t="shared" si="242"/>
        <v>150924.21788461538</v>
      </c>
      <c r="BC509">
        <f t="shared" si="243"/>
        <v>1.47178102436695</v>
      </c>
      <c r="BD509" s="41">
        <f t="shared" si="244"/>
        <v>222.12739999999999</v>
      </c>
      <c r="BE509">
        <f t="shared" si="250"/>
        <v>362.21812292307692</v>
      </c>
      <c r="BF509">
        <f t="shared" si="250"/>
        <v>301.84843576923078</v>
      </c>
      <c r="BG509">
        <f t="shared" si="250"/>
        <v>241.47874861538463</v>
      </c>
      <c r="BH509">
        <f t="shared" si="250"/>
        <v>181.10906146153849</v>
      </c>
      <c r="BI509">
        <f t="shared" si="250"/>
        <v>120.73937430769232</v>
      </c>
      <c r="BK509">
        <f>PER!BD509/PBR!BB509*100</f>
        <v>18.12763767676563</v>
      </c>
      <c r="BL509">
        <f t="shared" si="246"/>
        <v>144612.23769230768</v>
      </c>
      <c r="BN509">
        <f>PER!BP509/PBR!BL509*100</f>
        <v>21.250933577496092</v>
      </c>
    </row>
    <row r="510" spans="1:66" x14ac:dyDescent="0.3">
      <c r="A510" s="38">
        <v>41418</v>
      </c>
      <c r="B510" s="48">
        <v>218886.81</v>
      </c>
      <c r="C510" s="48">
        <v>253047.73</v>
      </c>
      <c r="D510" s="49">
        <v>1486000</v>
      </c>
      <c r="E510" s="48">
        <v>3136.47</v>
      </c>
      <c r="AC510" s="35">
        <f t="shared" si="233"/>
        <v>2014</v>
      </c>
      <c r="AD510" s="5">
        <f t="shared" si="234"/>
        <v>2013</v>
      </c>
      <c r="AE510" s="5">
        <f t="shared" si="235"/>
        <v>2012</v>
      </c>
      <c r="AF510" s="8">
        <f t="shared" si="236"/>
        <v>41418</v>
      </c>
      <c r="AG510" s="6">
        <f t="shared" si="247"/>
        <v>32</v>
      </c>
      <c r="AH510" s="6">
        <f t="shared" si="248"/>
        <v>20</v>
      </c>
      <c r="AJ510">
        <f t="shared" si="237"/>
        <v>127612.73076923078</v>
      </c>
      <c r="AK510">
        <f t="shared" si="238"/>
        <v>1.7152427401293153</v>
      </c>
      <c r="AL510" s="39">
        <f t="shared" si="239"/>
        <v>41418</v>
      </c>
      <c r="AM510" s="40">
        <f t="shared" si="240"/>
        <v>218.88681</v>
      </c>
      <c r="AN510">
        <f t="shared" si="249"/>
        <v>331.79309999999998</v>
      </c>
      <c r="AO510">
        <f t="shared" si="249"/>
        <v>280.74800769230768</v>
      </c>
      <c r="AP510" s="33">
        <f t="shared" si="249"/>
        <v>229.70291538461538</v>
      </c>
      <c r="AQ510">
        <f t="shared" si="249"/>
        <v>178.65782307692308</v>
      </c>
      <c r="AR510">
        <f t="shared" si="249"/>
        <v>127.61273076923078</v>
      </c>
      <c r="AT510">
        <f>PER!AK510/PBR!AJ510*100</f>
        <v>20.16854117822221</v>
      </c>
      <c r="AU510">
        <f t="shared" si="241"/>
        <v>145200.31230769231</v>
      </c>
      <c r="AW510">
        <f>PER!AW510/PBR!AU510*100</f>
        <v>18.394296630194791</v>
      </c>
      <c r="BB510">
        <f t="shared" si="242"/>
        <v>151265.35461538463</v>
      </c>
      <c r="BC510">
        <f t="shared" si="243"/>
        <v>1.4470386200234238</v>
      </c>
      <c r="BD510" s="41">
        <f t="shared" si="244"/>
        <v>218.88681</v>
      </c>
      <c r="BE510">
        <f t="shared" si="250"/>
        <v>363.03685107692309</v>
      </c>
      <c r="BF510">
        <f t="shared" si="250"/>
        <v>302.53070923076928</v>
      </c>
      <c r="BG510">
        <f t="shared" si="250"/>
        <v>242.02456738461544</v>
      </c>
      <c r="BH510">
        <f t="shared" si="250"/>
        <v>181.51842553846157</v>
      </c>
      <c r="BI510">
        <f t="shared" si="250"/>
        <v>121.01228369230772</v>
      </c>
      <c r="BK510">
        <f>PER!BD510/PBR!BB510*100</f>
        <v>18.001084706157304</v>
      </c>
      <c r="BL510">
        <f t="shared" si="246"/>
        <v>145200.31230769231</v>
      </c>
      <c r="BN510">
        <f>PER!BP510/PBR!BL510*100</f>
        <v>21.097073715766431</v>
      </c>
    </row>
    <row r="511" spans="1:66" x14ac:dyDescent="0.3">
      <c r="A511" s="38">
        <v>41425</v>
      </c>
      <c r="B511" s="48">
        <v>226546.38</v>
      </c>
      <c r="C511" s="48">
        <v>261169.25</v>
      </c>
      <c r="D511" s="49">
        <v>1538000</v>
      </c>
      <c r="E511" s="48">
        <v>3237.88</v>
      </c>
      <c r="AC511" s="35">
        <f t="shared" si="233"/>
        <v>2014</v>
      </c>
      <c r="AD511" s="5">
        <f t="shared" si="234"/>
        <v>2013</v>
      </c>
      <c r="AE511" s="5">
        <f t="shared" si="235"/>
        <v>2012</v>
      </c>
      <c r="AF511" s="8">
        <f t="shared" si="236"/>
        <v>41425</v>
      </c>
      <c r="AG511" s="6">
        <f t="shared" si="247"/>
        <v>31</v>
      </c>
      <c r="AH511" s="6">
        <f t="shared" si="248"/>
        <v>21</v>
      </c>
      <c r="AJ511">
        <f t="shared" si="237"/>
        <v>128138.66480769232</v>
      </c>
      <c r="AK511">
        <f t="shared" si="238"/>
        <v>1.7679783095913777</v>
      </c>
      <c r="AL511" s="39">
        <f t="shared" si="239"/>
        <v>41425</v>
      </c>
      <c r="AM511" s="40">
        <f t="shared" si="240"/>
        <v>226.54638</v>
      </c>
      <c r="AN511">
        <f t="shared" si="249"/>
        <v>333.16052849999994</v>
      </c>
      <c r="AO511">
        <f t="shared" si="249"/>
        <v>281.90506257692306</v>
      </c>
      <c r="AP511" s="33">
        <f t="shared" si="249"/>
        <v>230.64959665384615</v>
      </c>
      <c r="AQ511">
        <f t="shared" si="249"/>
        <v>179.39413073076921</v>
      </c>
      <c r="AR511">
        <f t="shared" si="249"/>
        <v>128.13866480769232</v>
      </c>
      <c r="AT511">
        <f>PER!AK511/PBR!AJ511*100</f>
        <v>20.185350378323704</v>
      </c>
      <c r="AU511">
        <f t="shared" si="241"/>
        <v>145788.38692307693</v>
      </c>
      <c r="AW511">
        <f>PER!AW511/PBR!AU511*100</f>
        <v>18.446418489922667</v>
      </c>
      <c r="BB511">
        <f t="shared" si="242"/>
        <v>151606.49134615384</v>
      </c>
      <c r="BC511">
        <f t="shared" si="243"/>
        <v>1.4943052766965004</v>
      </c>
      <c r="BD511" s="41">
        <f t="shared" si="244"/>
        <v>226.54638</v>
      </c>
      <c r="BE511">
        <f t="shared" si="250"/>
        <v>363.85557923076919</v>
      </c>
      <c r="BF511">
        <f t="shared" si="250"/>
        <v>303.21298269230766</v>
      </c>
      <c r="BG511">
        <f t="shared" si="250"/>
        <v>242.57038615384616</v>
      </c>
      <c r="BH511">
        <f t="shared" si="250"/>
        <v>181.92778961538463</v>
      </c>
      <c r="BI511">
        <f t="shared" si="250"/>
        <v>121.28519307692308</v>
      </c>
      <c r="BK511">
        <f>PER!BD511/PBR!BB511*100</f>
        <v>17.875101260854652</v>
      </c>
      <c r="BL511">
        <f t="shared" si="246"/>
        <v>145788.38692307693</v>
      </c>
      <c r="BN511">
        <f>PER!BP511/PBR!BL511*100</f>
        <v>20.944455119969113</v>
      </c>
    </row>
    <row r="512" spans="1:66" x14ac:dyDescent="0.3">
      <c r="A512" s="38">
        <v>41432</v>
      </c>
      <c r="B512" s="48">
        <v>210196.15</v>
      </c>
      <c r="C512" s="48">
        <v>242924.02</v>
      </c>
      <c r="D512" s="49">
        <v>1427000</v>
      </c>
      <c r="E512" s="48">
        <v>3011.4</v>
      </c>
      <c r="AC512" s="35">
        <f t="shared" si="233"/>
        <v>2014</v>
      </c>
      <c r="AD512" s="5">
        <f t="shared" si="234"/>
        <v>2013</v>
      </c>
      <c r="AE512" s="5">
        <f t="shared" si="235"/>
        <v>2012</v>
      </c>
      <c r="AF512" s="8">
        <f t="shared" si="236"/>
        <v>41432</v>
      </c>
      <c r="AG512" s="6">
        <f t="shared" si="247"/>
        <v>30</v>
      </c>
      <c r="AH512" s="6">
        <f t="shared" si="248"/>
        <v>22</v>
      </c>
      <c r="AJ512">
        <f t="shared" si="237"/>
        <v>128664.59884615384</v>
      </c>
      <c r="AK512">
        <f t="shared" si="238"/>
        <v>1.6336750892243066</v>
      </c>
      <c r="AL512" s="39">
        <f t="shared" si="239"/>
        <v>41432</v>
      </c>
      <c r="AM512" s="40">
        <f t="shared" si="240"/>
        <v>210.19614999999999</v>
      </c>
      <c r="AN512">
        <f t="shared" si="249"/>
        <v>334.52795699999996</v>
      </c>
      <c r="AO512">
        <f t="shared" si="249"/>
        <v>283.06211746153843</v>
      </c>
      <c r="AP512" s="33">
        <f t="shared" si="249"/>
        <v>231.59627792307688</v>
      </c>
      <c r="AQ512">
        <f t="shared" si="249"/>
        <v>180.13043838461536</v>
      </c>
      <c r="AR512">
        <f t="shared" si="249"/>
        <v>128.66459884615384</v>
      </c>
      <c r="AT512">
        <f>PER!AK512/PBR!AJ512*100</f>
        <v>20.202022158644279</v>
      </c>
      <c r="AU512">
        <f t="shared" si="241"/>
        <v>146376.46153846156</v>
      </c>
      <c r="AW512">
        <f>PER!AW512/PBR!AU512*100</f>
        <v>18.498121545393488</v>
      </c>
      <c r="BB512">
        <f t="shared" si="242"/>
        <v>151947.62807692308</v>
      </c>
      <c r="BC512">
        <f t="shared" si="243"/>
        <v>1.3833460427140643</v>
      </c>
      <c r="BD512" s="41">
        <f t="shared" si="244"/>
        <v>210.19614999999999</v>
      </c>
      <c r="BE512">
        <f t="shared" si="250"/>
        <v>364.67430738461536</v>
      </c>
      <c r="BF512">
        <f t="shared" si="250"/>
        <v>303.89525615384616</v>
      </c>
      <c r="BG512">
        <f t="shared" si="250"/>
        <v>243.11620492307694</v>
      </c>
      <c r="BH512">
        <f t="shared" si="250"/>
        <v>182.33715369230774</v>
      </c>
      <c r="BI512">
        <f t="shared" si="250"/>
        <v>121.55810246153847</v>
      </c>
      <c r="BK512">
        <f>PER!BD512/PBR!BB512*100</f>
        <v>17.749683504943871</v>
      </c>
      <c r="BL512">
        <f t="shared" si="246"/>
        <v>146376.46153846156</v>
      </c>
      <c r="BN512">
        <f>PER!BP512/PBR!BL512*100</f>
        <v>20.793062829563809</v>
      </c>
    </row>
    <row r="513" spans="1:66" x14ac:dyDescent="0.3">
      <c r="A513" s="38">
        <v>41439</v>
      </c>
      <c r="B513" s="48">
        <v>201652.79</v>
      </c>
      <c r="C513" s="48">
        <v>234287.63</v>
      </c>
      <c r="D513" s="49">
        <v>1369000</v>
      </c>
      <c r="E513" s="48">
        <v>2905.99</v>
      </c>
      <c r="AC513" s="35">
        <f t="shared" si="233"/>
        <v>2014</v>
      </c>
      <c r="AD513" s="5">
        <f t="shared" si="234"/>
        <v>2013</v>
      </c>
      <c r="AE513" s="5">
        <f t="shared" si="235"/>
        <v>2012</v>
      </c>
      <c r="AF513" s="8">
        <f t="shared" si="236"/>
        <v>41439</v>
      </c>
      <c r="AG513" s="6">
        <f t="shared" si="247"/>
        <v>29</v>
      </c>
      <c r="AH513" s="6">
        <f t="shared" si="248"/>
        <v>23</v>
      </c>
      <c r="AJ513">
        <f t="shared" si="237"/>
        <v>129190.53288461539</v>
      </c>
      <c r="AK513">
        <f t="shared" si="238"/>
        <v>1.5608944827257831</v>
      </c>
      <c r="AL513" s="39">
        <f t="shared" si="239"/>
        <v>41439</v>
      </c>
      <c r="AM513" s="40">
        <f t="shared" si="240"/>
        <v>201.65279000000001</v>
      </c>
      <c r="AN513">
        <f t="shared" si="249"/>
        <v>335.89538549999997</v>
      </c>
      <c r="AO513">
        <f t="shared" si="249"/>
        <v>284.21917234615381</v>
      </c>
      <c r="AP513" s="33">
        <f t="shared" si="249"/>
        <v>232.54295919230768</v>
      </c>
      <c r="AQ513">
        <f t="shared" si="249"/>
        <v>180.86674603846154</v>
      </c>
      <c r="AR513">
        <f t="shared" si="249"/>
        <v>129.19053288461538</v>
      </c>
      <c r="AT513">
        <f>PER!AK513/PBR!AJ513*100</f>
        <v>20.218558197489735</v>
      </c>
      <c r="AU513">
        <f t="shared" si="241"/>
        <v>146964.53615384616</v>
      </c>
      <c r="AW513">
        <f>PER!AW513/PBR!AU513*100</f>
        <v>18.549410824108968</v>
      </c>
      <c r="BB513">
        <f t="shared" si="242"/>
        <v>152288.76480769232</v>
      </c>
      <c r="BC513">
        <f t="shared" si="243"/>
        <v>1.3241475183979838</v>
      </c>
      <c r="BD513" s="41">
        <f t="shared" si="244"/>
        <v>201.65279000000001</v>
      </c>
      <c r="BE513">
        <f t="shared" si="250"/>
        <v>365.49303553846158</v>
      </c>
      <c r="BF513">
        <f t="shared" si="250"/>
        <v>304.57752961538466</v>
      </c>
      <c r="BG513">
        <f t="shared" si="250"/>
        <v>243.66202369230774</v>
      </c>
      <c r="BH513">
        <f t="shared" si="250"/>
        <v>182.74651776923082</v>
      </c>
      <c r="BI513">
        <f t="shared" si="250"/>
        <v>121.83101184615387</v>
      </c>
      <c r="BK513">
        <f>PER!BD513/PBR!BB513*100</f>
        <v>17.62482763688195</v>
      </c>
      <c r="BL513">
        <f t="shared" si="246"/>
        <v>146964.53615384616</v>
      </c>
      <c r="BN513">
        <f>PER!BP513/PBR!BL513*100</f>
        <v>20.642882123466968</v>
      </c>
    </row>
    <row r="514" spans="1:66" x14ac:dyDescent="0.3">
      <c r="A514" s="38">
        <v>41446</v>
      </c>
      <c r="B514" s="48">
        <v>195171.62</v>
      </c>
      <c r="C514" s="48">
        <v>227112.82</v>
      </c>
      <c r="D514" s="49">
        <v>1325000</v>
      </c>
      <c r="E514" s="48">
        <v>2816.18</v>
      </c>
      <c r="AC514" s="35">
        <f t="shared" si="233"/>
        <v>2014</v>
      </c>
      <c r="AD514" s="5">
        <f t="shared" si="234"/>
        <v>2013</v>
      </c>
      <c r="AE514" s="5">
        <f t="shared" si="235"/>
        <v>2012</v>
      </c>
      <c r="AF514" s="8">
        <f t="shared" si="236"/>
        <v>41446</v>
      </c>
      <c r="AG514" s="6">
        <f t="shared" si="247"/>
        <v>28</v>
      </c>
      <c r="AH514" s="6">
        <f t="shared" si="248"/>
        <v>24</v>
      </c>
      <c r="AJ514">
        <f t="shared" si="237"/>
        <v>129716.46692307692</v>
      </c>
      <c r="AK514">
        <f t="shared" si="238"/>
        <v>1.504601725822047</v>
      </c>
      <c r="AL514" s="39">
        <f t="shared" si="239"/>
        <v>41446</v>
      </c>
      <c r="AM514" s="40">
        <f t="shared" si="240"/>
        <v>195.17161999999999</v>
      </c>
      <c r="AN514">
        <f t="shared" si="249"/>
        <v>337.26281399999993</v>
      </c>
      <c r="AO514">
        <f t="shared" si="249"/>
        <v>285.37622723076919</v>
      </c>
      <c r="AP514" s="33">
        <f t="shared" si="249"/>
        <v>233.48964046153841</v>
      </c>
      <c r="AQ514">
        <f t="shared" si="249"/>
        <v>181.60305369230767</v>
      </c>
      <c r="AR514">
        <f t="shared" si="249"/>
        <v>129.71646692307692</v>
      </c>
      <c r="AT514">
        <f>PER!AK514/PBR!AJ514*100</f>
        <v>20.234960145947191</v>
      </c>
      <c r="AU514">
        <f t="shared" si="241"/>
        <v>147552.61076923079</v>
      </c>
      <c r="AW514">
        <f>PER!AW514/PBR!AU514*100</f>
        <v>18.600291273421877</v>
      </c>
      <c r="BB514">
        <f t="shared" si="242"/>
        <v>152629.90153846156</v>
      </c>
      <c r="BC514">
        <f t="shared" si="243"/>
        <v>1.2787246668754368</v>
      </c>
      <c r="BD514" s="41">
        <f t="shared" si="244"/>
        <v>195.17161999999999</v>
      </c>
      <c r="BE514">
        <f t="shared" si="250"/>
        <v>366.31176369230775</v>
      </c>
      <c r="BF514">
        <f t="shared" si="250"/>
        <v>305.25980307692311</v>
      </c>
      <c r="BG514">
        <f t="shared" si="250"/>
        <v>244.20784246153849</v>
      </c>
      <c r="BH514">
        <f t="shared" si="250"/>
        <v>183.1558818461539</v>
      </c>
      <c r="BI514">
        <f t="shared" si="250"/>
        <v>122.10392123076925</v>
      </c>
      <c r="BK514">
        <f>PER!BD514/PBR!BB514*100</f>
        <v>17.500529889112563</v>
      </c>
      <c r="BL514">
        <f t="shared" si="246"/>
        <v>147552.61076923079</v>
      </c>
      <c r="BN514">
        <f>PER!BP514/PBR!BL514*100</f>
        <v>20.49389851528003</v>
      </c>
    </row>
    <row r="515" spans="1:66" x14ac:dyDescent="0.3">
      <c r="A515" s="38">
        <v>41453</v>
      </c>
      <c r="B515" s="48">
        <v>197675.71</v>
      </c>
      <c r="C515" s="48">
        <v>229761.59</v>
      </c>
      <c r="D515" s="49">
        <v>1342000</v>
      </c>
      <c r="E515" s="48">
        <v>2850.12</v>
      </c>
      <c r="AC515" s="35">
        <f t="shared" si="233"/>
        <v>2014</v>
      </c>
      <c r="AD515" s="5">
        <f t="shared" si="234"/>
        <v>2013</v>
      </c>
      <c r="AE515" s="5">
        <f t="shared" si="235"/>
        <v>2012</v>
      </c>
      <c r="AF515" s="8">
        <f t="shared" si="236"/>
        <v>41453</v>
      </c>
      <c r="AG515" s="6">
        <f t="shared" si="247"/>
        <v>27</v>
      </c>
      <c r="AH515" s="6">
        <f t="shared" si="248"/>
        <v>25</v>
      </c>
      <c r="AJ515">
        <f t="shared" si="237"/>
        <v>130242.40096153847</v>
      </c>
      <c r="AK515">
        <f t="shared" si="238"/>
        <v>1.5177523490094065</v>
      </c>
      <c r="AL515" s="39">
        <f t="shared" si="239"/>
        <v>41453</v>
      </c>
      <c r="AM515" s="40">
        <f t="shared" si="240"/>
        <v>197.67570999999998</v>
      </c>
      <c r="AN515">
        <f t="shared" si="249"/>
        <v>338.63024250000001</v>
      </c>
      <c r="AO515">
        <f t="shared" si="249"/>
        <v>286.53328211538457</v>
      </c>
      <c r="AP515" s="33">
        <f t="shared" si="249"/>
        <v>234.43632173076924</v>
      </c>
      <c r="AQ515">
        <f t="shared" si="249"/>
        <v>182.33936134615385</v>
      </c>
      <c r="AR515">
        <f t="shared" si="249"/>
        <v>130.24240096153846</v>
      </c>
      <c r="AT515">
        <f>PER!AK515/PBR!AJ515*100</f>
        <v>20.251229628434618</v>
      </c>
      <c r="AU515">
        <f t="shared" si="241"/>
        <v>148140.68538461538</v>
      </c>
      <c r="AW515">
        <f>PER!AW515/PBR!AU515*100</f>
        <v>18.650767762126907</v>
      </c>
      <c r="BB515">
        <f t="shared" si="242"/>
        <v>152971.03826923078</v>
      </c>
      <c r="BC515">
        <f t="shared" si="243"/>
        <v>1.2922427162459895</v>
      </c>
      <c r="BD515" s="41">
        <f t="shared" si="244"/>
        <v>197.67570999999998</v>
      </c>
      <c r="BE515">
        <f t="shared" si="250"/>
        <v>367.13049184615386</v>
      </c>
      <c r="BF515">
        <f t="shared" si="250"/>
        <v>305.94207653846155</v>
      </c>
      <c r="BG515">
        <f t="shared" si="250"/>
        <v>244.75366123076924</v>
      </c>
      <c r="BH515">
        <f t="shared" si="250"/>
        <v>183.56524592307696</v>
      </c>
      <c r="BI515">
        <f t="shared" si="250"/>
        <v>122.37683061538462</v>
      </c>
      <c r="BK515">
        <f>PER!BD515/PBR!BB515*100</f>
        <v>17.376786527687099</v>
      </c>
      <c r="BL515">
        <f t="shared" si="246"/>
        <v>148140.68538461538</v>
      </c>
      <c r="BN515">
        <f>PER!BP515/PBR!BL515*100</f>
        <v>20.346097748631262</v>
      </c>
    </row>
    <row r="516" spans="1:66" x14ac:dyDescent="0.3">
      <c r="A516" s="38">
        <v>41460</v>
      </c>
      <c r="B516" s="48">
        <v>186628.26</v>
      </c>
      <c r="C516" s="48">
        <v>216655.15</v>
      </c>
      <c r="D516" s="49">
        <v>1267000</v>
      </c>
      <c r="E516" s="48">
        <v>2686.18</v>
      </c>
      <c r="AC516" s="35">
        <f t="shared" si="233"/>
        <v>2014</v>
      </c>
      <c r="AD516" s="5">
        <f t="shared" si="234"/>
        <v>2013</v>
      </c>
      <c r="AE516" s="5">
        <f t="shared" si="235"/>
        <v>2012</v>
      </c>
      <c r="AF516" s="8">
        <f t="shared" si="236"/>
        <v>41460</v>
      </c>
      <c r="AG516" s="6">
        <f t="shared" si="247"/>
        <v>26</v>
      </c>
      <c r="AH516" s="6">
        <f t="shared" si="248"/>
        <v>26</v>
      </c>
      <c r="AJ516">
        <f t="shared" si="237"/>
        <v>130768.33499999999</v>
      </c>
      <c r="AK516">
        <f t="shared" si="238"/>
        <v>1.4271670584472917</v>
      </c>
      <c r="AL516" s="39">
        <f t="shared" si="239"/>
        <v>41460</v>
      </c>
      <c r="AM516" s="40">
        <f t="shared" si="240"/>
        <v>186.62826000000001</v>
      </c>
      <c r="AN516">
        <f t="shared" si="249"/>
        <v>339.99767099999991</v>
      </c>
      <c r="AO516">
        <f t="shared" si="249"/>
        <v>287.69033699999994</v>
      </c>
      <c r="AP516" s="33">
        <f t="shared" si="249"/>
        <v>235.38300299999997</v>
      </c>
      <c r="AQ516">
        <f t="shared" si="249"/>
        <v>183.07566899999998</v>
      </c>
      <c r="AR516">
        <f t="shared" si="249"/>
        <v>130.76833499999998</v>
      </c>
      <c r="AT516">
        <f>PER!AK516/PBR!AJ516*100</f>
        <v>20.267368243237176</v>
      </c>
      <c r="AU516">
        <f t="shared" si="241"/>
        <v>148728.76</v>
      </c>
      <c r="AW516">
        <f>PER!AW516/PBR!AU516*100</f>
        <v>18.700845082013725</v>
      </c>
      <c r="BB516">
        <f t="shared" si="242"/>
        <v>153312.17499999999</v>
      </c>
      <c r="BC516">
        <f t="shared" si="243"/>
        <v>1.217308801469942</v>
      </c>
      <c r="BD516" s="41">
        <f t="shared" si="244"/>
        <v>186.62826000000001</v>
      </c>
      <c r="BE516">
        <f t="shared" si="250"/>
        <v>367.94921999999997</v>
      </c>
      <c r="BF516">
        <f t="shared" si="250"/>
        <v>306.62434999999999</v>
      </c>
      <c r="BG516">
        <f t="shared" si="250"/>
        <v>245.29947999999999</v>
      </c>
      <c r="BH516">
        <f t="shared" si="250"/>
        <v>183.97461000000001</v>
      </c>
      <c r="BI516">
        <f t="shared" si="250"/>
        <v>122.64973999999999</v>
      </c>
      <c r="BK516">
        <f>PER!BD516/PBR!BB516*100</f>
        <v>17.253593851890763</v>
      </c>
      <c r="BL516">
        <f t="shared" si="246"/>
        <v>148728.76</v>
      </c>
      <c r="BN516">
        <f>PER!BP516/PBR!BL516*100</f>
        <v>20.199465792628139</v>
      </c>
    </row>
    <row r="517" spans="1:66" x14ac:dyDescent="0.3">
      <c r="A517" s="38">
        <v>41467</v>
      </c>
      <c r="B517" s="48">
        <v>193256.73</v>
      </c>
      <c r="C517" s="48">
        <v>223640.46</v>
      </c>
      <c r="D517" s="49">
        <v>1312000</v>
      </c>
      <c r="E517" s="48">
        <v>2770.57</v>
      </c>
      <c r="AC517" s="35">
        <f t="shared" si="233"/>
        <v>2014</v>
      </c>
      <c r="AD517" s="5">
        <f t="shared" si="234"/>
        <v>2013</v>
      </c>
      <c r="AE517" s="5">
        <f t="shared" si="235"/>
        <v>2012</v>
      </c>
      <c r="AF517" s="8">
        <f t="shared" si="236"/>
        <v>41467</v>
      </c>
      <c r="AG517" s="6">
        <f t="shared" si="247"/>
        <v>25</v>
      </c>
      <c r="AH517" s="6">
        <f t="shared" si="248"/>
        <v>27</v>
      </c>
      <c r="AJ517">
        <f t="shared" si="237"/>
        <v>131294.26903846156</v>
      </c>
      <c r="AK517">
        <f t="shared" si="238"/>
        <v>1.4719357624313905</v>
      </c>
      <c r="AL517" s="39">
        <f t="shared" si="239"/>
        <v>41467</v>
      </c>
      <c r="AM517" s="40">
        <f t="shared" si="240"/>
        <v>193.25673</v>
      </c>
      <c r="AN517">
        <f t="shared" si="249"/>
        <v>341.36509949999999</v>
      </c>
      <c r="AO517">
        <f t="shared" si="249"/>
        <v>288.84739188461543</v>
      </c>
      <c r="AP517" s="33">
        <f t="shared" si="249"/>
        <v>236.3296842692308</v>
      </c>
      <c r="AQ517">
        <f t="shared" si="249"/>
        <v>183.81197665384616</v>
      </c>
      <c r="AR517">
        <f t="shared" si="249"/>
        <v>131.29426903846155</v>
      </c>
      <c r="AT517">
        <f>PER!AK517/PBR!AJ517*100</f>
        <v>20.283377563030573</v>
      </c>
      <c r="AU517">
        <f t="shared" si="241"/>
        <v>149316.83461538464</v>
      </c>
      <c r="AW517">
        <f>PER!AW517/PBR!AU517*100</f>
        <v>18.750527949383418</v>
      </c>
      <c r="BB517">
        <f t="shared" si="242"/>
        <v>153653.31173076923</v>
      </c>
      <c r="BC517">
        <f t="shared" si="243"/>
        <v>1.2577452957123616</v>
      </c>
      <c r="BD517" s="41">
        <f t="shared" si="244"/>
        <v>193.25673</v>
      </c>
      <c r="BE517">
        <f t="shared" si="250"/>
        <v>368.76794815384613</v>
      </c>
      <c r="BF517">
        <f t="shared" si="250"/>
        <v>307.30662346153844</v>
      </c>
      <c r="BG517">
        <f t="shared" si="250"/>
        <v>245.84529876923077</v>
      </c>
      <c r="BH517">
        <f t="shared" si="250"/>
        <v>184.3839740769231</v>
      </c>
      <c r="BI517">
        <f t="shared" si="250"/>
        <v>122.92264938461538</v>
      </c>
      <c r="BK517">
        <f>PER!BD517/PBR!BB517*100</f>
        <v>17.130948193873632</v>
      </c>
      <c r="BL517">
        <f t="shared" si="246"/>
        <v>149316.83461538464</v>
      </c>
      <c r="BN517">
        <f>PER!BP517/PBR!BL517*100</f>
        <v>20.05398883741714</v>
      </c>
    </row>
    <row r="518" spans="1:66" x14ac:dyDescent="0.3">
      <c r="A518" s="38">
        <v>41474</v>
      </c>
      <c r="B518" s="48">
        <v>187512.06</v>
      </c>
      <c r="C518" s="48">
        <v>218013.75</v>
      </c>
      <c r="D518" s="49">
        <v>1273000</v>
      </c>
      <c r="E518" s="48">
        <v>2700.21</v>
      </c>
      <c r="AC518" s="35">
        <f t="shared" si="233"/>
        <v>2014</v>
      </c>
      <c r="AD518" s="5">
        <f t="shared" si="234"/>
        <v>2013</v>
      </c>
      <c r="AE518" s="5">
        <f t="shared" si="235"/>
        <v>2012</v>
      </c>
      <c r="AF518" s="8">
        <f t="shared" si="236"/>
        <v>41474</v>
      </c>
      <c r="AG518" s="6">
        <f t="shared" si="247"/>
        <v>24</v>
      </c>
      <c r="AH518" s="6">
        <f t="shared" si="248"/>
        <v>28</v>
      </c>
      <c r="AJ518">
        <f t="shared" si="237"/>
        <v>131820.20307692309</v>
      </c>
      <c r="AK518">
        <f t="shared" si="238"/>
        <v>1.4224834708423122</v>
      </c>
      <c r="AL518" s="39">
        <f t="shared" si="239"/>
        <v>41474</v>
      </c>
      <c r="AM518" s="40">
        <f t="shared" si="240"/>
        <v>187.51205999999999</v>
      </c>
      <c r="AN518">
        <f t="shared" si="249"/>
        <v>342.732528</v>
      </c>
      <c r="AO518">
        <f t="shared" si="249"/>
        <v>290.00444676923075</v>
      </c>
      <c r="AP518" s="33">
        <f t="shared" si="249"/>
        <v>237.27636553846153</v>
      </c>
      <c r="AQ518">
        <f t="shared" si="249"/>
        <v>184.54828430769231</v>
      </c>
      <c r="AR518">
        <f t="shared" si="249"/>
        <v>131.82020307692309</v>
      </c>
      <c r="AT518">
        <f>PER!AK518/PBR!AJ518*100</f>
        <v>20.299259135392013</v>
      </c>
      <c r="AU518">
        <f t="shared" si="241"/>
        <v>149904.90923076923</v>
      </c>
      <c r="AW518">
        <f>PER!AW518/PBR!AU518*100</f>
        <v>18.799821006529154</v>
      </c>
      <c r="BB518">
        <f t="shared" si="242"/>
        <v>153994.44846153847</v>
      </c>
      <c r="BC518">
        <f t="shared" si="243"/>
        <v>1.2176546743945309</v>
      </c>
      <c r="BD518" s="41">
        <f t="shared" si="244"/>
        <v>187.51205999999999</v>
      </c>
      <c r="BE518">
        <f t="shared" si="250"/>
        <v>369.5866763076923</v>
      </c>
      <c r="BF518">
        <f t="shared" si="250"/>
        <v>307.98889692307694</v>
      </c>
      <c r="BG518">
        <f t="shared" si="250"/>
        <v>246.39111753846157</v>
      </c>
      <c r="BH518">
        <f t="shared" si="250"/>
        <v>184.79333815384618</v>
      </c>
      <c r="BI518">
        <f t="shared" si="250"/>
        <v>123.19555876923079</v>
      </c>
      <c r="BK518">
        <f>PER!BD518/PBR!BB518*100</f>
        <v>17.008845918286671</v>
      </c>
      <c r="BL518">
        <f t="shared" si="246"/>
        <v>149904.90923076923</v>
      </c>
      <c r="BN518">
        <f>PER!BP518/PBR!BL518*100</f>
        <v>19.909653289848126</v>
      </c>
    </row>
    <row r="519" spans="1:66" x14ac:dyDescent="0.3">
      <c r="A519" s="38">
        <v>41481</v>
      </c>
      <c r="B519" s="48">
        <v>191931.04</v>
      </c>
      <c r="C519" s="48">
        <v>222303.49</v>
      </c>
      <c r="D519" s="49">
        <v>1303000</v>
      </c>
      <c r="E519" s="48">
        <v>2753.37</v>
      </c>
      <c r="AC519" s="35">
        <f t="shared" si="233"/>
        <v>2014</v>
      </c>
      <c r="AD519" s="5">
        <f t="shared" si="234"/>
        <v>2013</v>
      </c>
      <c r="AE519" s="5">
        <f t="shared" si="235"/>
        <v>2012</v>
      </c>
      <c r="AF519" s="8">
        <f t="shared" si="236"/>
        <v>41481</v>
      </c>
      <c r="AG519" s="6">
        <f t="shared" si="247"/>
        <v>23</v>
      </c>
      <c r="AH519" s="6">
        <f t="shared" si="248"/>
        <v>29</v>
      </c>
      <c r="AJ519">
        <f t="shared" si="237"/>
        <v>132346.13711538463</v>
      </c>
      <c r="AK519">
        <f t="shared" si="238"/>
        <v>1.4502201891443713</v>
      </c>
      <c r="AL519" s="39">
        <f t="shared" si="239"/>
        <v>41481</v>
      </c>
      <c r="AM519" s="40">
        <f t="shared" si="240"/>
        <v>191.93104</v>
      </c>
      <c r="AN519">
        <f t="shared" si="249"/>
        <v>344.09995649999996</v>
      </c>
      <c r="AO519">
        <f t="shared" si="249"/>
        <v>291.16150165384613</v>
      </c>
      <c r="AP519" s="33">
        <f t="shared" si="249"/>
        <v>238.2230468076923</v>
      </c>
      <c r="AQ519">
        <f t="shared" si="249"/>
        <v>185.28459196153847</v>
      </c>
      <c r="AR519">
        <f t="shared" si="249"/>
        <v>132.34613711538464</v>
      </c>
      <c r="AT519">
        <f>PER!AK519/PBR!AJ519*100</f>
        <v>20.315014483298839</v>
      </c>
      <c r="AU519">
        <f t="shared" si="241"/>
        <v>150492.98384615386</v>
      </c>
      <c r="AW519">
        <f>PER!AW519/PBR!AU519*100</f>
        <v>18.848728823182192</v>
      </c>
      <c r="BB519">
        <f t="shared" si="242"/>
        <v>154335.58519230768</v>
      </c>
      <c r="BC519">
        <f t="shared" si="243"/>
        <v>1.2435955049565985</v>
      </c>
      <c r="BD519" s="41">
        <f t="shared" si="244"/>
        <v>191.93104</v>
      </c>
      <c r="BE519">
        <f t="shared" si="250"/>
        <v>370.40540446153841</v>
      </c>
      <c r="BF519">
        <f t="shared" si="250"/>
        <v>308.67117038461538</v>
      </c>
      <c r="BG519">
        <f t="shared" si="250"/>
        <v>246.93693630769232</v>
      </c>
      <c r="BH519">
        <f t="shared" si="250"/>
        <v>185.20270223076923</v>
      </c>
      <c r="BI519">
        <f t="shared" si="250"/>
        <v>123.46846815384616</v>
      </c>
      <c r="BK519">
        <f>PER!BD519/PBR!BB519*100</f>
        <v>16.887283421922529</v>
      </c>
      <c r="BL519">
        <f t="shared" si="246"/>
        <v>150492.98384615386</v>
      </c>
      <c r="BN519">
        <f>PER!BP519/PBR!BL519*100</f>
        <v>19.766445769240281</v>
      </c>
    </row>
    <row r="520" spans="1:66" x14ac:dyDescent="0.3">
      <c r="A520" s="38">
        <v>41488</v>
      </c>
      <c r="B520" s="49">
        <v>189426.95</v>
      </c>
      <c r="C520" s="48">
        <v>219543.73</v>
      </c>
      <c r="D520" s="49">
        <v>1286000</v>
      </c>
      <c r="E520" s="48">
        <v>2718.63</v>
      </c>
      <c r="AC520" s="35">
        <f t="shared" ref="AC520:AC583" si="251">AD520+1</f>
        <v>2014</v>
      </c>
      <c r="AD520" s="5">
        <f t="shared" ref="AD520:AD583" si="252">YEAR(AF520)</f>
        <v>2013</v>
      </c>
      <c r="AE520" s="5">
        <f t="shared" ref="AE520:AE583" si="253">AD520-1</f>
        <v>2012</v>
      </c>
      <c r="AF520" s="8">
        <f t="shared" ref="AF520:AF583" si="254">A520</f>
        <v>41488</v>
      </c>
      <c r="AG520" s="6">
        <f t="shared" si="247"/>
        <v>22</v>
      </c>
      <c r="AH520" s="6">
        <f t="shared" si="248"/>
        <v>30</v>
      </c>
      <c r="AJ520">
        <f t="shared" ref="AJ520:AJ583" si="255">VLOOKUP($AD520,$AK$3:$AM$17,AL$1,FALSE)*($AH520/$AG$18)+VLOOKUP($AE520,$AK$3:$AM$17,AL$1,FALSE)*($AG520/$AH$18)</f>
        <v>132872.07115384613</v>
      </c>
      <c r="AK520">
        <f t="shared" ref="AK520:AK583" si="256">B520/AJ520</f>
        <v>1.4256340580457403</v>
      </c>
      <c r="AL520" s="39">
        <f t="shared" ref="AL520:AL583" si="257">AF520</f>
        <v>41488</v>
      </c>
      <c r="AM520" s="40">
        <f t="shared" ref="AM520:AM583" si="258">(B520)/1000</f>
        <v>189.42695000000001</v>
      </c>
      <c r="AN520">
        <f t="shared" si="249"/>
        <v>345.46738499999987</v>
      </c>
      <c r="AO520">
        <f t="shared" si="249"/>
        <v>292.31855653846145</v>
      </c>
      <c r="AP520" s="33">
        <f t="shared" si="249"/>
        <v>239.16972807692304</v>
      </c>
      <c r="AQ520">
        <f t="shared" si="249"/>
        <v>186.02089961538459</v>
      </c>
      <c r="AR520">
        <f t="shared" si="249"/>
        <v>132.87207115384612</v>
      </c>
      <c r="AT520">
        <f>PER!AK520/PBR!AJ520*100</f>
        <v>20.3306451056154</v>
      </c>
      <c r="AU520">
        <f t="shared" ref="AU520:AU583" si="259">VLOOKUP($AD520,$AK$3:$AM$17,AM$1,FALSE)*($AH520/$AG$18)+VLOOKUP($AE520,$AK$3:$AM$17,AM$1,FALSE)*($AG520/$AH$18)</f>
        <v>151081.05846153846</v>
      </c>
      <c r="AW520">
        <f>PER!AW520/PBR!AU520*100</f>
        <v>18.897255897924101</v>
      </c>
      <c r="BB520">
        <f t="shared" ref="BB520:BB583" si="260">VLOOKUP($AD520,$AK$3:$AM$17,AL$1,FALSE)*($AG520/$AG$18)+VLOOKUP($AC520,$AK$3:$AM$17,AL$1,FALSE)*($AH520/$AH$18)</f>
        <v>154676.7219230769</v>
      </c>
      <c r="BC520">
        <f t="shared" ref="BC520:BC583" si="261">B520/BB520</f>
        <v>1.2246635928462781</v>
      </c>
      <c r="BD520" s="41">
        <f t="shared" ref="BD520:BD583" si="262">AM520</f>
        <v>189.42695000000001</v>
      </c>
      <c r="BE520">
        <f t="shared" si="250"/>
        <v>371.22413261538452</v>
      </c>
      <c r="BF520">
        <f t="shared" si="250"/>
        <v>309.35344384615377</v>
      </c>
      <c r="BG520">
        <f t="shared" si="250"/>
        <v>247.48275507692307</v>
      </c>
      <c r="BH520">
        <f t="shared" si="250"/>
        <v>185.61206630769229</v>
      </c>
      <c r="BI520">
        <f t="shared" si="250"/>
        <v>123.74137753846153</v>
      </c>
      <c r="BK520">
        <f>PER!BD520/PBR!BB520*100</f>
        <v>16.766257133361055</v>
      </c>
      <c r="BL520">
        <f t="shared" ref="BL520:BL583" si="263">VLOOKUP($AD520,$AK$3:$AM$17,AM$1,FALSE)*($AH520/$AG$18)+VLOOKUP($AE520,$AK$3:$AM$17,AM$1,FALSE)*($AG520/$AH$18)</f>
        <v>151081.05846153846</v>
      </c>
      <c r="BN520">
        <f>PER!BP520/PBR!BL520*100</f>
        <v>19.624353103247032</v>
      </c>
    </row>
    <row r="521" spans="1:66" x14ac:dyDescent="0.3">
      <c r="A521" s="38">
        <v>41495</v>
      </c>
      <c r="B521" s="48">
        <v>181178.18</v>
      </c>
      <c r="C521" s="48">
        <v>210608.5</v>
      </c>
      <c r="D521" s="49">
        <v>1230000</v>
      </c>
      <c r="E521" s="48">
        <v>2607.4</v>
      </c>
      <c r="AC521" s="35">
        <f t="shared" si="251"/>
        <v>2014</v>
      </c>
      <c r="AD521" s="5">
        <f t="shared" si="252"/>
        <v>2013</v>
      </c>
      <c r="AE521" s="5">
        <f t="shared" si="253"/>
        <v>2012</v>
      </c>
      <c r="AF521" s="8">
        <f t="shared" si="254"/>
        <v>41495</v>
      </c>
      <c r="AG521" s="6">
        <f t="shared" si="247"/>
        <v>21</v>
      </c>
      <c r="AH521" s="6">
        <f t="shared" si="248"/>
        <v>31</v>
      </c>
      <c r="AJ521">
        <f t="shared" si="255"/>
        <v>133398.0051923077</v>
      </c>
      <c r="AK521">
        <f t="shared" si="256"/>
        <v>1.358177580982654</v>
      </c>
      <c r="AL521" s="39">
        <f t="shared" si="257"/>
        <v>41495</v>
      </c>
      <c r="AM521" s="40">
        <f t="shared" si="258"/>
        <v>181.17818</v>
      </c>
      <c r="AN521">
        <f t="shared" si="249"/>
        <v>346.8348135</v>
      </c>
      <c r="AO521">
        <f t="shared" si="249"/>
        <v>293.47561142307688</v>
      </c>
      <c r="AP521" s="33">
        <f t="shared" si="249"/>
        <v>240.11640934615383</v>
      </c>
      <c r="AQ521">
        <f t="shared" si="249"/>
        <v>186.75720726923078</v>
      </c>
      <c r="AR521">
        <f t="shared" si="249"/>
        <v>133.39800519230769</v>
      </c>
      <c r="AT521">
        <f>PER!AK521/PBR!AJ521*100</f>
        <v>20.346152477568406</v>
      </c>
      <c r="AU521">
        <f t="shared" si="259"/>
        <v>151669.13307692308</v>
      </c>
      <c r="AW521">
        <f>PER!AW521/PBR!AU521*100</f>
        <v>18.945406659566085</v>
      </c>
      <c r="BB521">
        <f t="shared" si="260"/>
        <v>155017.85865384617</v>
      </c>
      <c r="BC521">
        <f t="shared" si="261"/>
        <v>1.1687568230739767</v>
      </c>
      <c r="BD521" s="41">
        <f t="shared" si="262"/>
        <v>181.17818</v>
      </c>
      <c r="BE521">
        <f t="shared" si="250"/>
        <v>372.0428607692308</v>
      </c>
      <c r="BF521">
        <f t="shared" si="250"/>
        <v>310.03571730769232</v>
      </c>
      <c r="BG521">
        <f t="shared" si="250"/>
        <v>248.02857384615388</v>
      </c>
      <c r="BH521">
        <f t="shared" si="250"/>
        <v>186.02143038461543</v>
      </c>
      <c r="BI521">
        <f t="shared" si="250"/>
        <v>124.01428692307694</v>
      </c>
      <c r="BK521">
        <f>PER!BD521/PBR!BB521*100</f>
        <v>16.645763512619602</v>
      </c>
      <c r="BL521">
        <f t="shared" si="263"/>
        <v>151669.13307692308</v>
      </c>
      <c r="BN521">
        <f>PER!BP521/PBR!BL521*100</f>
        <v>19.483362323817087</v>
      </c>
    </row>
    <row r="522" spans="1:66" x14ac:dyDescent="0.3">
      <c r="A522" s="38">
        <v>41502</v>
      </c>
      <c r="B522" s="48">
        <v>190752.64000000001</v>
      </c>
      <c r="C522" s="48">
        <v>222153.41</v>
      </c>
      <c r="D522" s="49">
        <v>1295000</v>
      </c>
      <c r="E522" s="48">
        <v>2746.11</v>
      </c>
      <c r="AC522" s="35">
        <f t="shared" si="251"/>
        <v>2014</v>
      </c>
      <c r="AD522" s="5">
        <f t="shared" si="252"/>
        <v>2013</v>
      </c>
      <c r="AE522" s="5">
        <f t="shared" si="253"/>
        <v>2012</v>
      </c>
      <c r="AF522" s="8">
        <f t="shared" si="254"/>
        <v>41502</v>
      </c>
      <c r="AG522" s="6">
        <f t="shared" si="247"/>
        <v>20</v>
      </c>
      <c r="AH522" s="6">
        <f t="shared" si="248"/>
        <v>32</v>
      </c>
      <c r="AJ522">
        <f t="shared" si="255"/>
        <v>133923.93923076923</v>
      </c>
      <c r="AK522">
        <f t="shared" si="256"/>
        <v>1.4243356422730904</v>
      </c>
      <c r="AL522" s="39">
        <f t="shared" si="257"/>
        <v>41502</v>
      </c>
      <c r="AM522" s="40">
        <f t="shared" si="258"/>
        <v>190.75264000000001</v>
      </c>
      <c r="AN522">
        <f t="shared" si="249"/>
        <v>348.20224199999996</v>
      </c>
      <c r="AO522">
        <f t="shared" si="249"/>
        <v>294.63266630769232</v>
      </c>
      <c r="AP522" s="33">
        <f t="shared" si="249"/>
        <v>241.0630906153846</v>
      </c>
      <c r="AQ522">
        <f t="shared" si="249"/>
        <v>187.4935149230769</v>
      </c>
      <c r="AR522">
        <f t="shared" si="249"/>
        <v>133.92393923076924</v>
      </c>
      <c r="AT522">
        <f>PER!AK522/PBR!AJ522*100</f>
        <v>20.361538051211056</v>
      </c>
      <c r="AU522">
        <f t="shared" si="259"/>
        <v>152257.20769230771</v>
      </c>
      <c r="AW522">
        <f>PER!AW522/PBR!AU522*100</f>
        <v>18.993185468496453</v>
      </c>
      <c r="BB522">
        <f t="shared" si="260"/>
        <v>155358.99538461541</v>
      </c>
      <c r="BC522">
        <f t="shared" si="261"/>
        <v>1.2278184441638678</v>
      </c>
      <c r="BD522" s="41">
        <f t="shared" si="262"/>
        <v>190.75264000000001</v>
      </c>
      <c r="BE522">
        <f t="shared" si="250"/>
        <v>372.86158892307697</v>
      </c>
      <c r="BF522">
        <f t="shared" si="250"/>
        <v>310.71799076923082</v>
      </c>
      <c r="BG522">
        <f t="shared" si="250"/>
        <v>248.57439261538465</v>
      </c>
      <c r="BH522">
        <f t="shared" si="250"/>
        <v>186.43079446153851</v>
      </c>
      <c r="BI522">
        <f t="shared" si="250"/>
        <v>124.28719630769233</v>
      </c>
      <c r="BK522">
        <f>PER!BD522/PBR!BB522*100</f>
        <v>16.525799050807851</v>
      </c>
      <c r="BL522">
        <f t="shared" si="263"/>
        <v>152257.20769230771</v>
      </c>
      <c r="BN522">
        <f>PER!BP522/PBR!BL522*100</f>
        <v>19.343460663249136</v>
      </c>
    </row>
    <row r="523" spans="1:66" x14ac:dyDescent="0.3">
      <c r="A523" s="38">
        <v>41509</v>
      </c>
      <c r="B523" s="48">
        <v>190752.64000000001</v>
      </c>
      <c r="C523" s="48">
        <v>221473.84</v>
      </c>
      <c r="D523" s="49">
        <v>1295000</v>
      </c>
      <c r="E523" s="48">
        <v>2738.57</v>
      </c>
      <c r="AC523" s="35">
        <f t="shared" si="251"/>
        <v>2014</v>
      </c>
      <c r="AD523" s="5">
        <f t="shared" si="252"/>
        <v>2013</v>
      </c>
      <c r="AE523" s="5">
        <f t="shared" si="253"/>
        <v>2012</v>
      </c>
      <c r="AF523" s="8">
        <f t="shared" si="254"/>
        <v>41509</v>
      </c>
      <c r="AG523" s="6">
        <f t="shared" si="247"/>
        <v>19</v>
      </c>
      <c r="AH523" s="6">
        <f t="shared" si="248"/>
        <v>33</v>
      </c>
      <c r="AJ523">
        <f t="shared" si="255"/>
        <v>134449.87326923077</v>
      </c>
      <c r="AK523">
        <f t="shared" si="256"/>
        <v>1.4187640000078325</v>
      </c>
      <c r="AL523" s="39">
        <f t="shared" si="257"/>
        <v>41509</v>
      </c>
      <c r="AM523" s="40">
        <f t="shared" si="258"/>
        <v>190.75264000000001</v>
      </c>
      <c r="AN523">
        <f t="shared" si="249"/>
        <v>349.56967049999997</v>
      </c>
      <c r="AO523">
        <f t="shared" si="249"/>
        <v>295.78972119230764</v>
      </c>
      <c r="AP523" s="33">
        <f t="shared" si="249"/>
        <v>242.00977188461536</v>
      </c>
      <c r="AQ523">
        <f t="shared" si="249"/>
        <v>188.22982257692306</v>
      </c>
      <c r="AR523">
        <f t="shared" si="249"/>
        <v>134.44987326923078</v>
      </c>
      <c r="AT523">
        <f>PER!AK523/PBR!AJ523*100</f>
        <v>20.376803255876286</v>
      </c>
      <c r="AU523">
        <f t="shared" si="259"/>
        <v>152845.28230769231</v>
      </c>
      <c r="AW523">
        <f>PER!AW523/PBR!AU523*100</f>
        <v>19.040596617996819</v>
      </c>
      <c r="BB523">
        <f t="shared" si="260"/>
        <v>155700.13211538462</v>
      </c>
      <c r="BC523">
        <f t="shared" si="261"/>
        <v>1.2251283117643024</v>
      </c>
      <c r="BD523" s="41">
        <f t="shared" si="262"/>
        <v>190.75264000000001</v>
      </c>
      <c r="BE523">
        <f t="shared" si="250"/>
        <v>373.68031707692307</v>
      </c>
      <c r="BF523">
        <f t="shared" si="250"/>
        <v>311.40026423076927</v>
      </c>
      <c r="BG523">
        <f t="shared" si="250"/>
        <v>249.1202113846154</v>
      </c>
      <c r="BH523">
        <f t="shared" si="250"/>
        <v>186.84015853846157</v>
      </c>
      <c r="BI523">
        <f t="shared" si="250"/>
        <v>124.5601056923077</v>
      </c>
      <c r="BK523">
        <f>PER!BD523/PBR!BB523*100</f>
        <v>16.406360269787182</v>
      </c>
      <c r="BL523">
        <f t="shared" si="263"/>
        <v>152845.28230769231</v>
      </c>
      <c r="BN523">
        <f>PER!BP523/PBR!BL523*100</f>
        <v>19.204635550337585</v>
      </c>
    </row>
    <row r="524" spans="1:66" x14ac:dyDescent="0.3">
      <c r="A524" s="38">
        <v>41516</v>
      </c>
      <c r="B524" s="48">
        <v>201505.49</v>
      </c>
      <c r="C524" s="48">
        <v>231978.83</v>
      </c>
      <c r="D524" s="49">
        <v>1368000</v>
      </c>
      <c r="E524" s="48">
        <v>2868.65</v>
      </c>
      <c r="AC524" s="35">
        <f t="shared" si="251"/>
        <v>2014</v>
      </c>
      <c r="AD524" s="5">
        <f t="shared" si="252"/>
        <v>2013</v>
      </c>
      <c r="AE524" s="5">
        <f t="shared" si="253"/>
        <v>2012</v>
      </c>
      <c r="AF524" s="8">
        <f t="shared" si="254"/>
        <v>41516</v>
      </c>
      <c r="AG524" s="6">
        <f t="shared" si="247"/>
        <v>18</v>
      </c>
      <c r="AH524" s="6">
        <f t="shared" si="248"/>
        <v>34</v>
      </c>
      <c r="AJ524">
        <f t="shared" si="255"/>
        <v>134975.8073076923</v>
      </c>
      <c r="AK524">
        <f t="shared" si="256"/>
        <v>1.4929007947375776</v>
      </c>
      <c r="AL524" s="39">
        <f t="shared" si="257"/>
        <v>41516</v>
      </c>
      <c r="AM524" s="40">
        <f t="shared" si="258"/>
        <v>201.50548999999998</v>
      </c>
      <c r="AN524">
        <f t="shared" si="249"/>
        <v>350.93709899999993</v>
      </c>
      <c r="AO524">
        <f t="shared" si="249"/>
        <v>296.94677607692302</v>
      </c>
      <c r="AP524" s="33">
        <f t="shared" si="249"/>
        <v>242.95645315384613</v>
      </c>
      <c r="AQ524">
        <f t="shared" si="249"/>
        <v>188.96613023076924</v>
      </c>
      <c r="AR524">
        <f t="shared" si="249"/>
        <v>134.97580730769229</v>
      </c>
      <c r="AT524">
        <f>PER!AK524/PBR!AJ524*100</f>
        <v>20.391949498619415</v>
      </c>
      <c r="AU524">
        <f t="shared" si="259"/>
        <v>153433.35692307694</v>
      </c>
      <c r="AW524">
        <f>PER!AW524/PBR!AU524*100</f>
        <v>19.0876443355282</v>
      </c>
      <c r="BB524">
        <f t="shared" si="260"/>
        <v>156041.26884615386</v>
      </c>
      <c r="BC524">
        <f t="shared" si="261"/>
        <v>1.291360237519414</v>
      </c>
      <c r="BD524" s="41">
        <f t="shared" si="262"/>
        <v>201.50548999999998</v>
      </c>
      <c r="BE524">
        <f t="shared" si="250"/>
        <v>374.49904523076924</v>
      </c>
      <c r="BF524">
        <f t="shared" si="250"/>
        <v>312.08253769230771</v>
      </c>
      <c r="BG524">
        <f t="shared" si="250"/>
        <v>249.66603015384618</v>
      </c>
      <c r="BH524">
        <f t="shared" si="250"/>
        <v>187.24952261538465</v>
      </c>
      <c r="BI524">
        <f t="shared" si="250"/>
        <v>124.83301507692309</v>
      </c>
      <c r="BK524">
        <f>PER!BD524/PBR!BB524*100</f>
        <v>16.287443721834542</v>
      </c>
      <c r="BL524">
        <f t="shared" si="263"/>
        <v>153433.35692307694</v>
      </c>
      <c r="BN524">
        <f>PER!BP524/PBR!BL524*100</f>
        <v>19.066874606606955</v>
      </c>
    </row>
    <row r="525" spans="1:66" x14ac:dyDescent="0.3">
      <c r="A525" s="38">
        <v>41523</v>
      </c>
      <c r="B525" s="48">
        <v>201652.79</v>
      </c>
      <c r="C525" s="48">
        <v>231393.03</v>
      </c>
      <c r="D525" s="49">
        <v>1369000</v>
      </c>
      <c r="E525" s="48">
        <v>2860.41</v>
      </c>
      <c r="AC525" s="35">
        <f t="shared" si="251"/>
        <v>2014</v>
      </c>
      <c r="AD525" s="5">
        <f t="shared" si="252"/>
        <v>2013</v>
      </c>
      <c r="AE525" s="5">
        <f t="shared" si="253"/>
        <v>2012</v>
      </c>
      <c r="AF525" s="8">
        <f t="shared" si="254"/>
        <v>41523</v>
      </c>
      <c r="AG525" s="6">
        <f t="shared" si="247"/>
        <v>17</v>
      </c>
      <c r="AH525" s="6">
        <f t="shared" si="248"/>
        <v>35</v>
      </c>
      <c r="AJ525">
        <f t="shared" si="255"/>
        <v>135501.74134615387</v>
      </c>
      <c r="AK525">
        <f t="shared" si="256"/>
        <v>1.4881933471604334</v>
      </c>
      <c r="AL525" s="39">
        <f t="shared" si="257"/>
        <v>41523</v>
      </c>
      <c r="AM525" s="40">
        <f t="shared" si="258"/>
        <v>201.65279000000001</v>
      </c>
      <c r="AN525">
        <f t="shared" si="249"/>
        <v>352.30452750000001</v>
      </c>
      <c r="AO525">
        <f t="shared" si="249"/>
        <v>298.10383096153851</v>
      </c>
      <c r="AP525" s="33">
        <f t="shared" si="249"/>
        <v>243.90313442307692</v>
      </c>
      <c r="AQ525">
        <f t="shared" si="249"/>
        <v>189.70243788461542</v>
      </c>
      <c r="AR525">
        <f t="shared" si="249"/>
        <v>135.50174134615386</v>
      </c>
      <c r="AT525">
        <f>PER!AK525/PBR!AJ525*100</f>
        <v>20.406978164650464</v>
      </c>
      <c r="AU525">
        <f t="shared" si="259"/>
        <v>154021.43153846156</v>
      </c>
      <c r="AW525">
        <f>PER!AW525/PBR!AU525*100</f>
        <v>19.134332783987539</v>
      </c>
      <c r="BB525">
        <f t="shared" si="260"/>
        <v>156382.40557692311</v>
      </c>
      <c r="BC525">
        <f t="shared" si="261"/>
        <v>1.2894851518370385</v>
      </c>
      <c r="BD525" s="41">
        <f t="shared" si="262"/>
        <v>201.65279000000001</v>
      </c>
      <c r="BE525">
        <f t="shared" si="250"/>
        <v>375.31777338461541</v>
      </c>
      <c r="BF525">
        <f t="shared" si="250"/>
        <v>312.76481115384621</v>
      </c>
      <c r="BG525">
        <f t="shared" si="250"/>
        <v>250.21184892307699</v>
      </c>
      <c r="BH525">
        <f t="shared" si="250"/>
        <v>187.65888669230773</v>
      </c>
      <c r="BI525">
        <f t="shared" si="250"/>
        <v>125.10592446153849</v>
      </c>
      <c r="BK525">
        <f>PER!BD525/PBR!BB525*100</f>
        <v>16.1690459893107</v>
      </c>
      <c r="BL525">
        <f t="shared" si="263"/>
        <v>154021.43153846156</v>
      </c>
      <c r="BN525">
        <f>PER!BP525/PBR!BL525*100</f>
        <v>18.930165642632517</v>
      </c>
    </row>
    <row r="526" spans="1:66" x14ac:dyDescent="0.3">
      <c r="A526" s="38">
        <v>41530</v>
      </c>
      <c r="B526" s="48">
        <v>207102.87</v>
      </c>
      <c r="C526" s="48">
        <v>238216.21</v>
      </c>
      <c r="D526" s="49">
        <v>1406000</v>
      </c>
      <c r="E526" s="48">
        <v>2946.22</v>
      </c>
      <c r="AC526" s="35">
        <f t="shared" si="251"/>
        <v>2014</v>
      </c>
      <c r="AD526" s="5">
        <f t="shared" si="252"/>
        <v>2013</v>
      </c>
      <c r="AE526" s="5">
        <f t="shared" si="253"/>
        <v>2012</v>
      </c>
      <c r="AF526" s="8">
        <f t="shared" si="254"/>
        <v>41530</v>
      </c>
      <c r="AG526" s="6">
        <f t="shared" si="247"/>
        <v>16</v>
      </c>
      <c r="AH526" s="6">
        <f t="shared" si="248"/>
        <v>36</v>
      </c>
      <c r="AJ526">
        <f t="shared" si="255"/>
        <v>136027.67538461537</v>
      </c>
      <c r="AK526">
        <f t="shared" si="256"/>
        <v>1.5225053976289826</v>
      </c>
      <c r="AL526" s="39">
        <f t="shared" si="257"/>
        <v>41530</v>
      </c>
      <c r="AM526" s="40">
        <f t="shared" si="258"/>
        <v>207.10287</v>
      </c>
      <c r="AN526">
        <f t="shared" si="249"/>
        <v>353.67195599999997</v>
      </c>
      <c r="AO526">
        <f t="shared" si="249"/>
        <v>299.26088584615377</v>
      </c>
      <c r="AP526" s="33">
        <f t="shared" si="249"/>
        <v>244.84981569230766</v>
      </c>
      <c r="AQ526">
        <f t="shared" si="249"/>
        <v>190.43874553846152</v>
      </c>
      <c r="AR526">
        <f t="shared" si="249"/>
        <v>136.02767538461538</v>
      </c>
      <c r="AT526">
        <f>PER!AK526/PBR!AJ526*100</f>
        <v>20.421890617756532</v>
      </c>
      <c r="AU526">
        <f t="shared" si="259"/>
        <v>154609.50615384616</v>
      </c>
      <c r="AW526">
        <f>PER!AW526/PBR!AU526*100</f>
        <v>19.180666062935586</v>
      </c>
      <c r="BB526">
        <f t="shared" si="260"/>
        <v>156723.54230769232</v>
      </c>
      <c r="BC526">
        <f t="shared" si="261"/>
        <v>1.3214534775726221</v>
      </c>
      <c r="BD526" s="41">
        <f t="shared" si="262"/>
        <v>207.10287</v>
      </c>
      <c r="BE526">
        <f t="shared" si="250"/>
        <v>376.13650153846152</v>
      </c>
      <c r="BF526">
        <f t="shared" si="250"/>
        <v>313.44708461538465</v>
      </c>
      <c r="BG526">
        <f t="shared" si="250"/>
        <v>250.75766769230773</v>
      </c>
      <c r="BH526">
        <f t="shared" si="250"/>
        <v>188.06825076923079</v>
      </c>
      <c r="BI526">
        <f t="shared" si="250"/>
        <v>125.37883384615387</v>
      </c>
      <c r="BK526">
        <f>PER!BD526/PBR!BB526*100</f>
        <v>16.051163684332828</v>
      </c>
      <c r="BL526">
        <f t="shared" si="263"/>
        <v>154609.50615384616</v>
      </c>
      <c r="BN526">
        <f>PER!BP526/PBR!BL526*100</f>
        <v>18.794496654444941</v>
      </c>
    </row>
    <row r="527" spans="1:66" x14ac:dyDescent="0.3">
      <c r="A527" s="38">
        <v>41534</v>
      </c>
      <c r="B527" s="48">
        <v>204156.88</v>
      </c>
      <c r="C527" s="48">
        <v>236222.34</v>
      </c>
      <c r="D527" s="49">
        <v>1386000</v>
      </c>
      <c r="E527" s="48">
        <v>2922.41</v>
      </c>
      <c r="AC527" s="35">
        <f t="shared" si="251"/>
        <v>2014</v>
      </c>
      <c r="AD527" s="5">
        <f t="shared" si="252"/>
        <v>2013</v>
      </c>
      <c r="AE527" s="5">
        <f t="shared" si="253"/>
        <v>2012</v>
      </c>
      <c r="AF527" s="8">
        <f t="shared" si="254"/>
        <v>41534</v>
      </c>
      <c r="AG527" s="6">
        <f t="shared" si="247"/>
        <v>15</v>
      </c>
      <c r="AH527" s="6">
        <f t="shared" si="248"/>
        <v>37</v>
      </c>
      <c r="AJ527">
        <f t="shared" si="255"/>
        <v>136553.60942307691</v>
      </c>
      <c r="AK527">
        <f t="shared" si="256"/>
        <v>1.4950676211528866</v>
      </c>
      <c r="AL527" s="39">
        <f t="shared" si="257"/>
        <v>41534</v>
      </c>
      <c r="AM527" s="40">
        <f t="shared" si="258"/>
        <v>204.15688</v>
      </c>
      <c r="AN527">
        <f t="shared" si="249"/>
        <v>355.03938449999993</v>
      </c>
      <c r="AO527">
        <f t="shared" si="249"/>
        <v>300.4179407307692</v>
      </c>
      <c r="AP527" s="33">
        <f t="shared" si="249"/>
        <v>245.79649696153842</v>
      </c>
      <c r="AQ527">
        <f t="shared" si="249"/>
        <v>191.17505319230764</v>
      </c>
      <c r="AR527">
        <f t="shared" si="249"/>
        <v>136.55360942307692</v>
      </c>
      <c r="AT527">
        <f>PER!AK527/PBR!AJ527*100</f>
        <v>20.436688200714258</v>
      </c>
      <c r="AU527">
        <f t="shared" si="259"/>
        <v>155197.58076923079</v>
      </c>
      <c r="AW527">
        <f>PER!AW527/PBR!AU527*100</f>
        <v>19.226648209796885</v>
      </c>
      <c r="BB527">
        <f t="shared" si="260"/>
        <v>157064.67903846153</v>
      </c>
      <c r="BC527">
        <f t="shared" si="261"/>
        <v>1.2998268054271238</v>
      </c>
      <c r="BD527" s="41">
        <f t="shared" si="262"/>
        <v>204.15688</v>
      </c>
      <c r="BE527">
        <f t="shared" si="250"/>
        <v>376.95522969230763</v>
      </c>
      <c r="BF527">
        <f t="shared" si="250"/>
        <v>314.12935807692304</v>
      </c>
      <c r="BG527">
        <f t="shared" si="250"/>
        <v>251.30348646153848</v>
      </c>
      <c r="BH527">
        <f t="shared" si="250"/>
        <v>188.47761484615384</v>
      </c>
      <c r="BI527">
        <f t="shared" si="250"/>
        <v>125.65174323076924</v>
      </c>
      <c r="BK527">
        <f>PER!BD527/PBR!BB527*100</f>
        <v>15.933793448451361</v>
      </c>
      <c r="BL527">
        <f t="shared" si="263"/>
        <v>155197.58076923079</v>
      </c>
      <c r="BN527">
        <f>PER!BP527/PBR!BL527*100</f>
        <v>18.65985582001662</v>
      </c>
    </row>
    <row r="528" spans="1:66" x14ac:dyDescent="0.3">
      <c r="A528" s="38">
        <v>41544</v>
      </c>
      <c r="B528" s="48">
        <v>201210.89</v>
      </c>
      <c r="C528" s="48">
        <v>233491.84</v>
      </c>
      <c r="D528" s="49">
        <v>1366000</v>
      </c>
      <c r="E528" s="48">
        <v>2888.42</v>
      </c>
      <c r="AC528" s="35">
        <f t="shared" si="251"/>
        <v>2014</v>
      </c>
      <c r="AD528" s="5">
        <f t="shared" si="252"/>
        <v>2013</v>
      </c>
      <c r="AE528" s="5">
        <f t="shared" si="253"/>
        <v>2012</v>
      </c>
      <c r="AF528" s="8">
        <f t="shared" si="254"/>
        <v>41544</v>
      </c>
      <c r="AG528" s="6">
        <f t="shared" si="247"/>
        <v>14</v>
      </c>
      <c r="AH528" s="6">
        <f t="shared" si="248"/>
        <v>38</v>
      </c>
      <c r="AJ528">
        <f t="shared" si="255"/>
        <v>137079.54346153844</v>
      </c>
      <c r="AK528">
        <f t="shared" si="256"/>
        <v>1.4678403860927318</v>
      </c>
      <c r="AL528" s="39">
        <f t="shared" si="257"/>
        <v>41544</v>
      </c>
      <c r="AM528" s="40">
        <f t="shared" si="258"/>
        <v>201.21089000000001</v>
      </c>
      <c r="AN528">
        <f t="shared" si="249"/>
        <v>356.40681299999989</v>
      </c>
      <c r="AO528">
        <f t="shared" si="249"/>
        <v>301.57499561538452</v>
      </c>
      <c r="AP528" s="33">
        <f t="shared" si="249"/>
        <v>246.74317823076919</v>
      </c>
      <c r="AQ528">
        <f t="shared" si="249"/>
        <v>191.9113608461538</v>
      </c>
      <c r="AR528">
        <f t="shared" si="249"/>
        <v>137.07954346153844</v>
      </c>
      <c r="AT528">
        <f>PER!AK528/PBR!AJ528*100</f>
        <v>20.451372235692926</v>
      </c>
      <c r="AU528">
        <f t="shared" si="259"/>
        <v>155785.65538461538</v>
      </c>
      <c r="AW528">
        <f>PER!AW528/PBR!AU528*100</f>
        <v>19.27228320103255</v>
      </c>
      <c r="BB528">
        <f t="shared" si="260"/>
        <v>157405.81576923077</v>
      </c>
      <c r="BC528">
        <f t="shared" si="261"/>
        <v>1.2782938738108056</v>
      </c>
      <c r="BD528" s="41">
        <f t="shared" si="262"/>
        <v>201.21089000000001</v>
      </c>
      <c r="BE528">
        <f t="shared" si="250"/>
        <v>377.77395784615379</v>
      </c>
      <c r="BF528">
        <f t="shared" si="250"/>
        <v>314.81163153846154</v>
      </c>
      <c r="BG528">
        <f t="shared" si="250"/>
        <v>251.84930523076923</v>
      </c>
      <c r="BH528">
        <f t="shared" si="250"/>
        <v>188.88697892307698</v>
      </c>
      <c r="BI528">
        <f t="shared" si="250"/>
        <v>125.92465261538462</v>
      </c>
      <c r="BK528">
        <f>PER!BD528/PBR!BB528*100</f>
        <v>15.816931952331025</v>
      </c>
      <c r="BL528">
        <f t="shared" si="263"/>
        <v>155785.65538461538</v>
      </c>
      <c r="BN528">
        <f>PER!BP528/PBR!BL528*100</f>
        <v>18.526231495827659</v>
      </c>
    </row>
    <row r="529" spans="1:66" x14ac:dyDescent="0.3">
      <c r="A529" s="38">
        <v>41551</v>
      </c>
      <c r="B529" s="48">
        <v>208870.46</v>
      </c>
      <c r="C529" s="48">
        <v>242673.12</v>
      </c>
      <c r="D529" s="49">
        <v>1418000</v>
      </c>
      <c r="E529" s="48">
        <v>3002.89</v>
      </c>
      <c r="AC529" s="35">
        <f t="shared" si="251"/>
        <v>2014</v>
      </c>
      <c r="AD529" s="5">
        <f t="shared" si="252"/>
        <v>2013</v>
      </c>
      <c r="AE529" s="5">
        <f t="shared" si="253"/>
        <v>2012</v>
      </c>
      <c r="AF529" s="8">
        <f t="shared" si="254"/>
        <v>41551</v>
      </c>
      <c r="AG529" s="6">
        <f t="shared" si="247"/>
        <v>13</v>
      </c>
      <c r="AH529" s="6">
        <f t="shared" si="248"/>
        <v>39</v>
      </c>
      <c r="AJ529">
        <f t="shared" si="255"/>
        <v>137605.47750000001</v>
      </c>
      <c r="AK529">
        <f t="shared" si="256"/>
        <v>1.5178935010054377</v>
      </c>
      <c r="AL529" s="39">
        <f t="shared" si="257"/>
        <v>41551</v>
      </c>
      <c r="AM529" s="40">
        <f t="shared" si="258"/>
        <v>208.87045999999998</v>
      </c>
      <c r="AN529">
        <f t="shared" si="249"/>
        <v>357.77424149999996</v>
      </c>
      <c r="AO529">
        <f t="shared" si="249"/>
        <v>302.73205049999996</v>
      </c>
      <c r="AP529" s="33">
        <f t="shared" si="249"/>
        <v>247.68985949999998</v>
      </c>
      <c r="AQ529">
        <f t="shared" si="249"/>
        <v>192.64766850000001</v>
      </c>
      <c r="AR529">
        <f t="shared" si="249"/>
        <v>137.60547750000001</v>
      </c>
      <c r="AT529">
        <f>PER!AK529/PBR!AJ529*100</f>
        <v>20.465944024648291</v>
      </c>
      <c r="AU529">
        <f t="shared" si="259"/>
        <v>156373.73000000001</v>
      </c>
      <c r="AW529">
        <f>PER!AW529/PBR!AU529*100</f>
        <v>19.317574953286591</v>
      </c>
      <c r="BB529">
        <f t="shared" si="260"/>
        <v>157746.95250000001</v>
      </c>
      <c r="BC529">
        <f t="shared" si="261"/>
        <v>1.3240855477065394</v>
      </c>
      <c r="BD529" s="41">
        <f t="shared" si="262"/>
        <v>208.87045999999998</v>
      </c>
      <c r="BE529">
        <f t="shared" si="250"/>
        <v>378.59268600000007</v>
      </c>
      <c r="BF529">
        <f t="shared" si="250"/>
        <v>315.49390500000004</v>
      </c>
      <c r="BG529">
        <f t="shared" si="250"/>
        <v>252.39512400000004</v>
      </c>
      <c r="BH529">
        <f t="shared" si="250"/>
        <v>189.29634300000006</v>
      </c>
      <c r="BI529">
        <f t="shared" si="250"/>
        <v>126.19756200000002</v>
      </c>
      <c r="BK529">
        <f>PER!BD529/PBR!BB529*100</f>
        <v>15.700575895436078</v>
      </c>
      <c r="BL529">
        <f t="shared" si="263"/>
        <v>156373.73000000001</v>
      </c>
      <c r="BN529">
        <f>PER!BP529/PBR!BL529*100</f>
        <v>18.393612213509265</v>
      </c>
    </row>
    <row r="530" spans="1:66" x14ac:dyDescent="0.3">
      <c r="A530" s="38">
        <v>41558</v>
      </c>
      <c r="B530" s="48">
        <v>212552.94</v>
      </c>
      <c r="C530" s="48">
        <v>247146.87</v>
      </c>
      <c r="D530" s="49">
        <v>1443000</v>
      </c>
      <c r="E530" s="48">
        <v>3058.35</v>
      </c>
      <c r="AC530" s="35">
        <f t="shared" si="251"/>
        <v>2014</v>
      </c>
      <c r="AD530" s="5">
        <f t="shared" si="252"/>
        <v>2013</v>
      </c>
      <c r="AE530" s="5">
        <f t="shared" si="253"/>
        <v>2012</v>
      </c>
      <c r="AF530" s="8">
        <f t="shared" si="254"/>
        <v>41558</v>
      </c>
      <c r="AG530" s="6">
        <f t="shared" si="247"/>
        <v>12</v>
      </c>
      <c r="AH530" s="6">
        <f t="shared" si="248"/>
        <v>40</v>
      </c>
      <c r="AJ530">
        <f t="shared" si="255"/>
        <v>138131.41153846154</v>
      </c>
      <c r="AK530">
        <f t="shared" si="256"/>
        <v>1.5387733871148954</v>
      </c>
      <c r="AL530" s="39">
        <f t="shared" si="257"/>
        <v>41558</v>
      </c>
      <c r="AM530" s="40">
        <f t="shared" si="258"/>
        <v>212.55294000000001</v>
      </c>
      <c r="AN530">
        <f t="shared" si="249"/>
        <v>359.14166999999998</v>
      </c>
      <c r="AO530">
        <f t="shared" si="249"/>
        <v>303.88910538461539</v>
      </c>
      <c r="AP530" s="33">
        <f t="shared" si="249"/>
        <v>248.63654076923075</v>
      </c>
      <c r="AQ530">
        <f t="shared" si="249"/>
        <v>193.38397615384616</v>
      </c>
      <c r="AR530">
        <f t="shared" si="249"/>
        <v>138.13141153846155</v>
      </c>
      <c r="AT530">
        <f>PER!AK530/PBR!AJ530*100</f>
        <v>20.480404849707359</v>
      </c>
      <c r="AU530">
        <f t="shared" si="259"/>
        <v>156961.80461538464</v>
      </c>
      <c r="AW530">
        <f>PER!AW530/PBR!AU530*100</f>
        <v>19.36252732450647</v>
      </c>
      <c r="BB530">
        <f t="shared" si="260"/>
        <v>158088.08923076926</v>
      </c>
      <c r="BC530">
        <f t="shared" si="261"/>
        <v>1.3445221650425898</v>
      </c>
      <c r="BD530" s="41">
        <f t="shared" si="262"/>
        <v>212.55294000000001</v>
      </c>
      <c r="BE530">
        <f t="shared" si="250"/>
        <v>379.41141415384624</v>
      </c>
      <c r="BF530">
        <f t="shared" si="250"/>
        <v>316.17617846153848</v>
      </c>
      <c r="BG530">
        <f t="shared" si="250"/>
        <v>252.94094276923082</v>
      </c>
      <c r="BH530">
        <f t="shared" si="250"/>
        <v>189.70570707692315</v>
      </c>
      <c r="BI530">
        <f t="shared" si="250"/>
        <v>126.47047138461541</v>
      </c>
      <c r="BK530">
        <f>PER!BD530/PBR!BB530*100</f>
        <v>15.584722005719534</v>
      </c>
      <c r="BL530">
        <f t="shared" si="263"/>
        <v>156961.80461538464</v>
      </c>
      <c r="BN530">
        <f>PER!BP530/PBR!BL530*100</f>
        <v>18.261986676562653</v>
      </c>
    </row>
    <row r="531" spans="1:66" x14ac:dyDescent="0.3">
      <c r="A531" s="38">
        <v>41565</v>
      </c>
      <c r="B531" s="48">
        <v>216824.62</v>
      </c>
      <c r="C531" s="48">
        <v>252213.69</v>
      </c>
      <c r="D531" s="49">
        <v>1472000</v>
      </c>
      <c r="E531" s="48">
        <v>3122.04</v>
      </c>
      <c r="AC531" s="35">
        <f t="shared" si="251"/>
        <v>2014</v>
      </c>
      <c r="AD531" s="5">
        <f t="shared" si="252"/>
        <v>2013</v>
      </c>
      <c r="AE531" s="5">
        <f t="shared" si="253"/>
        <v>2012</v>
      </c>
      <c r="AF531" s="8">
        <f t="shared" si="254"/>
        <v>41565</v>
      </c>
      <c r="AG531" s="6">
        <f t="shared" si="247"/>
        <v>11</v>
      </c>
      <c r="AH531" s="6">
        <f t="shared" si="248"/>
        <v>41</v>
      </c>
      <c r="AJ531">
        <f t="shared" si="255"/>
        <v>138657.34557692308</v>
      </c>
      <c r="AK531">
        <f t="shared" si="256"/>
        <v>1.5637442004809761</v>
      </c>
      <c r="AL531" s="39">
        <f t="shared" si="257"/>
        <v>41565</v>
      </c>
      <c r="AM531" s="40">
        <f t="shared" si="258"/>
        <v>216.82461999999998</v>
      </c>
      <c r="AN531">
        <f t="shared" si="249"/>
        <v>360.50909849999994</v>
      </c>
      <c r="AO531">
        <f t="shared" si="249"/>
        <v>305.04616026923071</v>
      </c>
      <c r="AP531" s="33">
        <f t="shared" si="249"/>
        <v>249.58322203846151</v>
      </c>
      <c r="AQ531">
        <f t="shared" si="249"/>
        <v>194.12028380769229</v>
      </c>
      <c r="AR531">
        <f t="shared" si="249"/>
        <v>138.65734557692309</v>
      </c>
      <c r="AT531">
        <f>PER!AK531/PBR!AJ531*100</f>
        <v>20.49475597354445</v>
      </c>
      <c r="AU531">
        <f t="shared" si="259"/>
        <v>157549.87923076923</v>
      </c>
      <c r="AW531">
        <f>PER!AW531/PBR!AU531*100</f>
        <v>19.407144115038573</v>
      </c>
      <c r="BB531">
        <f t="shared" si="260"/>
        <v>158429.22596153847</v>
      </c>
      <c r="BC531">
        <f t="shared" si="261"/>
        <v>1.3685897831290172</v>
      </c>
      <c r="BD531" s="41">
        <f t="shared" si="262"/>
        <v>216.82461999999998</v>
      </c>
      <c r="BE531">
        <f t="shared" si="250"/>
        <v>380.23014230769235</v>
      </c>
      <c r="BF531">
        <f t="shared" si="250"/>
        <v>316.85845192307693</v>
      </c>
      <c r="BG531">
        <f t="shared" si="250"/>
        <v>253.48676153846154</v>
      </c>
      <c r="BH531">
        <f t="shared" si="250"/>
        <v>190.1150711538462</v>
      </c>
      <c r="BI531">
        <f t="shared" si="250"/>
        <v>126.74338076923077</v>
      </c>
      <c r="BK531">
        <f>PER!BD531/PBR!BB531*100</f>
        <v>15.469367039316481</v>
      </c>
      <c r="BL531">
        <f t="shared" si="263"/>
        <v>157549.87923076923</v>
      </c>
      <c r="BN531">
        <f>PER!BP531/PBR!BL531*100</f>
        <v>18.131343757151427</v>
      </c>
    </row>
    <row r="532" spans="1:66" x14ac:dyDescent="0.3">
      <c r="A532" s="38">
        <v>41572</v>
      </c>
      <c r="B532" s="48">
        <v>213436.74</v>
      </c>
      <c r="C532" s="48">
        <v>247569.62</v>
      </c>
      <c r="D532" s="49">
        <v>1449000</v>
      </c>
      <c r="E532" s="48">
        <v>3062.32</v>
      </c>
      <c r="AC532" s="35">
        <f t="shared" si="251"/>
        <v>2014</v>
      </c>
      <c r="AD532" s="5">
        <f t="shared" si="252"/>
        <v>2013</v>
      </c>
      <c r="AE532" s="5">
        <f t="shared" si="253"/>
        <v>2012</v>
      </c>
      <c r="AF532" s="8">
        <f t="shared" si="254"/>
        <v>41572</v>
      </c>
      <c r="AG532" s="6">
        <f t="shared" si="247"/>
        <v>10</v>
      </c>
      <c r="AH532" s="6">
        <f t="shared" si="248"/>
        <v>42</v>
      </c>
      <c r="AJ532">
        <f t="shared" si="255"/>
        <v>139183.27961538461</v>
      </c>
      <c r="AK532">
        <f t="shared" si="256"/>
        <v>1.5334941135875331</v>
      </c>
      <c r="AL532" s="39">
        <f t="shared" si="257"/>
        <v>41572</v>
      </c>
      <c r="AM532" s="40">
        <f t="shared" si="258"/>
        <v>213.43673999999999</v>
      </c>
      <c r="AN532">
        <f t="shared" si="249"/>
        <v>361.87652699999995</v>
      </c>
      <c r="AO532">
        <f t="shared" si="249"/>
        <v>306.20321515384614</v>
      </c>
      <c r="AP532" s="33">
        <f t="shared" si="249"/>
        <v>250.52990330769228</v>
      </c>
      <c r="AQ532">
        <f t="shared" si="249"/>
        <v>194.85659146153844</v>
      </c>
      <c r="AR532">
        <f t="shared" si="249"/>
        <v>139.18327961538461</v>
      </c>
      <c r="AT532">
        <f>PER!AK532/PBR!AJ532*100</f>
        <v>20.508998639748746</v>
      </c>
      <c r="AU532">
        <f t="shared" si="259"/>
        <v>158137.95384615386</v>
      </c>
      <c r="AW532">
        <f>PER!AW532/PBR!AU532*100</f>
        <v>19.451429068699216</v>
      </c>
      <c r="BB532">
        <f t="shared" si="260"/>
        <v>158770.36269230771</v>
      </c>
      <c r="BC532">
        <f t="shared" si="261"/>
        <v>1.3443109682481114</v>
      </c>
      <c r="BD532" s="41">
        <f t="shared" si="262"/>
        <v>213.43673999999999</v>
      </c>
      <c r="BE532">
        <f t="shared" si="250"/>
        <v>381.04887046153851</v>
      </c>
      <c r="BF532">
        <f t="shared" si="250"/>
        <v>317.54072538461543</v>
      </c>
      <c r="BG532">
        <f t="shared" si="250"/>
        <v>254.03258030769234</v>
      </c>
      <c r="BH532">
        <f t="shared" si="250"/>
        <v>190.52443523076928</v>
      </c>
      <c r="BI532">
        <f t="shared" si="250"/>
        <v>127.01629015384617</v>
      </c>
      <c r="BK532">
        <f>PER!BD532/PBR!BB532*100</f>
        <v>15.354507780241287</v>
      </c>
      <c r="BL532">
        <f t="shared" si="263"/>
        <v>158137.95384615386</v>
      </c>
      <c r="BN532">
        <f>PER!BP532/PBR!BL532*100</f>
        <v>18.001672492965486</v>
      </c>
    </row>
    <row r="533" spans="1:66" x14ac:dyDescent="0.3">
      <c r="A533" s="38">
        <v>41579</v>
      </c>
      <c r="B533" s="48">
        <v>220949.01</v>
      </c>
      <c r="C533" s="48">
        <v>255611.54</v>
      </c>
      <c r="D533" s="49">
        <v>1500000</v>
      </c>
      <c r="E533" s="48">
        <v>3161.57</v>
      </c>
      <c r="AC533" s="35">
        <f t="shared" si="251"/>
        <v>2014</v>
      </c>
      <c r="AD533" s="5">
        <f t="shared" si="252"/>
        <v>2013</v>
      </c>
      <c r="AE533" s="5">
        <f t="shared" si="253"/>
        <v>2012</v>
      </c>
      <c r="AF533" s="8">
        <f t="shared" si="254"/>
        <v>41579</v>
      </c>
      <c r="AG533" s="6">
        <f t="shared" si="247"/>
        <v>9</v>
      </c>
      <c r="AH533" s="6">
        <f t="shared" si="248"/>
        <v>43</v>
      </c>
      <c r="AJ533">
        <f t="shared" si="255"/>
        <v>139709.21365384615</v>
      </c>
      <c r="AK533">
        <f t="shared" si="256"/>
        <v>1.5814920449515919</v>
      </c>
      <c r="AL533" s="39">
        <f t="shared" si="257"/>
        <v>41579</v>
      </c>
      <c r="AM533" s="40">
        <f t="shared" si="258"/>
        <v>220.94901000000002</v>
      </c>
      <c r="AN533">
        <f t="shared" si="249"/>
        <v>363.24395549999991</v>
      </c>
      <c r="AO533">
        <f t="shared" si="249"/>
        <v>307.36027003846146</v>
      </c>
      <c r="AP533" s="33">
        <f t="shared" si="249"/>
        <v>251.47658457692305</v>
      </c>
      <c r="AQ533">
        <f t="shared" si="249"/>
        <v>195.5928991153846</v>
      </c>
      <c r="AR533">
        <f t="shared" si="249"/>
        <v>139.70921365384615</v>
      </c>
      <c r="AT533">
        <f>PER!AK533/PBR!AJ533*100</f>
        <v>20.523134073183495</v>
      </c>
      <c r="AU533">
        <f t="shared" si="259"/>
        <v>158726.02846153846</v>
      </c>
      <c r="AW533">
        <f>PER!AW533/PBR!AU533*100</f>
        <v>19.495385873821856</v>
      </c>
      <c r="BB533">
        <f t="shared" si="260"/>
        <v>159111.49942307692</v>
      </c>
      <c r="BC533">
        <f t="shared" si="261"/>
        <v>1.3886426235761713</v>
      </c>
      <c r="BD533" s="41">
        <f t="shared" si="262"/>
        <v>220.94901000000002</v>
      </c>
      <c r="BE533">
        <f t="shared" si="250"/>
        <v>381.86759861538462</v>
      </c>
      <c r="BF533">
        <f t="shared" si="250"/>
        <v>318.22299884615387</v>
      </c>
      <c r="BG533">
        <f t="shared" si="250"/>
        <v>254.57839907692309</v>
      </c>
      <c r="BH533">
        <f t="shared" si="250"/>
        <v>190.93379930769234</v>
      </c>
      <c r="BI533">
        <f t="shared" si="250"/>
        <v>127.28919953846155</v>
      </c>
      <c r="BK533">
        <f>PER!BD533/PBR!BB533*100</f>
        <v>15.240141040088751</v>
      </c>
      <c r="BL533">
        <f t="shared" si="263"/>
        <v>158726.02846153846</v>
      </c>
      <c r="BN533">
        <f>PER!BP533/PBR!BL533*100</f>
        <v>17.872962084154707</v>
      </c>
    </row>
    <row r="534" spans="1:66" x14ac:dyDescent="0.3">
      <c r="A534" s="38">
        <v>41586</v>
      </c>
      <c r="B534" s="48">
        <v>207692.07</v>
      </c>
      <c r="C534" s="48">
        <v>241020.41</v>
      </c>
      <c r="D534" s="49">
        <v>1410000</v>
      </c>
      <c r="E534" s="48">
        <v>2981.5</v>
      </c>
      <c r="AC534" s="35">
        <f t="shared" si="251"/>
        <v>2014</v>
      </c>
      <c r="AD534" s="5">
        <f t="shared" si="252"/>
        <v>2013</v>
      </c>
      <c r="AE534" s="5">
        <f t="shared" si="253"/>
        <v>2012</v>
      </c>
      <c r="AF534" s="8">
        <f t="shared" si="254"/>
        <v>41586</v>
      </c>
      <c r="AG534" s="6">
        <f t="shared" si="247"/>
        <v>8</v>
      </c>
      <c r="AH534" s="6">
        <f t="shared" si="248"/>
        <v>44</v>
      </c>
      <c r="AJ534">
        <f t="shared" si="255"/>
        <v>140235.14769230768</v>
      </c>
      <c r="AK534">
        <f t="shared" si="256"/>
        <v>1.4810272133466904</v>
      </c>
      <c r="AL534" s="39">
        <f t="shared" si="257"/>
        <v>41586</v>
      </c>
      <c r="AM534" s="40">
        <f t="shared" si="258"/>
        <v>207.69207</v>
      </c>
      <c r="AN534">
        <f t="shared" si="249"/>
        <v>364.61138399999993</v>
      </c>
      <c r="AO534">
        <f t="shared" si="249"/>
        <v>308.51732492307684</v>
      </c>
      <c r="AP534" s="33">
        <f t="shared" si="249"/>
        <v>252.42326584615381</v>
      </c>
      <c r="AQ534">
        <f t="shared" si="249"/>
        <v>196.32920676923075</v>
      </c>
      <c r="AR534">
        <f t="shared" si="249"/>
        <v>140.23514769230769</v>
      </c>
      <c r="AT534">
        <f>PER!AK534/PBR!AJ534*100</f>
        <v>20.537163480337192</v>
      </c>
      <c r="AU534">
        <f t="shared" si="259"/>
        <v>159314.10307692311</v>
      </c>
      <c r="AW534">
        <f>PER!AW534/PBR!AU534*100</f>
        <v>19.539018164281106</v>
      </c>
      <c r="BB534">
        <f t="shared" si="260"/>
        <v>159452.63615384616</v>
      </c>
      <c r="BC534">
        <f t="shared" si="261"/>
        <v>1.3025314288288752</v>
      </c>
      <c r="BD534" s="41">
        <f t="shared" si="262"/>
        <v>207.69207</v>
      </c>
      <c r="BE534">
        <f t="shared" si="250"/>
        <v>382.68632676923079</v>
      </c>
      <c r="BF534">
        <f t="shared" si="250"/>
        <v>318.90527230769231</v>
      </c>
      <c r="BG534">
        <f t="shared" si="250"/>
        <v>255.1242178461539</v>
      </c>
      <c r="BH534">
        <f t="shared" si="250"/>
        <v>191.34316338461542</v>
      </c>
      <c r="BI534">
        <f t="shared" si="250"/>
        <v>127.56210892307695</v>
      </c>
      <c r="BK534">
        <f>PER!BD534/PBR!BB534*100</f>
        <v>15.126263657739077</v>
      </c>
      <c r="BL534">
        <f t="shared" si="263"/>
        <v>159314.10307692311</v>
      </c>
      <c r="BN534">
        <f>PER!BP534/PBR!BL534*100</f>
        <v>17.745201890330492</v>
      </c>
    </row>
    <row r="535" spans="1:66" x14ac:dyDescent="0.3">
      <c r="A535" s="38">
        <v>41593</v>
      </c>
      <c r="B535" s="48">
        <v>215351.63</v>
      </c>
      <c r="C535" s="48">
        <v>249764.03</v>
      </c>
      <c r="D535" s="49">
        <v>1462000</v>
      </c>
      <c r="E535" s="48">
        <v>3090.23</v>
      </c>
      <c r="AC535" s="35">
        <f t="shared" si="251"/>
        <v>2014</v>
      </c>
      <c r="AD535" s="5">
        <f t="shared" si="252"/>
        <v>2013</v>
      </c>
      <c r="AE535" s="5">
        <f t="shared" si="253"/>
        <v>2012</v>
      </c>
      <c r="AF535" s="8">
        <f t="shared" si="254"/>
        <v>41593</v>
      </c>
      <c r="AG535" s="6">
        <f t="shared" si="247"/>
        <v>7</v>
      </c>
      <c r="AH535" s="6">
        <f t="shared" si="248"/>
        <v>45</v>
      </c>
      <c r="AJ535">
        <f t="shared" si="255"/>
        <v>140761.08173076922</v>
      </c>
      <c r="AK535">
        <f t="shared" si="256"/>
        <v>1.5299088878266691</v>
      </c>
      <c r="AL535" s="39">
        <f t="shared" si="257"/>
        <v>41593</v>
      </c>
      <c r="AM535" s="40">
        <f t="shared" si="258"/>
        <v>215.35163</v>
      </c>
      <c r="AN535">
        <f t="shared" si="249"/>
        <v>365.97881249999995</v>
      </c>
      <c r="AO535">
        <f t="shared" si="249"/>
        <v>309.67437980769228</v>
      </c>
      <c r="AP535" s="33">
        <f t="shared" si="249"/>
        <v>253.36994711538458</v>
      </c>
      <c r="AQ535">
        <f t="shared" si="249"/>
        <v>197.06551442307691</v>
      </c>
      <c r="AR535">
        <f t="shared" si="249"/>
        <v>140.76108173076921</v>
      </c>
      <c r="AT535">
        <f>PER!AK535/PBR!AJ535*100</f>
        <v>20.551088049666809</v>
      </c>
      <c r="AU535">
        <f t="shared" si="259"/>
        <v>159902.17769230771</v>
      </c>
      <c r="AW535">
        <f>PER!AW535/PBR!AU535*100</f>
        <v>19.582329520494191</v>
      </c>
      <c r="BB535">
        <f t="shared" si="260"/>
        <v>159793.77288461541</v>
      </c>
      <c r="BC535">
        <f t="shared" si="261"/>
        <v>1.3476847446083025</v>
      </c>
      <c r="BD535" s="41">
        <f t="shared" si="262"/>
        <v>215.35163</v>
      </c>
      <c r="BE535">
        <f t="shared" si="250"/>
        <v>383.50505492307695</v>
      </c>
      <c r="BF535">
        <f t="shared" si="250"/>
        <v>319.58754576923081</v>
      </c>
      <c r="BG535">
        <f t="shared" si="250"/>
        <v>255.67003661538465</v>
      </c>
      <c r="BH535">
        <f t="shared" si="250"/>
        <v>191.75252746153853</v>
      </c>
      <c r="BI535">
        <f t="shared" si="250"/>
        <v>127.83501830769232</v>
      </c>
      <c r="BK535">
        <f>PER!BD535/PBR!BB535*100</f>
        <v>15.012872499066612</v>
      </c>
      <c r="BL535">
        <f t="shared" si="263"/>
        <v>159902.17769230771</v>
      </c>
      <c r="BN535">
        <f>PER!BP535/PBR!BL535*100</f>
        <v>17.618381427633516</v>
      </c>
    </row>
    <row r="536" spans="1:66" x14ac:dyDescent="0.3">
      <c r="A536" s="38">
        <v>41600</v>
      </c>
      <c r="B536" s="48">
        <v>213584.04</v>
      </c>
      <c r="C536" s="48">
        <v>246815.29</v>
      </c>
      <c r="D536" s="49">
        <v>1450000</v>
      </c>
      <c r="E536" s="48">
        <v>3052.51</v>
      </c>
      <c r="AC536" s="35">
        <f t="shared" si="251"/>
        <v>2014</v>
      </c>
      <c r="AD536" s="5">
        <f t="shared" si="252"/>
        <v>2013</v>
      </c>
      <c r="AE536" s="5">
        <f t="shared" si="253"/>
        <v>2012</v>
      </c>
      <c r="AF536" s="8">
        <f t="shared" si="254"/>
        <v>41600</v>
      </c>
      <c r="AG536" s="6">
        <f t="shared" si="247"/>
        <v>6</v>
      </c>
      <c r="AH536" s="6">
        <f t="shared" si="248"/>
        <v>46</v>
      </c>
      <c r="AJ536">
        <f t="shared" si="255"/>
        <v>141287.01576923075</v>
      </c>
      <c r="AK536">
        <f t="shared" si="256"/>
        <v>1.5117032434803113</v>
      </c>
      <c r="AL536" s="39">
        <f t="shared" si="257"/>
        <v>41600</v>
      </c>
      <c r="AM536" s="40">
        <f t="shared" si="258"/>
        <v>213.58404000000002</v>
      </c>
      <c r="AN536">
        <f t="shared" si="249"/>
        <v>367.34624099999991</v>
      </c>
      <c r="AO536">
        <f t="shared" si="249"/>
        <v>310.8314346923076</v>
      </c>
      <c r="AP536" s="33">
        <f t="shared" si="249"/>
        <v>254.31662838461531</v>
      </c>
      <c r="AQ536">
        <f t="shared" si="249"/>
        <v>197.80182207692303</v>
      </c>
      <c r="AR536">
        <f t="shared" si="249"/>
        <v>141.28701576923075</v>
      </c>
      <c r="AT536">
        <f>PER!AK536/PBR!AJ536*100</f>
        <v>20.564908951933447</v>
      </c>
      <c r="AU536">
        <f t="shared" si="259"/>
        <v>160490.25230769231</v>
      </c>
      <c r="AW536">
        <f>PER!AW536/PBR!AU536*100</f>
        <v>19.625323470400271</v>
      </c>
      <c r="BB536">
        <f t="shared" si="260"/>
        <v>160134.90961538462</v>
      </c>
      <c r="BC536">
        <f t="shared" si="261"/>
        <v>1.3337756302669457</v>
      </c>
      <c r="BD536" s="41">
        <f t="shared" si="262"/>
        <v>213.58404000000002</v>
      </c>
      <c r="BE536">
        <f t="shared" si="250"/>
        <v>384.32378307692306</v>
      </c>
      <c r="BF536">
        <f t="shared" si="250"/>
        <v>320.26981923076926</v>
      </c>
      <c r="BG536">
        <f t="shared" si="250"/>
        <v>256.21585538461539</v>
      </c>
      <c r="BH536">
        <f t="shared" si="250"/>
        <v>192.16189153846159</v>
      </c>
      <c r="BI536">
        <f t="shared" si="250"/>
        <v>128.1079276923077</v>
      </c>
      <c r="BK536">
        <f>PER!BD536/PBR!BB536*100</f>
        <v>14.899964456652311</v>
      </c>
      <c r="BL536">
        <f t="shared" si="263"/>
        <v>160490.25230769231</v>
      </c>
      <c r="BN536">
        <f>PER!BP536/PBR!BL536*100</f>
        <v>17.49249036586588</v>
      </c>
    </row>
    <row r="537" spans="1:66" x14ac:dyDescent="0.3">
      <c r="A537" s="38">
        <v>41607</v>
      </c>
      <c r="B537" s="48">
        <v>220065.21</v>
      </c>
      <c r="C537" s="48">
        <v>255711.17</v>
      </c>
      <c r="D537" s="49">
        <v>1494000</v>
      </c>
      <c r="E537" s="48">
        <v>3163.6</v>
      </c>
      <c r="AC537" s="35">
        <f t="shared" si="251"/>
        <v>2014</v>
      </c>
      <c r="AD537" s="5">
        <f t="shared" si="252"/>
        <v>2013</v>
      </c>
      <c r="AE537" s="5">
        <f t="shared" si="253"/>
        <v>2012</v>
      </c>
      <c r="AF537" s="8">
        <f t="shared" si="254"/>
        <v>41607</v>
      </c>
      <c r="AG537" s="6">
        <f t="shared" si="247"/>
        <v>5</v>
      </c>
      <c r="AH537" s="6">
        <f t="shared" si="248"/>
        <v>47</v>
      </c>
      <c r="AJ537">
        <f t="shared" si="255"/>
        <v>141812.94980769232</v>
      </c>
      <c r="AK537">
        <f t="shared" si="256"/>
        <v>1.5517991149498187</v>
      </c>
      <c r="AL537" s="39">
        <f t="shared" si="257"/>
        <v>41607</v>
      </c>
      <c r="AM537" s="40">
        <f t="shared" si="258"/>
        <v>220.06520999999998</v>
      </c>
      <c r="AN537">
        <f t="shared" si="249"/>
        <v>368.71366949999998</v>
      </c>
      <c r="AO537">
        <f t="shared" si="249"/>
        <v>311.98848957692309</v>
      </c>
      <c r="AP537" s="33">
        <f t="shared" si="249"/>
        <v>255.26330965384614</v>
      </c>
      <c r="AQ537">
        <f t="shared" si="249"/>
        <v>198.53812973076924</v>
      </c>
      <c r="AR537">
        <f t="shared" si="249"/>
        <v>141.81294980769232</v>
      </c>
      <c r="AT537">
        <f>PER!AK537/PBR!AJ537*100</f>
        <v>20.578627340530428</v>
      </c>
      <c r="AU537">
        <f t="shared" si="259"/>
        <v>161078.32692307694</v>
      </c>
      <c r="AW537">
        <f>PER!AW537/PBR!AU537*100</f>
        <v>19.668003490418478</v>
      </c>
      <c r="BB537">
        <f t="shared" si="260"/>
        <v>160476.04634615386</v>
      </c>
      <c r="BC537">
        <f t="shared" si="261"/>
        <v>1.3713274660649957</v>
      </c>
      <c r="BD537" s="41">
        <f t="shared" si="262"/>
        <v>220.06520999999998</v>
      </c>
      <c r="BE537">
        <f t="shared" si="250"/>
        <v>385.14251123076929</v>
      </c>
      <c r="BF537">
        <f t="shared" si="250"/>
        <v>320.9520926923077</v>
      </c>
      <c r="BG537">
        <f t="shared" si="250"/>
        <v>256.76167415384617</v>
      </c>
      <c r="BH537">
        <f t="shared" si="250"/>
        <v>192.57125561538467</v>
      </c>
      <c r="BI537">
        <f t="shared" si="250"/>
        <v>128.38083707692309</v>
      </c>
      <c r="BK537">
        <f>PER!BD537/PBR!BB537*100</f>
        <v>14.787536449499894</v>
      </c>
      <c r="BL537">
        <f t="shared" si="263"/>
        <v>161078.32692307694</v>
      </c>
      <c r="BN537">
        <f>PER!BP537/PBR!BL537*100</f>
        <v>17.367518525686201</v>
      </c>
    </row>
    <row r="538" spans="1:66" x14ac:dyDescent="0.3">
      <c r="A538" s="38">
        <v>41614</v>
      </c>
      <c r="B538" s="48">
        <v>210343.45</v>
      </c>
      <c r="C538" s="48">
        <v>245753.65</v>
      </c>
      <c r="D538" s="49">
        <v>1428000</v>
      </c>
      <c r="E538" s="48">
        <v>3040.71</v>
      </c>
      <c r="AC538" s="35">
        <f t="shared" si="251"/>
        <v>2014</v>
      </c>
      <c r="AD538" s="5">
        <f t="shared" si="252"/>
        <v>2013</v>
      </c>
      <c r="AE538" s="5">
        <f t="shared" si="253"/>
        <v>2012</v>
      </c>
      <c r="AF538" s="8">
        <f t="shared" si="254"/>
        <v>41614</v>
      </c>
      <c r="AG538" s="6">
        <f t="shared" si="247"/>
        <v>4</v>
      </c>
      <c r="AH538" s="6">
        <f t="shared" si="248"/>
        <v>48</v>
      </c>
      <c r="AJ538">
        <f t="shared" si="255"/>
        <v>142338.88384615385</v>
      </c>
      <c r="AK538">
        <f t="shared" si="256"/>
        <v>1.4777652059387265</v>
      </c>
      <c r="AL538" s="39">
        <f t="shared" si="257"/>
        <v>41614</v>
      </c>
      <c r="AM538" s="40">
        <f t="shared" si="258"/>
        <v>210.34345000000002</v>
      </c>
      <c r="AN538">
        <f t="shared" si="249"/>
        <v>370.081098</v>
      </c>
      <c r="AO538">
        <f t="shared" si="249"/>
        <v>313.14554446153841</v>
      </c>
      <c r="AP538" s="33">
        <f t="shared" si="249"/>
        <v>256.20999092307693</v>
      </c>
      <c r="AQ538">
        <f t="shared" si="249"/>
        <v>199.2744373846154</v>
      </c>
      <c r="AR538">
        <f t="shared" si="249"/>
        <v>142.33888384615386</v>
      </c>
      <c r="AT538">
        <f>PER!AK538/PBR!AJ538*100</f>
        <v>20.592244351804208</v>
      </c>
      <c r="AU538">
        <f t="shared" si="259"/>
        <v>161666.40153846156</v>
      </c>
      <c r="AW538">
        <f>PER!AW538/PBR!AU538*100</f>
        <v>19.710373006384913</v>
      </c>
      <c r="BB538">
        <f t="shared" si="260"/>
        <v>160817.1830769231</v>
      </c>
      <c r="BC538">
        <f t="shared" si="261"/>
        <v>1.3079662631535287</v>
      </c>
      <c r="BD538" s="41">
        <f t="shared" si="262"/>
        <v>210.34345000000002</v>
      </c>
      <c r="BE538">
        <f t="shared" si="250"/>
        <v>385.96123938461545</v>
      </c>
      <c r="BF538">
        <f t="shared" si="250"/>
        <v>321.6343661538462</v>
      </c>
      <c r="BG538">
        <f t="shared" si="250"/>
        <v>257.30749292307695</v>
      </c>
      <c r="BH538">
        <f t="shared" si="250"/>
        <v>192.98061969230776</v>
      </c>
      <c r="BI538">
        <f t="shared" si="250"/>
        <v>128.65374646153847</v>
      </c>
      <c r="BK538">
        <f>PER!BD538/PBR!BB538*100</f>
        <v>14.675585422755578</v>
      </c>
      <c r="BL538">
        <f t="shared" si="263"/>
        <v>161666.40153846156</v>
      </c>
      <c r="BN538">
        <f>PER!BP538/PBR!BL538*100</f>
        <v>17.243455875865781</v>
      </c>
    </row>
    <row r="539" spans="1:66" x14ac:dyDescent="0.3">
      <c r="A539" s="38">
        <v>41621</v>
      </c>
      <c r="B539" s="49">
        <v>204746.08</v>
      </c>
      <c r="C539" s="48">
        <v>240408.08</v>
      </c>
      <c r="D539" s="49">
        <v>1390000</v>
      </c>
      <c r="E539" s="48">
        <v>2980.78</v>
      </c>
      <c r="AC539" s="35">
        <f t="shared" si="251"/>
        <v>2014</v>
      </c>
      <c r="AD539" s="5">
        <f t="shared" si="252"/>
        <v>2013</v>
      </c>
      <c r="AE539" s="5">
        <f t="shared" si="253"/>
        <v>2012</v>
      </c>
      <c r="AF539" s="8">
        <f t="shared" si="254"/>
        <v>41621</v>
      </c>
      <c r="AG539" s="6">
        <f t="shared" si="247"/>
        <v>3</v>
      </c>
      <c r="AH539" s="6">
        <f t="shared" si="248"/>
        <v>49</v>
      </c>
      <c r="AJ539">
        <f t="shared" si="255"/>
        <v>142864.81788461536</v>
      </c>
      <c r="AK539">
        <f t="shared" si="256"/>
        <v>1.4331455639789705</v>
      </c>
      <c r="AL539" s="39">
        <f t="shared" si="257"/>
        <v>41621</v>
      </c>
      <c r="AM539" s="40">
        <f t="shared" si="258"/>
        <v>204.74607999999998</v>
      </c>
      <c r="AN539">
        <f t="shared" si="249"/>
        <v>371.44852649999984</v>
      </c>
      <c r="AO539">
        <f t="shared" si="249"/>
        <v>314.30259934615373</v>
      </c>
      <c r="AP539" s="33">
        <f t="shared" si="249"/>
        <v>257.15667219230761</v>
      </c>
      <c r="AQ539">
        <f t="shared" si="249"/>
        <v>200.01074503846149</v>
      </c>
      <c r="AR539">
        <f t="shared" si="249"/>
        <v>142.86481788461535</v>
      </c>
      <c r="AT539">
        <f>PER!AK539/PBR!AJ539*100</f>
        <v>20.605761105368124</v>
      </c>
      <c r="AU539">
        <f t="shared" si="259"/>
        <v>162254.47615384616</v>
      </c>
      <c r="AW539">
        <f>PER!AW539/PBR!AU539*100</f>
        <v>19.752435394469313</v>
      </c>
      <c r="BB539">
        <f t="shared" si="260"/>
        <v>161158.31980769231</v>
      </c>
      <c r="BC539">
        <f t="shared" si="261"/>
        <v>1.270465466780246</v>
      </c>
      <c r="BD539" s="41">
        <f t="shared" si="262"/>
        <v>204.74607999999998</v>
      </c>
      <c r="BE539">
        <f t="shared" si="250"/>
        <v>386.77996753846156</v>
      </c>
      <c r="BF539">
        <f t="shared" si="250"/>
        <v>322.31663961538464</v>
      </c>
      <c r="BG539">
        <f t="shared" si="250"/>
        <v>257.85331169230773</v>
      </c>
      <c r="BH539">
        <f t="shared" si="250"/>
        <v>193.38998376923081</v>
      </c>
      <c r="BI539">
        <f t="shared" si="250"/>
        <v>128.92665584615386</v>
      </c>
      <c r="BK539">
        <f>PER!BD539/PBR!BB539*100</f>
        <v>14.5641083474314</v>
      </c>
      <c r="BL539">
        <f t="shared" si="263"/>
        <v>162254.47615384616</v>
      </c>
      <c r="BN539">
        <f>PER!BP539/PBR!BL539*100</f>
        <v>17.120292530604548</v>
      </c>
    </row>
    <row r="540" spans="1:66" x14ac:dyDescent="0.3">
      <c r="A540" s="38">
        <v>41628</v>
      </c>
      <c r="B540" s="48">
        <v>210196.15</v>
      </c>
      <c r="C540" s="48">
        <v>244734.54</v>
      </c>
      <c r="D540" s="49">
        <v>1427000</v>
      </c>
      <c r="E540" s="48">
        <v>3034.03</v>
      </c>
      <c r="AC540" s="35">
        <f t="shared" si="251"/>
        <v>2014</v>
      </c>
      <c r="AD540" s="5">
        <f t="shared" si="252"/>
        <v>2013</v>
      </c>
      <c r="AE540" s="5">
        <f t="shared" si="253"/>
        <v>2012</v>
      </c>
      <c r="AF540" s="8">
        <f t="shared" si="254"/>
        <v>41628</v>
      </c>
      <c r="AG540" s="6">
        <f t="shared" si="247"/>
        <v>2</v>
      </c>
      <c r="AH540" s="6">
        <f t="shared" si="248"/>
        <v>50</v>
      </c>
      <c r="AJ540">
        <f t="shared" si="255"/>
        <v>143390.75192307692</v>
      </c>
      <c r="AK540">
        <f t="shared" si="256"/>
        <v>1.4658975364935762</v>
      </c>
      <c r="AL540" s="39">
        <f t="shared" si="257"/>
        <v>41628</v>
      </c>
      <c r="AM540" s="40">
        <f t="shared" si="258"/>
        <v>210.19614999999999</v>
      </c>
      <c r="AN540">
        <f t="shared" si="249"/>
        <v>372.81595499999997</v>
      </c>
      <c r="AO540">
        <f t="shared" si="249"/>
        <v>315.45965423076922</v>
      </c>
      <c r="AP540" s="33">
        <f t="shared" si="249"/>
        <v>258.10335346153846</v>
      </c>
      <c r="AQ540">
        <f t="shared" si="249"/>
        <v>200.74705269230768</v>
      </c>
      <c r="AR540">
        <f t="shared" si="249"/>
        <v>143.39075192307692</v>
      </c>
      <c r="AT540">
        <f>PER!AK540/PBR!AJ540*100</f>
        <v>20.619178704409258</v>
      </c>
      <c r="AU540">
        <f t="shared" si="259"/>
        <v>162842.55076923079</v>
      </c>
      <c r="AW540">
        <f>PER!AW540/PBR!AU540*100</f>
        <v>19.794193982071853</v>
      </c>
      <c r="BB540">
        <f t="shared" si="260"/>
        <v>161499.45653846153</v>
      </c>
      <c r="BC540">
        <f t="shared" si="261"/>
        <v>1.301528528363445</v>
      </c>
      <c r="BD540" s="41">
        <f t="shared" si="262"/>
        <v>210.19614999999999</v>
      </c>
      <c r="BE540">
        <f t="shared" si="250"/>
        <v>387.59869569230767</v>
      </c>
      <c r="BF540">
        <f t="shared" si="250"/>
        <v>322.99891307692303</v>
      </c>
      <c r="BG540">
        <f t="shared" si="250"/>
        <v>258.39913046153845</v>
      </c>
      <c r="BH540">
        <f t="shared" si="250"/>
        <v>193.79934784615386</v>
      </c>
      <c r="BI540">
        <f t="shared" si="250"/>
        <v>129.19956523076922</v>
      </c>
      <c r="BK540">
        <f>PER!BD540/PBR!BB540*100</f>
        <v>14.453102220132028</v>
      </c>
      <c r="BL540">
        <f t="shared" si="263"/>
        <v>162842.55076923079</v>
      </c>
      <c r="BN540">
        <f>PER!BP540/PBR!BL540*100</f>
        <v>16.998018746905103</v>
      </c>
    </row>
    <row r="541" spans="1:66" x14ac:dyDescent="0.3">
      <c r="A541" s="38">
        <v>41635</v>
      </c>
      <c r="B541" s="48">
        <v>205629.87</v>
      </c>
      <c r="C541" s="48">
        <v>241346.18</v>
      </c>
      <c r="D541" s="49">
        <v>1396000</v>
      </c>
      <c r="E541" s="48">
        <v>2992.3</v>
      </c>
      <c r="AC541" s="35">
        <f t="shared" si="251"/>
        <v>2014</v>
      </c>
      <c r="AD541" s="5">
        <f t="shared" si="252"/>
        <v>2013</v>
      </c>
      <c r="AE541" s="5">
        <f t="shared" si="253"/>
        <v>2012</v>
      </c>
      <c r="AF541" s="8">
        <f t="shared" si="254"/>
        <v>41635</v>
      </c>
      <c r="AG541" s="6">
        <f t="shared" si="247"/>
        <v>1</v>
      </c>
      <c r="AH541" s="6">
        <f t="shared" si="248"/>
        <v>51</v>
      </c>
      <c r="AJ541">
        <f t="shared" si="255"/>
        <v>143916.68596153846</v>
      </c>
      <c r="AK541">
        <f t="shared" si="256"/>
        <v>1.4288118756080466</v>
      </c>
      <c r="AL541" s="39">
        <f t="shared" si="257"/>
        <v>41635</v>
      </c>
      <c r="AM541" s="40">
        <f t="shared" si="258"/>
        <v>205.62986999999998</v>
      </c>
      <c r="AN541">
        <f t="shared" si="249"/>
        <v>374.18338349999993</v>
      </c>
      <c r="AO541">
        <f t="shared" si="249"/>
        <v>316.61670911538454</v>
      </c>
      <c r="AP541" s="33">
        <f t="shared" si="249"/>
        <v>259.0500347307692</v>
      </c>
      <c r="AQ541">
        <f t="shared" si="249"/>
        <v>201.48336034615383</v>
      </c>
      <c r="AR541">
        <f t="shared" si="249"/>
        <v>143.91668596153846</v>
      </c>
      <c r="AT541">
        <f>PER!AK541/PBR!AJ541*100</f>
        <v>20.632498235988614</v>
      </c>
      <c r="AU541">
        <f t="shared" si="259"/>
        <v>163430.62538461538</v>
      </c>
      <c r="AW541">
        <f>PER!AW541/PBR!AU541*100</f>
        <v>19.835652048700613</v>
      </c>
      <c r="BB541">
        <f t="shared" si="260"/>
        <v>161840.59326923077</v>
      </c>
      <c r="BC541">
        <f t="shared" si="261"/>
        <v>1.2705704165204297</v>
      </c>
      <c r="BD541" s="41">
        <f t="shared" si="262"/>
        <v>205.62986999999998</v>
      </c>
      <c r="BE541">
        <f t="shared" si="250"/>
        <v>388.41742384615384</v>
      </c>
      <c r="BF541">
        <f t="shared" si="250"/>
        <v>323.68118653846153</v>
      </c>
      <c r="BG541">
        <f t="shared" si="250"/>
        <v>258.94494923076923</v>
      </c>
      <c r="BH541">
        <f t="shared" si="250"/>
        <v>194.20871192307695</v>
      </c>
      <c r="BI541">
        <f t="shared" si="250"/>
        <v>129.47247461538461</v>
      </c>
      <c r="BK541">
        <f>PER!BD541/PBR!BB541*100</f>
        <v>14.342564062785023</v>
      </c>
      <c r="BL541">
        <f t="shared" si="263"/>
        <v>163430.62538461538</v>
      </c>
      <c r="BN541">
        <f>PER!BP541/PBR!BL541*100</f>
        <v>16.876624922003483</v>
      </c>
    </row>
    <row r="542" spans="1:66" x14ac:dyDescent="0.3">
      <c r="A542" s="38">
        <v>41642</v>
      </c>
      <c r="B542" s="48">
        <v>190899.94</v>
      </c>
      <c r="C542" s="48">
        <v>226317.38</v>
      </c>
      <c r="D542" s="49">
        <v>1296000</v>
      </c>
      <c r="E542" s="48">
        <v>2806.03</v>
      </c>
      <c r="AC542" s="35">
        <f t="shared" si="251"/>
        <v>2015</v>
      </c>
      <c r="AD542" s="5">
        <f t="shared" si="252"/>
        <v>2014</v>
      </c>
      <c r="AE542" s="5">
        <f t="shared" si="253"/>
        <v>2013</v>
      </c>
      <c r="AF542" s="8">
        <f t="shared" si="254"/>
        <v>41642</v>
      </c>
      <c r="AG542" s="6">
        <v>52</v>
      </c>
      <c r="AH542" s="6">
        <v>0</v>
      </c>
      <c r="AJ542">
        <f t="shared" si="255"/>
        <v>144442.62</v>
      </c>
      <c r="AK542">
        <f t="shared" si="256"/>
        <v>1.3216316624553059</v>
      </c>
      <c r="AL542" s="39">
        <f t="shared" si="257"/>
        <v>41642</v>
      </c>
      <c r="AM542" s="40">
        <f t="shared" si="258"/>
        <v>190.89994000000002</v>
      </c>
      <c r="AN542">
        <f t="shared" si="249"/>
        <v>375.55081199999989</v>
      </c>
      <c r="AO542">
        <f t="shared" si="249"/>
        <v>317.77376399999997</v>
      </c>
      <c r="AP542" s="33">
        <f t="shared" si="249"/>
        <v>259.99671599999994</v>
      </c>
      <c r="AQ542">
        <f t="shared" si="249"/>
        <v>202.21966799999998</v>
      </c>
      <c r="AR542">
        <f t="shared" si="249"/>
        <v>144.44262000000001</v>
      </c>
      <c r="AT542">
        <f>PER!AK542/PBR!AJ542*100</f>
        <v>20.645720771334666</v>
      </c>
      <c r="AU542">
        <f t="shared" si="259"/>
        <v>164018.70000000001</v>
      </c>
      <c r="AW542">
        <f>PER!AW542/PBR!AU542*100</f>
        <v>19.876812826830108</v>
      </c>
      <c r="BB542">
        <f t="shared" si="260"/>
        <v>162181.73000000001</v>
      </c>
      <c r="BC542">
        <f t="shared" si="261"/>
        <v>1.1770742610773728</v>
      </c>
      <c r="BD542" s="41">
        <f t="shared" si="262"/>
        <v>190.89994000000002</v>
      </c>
      <c r="BE542">
        <f t="shared" si="250"/>
        <v>389.236152</v>
      </c>
      <c r="BF542">
        <f t="shared" si="250"/>
        <v>324.36346000000003</v>
      </c>
      <c r="BG542">
        <f t="shared" si="250"/>
        <v>259.49076800000006</v>
      </c>
      <c r="BH542">
        <f t="shared" si="250"/>
        <v>194.61807600000003</v>
      </c>
      <c r="BI542">
        <f t="shared" si="250"/>
        <v>129.74538400000003</v>
      </c>
      <c r="BK542">
        <f>PER!BD542/PBR!BB542*100</f>
        <v>14.232490922374547</v>
      </c>
      <c r="BL542">
        <f t="shared" si="263"/>
        <v>164018.70000000001</v>
      </c>
      <c r="BN542">
        <f>PER!BP542/PBR!BL542*100</f>
        <v>16.756101590855188</v>
      </c>
    </row>
    <row r="543" spans="1:66" x14ac:dyDescent="0.3">
      <c r="A543" s="38">
        <v>41649</v>
      </c>
      <c r="B543" s="48">
        <v>187364.76</v>
      </c>
      <c r="C543" s="48">
        <v>224710.89</v>
      </c>
      <c r="D543" s="49">
        <v>1272000</v>
      </c>
      <c r="E543" s="48">
        <v>2787.18</v>
      </c>
      <c r="AC543" s="35">
        <f t="shared" si="251"/>
        <v>2015</v>
      </c>
      <c r="AD543" s="5">
        <f t="shared" si="252"/>
        <v>2014</v>
      </c>
      <c r="AE543" s="5">
        <f t="shared" si="253"/>
        <v>2013</v>
      </c>
      <c r="AF543" s="8">
        <f t="shared" si="254"/>
        <v>41649</v>
      </c>
      <c r="AG543" s="6">
        <f t="shared" ref="AG543:AG593" si="264">AG542-1</f>
        <v>51</v>
      </c>
      <c r="AH543" s="6">
        <f t="shared" ref="AH543:AH593" si="265">AH542+1</f>
        <v>1</v>
      </c>
      <c r="AJ543">
        <f t="shared" si="255"/>
        <v>144783.75673076924</v>
      </c>
      <c r="AK543">
        <f t="shared" si="256"/>
        <v>1.2941006935495654</v>
      </c>
      <c r="AL543" s="39">
        <f t="shared" si="257"/>
        <v>41649</v>
      </c>
      <c r="AM543" s="40">
        <f t="shared" si="258"/>
        <v>187.36476000000002</v>
      </c>
      <c r="AN543">
        <f t="shared" si="249"/>
        <v>376.43776749999995</v>
      </c>
      <c r="AO543">
        <f t="shared" si="249"/>
        <v>318.52426480769225</v>
      </c>
      <c r="AP543" s="33">
        <f t="shared" si="249"/>
        <v>260.6107621153846</v>
      </c>
      <c r="AQ543">
        <f t="shared" si="249"/>
        <v>202.69725942307693</v>
      </c>
      <c r="AR543">
        <f t="shared" si="249"/>
        <v>144.78375673076923</v>
      </c>
      <c r="AT543">
        <f>PER!AK543/PBR!AJ543*100</f>
        <v>20.507569288992766</v>
      </c>
      <c r="AU543">
        <f t="shared" si="259"/>
        <v>164460.03865384616</v>
      </c>
      <c r="AW543">
        <f>PER!AW543/PBR!AU543*100</f>
        <v>19.763619546853185</v>
      </c>
      <c r="BB543">
        <f t="shared" si="260"/>
        <v>162479.13192307693</v>
      </c>
      <c r="BC543">
        <f t="shared" si="261"/>
        <v>1.1531619955275534</v>
      </c>
      <c r="BD543" s="41">
        <f t="shared" si="262"/>
        <v>187.36476000000002</v>
      </c>
      <c r="BE543">
        <f t="shared" si="250"/>
        <v>389.94991661538461</v>
      </c>
      <c r="BF543">
        <f t="shared" si="250"/>
        <v>324.95826384615384</v>
      </c>
      <c r="BG543">
        <f t="shared" si="250"/>
        <v>259.96661107692307</v>
      </c>
      <c r="BH543">
        <f t="shared" si="250"/>
        <v>194.97495830769233</v>
      </c>
      <c r="BI543">
        <f t="shared" si="250"/>
        <v>129.98330553846154</v>
      </c>
      <c r="BK543">
        <f>PER!BD543/PBR!BB543*100</f>
        <v>14.181285879356109</v>
      </c>
      <c r="BL543">
        <f t="shared" si="263"/>
        <v>164460.03865384616</v>
      </c>
      <c r="BN543">
        <f>PER!BP543/PBR!BL543*100</f>
        <v>16.692849143510838</v>
      </c>
    </row>
    <row r="544" spans="1:66" x14ac:dyDescent="0.3">
      <c r="A544" s="38">
        <v>41656</v>
      </c>
      <c r="B544" s="48">
        <v>190310.74</v>
      </c>
      <c r="C544" s="48">
        <v>225998.37</v>
      </c>
      <c r="D544" s="49">
        <v>1292000</v>
      </c>
      <c r="E544" s="48">
        <v>2801.72</v>
      </c>
      <c r="AC544" s="35">
        <f t="shared" si="251"/>
        <v>2015</v>
      </c>
      <c r="AD544" s="5">
        <f t="shared" si="252"/>
        <v>2014</v>
      </c>
      <c r="AE544" s="5">
        <f t="shared" si="253"/>
        <v>2013</v>
      </c>
      <c r="AF544" s="8">
        <f t="shared" si="254"/>
        <v>41656</v>
      </c>
      <c r="AG544" s="6">
        <f t="shared" si="264"/>
        <v>50</v>
      </c>
      <c r="AH544" s="6">
        <f t="shared" si="265"/>
        <v>2</v>
      </c>
      <c r="AJ544">
        <f t="shared" si="255"/>
        <v>145124.89346153848</v>
      </c>
      <c r="AK544">
        <f t="shared" si="256"/>
        <v>1.3113583442556451</v>
      </c>
      <c r="AL544" s="39">
        <f t="shared" si="257"/>
        <v>41656</v>
      </c>
      <c r="AM544" s="40">
        <f t="shared" si="258"/>
        <v>190.31073999999998</v>
      </c>
      <c r="AN544">
        <f t="shared" si="249"/>
        <v>377.32472300000001</v>
      </c>
      <c r="AO544">
        <f t="shared" si="249"/>
        <v>319.27476561538464</v>
      </c>
      <c r="AP544" s="33">
        <f t="shared" si="249"/>
        <v>261.22480823076921</v>
      </c>
      <c r="AQ544">
        <f t="shared" si="249"/>
        <v>203.17485084615384</v>
      </c>
      <c r="AR544">
        <f t="shared" si="249"/>
        <v>145.12489346153848</v>
      </c>
      <c r="AT544">
        <f>PER!AK544/PBR!AJ544*100</f>
        <v>20.370067296120428</v>
      </c>
      <c r="AU544">
        <f t="shared" si="259"/>
        <v>164901.37730769231</v>
      </c>
      <c r="AW544">
        <f>PER!AW544/PBR!AU544*100</f>
        <v>19.651032163208061</v>
      </c>
      <c r="BB544">
        <f t="shared" si="260"/>
        <v>162776.53384615385</v>
      </c>
      <c r="BC544">
        <f t="shared" si="261"/>
        <v>1.1691534123700518</v>
      </c>
      <c r="BD544" s="41">
        <f t="shared" si="262"/>
        <v>190.31073999999998</v>
      </c>
      <c r="BE544">
        <f t="shared" si="250"/>
        <v>390.66368123076921</v>
      </c>
      <c r="BF544">
        <f t="shared" si="250"/>
        <v>325.55306769230771</v>
      </c>
      <c r="BG544">
        <f t="shared" si="250"/>
        <v>260.44245415384614</v>
      </c>
      <c r="BH544">
        <f t="shared" si="250"/>
        <v>195.33184061538466</v>
      </c>
      <c r="BI544">
        <f t="shared" si="250"/>
        <v>130.22122707692307</v>
      </c>
      <c r="BK544">
        <f>PER!BD544/PBR!BB544*100</f>
        <v>14.130267945350317</v>
      </c>
      <c r="BL544">
        <f t="shared" si="263"/>
        <v>164901.37730769231</v>
      </c>
      <c r="BN544">
        <f>PER!BP544/PBR!BL544*100</f>
        <v>16.629935271264156</v>
      </c>
    </row>
    <row r="545" spans="1:66" x14ac:dyDescent="0.3">
      <c r="A545" s="38">
        <v>41663</v>
      </c>
      <c r="B545" s="48">
        <v>192520.23</v>
      </c>
      <c r="C545" s="48">
        <v>228308.42</v>
      </c>
      <c r="D545" s="49">
        <v>1307000</v>
      </c>
      <c r="E545" s="48">
        <v>2828.8</v>
      </c>
      <c r="AC545" s="35">
        <f t="shared" si="251"/>
        <v>2015</v>
      </c>
      <c r="AD545" s="5">
        <f t="shared" si="252"/>
        <v>2014</v>
      </c>
      <c r="AE545" s="5">
        <f t="shared" si="253"/>
        <v>2013</v>
      </c>
      <c r="AF545" s="8">
        <f t="shared" si="254"/>
        <v>41663</v>
      </c>
      <c r="AG545" s="6">
        <f t="shared" si="264"/>
        <v>49</v>
      </c>
      <c r="AH545" s="6">
        <f t="shared" si="265"/>
        <v>3</v>
      </c>
      <c r="AJ545">
        <f t="shared" si="255"/>
        <v>145466.03019230769</v>
      </c>
      <c r="AK545">
        <f t="shared" si="256"/>
        <v>1.3234720831075555</v>
      </c>
      <c r="AL545" s="39">
        <f t="shared" si="257"/>
        <v>41663</v>
      </c>
      <c r="AM545" s="40">
        <f t="shared" si="258"/>
        <v>192.52023</v>
      </c>
      <c r="AN545">
        <f t="shared" si="249"/>
        <v>378.21167849999995</v>
      </c>
      <c r="AO545">
        <f t="shared" si="249"/>
        <v>320.02526642307686</v>
      </c>
      <c r="AP545" s="33">
        <f t="shared" si="249"/>
        <v>261.83885434615382</v>
      </c>
      <c r="AQ545">
        <f t="shared" si="249"/>
        <v>203.65244226923076</v>
      </c>
      <c r="AR545">
        <f t="shared" si="249"/>
        <v>145.4660301923077</v>
      </c>
      <c r="AT545">
        <f>PER!AK545/PBR!AJ545*100</f>
        <v>20.233210223306205</v>
      </c>
      <c r="AU545">
        <f t="shared" si="259"/>
        <v>165342.71596153849</v>
      </c>
      <c r="AW545">
        <f>PER!AW545/PBR!AU545*100</f>
        <v>19.539045824054657</v>
      </c>
      <c r="BB545">
        <f t="shared" si="260"/>
        <v>163073.93576923077</v>
      </c>
      <c r="BC545">
        <f t="shared" si="261"/>
        <v>1.1805702063414922</v>
      </c>
      <c r="BD545" s="41">
        <f t="shared" si="262"/>
        <v>192.52023</v>
      </c>
      <c r="BE545">
        <f t="shared" si="250"/>
        <v>391.37744584615382</v>
      </c>
      <c r="BF545">
        <f t="shared" si="250"/>
        <v>326.14787153846152</v>
      </c>
      <c r="BG545">
        <f t="shared" si="250"/>
        <v>260.91829723076921</v>
      </c>
      <c r="BH545">
        <f t="shared" si="250"/>
        <v>195.68872292307694</v>
      </c>
      <c r="BI545">
        <f t="shared" si="250"/>
        <v>130.45914861538461</v>
      </c>
      <c r="BK545">
        <f>PER!BD545/PBR!BB545*100</f>
        <v>14.079436096651326</v>
      </c>
      <c r="BL545">
        <f t="shared" si="263"/>
        <v>165342.71596153849</v>
      </c>
      <c r="BN545">
        <f>PER!BP545/PBR!BL545*100</f>
        <v>16.56735726290508</v>
      </c>
    </row>
    <row r="546" spans="1:66" x14ac:dyDescent="0.3">
      <c r="A546" s="38">
        <v>41668</v>
      </c>
      <c r="B546" s="48">
        <v>188543.15</v>
      </c>
      <c r="C546" s="48">
        <v>225635.57</v>
      </c>
      <c r="D546" s="49">
        <v>1280000</v>
      </c>
      <c r="E546" s="48">
        <v>2796.96</v>
      </c>
      <c r="AC546" s="35">
        <f t="shared" si="251"/>
        <v>2015</v>
      </c>
      <c r="AD546" s="5">
        <f t="shared" si="252"/>
        <v>2014</v>
      </c>
      <c r="AE546" s="5">
        <f t="shared" si="253"/>
        <v>2013</v>
      </c>
      <c r="AF546" s="8">
        <f t="shared" si="254"/>
        <v>41668</v>
      </c>
      <c r="AG546" s="6">
        <f t="shared" si="264"/>
        <v>48</v>
      </c>
      <c r="AH546" s="6">
        <f t="shared" si="265"/>
        <v>4</v>
      </c>
      <c r="AJ546">
        <f t="shared" si="255"/>
        <v>145807.1669230769</v>
      </c>
      <c r="AK546">
        <f t="shared" si="256"/>
        <v>1.2930993309778058</v>
      </c>
      <c r="AL546" s="39">
        <f t="shared" si="257"/>
        <v>41668</v>
      </c>
      <c r="AM546" s="40">
        <f t="shared" si="258"/>
        <v>188.54315</v>
      </c>
      <c r="AN546">
        <f t="shared" ref="AN546:AR596" si="266">($AJ546*AN$18)/1000</f>
        <v>379.09863399999989</v>
      </c>
      <c r="AO546">
        <f t="shared" si="266"/>
        <v>320.77576723076913</v>
      </c>
      <c r="AP546" s="33">
        <f t="shared" si="266"/>
        <v>262.45290046153838</v>
      </c>
      <c r="AQ546">
        <f t="shared" si="266"/>
        <v>204.13003369230765</v>
      </c>
      <c r="AR546">
        <f t="shared" si="266"/>
        <v>145.80716692307689</v>
      </c>
      <c r="AT546">
        <f>PER!AK546/PBR!AJ546*100</f>
        <v>20.096993543901824</v>
      </c>
      <c r="AU546">
        <f t="shared" si="259"/>
        <v>165784.05461538464</v>
      </c>
      <c r="AW546">
        <f>PER!AW546/PBR!AU546*100</f>
        <v>19.427655729217825</v>
      </c>
      <c r="BB546">
        <f t="shared" si="260"/>
        <v>163371.33769230772</v>
      </c>
      <c r="BC546">
        <f t="shared" si="261"/>
        <v>1.1540772859135222</v>
      </c>
      <c r="BD546" s="41">
        <f t="shared" si="262"/>
        <v>188.54315</v>
      </c>
      <c r="BE546">
        <f t="shared" si="250"/>
        <v>392.09121046153854</v>
      </c>
      <c r="BF546">
        <f t="shared" si="250"/>
        <v>326.74267538461544</v>
      </c>
      <c r="BG546">
        <f t="shared" si="250"/>
        <v>261.39414030769234</v>
      </c>
      <c r="BH546">
        <f t="shared" si="250"/>
        <v>196.0456052307693</v>
      </c>
      <c r="BI546">
        <f t="shared" si="250"/>
        <v>130.69707015384617</v>
      </c>
      <c r="BK546">
        <f>PER!BD546/PBR!BB546*100</f>
        <v>14.028789317007536</v>
      </c>
      <c r="BL546">
        <f t="shared" si="263"/>
        <v>165784.05461538464</v>
      </c>
      <c r="BN546">
        <f>PER!BP546/PBR!BL546*100</f>
        <v>16.505112436093938</v>
      </c>
    </row>
    <row r="547" spans="1:66" x14ac:dyDescent="0.3">
      <c r="A547" s="38">
        <v>41677</v>
      </c>
      <c r="B547" s="48">
        <v>187806.65</v>
      </c>
      <c r="C547" s="48">
        <v>225948.98</v>
      </c>
      <c r="D547" s="49">
        <v>1275000</v>
      </c>
      <c r="E547" s="48">
        <v>2801.33</v>
      </c>
      <c r="AC547" s="35">
        <f t="shared" si="251"/>
        <v>2015</v>
      </c>
      <c r="AD547" s="5">
        <f t="shared" si="252"/>
        <v>2014</v>
      </c>
      <c r="AE547" s="5">
        <f t="shared" si="253"/>
        <v>2013</v>
      </c>
      <c r="AF547" s="8">
        <f t="shared" si="254"/>
        <v>41677</v>
      </c>
      <c r="AG547" s="6">
        <f t="shared" si="264"/>
        <v>47</v>
      </c>
      <c r="AH547" s="6">
        <f t="shared" si="265"/>
        <v>5</v>
      </c>
      <c r="AJ547">
        <f t="shared" si="255"/>
        <v>146148.30365384615</v>
      </c>
      <c r="AK547">
        <f t="shared" si="256"/>
        <v>1.2850416002420535</v>
      </c>
      <c r="AL547" s="39">
        <f t="shared" si="257"/>
        <v>41677</v>
      </c>
      <c r="AM547" s="40">
        <f t="shared" si="258"/>
        <v>187.80664999999999</v>
      </c>
      <c r="AN547">
        <f t="shared" si="266"/>
        <v>379.98558949999995</v>
      </c>
      <c r="AO547">
        <f t="shared" si="266"/>
        <v>321.52626803846152</v>
      </c>
      <c r="AP547" s="33">
        <f t="shared" si="266"/>
        <v>263.06694657692299</v>
      </c>
      <c r="AQ547">
        <f t="shared" si="266"/>
        <v>204.60762511538459</v>
      </c>
      <c r="AR547">
        <f t="shared" si="266"/>
        <v>146.14830365384614</v>
      </c>
      <c r="AT547">
        <f>PER!AK547/PBR!AJ547*100</f>
        <v>19.961412773523087</v>
      </c>
      <c r="AU547">
        <f t="shared" si="259"/>
        <v>166225.39326923079</v>
      </c>
      <c r="AW547">
        <f>PER!AW547/PBR!AU547*100</f>
        <v>19.31685712950145</v>
      </c>
      <c r="BB547">
        <f t="shared" si="260"/>
        <v>163668.73961538463</v>
      </c>
      <c r="BC547">
        <f t="shared" si="261"/>
        <v>1.1474802729057396</v>
      </c>
      <c r="BD547" s="41">
        <f t="shared" si="262"/>
        <v>187.80664999999999</v>
      </c>
      <c r="BE547">
        <f t="shared" si="250"/>
        <v>392.80497507692309</v>
      </c>
      <c r="BF547">
        <f t="shared" si="250"/>
        <v>327.33747923076925</v>
      </c>
      <c r="BG547">
        <f t="shared" si="250"/>
        <v>261.86998338461541</v>
      </c>
      <c r="BH547">
        <f t="shared" si="250"/>
        <v>196.4024875384616</v>
      </c>
      <c r="BI547">
        <f t="shared" si="250"/>
        <v>130.9349916923077</v>
      </c>
      <c r="BK547">
        <f>PER!BD547/PBR!BB547*100</f>
        <v>13.978326597553851</v>
      </c>
      <c r="BL547">
        <f t="shared" si="263"/>
        <v>166225.39326923079</v>
      </c>
      <c r="BN547">
        <f>PER!BP547/PBR!BL547*100</f>
        <v>16.443198136978154</v>
      </c>
    </row>
    <row r="548" spans="1:66" x14ac:dyDescent="0.3">
      <c r="A548" s="38">
        <v>41684</v>
      </c>
      <c r="B548" s="48">
        <v>191636.44</v>
      </c>
      <c r="C548" s="48">
        <v>229811.18</v>
      </c>
      <c r="D548" s="49">
        <v>1301000</v>
      </c>
      <c r="E548" s="48">
        <v>2848.6</v>
      </c>
      <c r="AC548" s="35">
        <f t="shared" si="251"/>
        <v>2015</v>
      </c>
      <c r="AD548" s="5">
        <f t="shared" si="252"/>
        <v>2014</v>
      </c>
      <c r="AE548" s="5">
        <f t="shared" si="253"/>
        <v>2013</v>
      </c>
      <c r="AF548" s="8">
        <f t="shared" si="254"/>
        <v>41684</v>
      </c>
      <c r="AG548" s="6">
        <f t="shared" si="264"/>
        <v>46</v>
      </c>
      <c r="AH548" s="6">
        <f t="shared" si="265"/>
        <v>6</v>
      </c>
      <c r="AJ548">
        <f t="shared" si="255"/>
        <v>146489.44038461539</v>
      </c>
      <c r="AK548">
        <f t="shared" si="256"/>
        <v>1.3081928601600832</v>
      </c>
      <c r="AL548" s="39">
        <f t="shared" si="257"/>
        <v>41684</v>
      </c>
      <c r="AM548" s="40">
        <f t="shared" si="258"/>
        <v>191.63643999999999</v>
      </c>
      <c r="AN548">
        <f t="shared" si="266"/>
        <v>380.872545</v>
      </c>
      <c r="AO548">
        <f t="shared" si="266"/>
        <v>322.2767688461538</v>
      </c>
      <c r="AP548" s="33">
        <f t="shared" si="266"/>
        <v>263.68099269230771</v>
      </c>
      <c r="AQ548">
        <f t="shared" si="266"/>
        <v>205.08521653846154</v>
      </c>
      <c r="AR548">
        <f t="shared" si="266"/>
        <v>146.48944038461539</v>
      </c>
      <c r="AT548">
        <f>PER!AK548/PBR!AJ548*100</f>
        <v>19.82646346955778</v>
      </c>
      <c r="AU548">
        <f t="shared" si="259"/>
        <v>166666.73192307691</v>
      </c>
      <c r="AW548">
        <f>PER!AW548/PBR!AU548*100</f>
        <v>19.206645326013486</v>
      </c>
      <c r="BB548">
        <f t="shared" si="260"/>
        <v>163966.14153846155</v>
      </c>
      <c r="BC548">
        <f t="shared" si="261"/>
        <v>1.1687561724750828</v>
      </c>
      <c r="BD548" s="41">
        <f t="shared" si="262"/>
        <v>191.63643999999999</v>
      </c>
      <c r="BE548">
        <f t="shared" si="250"/>
        <v>393.51873969230769</v>
      </c>
      <c r="BF548">
        <f t="shared" si="250"/>
        <v>327.93228307692311</v>
      </c>
      <c r="BG548">
        <f t="shared" si="250"/>
        <v>262.34582646153848</v>
      </c>
      <c r="BH548">
        <f t="shared" si="250"/>
        <v>196.7593698461539</v>
      </c>
      <c r="BI548">
        <f t="shared" si="250"/>
        <v>131.17291323076924</v>
      </c>
      <c r="BK548">
        <f>PER!BD548/PBR!BB548*100</f>
        <v>13.928046936744687</v>
      </c>
      <c r="BL548">
        <f t="shared" si="263"/>
        <v>166666.73192307691</v>
      </c>
      <c r="BN548">
        <f>PER!BP548/PBR!BL548*100</f>
        <v>16.381611739815096</v>
      </c>
    </row>
    <row r="549" spans="1:66" x14ac:dyDescent="0.3">
      <c r="A549" s="38">
        <v>41691</v>
      </c>
      <c r="B549" s="48">
        <v>195908.12</v>
      </c>
      <c r="C549" s="48">
        <v>234128.66</v>
      </c>
      <c r="D549" s="49">
        <v>1330000</v>
      </c>
      <c r="E549" s="48">
        <v>2902.37</v>
      </c>
      <c r="AC549" s="35">
        <f t="shared" si="251"/>
        <v>2015</v>
      </c>
      <c r="AD549" s="5">
        <f t="shared" si="252"/>
        <v>2014</v>
      </c>
      <c r="AE549" s="5">
        <f t="shared" si="253"/>
        <v>2013</v>
      </c>
      <c r="AF549" s="8">
        <f t="shared" si="254"/>
        <v>41691</v>
      </c>
      <c r="AG549" s="6">
        <f t="shared" si="264"/>
        <v>45</v>
      </c>
      <c r="AH549" s="6">
        <f t="shared" si="265"/>
        <v>7</v>
      </c>
      <c r="AJ549">
        <f t="shared" si="255"/>
        <v>146830.57711538463</v>
      </c>
      <c r="AK549">
        <f t="shared" si="256"/>
        <v>1.3342460667851799</v>
      </c>
      <c r="AL549" s="39">
        <f t="shared" si="257"/>
        <v>41691</v>
      </c>
      <c r="AM549" s="40">
        <f t="shared" si="258"/>
        <v>195.90812</v>
      </c>
      <c r="AN549">
        <f t="shared" si="266"/>
        <v>381.75950049999994</v>
      </c>
      <c r="AO549">
        <f t="shared" si="266"/>
        <v>323.02726965384613</v>
      </c>
      <c r="AP549" s="33">
        <f t="shared" si="266"/>
        <v>264.29503880769232</v>
      </c>
      <c r="AQ549">
        <f t="shared" si="266"/>
        <v>205.56280796153845</v>
      </c>
      <c r="AR549">
        <f t="shared" si="266"/>
        <v>146.83057711538464</v>
      </c>
      <c r="AT549">
        <f>PER!AK549/PBR!AJ549*100</f>
        <v>19.692141230680384</v>
      </c>
      <c r="AU549">
        <f t="shared" si="259"/>
        <v>167108.07057692308</v>
      </c>
      <c r="AW549">
        <f>PER!AW549/PBR!AU549*100</f>
        <v>19.09701566950168</v>
      </c>
      <c r="BB549">
        <f t="shared" si="260"/>
        <v>164263.54346153847</v>
      </c>
      <c r="BC549">
        <f t="shared" si="261"/>
        <v>1.1926451595503962</v>
      </c>
      <c r="BD549" s="41">
        <f t="shared" si="262"/>
        <v>195.90812</v>
      </c>
      <c r="BE549">
        <f t="shared" si="250"/>
        <v>394.23250430769235</v>
      </c>
      <c r="BF549">
        <f t="shared" si="250"/>
        <v>328.52708692307692</v>
      </c>
      <c r="BG549">
        <f t="shared" si="250"/>
        <v>262.82166953846155</v>
      </c>
      <c r="BH549">
        <f t="shared" si="250"/>
        <v>197.1162521538462</v>
      </c>
      <c r="BI549">
        <f t="shared" si="250"/>
        <v>131.41083476923077</v>
      </c>
      <c r="BK549">
        <f>PER!BD549/PBR!BB549*100</f>
        <v>13.877949340287742</v>
      </c>
      <c r="BL549">
        <f t="shared" si="263"/>
        <v>167108.07057692308</v>
      </c>
      <c r="BN549">
        <f>PER!BP549/PBR!BL549*100</f>
        <v>16.320350646600854</v>
      </c>
    </row>
    <row r="550" spans="1:66" x14ac:dyDescent="0.3">
      <c r="A550" s="38">
        <v>41698</v>
      </c>
      <c r="B550" s="48">
        <v>198706.81</v>
      </c>
      <c r="C550" s="48">
        <v>236436.75</v>
      </c>
      <c r="D550" s="49">
        <v>1349000</v>
      </c>
      <c r="E550" s="48">
        <v>2930.78</v>
      </c>
      <c r="AC550" s="35">
        <f t="shared" si="251"/>
        <v>2015</v>
      </c>
      <c r="AD550" s="5">
        <f t="shared" si="252"/>
        <v>2014</v>
      </c>
      <c r="AE550" s="5">
        <f t="shared" si="253"/>
        <v>2013</v>
      </c>
      <c r="AF550" s="8">
        <f t="shared" si="254"/>
        <v>41698</v>
      </c>
      <c r="AG550" s="6">
        <f t="shared" si="264"/>
        <v>44</v>
      </c>
      <c r="AH550" s="6">
        <f t="shared" si="265"/>
        <v>8</v>
      </c>
      <c r="AJ550">
        <f t="shared" si="255"/>
        <v>147171.71384615384</v>
      </c>
      <c r="AK550">
        <f t="shared" si="256"/>
        <v>1.3501698445104637</v>
      </c>
      <c r="AL550" s="39">
        <f t="shared" si="257"/>
        <v>41698</v>
      </c>
      <c r="AM550" s="40">
        <f t="shared" si="258"/>
        <v>198.70680999999999</v>
      </c>
      <c r="AN550">
        <f t="shared" si="266"/>
        <v>382.64645599999994</v>
      </c>
      <c r="AO550">
        <f t="shared" si="266"/>
        <v>323.77777046153841</v>
      </c>
      <c r="AP550" s="33">
        <f t="shared" si="266"/>
        <v>264.90908492307693</v>
      </c>
      <c r="AQ550">
        <f t="shared" si="266"/>
        <v>206.04039938461537</v>
      </c>
      <c r="AR550">
        <f t="shared" si="266"/>
        <v>147.17171384615384</v>
      </c>
      <c r="AT550">
        <f>PER!AK550/PBR!AJ550*100</f>
        <v>19.558441696373638</v>
      </c>
      <c r="AU550">
        <f t="shared" si="259"/>
        <v>167549.40923076926</v>
      </c>
      <c r="AW550">
        <f>PER!AW550/PBR!AU550*100</f>
        <v>18.987963559699807</v>
      </c>
      <c r="BB550">
        <f t="shared" si="260"/>
        <v>164560.94538461539</v>
      </c>
      <c r="BC550">
        <f t="shared" si="261"/>
        <v>1.2074967698780421</v>
      </c>
      <c r="BD550" s="41">
        <f t="shared" si="262"/>
        <v>198.70680999999999</v>
      </c>
      <c r="BE550">
        <f t="shared" si="250"/>
        <v>394.9462689230769</v>
      </c>
      <c r="BF550">
        <f t="shared" si="250"/>
        <v>329.12189076923079</v>
      </c>
      <c r="BG550">
        <f t="shared" si="250"/>
        <v>263.29751261538468</v>
      </c>
      <c r="BH550">
        <f t="shared" si="250"/>
        <v>197.47313446153848</v>
      </c>
      <c r="BI550">
        <f t="shared" si="250"/>
        <v>131.64875630769234</v>
      </c>
      <c r="BK550">
        <f>PER!BD550/PBR!BB550*100</f>
        <v>13.828032821078413</v>
      </c>
      <c r="BL550">
        <f t="shared" si="263"/>
        <v>167549.40923076926</v>
      </c>
      <c r="BN550">
        <f>PER!BP550/PBR!BL550*100</f>
        <v>16.259412286704936</v>
      </c>
    </row>
    <row r="551" spans="1:66" x14ac:dyDescent="0.3">
      <c r="A551" s="38">
        <v>41705</v>
      </c>
      <c r="B551" s="48">
        <v>197233.81</v>
      </c>
      <c r="C551" s="48">
        <v>234995.98</v>
      </c>
      <c r="D551" s="49">
        <v>1339000</v>
      </c>
      <c r="E551" s="48">
        <v>2912.74</v>
      </c>
      <c r="AC551" s="35">
        <f t="shared" si="251"/>
        <v>2015</v>
      </c>
      <c r="AD551" s="5">
        <f t="shared" si="252"/>
        <v>2014</v>
      </c>
      <c r="AE551" s="5">
        <f t="shared" si="253"/>
        <v>2013</v>
      </c>
      <c r="AF551" s="8">
        <f t="shared" si="254"/>
        <v>41705</v>
      </c>
      <c r="AG551" s="6">
        <f t="shared" si="264"/>
        <v>43</v>
      </c>
      <c r="AH551" s="6">
        <f t="shared" si="265"/>
        <v>9</v>
      </c>
      <c r="AJ551">
        <f t="shared" si="255"/>
        <v>147512.85057692305</v>
      </c>
      <c r="AK551">
        <f t="shared" si="256"/>
        <v>1.3370618846332247</v>
      </c>
      <c r="AL551" s="39">
        <f t="shared" si="257"/>
        <v>41705</v>
      </c>
      <c r="AM551" s="40">
        <f t="shared" si="258"/>
        <v>197.23381000000001</v>
      </c>
      <c r="AN551">
        <f t="shared" si="266"/>
        <v>383.53341149999989</v>
      </c>
      <c r="AO551">
        <f t="shared" si="266"/>
        <v>324.52827126923069</v>
      </c>
      <c r="AP551" s="33">
        <f t="shared" si="266"/>
        <v>265.52313103846149</v>
      </c>
      <c r="AQ551">
        <f t="shared" si="266"/>
        <v>206.51799080769226</v>
      </c>
      <c r="AR551">
        <f t="shared" si="266"/>
        <v>147.51285057692306</v>
      </c>
      <c r="AT551">
        <f>PER!AK551/PBR!AJ551*100</f>
        <v>19.425360546456595</v>
      </c>
      <c r="AU551">
        <f t="shared" si="259"/>
        <v>167990.74788461538</v>
      </c>
      <c r="AW551">
        <f>PER!AW551/PBR!AU551*100</f>
        <v>18.879484444684199</v>
      </c>
      <c r="BB551">
        <f t="shared" si="260"/>
        <v>164858.34730769231</v>
      </c>
      <c r="BC551">
        <f t="shared" si="261"/>
        <v>1.1963835208894942</v>
      </c>
      <c r="BD551" s="41">
        <f t="shared" si="262"/>
        <v>197.23381000000001</v>
      </c>
      <c r="BE551">
        <f t="shared" si="250"/>
        <v>395.66003353846156</v>
      </c>
      <c r="BF551">
        <f t="shared" si="250"/>
        <v>329.7166946153846</v>
      </c>
      <c r="BG551">
        <f t="shared" si="250"/>
        <v>263.77335569230769</v>
      </c>
      <c r="BH551">
        <f t="shared" si="250"/>
        <v>197.83001676923081</v>
      </c>
      <c r="BI551">
        <f t="shared" si="250"/>
        <v>131.88667784615384</v>
      </c>
      <c r="BK551">
        <f>PER!BD551/PBR!BB551*100</f>
        <v>13.778296399134993</v>
      </c>
      <c r="BL551">
        <f t="shared" si="263"/>
        <v>167990.74788461538</v>
      </c>
      <c r="BN551">
        <f>PER!BP551/PBR!BL551*100</f>
        <v>16.19879411651069</v>
      </c>
    </row>
    <row r="552" spans="1:66" x14ac:dyDescent="0.3">
      <c r="A552" s="38">
        <v>41712</v>
      </c>
      <c r="B552" s="48">
        <v>187806.65</v>
      </c>
      <c r="C552" s="48">
        <v>225104</v>
      </c>
      <c r="D552" s="49">
        <v>1275000</v>
      </c>
      <c r="E552" s="48">
        <v>2790.31</v>
      </c>
      <c r="AC552" s="35">
        <f t="shared" si="251"/>
        <v>2015</v>
      </c>
      <c r="AD552" s="5">
        <f t="shared" si="252"/>
        <v>2014</v>
      </c>
      <c r="AE552" s="5">
        <f t="shared" si="253"/>
        <v>2013</v>
      </c>
      <c r="AF552" s="8">
        <f t="shared" si="254"/>
        <v>41712</v>
      </c>
      <c r="AG552" s="6">
        <f t="shared" si="264"/>
        <v>42</v>
      </c>
      <c r="AH552" s="6">
        <f t="shared" si="265"/>
        <v>10</v>
      </c>
      <c r="AJ552">
        <f t="shared" si="255"/>
        <v>147853.98730769232</v>
      </c>
      <c r="AK552">
        <f t="shared" si="256"/>
        <v>1.2702170122011249</v>
      </c>
      <c r="AL552" s="39">
        <f t="shared" si="257"/>
        <v>41712</v>
      </c>
      <c r="AM552" s="40">
        <f t="shared" si="258"/>
        <v>187.80664999999999</v>
      </c>
      <c r="AN552">
        <f t="shared" si="266"/>
        <v>384.42036699999994</v>
      </c>
      <c r="AO552">
        <f t="shared" si="266"/>
        <v>325.27877207692308</v>
      </c>
      <c r="AP552" s="33">
        <f t="shared" si="266"/>
        <v>266.13717715384615</v>
      </c>
      <c r="AQ552">
        <f t="shared" si="266"/>
        <v>206.99558223076923</v>
      </c>
      <c r="AR552">
        <f t="shared" si="266"/>
        <v>147.85398730769234</v>
      </c>
      <c r="AT552">
        <f>PER!AK552/PBR!AJ552*100</f>
        <v>19.292893500619339</v>
      </c>
      <c r="AU552">
        <f t="shared" si="259"/>
        <v>168432.08653846156</v>
      </c>
      <c r="AW552">
        <f>PER!AW552/PBR!AU552*100</f>
        <v>18.771573820240373</v>
      </c>
      <c r="BB552">
        <f t="shared" si="260"/>
        <v>165155.74923076923</v>
      </c>
      <c r="BC552">
        <f t="shared" si="261"/>
        <v>1.1371487270332992</v>
      </c>
      <c r="BD552" s="41">
        <f t="shared" si="262"/>
        <v>187.80664999999999</v>
      </c>
      <c r="BE552">
        <f t="shared" si="250"/>
        <v>396.37379815384611</v>
      </c>
      <c r="BF552">
        <f t="shared" si="250"/>
        <v>330.31149846153846</v>
      </c>
      <c r="BG552">
        <f t="shared" si="250"/>
        <v>264.24919876923082</v>
      </c>
      <c r="BH552">
        <f t="shared" si="250"/>
        <v>198.18689907692311</v>
      </c>
      <c r="BI552">
        <f t="shared" si="250"/>
        <v>132.12459938461541</v>
      </c>
      <c r="BK552">
        <f>PER!BD552/PBR!BB552*100</f>
        <v>13.728739101534526</v>
      </c>
      <c r="BL552">
        <f t="shared" si="263"/>
        <v>168432.08653846156</v>
      </c>
      <c r="BN552">
        <f>PER!BP552/PBR!BL552*100</f>
        <v>16.138493619061368</v>
      </c>
    </row>
    <row r="553" spans="1:66" x14ac:dyDescent="0.3">
      <c r="A553" s="38">
        <v>41719</v>
      </c>
      <c r="B553" s="48">
        <v>187512.06</v>
      </c>
      <c r="C553" s="48">
        <v>225440.04</v>
      </c>
      <c r="D553" s="49">
        <v>1273000</v>
      </c>
      <c r="E553" s="48">
        <v>2794.83</v>
      </c>
      <c r="AC553" s="35">
        <f t="shared" si="251"/>
        <v>2015</v>
      </c>
      <c r="AD553" s="5">
        <f t="shared" si="252"/>
        <v>2014</v>
      </c>
      <c r="AE553" s="5">
        <f t="shared" si="253"/>
        <v>2013</v>
      </c>
      <c r="AF553" s="8">
        <f t="shared" si="254"/>
        <v>41719</v>
      </c>
      <c r="AG553" s="6">
        <f t="shared" si="264"/>
        <v>41</v>
      </c>
      <c r="AH553" s="6">
        <f t="shared" si="265"/>
        <v>11</v>
      </c>
      <c r="AJ553">
        <f t="shared" si="255"/>
        <v>148195.12403846154</v>
      </c>
      <c r="AK553">
        <f t="shared" si="256"/>
        <v>1.2653051928438239</v>
      </c>
      <c r="AL553" s="39">
        <f t="shared" si="257"/>
        <v>41719</v>
      </c>
      <c r="AM553" s="40">
        <f t="shared" si="258"/>
        <v>187.51205999999999</v>
      </c>
      <c r="AN553">
        <f t="shared" si="266"/>
        <v>385.30732249999994</v>
      </c>
      <c r="AO553">
        <f t="shared" si="266"/>
        <v>326.02927288461535</v>
      </c>
      <c r="AP553" s="33">
        <f t="shared" si="266"/>
        <v>266.75122326923076</v>
      </c>
      <c r="AQ553">
        <f t="shared" si="266"/>
        <v>207.47317365384615</v>
      </c>
      <c r="AR553">
        <f t="shared" si="266"/>
        <v>148.19512403846153</v>
      </c>
      <c r="AT553">
        <f>PER!AK553/PBR!AJ553*100</f>
        <v>19.161036317964083</v>
      </c>
      <c r="AU553">
        <f t="shared" si="259"/>
        <v>168873.42519230768</v>
      </c>
      <c r="AW553">
        <f>PER!AW553/PBR!AU553*100</f>
        <v>18.664227229239629</v>
      </c>
      <c r="BB553">
        <f t="shared" si="260"/>
        <v>165453.15115384618</v>
      </c>
      <c r="BC553">
        <f t="shared" si="261"/>
        <v>1.1333241989790959</v>
      </c>
      <c r="BD553" s="41">
        <f t="shared" si="262"/>
        <v>187.51205999999999</v>
      </c>
      <c r="BE553">
        <f t="shared" si="250"/>
        <v>397.08756276923083</v>
      </c>
      <c r="BF553">
        <f t="shared" si="250"/>
        <v>330.90630230769233</v>
      </c>
      <c r="BG553">
        <f t="shared" si="250"/>
        <v>264.72504184615389</v>
      </c>
      <c r="BH553">
        <f t="shared" si="250"/>
        <v>198.54378138461544</v>
      </c>
      <c r="BI553">
        <f t="shared" si="250"/>
        <v>132.36252092307694</v>
      </c>
      <c r="BK553">
        <f>PER!BD553/PBR!BB553*100</f>
        <v>13.679359962349366</v>
      </c>
      <c r="BL553">
        <f t="shared" si="263"/>
        <v>168873.42519230768</v>
      </c>
      <c r="BN553">
        <f>PER!BP553/PBR!BL553*100</f>
        <v>16.078508303711779</v>
      </c>
    </row>
    <row r="554" spans="1:66" x14ac:dyDescent="0.3">
      <c r="A554" s="38">
        <v>41726</v>
      </c>
      <c r="B554" s="48">
        <v>196644.61</v>
      </c>
      <c r="C554" s="48">
        <v>233616.47</v>
      </c>
      <c r="D554" s="49">
        <v>1335000</v>
      </c>
      <c r="E554" s="48">
        <v>2893.72</v>
      </c>
      <c r="AC554" s="35">
        <f t="shared" si="251"/>
        <v>2015</v>
      </c>
      <c r="AD554" s="5">
        <f t="shared" si="252"/>
        <v>2014</v>
      </c>
      <c r="AE554" s="5">
        <f t="shared" si="253"/>
        <v>2013</v>
      </c>
      <c r="AF554" s="8">
        <f t="shared" si="254"/>
        <v>41726</v>
      </c>
      <c r="AG554" s="6">
        <f t="shared" si="264"/>
        <v>40</v>
      </c>
      <c r="AH554" s="6">
        <f t="shared" si="265"/>
        <v>12</v>
      </c>
      <c r="AJ554">
        <f t="shared" si="255"/>
        <v>148536.26076923078</v>
      </c>
      <c r="AK554">
        <f t="shared" si="256"/>
        <v>1.3238828618791705</v>
      </c>
      <c r="AL554" s="39">
        <f t="shared" si="257"/>
        <v>41726</v>
      </c>
      <c r="AM554" s="40">
        <f t="shared" si="258"/>
        <v>196.64461</v>
      </c>
      <c r="AN554">
        <f t="shared" si="266"/>
        <v>386.194278</v>
      </c>
      <c r="AO554">
        <f t="shared" si="266"/>
        <v>326.77977369230769</v>
      </c>
      <c r="AP554" s="33">
        <f t="shared" si="266"/>
        <v>267.36526938461537</v>
      </c>
      <c r="AQ554">
        <f t="shared" si="266"/>
        <v>207.95076507692306</v>
      </c>
      <c r="AR554">
        <f t="shared" si="266"/>
        <v>148.53626076923078</v>
      </c>
      <c r="AT554">
        <f>PER!AK554/PBR!AJ554*100</f>
        <v>19.02978479655258</v>
      </c>
      <c r="AU554">
        <f t="shared" si="259"/>
        <v>169314.76384615386</v>
      </c>
      <c r="AW554">
        <f>PER!AW554/PBR!AU554*100</f>
        <v>18.557440261025356</v>
      </c>
      <c r="BB554">
        <f t="shared" si="260"/>
        <v>165750.5530769231</v>
      </c>
      <c r="BC554">
        <f t="shared" si="261"/>
        <v>1.1863888617538385</v>
      </c>
      <c r="BD554" s="41">
        <f t="shared" si="262"/>
        <v>196.64461</v>
      </c>
      <c r="BE554">
        <f t="shared" si="250"/>
        <v>397.80132738461543</v>
      </c>
      <c r="BF554">
        <f t="shared" si="250"/>
        <v>331.50110615384619</v>
      </c>
      <c r="BG554">
        <f t="shared" si="250"/>
        <v>265.20088492307696</v>
      </c>
      <c r="BH554">
        <f t="shared" si="250"/>
        <v>198.90066369230775</v>
      </c>
      <c r="BI554">
        <f t="shared" si="250"/>
        <v>132.60044246153848</v>
      </c>
      <c r="BK554">
        <f>PER!BD554/PBR!BB554*100</f>
        <v>13.630158022584435</v>
      </c>
      <c r="BL554">
        <f t="shared" si="263"/>
        <v>169314.76384615386</v>
      </c>
      <c r="BN554">
        <f>PER!BP554/PBR!BL554*100</f>
        <v>16.018835705785357</v>
      </c>
    </row>
    <row r="555" spans="1:66" x14ac:dyDescent="0.3">
      <c r="A555" s="38">
        <v>41733</v>
      </c>
      <c r="B555" s="48">
        <v>203273.09</v>
      </c>
      <c r="C555" s="48">
        <v>240684.57</v>
      </c>
      <c r="D555" s="49">
        <v>1380000</v>
      </c>
      <c r="E555" s="48">
        <v>2980.81</v>
      </c>
      <c r="AC555" s="35">
        <f t="shared" si="251"/>
        <v>2015</v>
      </c>
      <c r="AD555" s="5">
        <f t="shared" si="252"/>
        <v>2014</v>
      </c>
      <c r="AE555" s="5">
        <f t="shared" si="253"/>
        <v>2013</v>
      </c>
      <c r="AF555" s="8">
        <f t="shared" si="254"/>
        <v>41733</v>
      </c>
      <c r="AG555" s="6">
        <f t="shared" si="264"/>
        <v>39</v>
      </c>
      <c r="AH555" s="6">
        <f t="shared" si="265"/>
        <v>13</v>
      </c>
      <c r="AJ555">
        <f t="shared" si="255"/>
        <v>148877.39749999999</v>
      </c>
      <c r="AK555">
        <f t="shared" si="256"/>
        <v>1.3653724031547503</v>
      </c>
      <c r="AL555" s="39">
        <f t="shared" si="257"/>
        <v>41733</v>
      </c>
      <c r="AM555" s="40">
        <f t="shared" si="258"/>
        <v>203.27309</v>
      </c>
      <c r="AN555">
        <f t="shared" si="266"/>
        <v>387.08123349999994</v>
      </c>
      <c r="AO555">
        <f t="shared" si="266"/>
        <v>327.53027449999996</v>
      </c>
      <c r="AP555" s="33">
        <f t="shared" si="266"/>
        <v>267.97931549999998</v>
      </c>
      <c r="AQ555">
        <f t="shared" si="266"/>
        <v>208.42835649999998</v>
      </c>
      <c r="AR555">
        <f t="shared" si="266"/>
        <v>148.8773975</v>
      </c>
      <c r="AT555">
        <f>PER!AK555/PBR!AJ555*100</f>
        <v>18.899134772959744</v>
      </c>
      <c r="AU555">
        <f t="shared" si="259"/>
        <v>169756.10250000001</v>
      </c>
      <c r="AW555">
        <f>PER!AW555/PBR!AU555*100</f>
        <v>18.451208550808946</v>
      </c>
      <c r="BB555">
        <f t="shared" si="260"/>
        <v>166047.95500000002</v>
      </c>
      <c r="BC555">
        <f t="shared" si="261"/>
        <v>1.2241830379663512</v>
      </c>
      <c r="BD555" s="41">
        <f t="shared" si="262"/>
        <v>203.27309</v>
      </c>
      <c r="BE555">
        <f t="shared" si="250"/>
        <v>398.51509199999998</v>
      </c>
      <c r="BF555">
        <f t="shared" si="250"/>
        <v>332.09591000000006</v>
      </c>
      <c r="BG555">
        <f t="shared" si="250"/>
        <v>265.67672800000008</v>
      </c>
      <c r="BH555">
        <f t="shared" si="250"/>
        <v>199.25754600000005</v>
      </c>
      <c r="BI555">
        <f t="shared" si="250"/>
        <v>132.83836400000004</v>
      </c>
      <c r="BK555">
        <f>PER!BD555/PBR!BB555*100</f>
        <v>13.581132330115114</v>
      </c>
      <c r="BL555">
        <f t="shared" si="263"/>
        <v>169756.10250000001</v>
      </c>
      <c r="BN555">
        <f>PER!BP555/PBR!BL555*100</f>
        <v>15.959473386236587</v>
      </c>
    </row>
    <row r="556" spans="1:66" x14ac:dyDescent="0.3">
      <c r="A556" s="38">
        <v>41740</v>
      </c>
      <c r="B556" s="48">
        <v>201063.6</v>
      </c>
      <c r="C556" s="48">
        <v>238535.87</v>
      </c>
      <c r="D556" s="49">
        <v>1365000</v>
      </c>
      <c r="E556" s="48">
        <v>2953.52</v>
      </c>
      <c r="AC556" s="35">
        <f t="shared" si="251"/>
        <v>2015</v>
      </c>
      <c r="AD556" s="5">
        <f t="shared" si="252"/>
        <v>2014</v>
      </c>
      <c r="AE556" s="5">
        <f t="shared" si="253"/>
        <v>2013</v>
      </c>
      <c r="AF556" s="8">
        <f t="shared" si="254"/>
        <v>41740</v>
      </c>
      <c r="AG556" s="6">
        <f t="shared" si="264"/>
        <v>38</v>
      </c>
      <c r="AH556" s="6">
        <f t="shared" si="265"/>
        <v>14</v>
      </c>
      <c r="AJ556">
        <f t="shared" si="255"/>
        <v>149218.5342307692</v>
      </c>
      <c r="AK556">
        <f t="shared" si="256"/>
        <v>1.3474438750956463</v>
      </c>
      <c r="AL556" s="39">
        <f t="shared" si="257"/>
        <v>41740</v>
      </c>
      <c r="AM556" s="40">
        <f t="shared" si="258"/>
        <v>201.06360000000001</v>
      </c>
      <c r="AN556">
        <f t="shared" si="266"/>
        <v>387.96818899999988</v>
      </c>
      <c r="AO556">
        <f t="shared" si="266"/>
        <v>328.28077530769224</v>
      </c>
      <c r="AP556" s="33">
        <f t="shared" si="266"/>
        <v>268.59336161538454</v>
      </c>
      <c r="AQ556">
        <f t="shared" si="266"/>
        <v>208.90594792307687</v>
      </c>
      <c r="AR556">
        <f t="shared" si="266"/>
        <v>149.21853423076919</v>
      </c>
      <c r="AT556">
        <f>PER!AK556/PBR!AJ556*100</f>
        <v>18.769082121833449</v>
      </c>
      <c r="AU556">
        <f t="shared" si="259"/>
        <v>170197.44115384616</v>
      </c>
      <c r="AW556">
        <f>PER!AW556/PBR!AU556*100</f>
        <v>18.345527779075098</v>
      </c>
      <c r="BB556">
        <f t="shared" si="260"/>
        <v>166345.35692307691</v>
      </c>
      <c r="BC556">
        <f t="shared" si="261"/>
        <v>1.2087118253200049</v>
      </c>
      <c r="BD556" s="41">
        <f t="shared" si="262"/>
        <v>201.06360000000001</v>
      </c>
      <c r="BE556">
        <f t="shared" si="250"/>
        <v>399.22885661538459</v>
      </c>
      <c r="BF556">
        <f t="shared" si="250"/>
        <v>332.69071384615381</v>
      </c>
      <c r="BG556">
        <f t="shared" si="250"/>
        <v>266.15257107692304</v>
      </c>
      <c r="BH556">
        <f t="shared" si="250"/>
        <v>199.61442830769232</v>
      </c>
      <c r="BI556">
        <f t="shared" si="250"/>
        <v>133.07628553846152</v>
      </c>
      <c r="BK556">
        <f>PER!BD556/PBR!BB556*100</f>
        <v>13.53228193962585</v>
      </c>
      <c r="BL556">
        <f t="shared" si="263"/>
        <v>170197.44115384616</v>
      </c>
      <c r="BN556">
        <f>PER!BP556/PBR!BL556*100</f>
        <v>15.900418931318697</v>
      </c>
    </row>
    <row r="557" spans="1:66" x14ac:dyDescent="0.3">
      <c r="A557" s="38">
        <v>41747</v>
      </c>
      <c r="B557" s="48">
        <v>202978.49</v>
      </c>
      <c r="C557" s="48">
        <v>242322.87</v>
      </c>
      <c r="D557" s="49">
        <v>1378000</v>
      </c>
      <c r="E557" s="49">
        <v>3001.49</v>
      </c>
      <c r="AC557" s="35">
        <f t="shared" si="251"/>
        <v>2015</v>
      </c>
      <c r="AD557" s="5">
        <f t="shared" si="252"/>
        <v>2014</v>
      </c>
      <c r="AE557" s="5">
        <f t="shared" si="253"/>
        <v>2013</v>
      </c>
      <c r="AF557" s="8">
        <f t="shared" si="254"/>
        <v>41747</v>
      </c>
      <c r="AG557" s="6">
        <f t="shared" si="264"/>
        <v>37</v>
      </c>
      <c r="AH557" s="6">
        <f t="shared" si="265"/>
        <v>15</v>
      </c>
      <c r="AJ557">
        <f t="shared" si="255"/>
        <v>149559.67096153845</v>
      </c>
      <c r="AK557">
        <f t="shared" si="256"/>
        <v>1.3571739540146421</v>
      </c>
      <c r="AL557" s="39">
        <f t="shared" si="257"/>
        <v>41747</v>
      </c>
      <c r="AM557" s="40">
        <f t="shared" si="258"/>
        <v>202.97848999999999</v>
      </c>
      <c r="AN557">
        <f t="shared" si="266"/>
        <v>388.85514449999988</v>
      </c>
      <c r="AO557">
        <f t="shared" si="266"/>
        <v>329.03127611538451</v>
      </c>
      <c r="AP557" s="33">
        <f t="shared" si="266"/>
        <v>269.20740773076921</v>
      </c>
      <c r="AQ557">
        <f t="shared" si="266"/>
        <v>209.38353934615381</v>
      </c>
      <c r="AR557">
        <f t="shared" si="266"/>
        <v>149.55967096153844</v>
      </c>
      <c r="AT557">
        <f>PER!AK557/PBR!AJ557*100</f>
        <v>18.639622755460294</v>
      </c>
      <c r="AU557">
        <f t="shared" si="259"/>
        <v>170638.77980769234</v>
      </c>
      <c r="AW557">
        <f>PER!AW557/PBR!AU557*100</f>
        <v>18.240393670996337</v>
      </c>
      <c r="BB557">
        <f t="shared" si="260"/>
        <v>166642.75884615385</v>
      </c>
      <c r="BC557">
        <f t="shared" si="261"/>
        <v>1.2180456649027973</v>
      </c>
      <c r="BD557" s="41">
        <f t="shared" si="262"/>
        <v>202.97848999999999</v>
      </c>
      <c r="BE557">
        <f t="shared" si="250"/>
        <v>399.94262123076925</v>
      </c>
      <c r="BF557">
        <f t="shared" si="250"/>
        <v>333.28551769230774</v>
      </c>
      <c r="BG557">
        <f t="shared" si="250"/>
        <v>266.62841415384617</v>
      </c>
      <c r="BH557">
        <f t="shared" si="250"/>
        <v>199.97131061538465</v>
      </c>
      <c r="BI557">
        <f t="shared" si="250"/>
        <v>133.31420707692308</v>
      </c>
      <c r="BK557">
        <f>PER!BD557/PBR!BB557*100</f>
        <v>13.483605912549368</v>
      </c>
      <c r="BL557">
        <f t="shared" si="263"/>
        <v>170638.77980769234</v>
      </c>
      <c r="BN557">
        <f>PER!BP557/PBR!BL557*100</f>
        <v>15.841669952256488</v>
      </c>
    </row>
    <row r="558" spans="1:66" x14ac:dyDescent="0.3">
      <c r="A558" s="38">
        <v>41754</v>
      </c>
      <c r="B558" s="48">
        <v>206071.77</v>
      </c>
      <c r="C558" s="48">
        <v>246340.86</v>
      </c>
      <c r="D558" s="49">
        <v>1399000</v>
      </c>
      <c r="E558" s="48">
        <v>3052.33</v>
      </c>
      <c r="AC558" s="35">
        <f t="shared" si="251"/>
        <v>2015</v>
      </c>
      <c r="AD558" s="5">
        <f t="shared" si="252"/>
        <v>2014</v>
      </c>
      <c r="AE558" s="5">
        <f t="shared" si="253"/>
        <v>2013</v>
      </c>
      <c r="AF558" s="8">
        <f t="shared" si="254"/>
        <v>41754</v>
      </c>
      <c r="AG558" s="6">
        <f t="shared" si="264"/>
        <v>36</v>
      </c>
      <c r="AH558" s="6">
        <f t="shared" si="265"/>
        <v>16</v>
      </c>
      <c r="AJ558">
        <f t="shared" si="255"/>
        <v>149900.80769230769</v>
      </c>
      <c r="AK558">
        <f t="shared" si="256"/>
        <v>1.3747208782423044</v>
      </c>
      <c r="AL558" s="39">
        <f t="shared" si="257"/>
        <v>41754</v>
      </c>
      <c r="AM558" s="40">
        <f t="shared" si="258"/>
        <v>206.07176999999999</v>
      </c>
      <c r="AN558">
        <f t="shared" si="266"/>
        <v>389.74209999999994</v>
      </c>
      <c r="AO558">
        <f t="shared" si="266"/>
        <v>329.7817769230769</v>
      </c>
      <c r="AP558" s="33">
        <f t="shared" si="266"/>
        <v>269.82145384615382</v>
      </c>
      <c r="AQ558">
        <f t="shared" si="266"/>
        <v>209.86113076923075</v>
      </c>
      <c r="AR558">
        <f t="shared" si="266"/>
        <v>149.90080769230769</v>
      </c>
      <c r="AT558">
        <f>PER!AK558/PBR!AJ558*100</f>
        <v>18.510752623337329</v>
      </c>
      <c r="AU558">
        <f t="shared" si="259"/>
        <v>171080.11846153846</v>
      </c>
      <c r="AW558">
        <f>PER!AW558/PBR!AU558*100</f>
        <v>18.135801995856607</v>
      </c>
      <c r="BB558">
        <f t="shared" si="260"/>
        <v>166940.16076923077</v>
      </c>
      <c r="BC558">
        <f t="shared" si="261"/>
        <v>1.2344050050656334</v>
      </c>
      <c r="BD558" s="41">
        <f t="shared" si="262"/>
        <v>206.07176999999999</v>
      </c>
      <c r="BE558">
        <f t="shared" ref="BE558:BI608" si="267">($BB558*BE$18)/1000</f>
        <v>400.65638584615385</v>
      </c>
      <c r="BF558">
        <f t="shared" si="267"/>
        <v>333.88032153846154</v>
      </c>
      <c r="BG558">
        <f t="shared" si="267"/>
        <v>267.10425723076924</v>
      </c>
      <c r="BH558">
        <f t="shared" si="267"/>
        <v>200.32819292307695</v>
      </c>
      <c r="BI558">
        <f t="shared" si="267"/>
        <v>133.55212861538462</v>
      </c>
      <c r="BK558">
        <f>PER!BD558/PBR!BB558*100</f>
        <v>13.4351033170066</v>
      </c>
      <c r="BL558">
        <f t="shared" si="263"/>
        <v>171080.11846153846</v>
      </c>
      <c r="BN558">
        <f>PER!BP558/PBR!BL558*100</f>
        <v>15.783224084924241</v>
      </c>
    </row>
    <row r="559" spans="1:66" x14ac:dyDescent="0.3">
      <c r="A559" s="38">
        <v>41761</v>
      </c>
      <c r="B559" s="48">
        <v>198264.91</v>
      </c>
      <c r="C559" s="48">
        <v>238669.17</v>
      </c>
      <c r="D559" s="49">
        <v>1346000</v>
      </c>
      <c r="E559" s="48">
        <v>2957.04</v>
      </c>
      <c r="AC559" s="35">
        <f t="shared" si="251"/>
        <v>2015</v>
      </c>
      <c r="AD559" s="5">
        <f t="shared" si="252"/>
        <v>2014</v>
      </c>
      <c r="AE559" s="5">
        <f t="shared" si="253"/>
        <v>2013</v>
      </c>
      <c r="AF559" s="8">
        <f t="shared" si="254"/>
        <v>41761</v>
      </c>
      <c r="AG559" s="6">
        <f t="shared" si="264"/>
        <v>35</v>
      </c>
      <c r="AH559" s="6">
        <f t="shared" si="265"/>
        <v>17</v>
      </c>
      <c r="AJ559">
        <f t="shared" si="255"/>
        <v>150241.94442307693</v>
      </c>
      <c r="AK559">
        <f t="shared" si="256"/>
        <v>1.3196375403774847</v>
      </c>
      <c r="AL559" s="39">
        <f t="shared" si="257"/>
        <v>41761</v>
      </c>
      <c r="AM559" s="40">
        <f t="shared" si="258"/>
        <v>198.26491000000001</v>
      </c>
      <c r="AN559">
        <f t="shared" si="266"/>
        <v>390.62905549999994</v>
      </c>
      <c r="AO559">
        <f t="shared" si="266"/>
        <v>330.53227773076918</v>
      </c>
      <c r="AP559" s="33">
        <f t="shared" si="266"/>
        <v>270.43549996153848</v>
      </c>
      <c r="AQ559">
        <f t="shared" si="266"/>
        <v>210.3387221923077</v>
      </c>
      <c r="AR559">
        <f t="shared" si="266"/>
        <v>150.24194442307692</v>
      </c>
      <c r="AT559">
        <f>PER!AK559/PBR!AJ559*100</f>
        <v>18.382467711749619</v>
      </c>
      <c r="AU559">
        <f t="shared" si="259"/>
        <v>171521.45711538463</v>
      </c>
      <c r="AW559">
        <f>PER!AW559/PBR!AU559*100</f>
        <v>18.031748566483735</v>
      </c>
      <c r="BB559">
        <f t="shared" si="260"/>
        <v>167237.56269230769</v>
      </c>
      <c r="BC559">
        <f t="shared" si="261"/>
        <v>1.185528578676897</v>
      </c>
      <c r="BD559" s="41">
        <f t="shared" si="262"/>
        <v>198.26491000000001</v>
      </c>
      <c r="BE559">
        <f t="shared" si="267"/>
        <v>401.37015046153846</v>
      </c>
      <c r="BF559">
        <f t="shared" si="267"/>
        <v>334.47512538461541</v>
      </c>
      <c r="BG559">
        <f t="shared" si="267"/>
        <v>267.58010030769231</v>
      </c>
      <c r="BH559">
        <f t="shared" si="267"/>
        <v>200.68507523076926</v>
      </c>
      <c r="BI559">
        <f t="shared" si="267"/>
        <v>133.79005015384615</v>
      </c>
      <c r="BK559">
        <f>PER!BD559/PBR!BB559*100</f>
        <v>13.386773227747192</v>
      </c>
      <c r="BL559">
        <f t="shared" si="263"/>
        <v>171521.45711538463</v>
      </c>
      <c r="BN559">
        <f>PER!BP559/PBR!BL559*100</f>
        <v>15.725078989528576</v>
      </c>
    </row>
    <row r="560" spans="1:66" x14ac:dyDescent="0.3">
      <c r="A560" s="38">
        <v>41768</v>
      </c>
      <c r="B560" s="49">
        <v>196644.61</v>
      </c>
      <c r="C560" s="48">
        <v>237263.45</v>
      </c>
      <c r="D560" s="49">
        <v>1335000</v>
      </c>
      <c r="E560" s="48">
        <v>2940.32</v>
      </c>
      <c r="AC560" s="35">
        <f t="shared" si="251"/>
        <v>2015</v>
      </c>
      <c r="AD560" s="5">
        <f t="shared" si="252"/>
        <v>2014</v>
      </c>
      <c r="AE560" s="5">
        <f t="shared" si="253"/>
        <v>2013</v>
      </c>
      <c r="AF560" s="8">
        <f t="shared" si="254"/>
        <v>41768</v>
      </c>
      <c r="AG560" s="6">
        <f t="shared" si="264"/>
        <v>34</v>
      </c>
      <c r="AH560" s="6">
        <f t="shared" si="265"/>
        <v>18</v>
      </c>
      <c r="AJ560">
        <f t="shared" si="255"/>
        <v>150583.08115384617</v>
      </c>
      <c r="AK560">
        <f t="shared" si="256"/>
        <v>1.3058878095281776</v>
      </c>
      <c r="AL560" s="39">
        <f t="shared" si="257"/>
        <v>41768</v>
      </c>
      <c r="AM560" s="40">
        <f t="shared" si="258"/>
        <v>196.64461</v>
      </c>
      <c r="AN560">
        <f t="shared" si="266"/>
        <v>391.51601099999999</v>
      </c>
      <c r="AO560">
        <f t="shared" si="266"/>
        <v>331.28277853846151</v>
      </c>
      <c r="AP560" s="33">
        <f t="shared" si="266"/>
        <v>271.04954607692309</v>
      </c>
      <c r="AQ560">
        <f t="shared" si="266"/>
        <v>210.81631361538462</v>
      </c>
      <c r="AR560">
        <f t="shared" si="266"/>
        <v>150.58308115384617</v>
      </c>
      <c r="AT560">
        <f>PER!AK560/PBR!AJ560*100</f>
        <v>18.254764043353514</v>
      </c>
      <c r="AU560">
        <f t="shared" si="259"/>
        <v>171962.79576923078</v>
      </c>
      <c r="AW560">
        <f>PER!AW560/PBR!AU560*100</f>
        <v>17.928229238690712</v>
      </c>
      <c r="BB560">
        <f t="shared" si="260"/>
        <v>167534.96461538464</v>
      </c>
      <c r="BC560">
        <f t="shared" si="261"/>
        <v>1.1737526578493229</v>
      </c>
      <c r="BD560" s="41">
        <f t="shared" si="262"/>
        <v>196.64461</v>
      </c>
      <c r="BE560">
        <f t="shared" si="267"/>
        <v>402.08391507692318</v>
      </c>
      <c r="BF560">
        <f t="shared" si="267"/>
        <v>335.06992923076928</v>
      </c>
      <c r="BG560">
        <f t="shared" si="267"/>
        <v>268.05594338461543</v>
      </c>
      <c r="BH560">
        <f t="shared" si="267"/>
        <v>201.04195753846162</v>
      </c>
      <c r="BI560">
        <f t="shared" si="267"/>
        <v>134.02797169230772</v>
      </c>
      <c r="BK560">
        <f>PER!BD560/PBR!BB560*100</f>
        <v>13.338614726090652</v>
      </c>
      <c r="BL560">
        <f t="shared" si="263"/>
        <v>171962.79576923078</v>
      </c>
      <c r="BN560">
        <f>PER!BP560/PBR!BL560*100</f>
        <v>15.667232350296235</v>
      </c>
    </row>
    <row r="561" spans="1:66" x14ac:dyDescent="0.3">
      <c r="A561" s="38">
        <v>41775</v>
      </c>
      <c r="B561" s="48">
        <v>210343.45</v>
      </c>
      <c r="C561" s="48">
        <v>251782.46</v>
      </c>
      <c r="D561" s="49">
        <v>1428000</v>
      </c>
      <c r="E561" s="48">
        <v>3121.69</v>
      </c>
      <c r="AC561" s="35">
        <f t="shared" si="251"/>
        <v>2015</v>
      </c>
      <c r="AD561" s="5">
        <f t="shared" si="252"/>
        <v>2014</v>
      </c>
      <c r="AE561" s="5">
        <f t="shared" si="253"/>
        <v>2013</v>
      </c>
      <c r="AF561" s="8">
        <f t="shared" si="254"/>
        <v>41775</v>
      </c>
      <c r="AG561" s="6">
        <f t="shared" si="264"/>
        <v>33</v>
      </c>
      <c r="AH561" s="6">
        <f t="shared" si="265"/>
        <v>19</v>
      </c>
      <c r="AJ561">
        <f t="shared" si="255"/>
        <v>150924.21788461538</v>
      </c>
      <c r="AK561">
        <f t="shared" si="256"/>
        <v>1.3937024352235625</v>
      </c>
      <c r="AL561" s="39">
        <f t="shared" si="257"/>
        <v>41775</v>
      </c>
      <c r="AM561" s="40">
        <f t="shared" si="258"/>
        <v>210.34345000000002</v>
      </c>
      <c r="AN561">
        <f t="shared" si="266"/>
        <v>392.40296649999993</v>
      </c>
      <c r="AO561">
        <f t="shared" si="266"/>
        <v>332.03327934615379</v>
      </c>
      <c r="AP561" s="33">
        <f t="shared" si="266"/>
        <v>271.66359219230765</v>
      </c>
      <c r="AQ561">
        <f t="shared" si="266"/>
        <v>211.29390503846153</v>
      </c>
      <c r="AR561">
        <f t="shared" si="266"/>
        <v>150.92421788461539</v>
      </c>
      <c r="AT561">
        <f>PER!AK561/PBR!AJ561*100</f>
        <v>18.12763767676563</v>
      </c>
      <c r="AU561">
        <f t="shared" si="259"/>
        <v>172404.13442307693</v>
      </c>
      <c r="AW561">
        <f>PER!AW561/PBR!AU561*100</f>
        <v>17.825239910725458</v>
      </c>
      <c r="BB561">
        <f t="shared" si="260"/>
        <v>167832.36653846153</v>
      </c>
      <c r="BC561">
        <f t="shared" si="261"/>
        <v>1.2532949057343856</v>
      </c>
      <c r="BD561" s="41">
        <f t="shared" si="262"/>
        <v>210.34345000000002</v>
      </c>
      <c r="BE561">
        <f t="shared" si="267"/>
        <v>402.79767969230767</v>
      </c>
      <c r="BF561">
        <f t="shared" si="267"/>
        <v>335.66473307692308</v>
      </c>
      <c r="BG561">
        <f t="shared" si="267"/>
        <v>268.53178646153845</v>
      </c>
      <c r="BH561">
        <f t="shared" si="267"/>
        <v>201.39883984615386</v>
      </c>
      <c r="BI561">
        <f t="shared" si="267"/>
        <v>134.26589323076922</v>
      </c>
      <c r="BK561">
        <f>PER!BD561/PBR!BB561*100</f>
        <v>13.290626899868194</v>
      </c>
      <c r="BL561">
        <f t="shared" si="263"/>
        <v>172404.13442307693</v>
      </c>
      <c r="BN561">
        <f>PER!BP561/PBR!BL561*100</f>
        <v>15.60968187516661</v>
      </c>
    </row>
    <row r="562" spans="1:66" x14ac:dyDescent="0.3">
      <c r="A562" s="38">
        <v>41782</v>
      </c>
      <c r="B562" s="48">
        <v>210343.45</v>
      </c>
      <c r="C562" s="48">
        <v>251790.59</v>
      </c>
      <c r="D562" s="49">
        <v>1428000</v>
      </c>
      <c r="E562" s="48">
        <v>3121.61</v>
      </c>
      <c r="AC562" s="35">
        <f t="shared" si="251"/>
        <v>2015</v>
      </c>
      <c r="AD562" s="5">
        <f t="shared" si="252"/>
        <v>2014</v>
      </c>
      <c r="AE562" s="5">
        <f t="shared" si="253"/>
        <v>2013</v>
      </c>
      <c r="AF562" s="8">
        <f t="shared" si="254"/>
        <v>41782</v>
      </c>
      <c r="AG562" s="6">
        <f t="shared" si="264"/>
        <v>32</v>
      </c>
      <c r="AH562" s="6">
        <f t="shared" si="265"/>
        <v>20</v>
      </c>
      <c r="AJ562">
        <f t="shared" si="255"/>
        <v>151265.35461538463</v>
      </c>
      <c r="AK562">
        <f t="shared" si="256"/>
        <v>1.39055932890139</v>
      </c>
      <c r="AL562" s="39">
        <f t="shared" si="257"/>
        <v>41782</v>
      </c>
      <c r="AM562" s="40">
        <f t="shared" si="258"/>
        <v>210.34345000000002</v>
      </c>
      <c r="AN562">
        <f t="shared" si="266"/>
        <v>393.28992199999999</v>
      </c>
      <c r="AO562">
        <f t="shared" si="266"/>
        <v>332.78378015384612</v>
      </c>
      <c r="AP562" s="33">
        <f t="shared" si="266"/>
        <v>272.27763830769231</v>
      </c>
      <c r="AQ562">
        <f t="shared" si="266"/>
        <v>211.77149646153845</v>
      </c>
      <c r="AR562">
        <f t="shared" si="266"/>
        <v>151.26535461538464</v>
      </c>
      <c r="AT562">
        <f>PER!AK562/PBR!AJ562*100</f>
        <v>18.001084706157304</v>
      </c>
      <c r="AU562">
        <f t="shared" si="259"/>
        <v>172845.47307692308</v>
      </c>
      <c r="AW562">
        <f>PER!AW562/PBR!AU562*100</f>
        <v>17.722776522729074</v>
      </c>
      <c r="BB562">
        <f t="shared" si="260"/>
        <v>168129.76846153848</v>
      </c>
      <c r="BC562">
        <f t="shared" si="261"/>
        <v>1.251077973429306</v>
      </c>
      <c r="BD562" s="41">
        <f t="shared" si="262"/>
        <v>210.34345000000002</v>
      </c>
      <c r="BE562">
        <f t="shared" si="267"/>
        <v>403.51144430769233</v>
      </c>
      <c r="BF562">
        <f t="shared" si="267"/>
        <v>336.25953692307695</v>
      </c>
      <c r="BG562">
        <f t="shared" si="267"/>
        <v>269.00762953846157</v>
      </c>
      <c r="BH562">
        <f t="shared" si="267"/>
        <v>201.75572215384619</v>
      </c>
      <c r="BI562">
        <f t="shared" si="267"/>
        <v>134.50381476923079</v>
      </c>
      <c r="BK562">
        <f>PER!BD562/PBR!BB562*100</f>
        <v>13.242808843365077</v>
      </c>
      <c r="BL562">
        <f t="shared" si="263"/>
        <v>172845.47307692308</v>
      </c>
      <c r="BN562">
        <f>PER!BP562/PBR!BL562*100</f>
        <v>15.552425295489039</v>
      </c>
    </row>
    <row r="563" spans="1:66" x14ac:dyDescent="0.3">
      <c r="A563" s="38">
        <v>41789</v>
      </c>
      <c r="B563" s="48">
        <v>212552.94</v>
      </c>
      <c r="C563" s="48">
        <v>255234.16</v>
      </c>
      <c r="D563" s="49">
        <v>1443000</v>
      </c>
      <c r="E563" s="48">
        <v>3164.84</v>
      </c>
      <c r="AC563" s="35">
        <f t="shared" si="251"/>
        <v>2015</v>
      </c>
      <c r="AD563" s="5">
        <f t="shared" si="252"/>
        <v>2014</v>
      </c>
      <c r="AE563" s="5">
        <f t="shared" si="253"/>
        <v>2013</v>
      </c>
      <c r="AF563" s="8">
        <f t="shared" si="254"/>
        <v>41789</v>
      </c>
      <c r="AG563" s="6">
        <f t="shared" si="264"/>
        <v>31</v>
      </c>
      <c r="AH563" s="6">
        <f t="shared" si="265"/>
        <v>21</v>
      </c>
      <c r="AJ563">
        <f t="shared" si="255"/>
        <v>151606.49134615384</v>
      </c>
      <c r="AK563">
        <f t="shared" si="256"/>
        <v>1.402004215734344</v>
      </c>
      <c r="AL563" s="39">
        <f t="shared" si="257"/>
        <v>41789</v>
      </c>
      <c r="AM563" s="40">
        <f t="shared" si="258"/>
        <v>212.55294000000001</v>
      </c>
      <c r="AN563">
        <f t="shared" si="266"/>
        <v>394.17687749999993</v>
      </c>
      <c r="AO563">
        <f t="shared" si="266"/>
        <v>333.53428096153846</v>
      </c>
      <c r="AP563" s="33">
        <f t="shared" si="266"/>
        <v>272.89168442307687</v>
      </c>
      <c r="AQ563">
        <f t="shared" si="266"/>
        <v>212.24908788461536</v>
      </c>
      <c r="AR563">
        <f t="shared" si="266"/>
        <v>151.60649134615383</v>
      </c>
      <c r="AT563">
        <f>PER!AK563/PBR!AJ563*100</f>
        <v>17.875101260854652</v>
      </c>
      <c r="AU563">
        <f t="shared" si="259"/>
        <v>173286.81173076923</v>
      </c>
      <c r="AW563">
        <f>PER!AW563/PBR!AU563*100</f>
        <v>17.62083505620236</v>
      </c>
      <c r="BB563">
        <f t="shared" si="260"/>
        <v>168427.1703846154</v>
      </c>
      <c r="BC563">
        <f t="shared" si="261"/>
        <v>1.2619872406252524</v>
      </c>
      <c r="BD563" s="41">
        <f t="shared" si="262"/>
        <v>212.55294000000001</v>
      </c>
      <c r="BE563">
        <f t="shared" si="267"/>
        <v>404.22520892307693</v>
      </c>
      <c r="BF563">
        <f t="shared" si="267"/>
        <v>336.85434076923082</v>
      </c>
      <c r="BG563">
        <f t="shared" si="267"/>
        <v>269.4834726153847</v>
      </c>
      <c r="BH563">
        <f t="shared" si="267"/>
        <v>202.11260446153852</v>
      </c>
      <c r="BI563">
        <f t="shared" si="267"/>
        <v>134.74173630769235</v>
      </c>
      <c r="BK563">
        <f>PER!BD563/PBR!BB563*100</f>
        <v>13.195159657263684</v>
      </c>
      <c r="BL563">
        <f t="shared" si="263"/>
        <v>173286.81173076923</v>
      </c>
      <c r="BN563">
        <f>PER!BP563/PBR!BL563*100</f>
        <v>15.495460365724645</v>
      </c>
    </row>
    <row r="564" spans="1:66" x14ac:dyDescent="0.3">
      <c r="A564" s="38">
        <v>41795</v>
      </c>
      <c r="B564" s="48">
        <v>214615.13</v>
      </c>
      <c r="C564" s="48">
        <v>258557.75</v>
      </c>
      <c r="D564" s="49">
        <v>1457000</v>
      </c>
      <c r="E564" s="48">
        <v>3207.73</v>
      </c>
      <c r="AC564" s="35">
        <f t="shared" si="251"/>
        <v>2015</v>
      </c>
      <c r="AD564" s="5">
        <f t="shared" si="252"/>
        <v>2014</v>
      </c>
      <c r="AE564" s="5">
        <f t="shared" si="253"/>
        <v>2013</v>
      </c>
      <c r="AF564" s="8">
        <f t="shared" si="254"/>
        <v>41795</v>
      </c>
      <c r="AG564" s="6">
        <f t="shared" si="264"/>
        <v>30</v>
      </c>
      <c r="AH564" s="6">
        <f t="shared" si="265"/>
        <v>22</v>
      </c>
      <c r="AJ564">
        <f t="shared" si="255"/>
        <v>151947.62807692308</v>
      </c>
      <c r="AK564">
        <f t="shared" si="256"/>
        <v>1.4124282999097009</v>
      </c>
      <c r="AL564" s="39">
        <f t="shared" si="257"/>
        <v>41795</v>
      </c>
      <c r="AM564" s="40">
        <f t="shared" si="258"/>
        <v>214.61512999999999</v>
      </c>
      <c r="AN564">
        <f t="shared" si="266"/>
        <v>395.06383299999993</v>
      </c>
      <c r="AO564">
        <f t="shared" si="266"/>
        <v>334.28478176923073</v>
      </c>
      <c r="AP564" s="33">
        <f t="shared" si="266"/>
        <v>273.50573053846153</v>
      </c>
      <c r="AQ564">
        <f t="shared" si="266"/>
        <v>212.72667930769231</v>
      </c>
      <c r="AR564">
        <f t="shared" si="266"/>
        <v>151.94762807692308</v>
      </c>
      <c r="AT564">
        <f>PER!AK564/PBR!AJ564*100</f>
        <v>17.749683504943871</v>
      </c>
      <c r="AU564">
        <f t="shared" si="259"/>
        <v>173728.15038461538</v>
      </c>
      <c r="AW564">
        <f>PER!AW564/PBR!AU564*100</f>
        <v>17.519411533480479</v>
      </c>
      <c r="BB564">
        <f t="shared" si="260"/>
        <v>168724.57230769232</v>
      </c>
      <c r="BC564">
        <f t="shared" si="261"/>
        <v>1.2719850290011108</v>
      </c>
      <c r="BD564" s="41">
        <f t="shared" si="262"/>
        <v>214.61512999999999</v>
      </c>
      <c r="BE564">
        <f t="shared" si="267"/>
        <v>404.93897353846154</v>
      </c>
      <c r="BF564">
        <f t="shared" si="267"/>
        <v>337.44914461538463</v>
      </c>
      <c r="BG564">
        <f t="shared" si="267"/>
        <v>269.95931569230771</v>
      </c>
      <c r="BH564">
        <f t="shared" si="267"/>
        <v>202.4694867692308</v>
      </c>
      <c r="BI564">
        <f t="shared" si="267"/>
        <v>134.97965784615386</v>
      </c>
      <c r="BK564">
        <f>PER!BD564/PBR!BB564*100</f>
        <v>13.147678448587104</v>
      </c>
      <c r="BL564">
        <f t="shared" si="263"/>
        <v>173728.15038461538</v>
      </c>
      <c r="BN564">
        <f>PER!BP564/PBR!BL564*100</f>
        <v>15.438784863152829</v>
      </c>
    </row>
    <row r="565" spans="1:66" x14ac:dyDescent="0.3">
      <c r="A565" s="38">
        <v>41803</v>
      </c>
      <c r="B565" s="48">
        <v>201358.19</v>
      </c>
      <c r="C565" s="48">
        <v>245818.51</v>
      </c>
      <c r="D565" s="49">
        <v>1367000</v>
      </c>
      <c r="E565" s="48">
        <v>3050.58</v>
      </c>
      <c r="AC565" s="35">
        <f t="shared" si="251"/>
        <v>2015</v>
      </c>
      <c r="AD565" s="5">
        <f t="shared" si="252"/>
        <v>2014</v>
      </c>
      <c r="AE565" s="5">
        <f t="shared" si="253"/>
        <v>2013</v>
      </c>
      <c r="AF565" s="8">
        <f t="shared" si="254"/>
        <v>41803</v>
      </c>
      <c r="AG565" s="6">
        <f t="shared" si="264"/>
        <v>29</v>
      </c>
      <c r="AH565" s="6">
        <f t="shared" si="265"/>
        <v>23</v>
      </c>
      <c r="AJ565">
        <f t="shared" si="255"/>
        <v>152288.76480769232</v>
      </c>
      <c r="AK565">
        <f t="shared" si="256"/>
        <v>1.3222130355727273</v>
      </c>
      <c r="AL565" s="39">
        <f t="shared" si="257"/>
        <v>41803</v>
      </c>
      <c r="AM565" s="40">
        <f t="shared" si="258"/>
        <v>201.35819000000001</v>
      </c>
      <c r="AN565">
        <f t="shared" si="266"/>
        <v>395.95078849999999</v>
      </c>
      <c r="AO565">
        <f t="shared" si="266"/>
        <v>335.03528257692307</v>
      </c>
      <c r="AP565" s="33">
        <f t="shared" si="266"/>
        <v>274.11977665384615</v>
      </c>
      <c r="AQ565">
        <f t="shared" si="266"/>
        <v>213.20427073076922</v>
      </c>
      <c r="AR565">
        <f t="shared" si="266"/>
        <v>152.28876480769233</v>
      </c>
      <c r="AT565">
        <f>PER!AK565/PBR!AJ565*100</f>
        <v>17.62482763688195</v>
      </c>
      <c r="AU565">
        <f t="shared" si="259"/>
        <v>174169.48903846153</v>
      </c>
      <c r="AW565">
        <f>PER!AW565/PBR!AU565*100</f>
        <v>17.418502017215562</v>
      </c>
      <c r="BB565">
        <f t="shared" si="260"/>
        <v>169021.97423076924</v>
      </c>
      <c r="BC565">
        <f t="shared" si="261"/>
        <v>1.19131367927984</v>
      </c>
      <c r="BD565" s="41">
        <f t="shared" si="262"/>
        <v>201.35819000000001</v>
      </c>
      <c r="BE565">
        <f t="shared" si="267"/>
        <v>405.6527381538462</v>
      </c>
      <c r="BF565">
        <f t="shared" si="267"/>
        <v>338.04394846153849</v>
      </c>
      <c r="BG565">
        <f t="shared" si="267"/>
        <v>270.43515876923078</v>
      </c>
      <c r="BH565">
        <f t="shared" si="267"/>
        <v>202.82636907692313</v>
      </c>
      <c r="BI565">
        <f t="shared" si="267"/>
        <v>135.21757938461539</v>
      </c>
      <c r="BK565">
        <f>PER!BD565/PBR!BB565*100</f>
        <v>13.100364330643371</v>
      </c>
      <c r="BL565">
        <f t="shared" si="263"/>
        <v>174169.48903846153</v>
      </c>
      <c r="BN565">
        <f>PER!BP565/PBR!BL565*100</f>
        <v>15.38239658758213</v>
      </c>
    </row>
    <row r="566" spans="1:66" x14ac:dyDescent="0.3">
      <c r="A566" s="38">
        <v>41810</v>
      </c>
      <c r="B566" s="48">
        <v>191636.44</v>
      </c>
      <c r="C566" s="48">
        <v>237712.88</v>
      </c>
      <c r="D566" s="49">
        <v>1301000</v>
      </c>
      <c r="E566" s="48">
        <v>2951.44</v>
      </c>
      <c r="AC566" s="35">
        <f t="shared" si="251"/>
        <v>2015</v>
      </c>
      <c r="AD566" s="5">
        <f t="shared" si="252"/>
        <v>2014</v>
      </c>
      <c r="AE566" s="5">
        <f t="shared" si="253"/>
        <v>2013</v>
      </c>
      <c r="AF566" s="8">
        <f t="shared" si="254"/>
        <v>41810</v>
      </c>
      <c r="AG566" s="6">
        <f t="shared" si="264"/>
        <v>28</v>
      </c>
      <c r="AH566" s="6">
        <f t="shared" si="265"/>
        <v>24</v>
      </c>
      <c r="AJ566">
        <f t="shared" si="255"/>
        <v>152629.90153846156</v>
      </c>
      <c r="AK566">
        <f t="shared" si="256"/>
        <v>1.2555628881914014</v>
      </c>
      <c r="AL566" s="39">
        <f t="shared" si="257"/>
        <v>41810</v>
      </c>
      <c r="AM566" s="40">
        <f t="shared" si="258"/>
        <v>191.63643999999999</v>
      </c>
      <c r="AN566">
        <f t="shared" si="266"/>
        <v>396.83774399999999</v>
      </c>
      <c r="AO566">
        <f t="shared" si="266"/>
        <v>335.7857833846154</v>
      </c>
      <c r="AP566" s="33">
        <f t="shared" si="266"/>
        <v>274.73382276923081</v>
      </c>
      <c r="AQ566">
        <f t="shared" si="266"/>
        <v>213.6818621538462</v>
      </c>
      <c r="AR566">
        <f t="shared" si="266"/>
        <v>152.62990153846155</v>
      </c>
      <c r="AT566">
        <f>PER!AK566/PBR!AJ566*100</f>
        <v>17.500529889112563</v>
      </c>
      <c r="AU566">
        <f t="shared" si="259"/>
        <v>174610.82769230771</v>
      </c>
      <c r="AW566">
        <f>PER!AW566/PBR!AU566*100</f>
        <v>17.318102609867228</v>
      </c>
      <c r="BB566">
        <f t="shared" si="260"/>
        <v>169319.37615384615</v>
      </c>
      <c r="BC566">
        <f t="shared" si="261"/>
        <v>1.131804548026897</v>
      </c>
      <c r="BD566" s="41">
        <f t="shared" si="262"/>
        <v>191.63643999999999</v>
      </c>
      <c r="BE566">
        <f t="shared" si="267"/>
        <v>406.36650276923075</v>
      </c>
      <c r="BF566">
        <f t="shared" si="267"/>
        <v>338.6387523076923</v>
      </c>
      <c r="BG566">
        <f t="shared" si="267"/>
        <v>270.91100184615385</v>
      </c>
      <c r="BH566">
        <f t="shared" si="267"/>
        <v>203.1832513846154</v>
      </c>
      <c r="BI566">
        <f t="shared" si="267"/>
        <v>135.45550092307693</v>
      </c>
      <c r="BK566">
        <f>PER!BD566/PBR!BB566*100</f>
        <v>13.053216422970248</v>
      </c>
      <c r="BL566">
        <f t="shared" si="263"/>
        <v>174610.82769230771</v>
      </c>
      <c r="BN566">
        <f>PER!BP566/PBR!BL566*100</f>
        <v>15.32629336106551</v>
      </c>
    </row>
    <row r="567" spans="1:66" x14ac:dyDescent="0.3">
      <c r="A567" s="38">
        <v>41817</v>
      </c>
      <c r="B567" s="48">
        <v>193109.43</v>
      </c>
      <c r="C567" s="48">
        <v>237556.17</v>
      </c>
      <c r="D567" s="49">
        <v>1311000</v>
      </c>
      <c r="E567" s="48">
        <v>2948.27</v>
      </c>
      <c r="AC567" s="35">
        <f t="shared" si="251"/>
        <v>2015</v>
      </c>
      <c r="AD567" s="5">
        <f t="shared" si="252"/>
        <v>2014</v>
      </c>
      <c r="AE567" s="5">
        <f t="shared" si="253"/>
        <v>2013</v>
      </c>
      <c r="AF567" s="8">
        <f t="shared" si="254"/>
        <v>41817</v>
      </c>
      <c r="AG567" s="6">
        <f t="shared" si="264"/>
        <v>27</v>
      </c>
      <c r="AH567" s="6">
        <f t="shared" si="265"/>
        <v>25</v>
      </c>
      <c r="AJ567">
        <f t="shared" si="255"/>
        <v>152971.03826923078</v>
      </c>
      <c r="AK567">
        <f t="shared" si="256"/>
        <v>1.2623920984318953</v>
      </c>
      <c r="AL567" s="39">
        <f t="shared" si="257"/>
        <v>41817</v>
      </c>
      <c r="AM567" s="40">
        <f t="shared" si="258"/>
        <v>193.10943</v>
      </c>
      <c r="AN567">
        <f t="shared" si="266"/>
        <v>397.72469949999999</v>
      </c>
      <c r="AO567">
        <f t="shared" si="266"/>
        <v>336.53628419230768</v>
      </c>
      <c r="AP567" s="33">
        <f t="shared" si="266"/>
        <v>275.34786888461537</v>
      </c>
      <c r="AQ567">
        <f t="shared" si="266"/>
        <v>214.15945357692308</v>
      </c>
      <c r="AR567">
        <f t="shared" si="266"/>
        <v>152.97103826923077</v>
      </c>
      <c r="AT567">
        <f>PER!AK567/PBR!AJ567*100</f>
        <v>17.376786527687099</v>
      </c>
      <c r="AU567">
        <f t="shared" si="259"/>
        <v>175052.16634615386</v>
      </c>
      <c r="AW567">
        <f>PER!AW567/PBR!AU567*100</f>
        <v>17.218209453200743</v>
      </c>
      <c r="BB567">
        <f t="shared" si="260"/>
        <v>169616.7780769231</v>
      </c>
      <c r="BC567">
        <f t="shared" si="261"/>
        <v>1.1385042929681326</v>
      </c>
      <c r="BD567" s="41">
        <f t="shared" si="262"/>
        <v>193.10943</v>
      </c>
      <c r="BE567">
        <f t="shared" si="267"/>
        <v>407.08026738461541</v>
      </c>
      <c r="BF567">
        <f t="shared" si="267"/>
        <v>339.23355615384622</v>
      </c>
      <c r="BG567">
        <f t="shared" si="267"/>
        <v>271.38684492307698</v>
      </c>
      <c r="BH567">
        <f t="shared" si="267"/>
        <v>203.54013369230773</v>
      </c>
      <c r="BI567">
        <f t="shared" si="267"/>
        <v>135.69342246153849</v>
      </c>
      <c r="BK567">
        <f>PER!BD567/PBR!BB567*100</f>
        <v>13.00623385128063</v>
      </c>
      <c r="BL567">
        <f t="shared" si="263"/>
        <v>175052.16634615386</v>
      </c>
      <c r="BN567">
        <f>PER!BP567/PBR!BL567*100</f>
        <v>15.270473027619957</v>
      </c>
    </row>
    <row r="568" spans="1:66" x14ac:dyDescent="0.3">
      <c r="A568" s="38">
        <v>41824</v>
      </c>
      <c r="B568" s="48">
        <v>192372.93</v>
      </c>
      <c r="C568" s="48">
        <v>239438.92</v>
      </c>
      <c r="D568" s="49">
        <v>1306000</v>
      </c>
      <c r="E568" s="48">
        <v>2971.15</v>
      </c>
      <c r="AC568" s="35">
        <f t="shared" si="251"/>
        <v>2015</v>
      </c>
      <c r="AD568" s="5">
        <f t="shared" si="252"/>
        <v>2014</v>
      </c>
      <c r="AE568" s="5">
        <f t="shared" si="253"/>
        <v>2013</v>
      </c>
      <c r="AF568" s="8">
        <f t="shared" si="254"/>
        <v>41824</v>
      </c>
      <c r="AG568" s="6">
        <f t="shared" si="264"/>
        <v>26</v>
      </c>
      <c r="AH568" s="6">
        <f t="shared" si="265"/>
        <v>26</v>
      </c>
      <c r="AJ568">
        <f t="shared" si="255"/>
        <v>153312.17499999999</v>
      </c>
      <c r="AK568">
        <f t="shared" si="256"/>
        <v>1.2547792111096201</v>
      </c>
      <c r="AL568" s="39">
        <f t="shared" si="257"/>
        <v>41824</v>
      </c>
      <c r="AM568" s="40">
        <f t="shared" si="258"/>
        <v>192.37293</v>
      </c>
      <c r="AN568">
        <f t="shared" si="266"/>
        <v>398.61165499999993</v>
      </c>
      <c r="AO568">
        <f t="shared" si="266"/>
        <v>337.2867849999999</v>
      </c>
      <c r="AP568" s="33">
        <f t="shared" si="266"/>
        <v>275.96191499999998</v>
      </c>
      <c r="AQ568">
        <f t="shared" si="266"/>
        <v>214.63704499999997</v>
      </c>
      <c r="AR568">
        <f t="shared" si="266"/>
        <v>153.312175</v>
      </c>
      <c r="AT568">
        <f>PER!AK568/PBR!AJ568*100</f>
        <v>17.253593851890763</v>
      </c>
      <c r="AU568">
        <f t="shared" si="259"/>
        <v>175493.505</v>
      </c>
      <c r="AW568">
        <f>PER!AW568/PBR!AU568*100</f>
        <v>17.118818727792803</v>
      </c>
      <c r="BB568">
        <f t="shared" si="260"/>
        <v>169914.18</v>
      </c>
      <c r="BC568">
        <f t="shared" si="261"/>
        <v>1.1321770201874852</v>
      </c>
      <c r="BD568" s="41">
        <f t="shared" si="262"/>
        <v>192.37293</v>
      </c>
      <c r="BE568">
        <f t="shared" si="267"/>
        <v>407.79403199999996</v>
      </c>
      <c r="BF568">
        <f t="shared" si="267"/>
        <v>339.82835999999998</v>
      </c>
      <c r="BG568">
        <f t="shared" si="267"/>
        <v>271.86268800000005</v>
      </c>
      <c r="BH568">
        <f t="shared" si="267"/>
        <v>203.89701600000004</v>
      </c>
      <c r="BI568">
        <f t="shared" si="267"/>
        <v>135.93134400000002</v>
      </c>
      <c r="BK568">
        <f>PER!BD568/PBR!BB568*100</f>
        <v>12.959415747408487</v>
      </c>
      <c r="BL568">
        <f t="shared" si="263"/>
        <v>175493.505</v>
      </c>
      <c r="BN568">
        <f>PER!BP568/PBR!BL568*100</f>
        <v>15.214933452950296</v>
      </c>
    </row>
    <row r="569" spans="1:66" x14ac:dyDescent="0.3">
      <c r="A569" s="38">
        <v>41831</v>
      </c>
      <c r="B569" s="48">
        <v>189132.35</v>
      </c>
      <c r="C569" s="48">
        <v>235094.61</v>
      </c>
      <c r="D569" s="49">
        <v>1284000</v>
      </c>
      <c r="E569" s="48">
        <v>2915.29</v>
      </c>
      <c r="AC569" s="35">
        <f t="shared" si="251"/>
        <v>2015</v>
      </c>
      <c r="AD569" s="5">
        <f t="shared" si="252"/>
        <v>2014</v>
      </c>
      <c r="AE569" s="5">
        <f t="shared" si="253"/>
        <v>2013</v>
      </c>
      <c r="AF569" s="8">
        <f t="shared" si="254"/>
        <v>41831</v>
      </c>
      <c r="AG569" s="6">
        <f t="shared" si="264"/>
        <v>25</v>
      </c>
      <c r="AH569" s="6">
        <f t="shared" si="265"/>
        <v>27</v>
      </c>
      <c r="AJ569">
        <f t="shared" si="255"/>
        <v>153653.31173076923</v>
      </c>
      <c r="AK569">
        <f t="shared" si="256"/>
        <v>1.2309031798247019</v>
      </c>
      <c r="AL569" s="39">
        <f t="shared" si="257"/>
        <v>41831</v>
      </c>
      <c r="AM569" s="40">
        <f t="shared" si="258"/>
        <v>189.13235</v>
      </c>
      <c r="AN569">
        <f t="shared" si="266"/>
        <v>399.49861049999993</v>
      </c>
      <c r="AO569">
        <f t="shared" si="266"/>
        <v>338.03728580769229</v>
      </c>
      <c r="AP569" s="33">
        <f t="shared" si="266"/>
        <v>276.57596111538459</v>
      </c>
      <c r="AQ569">
        <f t="shared" si="266"/>
        <v>215.11463642307692</v>
      </c>
      <c r="AR569">
        <f t="shared" si="266"/>
        <v>153.65331173076922</v>
      </c>
      <c r="AT569">
        <f>PER!AK569/PBR!AJ569*100</f>
        <v>17.130948193873632</v>
      </c>
      <c r="AU569">
        <f t="shared" si="259"/>
        <v>175934.84365384618</v>
      </c>
      <c r="AW569">
        <f>PER!AW569/PBR!AU569*100</f>
        <v>17.019926652544719</v>
      </c>
      <c r="BB569">
        <f t="shared" si="260"/>
        <v>170211.58192307694</v>
      </c>
      <c r="BC569">
        <f t="shared" si="261"/>
        <v>1.1111602857053162</v>
      </c>
      <c r="BD569" s="41">
        <f t="shared" si="262"/>
        <v>189.13235</v>
      </c>
      <c r="BE569">
        <f t="shared" si="267"/>
        <v>408.50779661538462</v>
      </c>
      <c r="BF569">
        <f t="shared" si="267"/>
        <v>340.4231638461539</v>
      </c>
      <c r="BG569">
        <f t="shared" si="267"/>
        <v>272.33853107692312</v>
      </c>
      <c r="BH569">
        <f t="shared" si="267"/>
        <v>204.25389830769234</v>
      </c>
      <c r="BI569">
        <f t="shared" si="267"/>
        <v>136.16926553846156</v>
      </c>
      <c r="BK569">
        <f>PER!BD569/PBR!BB569*100</f>
        <v>12.912761249255404</v>
      </c>
      <c r="BL569">
        <f t="shared" si="263"/>
        <v>175934.84365384618</v>
      </c>
      <c r="BN569">
        <f>PER!BP569/PBR!BL569*100</f>
        <v>15.159672524177154</v>
      </c>
    </row>
    <row r="570" spans="1:66" x14ac:dyDescent="0.3">
      <c r="A570" s="38">
        <v>41838</v>
      </c>
      <c r="B570" s="48">
        <v>197823.01</v>
      </c>
      <c r="C570" s="48">
        <v>245245.3</v>
      </c>
      <c r="D570" s="49">
        <v>1343000</v>
      </c>
      <c r="E570" s="48">
        <v>3041.74</v>
      </c>
      <c r="AC570" s="35">
        <f t="shared" si="251"/>
        <v>2015</v>
      </c>
      <c r="AD570" s="5">
        <f t="shared" si="252"/>
        <v>2014</v>
      </c>
      <c r="AE570" s="5">
        <f t="shared" si="253"/>
        <v>2013</v>
      </c>
      <c r="AF570" s="8">
        <f t="shared" si="254"/>
        <v>41838</v>
      </c>
      <c r="AG570" s="6">
        <f t="shared" si="264"/>
        <v>24</v>
      </c>
      <c r="AH570" s="6">
        <f t="shared" si="265"/>
        <v>28</v>
      </c>
      <c r="AJ570">
        <f t="shared" si="255"/>
        <v>153994.44846153847</v>
      </c>
      <c r="AK570">
        <f t="shared" si="256"/>
        <v>1.2846113088901912</v>
      </c>
      <c r="AL570" s="39">
        <f t="shared" si="257"/>
        <v>41838</v>
      </c>
      <c r="AM570" s="40">
        <f t="shared" si="258"/>
        <v>197.82301000000001</v>
      </c>
      <c r="AN570">
        <f t="shared" si="266"/>
        <v>400.38556599999998</v>
      </c>
      <c r="AO570">
        <f t="shared" si="266"/>
        <v>338.78778661538456</v>
      </c>
      <c r="AP570" s="33">
        <f t="shared" si="266"/>
        <v>277.1900072307692</v>
      </c>
      <c r="AQ570">
        <f t="shared" si="266"/>
        <v>215.59222784615383</v>
      </c>
      <c r="AR570">
        <f t="shared" si="266"/>
        <v>153.99444846153847</v>
      </c>
      <c r="AT570">
        <f>PER!AK570/PBR!AJ570*100</f>
        <v>17.008845918286671</v>
      </c>
      <c r="AU570">
        <f t="shared" si="259"/>
        <v>176376.1823076923</v>
      </c>
      <c r="AW570">
        <f>PER!AW570/PBR!AU570*100</f>
        <v>16.921529484202946</v>
      </c>
      <c r="BB570">
        <f t="shared" si="260"/>
        <v>170508.98384615386</v>
      </c>
      <c r="BC570">
        <f t="shared" si="261"/>
        <v>1.1601911262252957</v>
      </c>
      <c r="BD570" s="41">
        <f t="shared" si="262"/>
        <v>197.82301000000001</v>
      </c>
      <c r="BE570">
        <f t="shared" si="267"/>
        <v>409.22156123076928</v>
      </c>
      <c r="BF570">
        <f t="shared" si="267"/>
        <v>341.01796769230771</v>
      </c>
      <c r="BG570">
        <f t="shared" si="267"/>
        <v>272.81437415384619</v>
      </c>
      <c r="BH570">
        <f t="shared" si="267"/>
        <v>204.61078061538467</v>
      </c>
      <c r="BI570">
        <f t="shared" si="267"/>
        <v>136.40718707692309</v>
      </c>
      <c r="BK570">
        <f>PER!BD570/PBR!BB570*100</f>
        <v>12.866269500737653</v>
      </c>
      <c r="BL570">
        <f t="shared" si="263"/>
        <v>176376.1823076923</v>
      </c>
      <c r="BN570">
        <f>PER!BP570/PBR!BL570*100</f>
        <v>15.104688149569053</v>
      </c>
    </row>
    <row r="571" spans="1:66" x14ac:dyDescent="0.3">
      <c r="A571" s="38">
        <v>41845</v>
      </c>
      <c r="B571" s="48">
        <v>199590.6</v>
      </c>
      <c r="C571" s="48">
        <v>244757.7</v>
      </c>
      <c r="D571" s="49">
        <v>1355000</v>
      </c>
      <c r="E571" s="48">
        <v>3032.7</v>
      </c>
      <c r="AC571" s="35">
        <f t="shared" si="251"/>
        <v>2015</v>
      </c>
      <c r="AD571" s="5">
        <f t="shared" si="252"/>
        <v>2014</v>
      </c>
      <c r="AE571" s="5">
        <f t="shared" si="253"/>
        <v>2013</v>
      </c>
      <c r="AF571" s="8">
        <f t="shared" si="254"/>
        <v>41845</v>
      </c>
      <c r="AG571" s="6">
        <f t="shared" si="264"/>
        <v>23</v>
      </c>
      <c r="AH571" s="6">
        <f t="shared" si="265"/>
        <v>29</v>
      </c>
      <c r="AJ571">
        <f t="shared" si="255"/>
        <v>154335.58519230768</v>
      </c>
      <c r="AK571">
        <f t="shared" si="256"/>
        <v>1.2932247592238884</v>
      </c>
      <c r="AL571" s="39">
        <f t="shared" si="257"/>
        <v>41845</v>
      </c>
      <c r="AM571" s="40">
        <f t="shared" si="258"/>
        <v>199.59059999999999</v>
      </c>
      <c r="AN571">
        <f t="shared" si="266"/>
        <v>401.27252149999993</v>
      </c>
      <c r="AO571">
        <f t="shared" si="266"/>
        <v>339.53828742307684</v>
      </c>
      <c r="AP571" s="33">
        <f t="shared" si="266"/>
        <v>277.80405334615381</v>
      </c>
      <c r="AQ571">
        <f t="shared" si="266"/>
        <v>216.06981926923075</v>
      </c>
      <c r="AR571">
        <f t="shared" si="266"/>
        <v>154.33558519230769</v>
      </c>
      <c r="AT571">
        <f>PER!AK571/PBR!AJ571*100</f>
        <v>16.887283421922529</v>
      </c>
      <c r="AU571">
        <f t="shared" si="259"/>
        <v>176817.52096153848</v>
      </c>
      <c r="AW571">
        <f>PER!AW571/PBR!AU571*100</f>
        <v>16.823623516886745</v>
      </c>
      <c r="BB571">
        <f t="shared" si="260"/>
        <v>170806.38576923078</v>
      </c>
      <c r="BC571">
        <f t="shared" si="261"/>
        <v>1.1685195439335527</v>
      </c>
      <c r="BD571" s="41">
        <f t="shared" si="262"/>
        <v>199.59059999999999</v>
      </c>
      <c r="BE571">
        <f t="shared" si="267"/>
        <v>409.93532584615383</v>
      </c>
      <c r="BF571">
        <f t="shared" si="267"/>
        <v>341.61277153846157</v>
      </c>
      <c r="BG571">
        <f t="shared" si="267"/>
        <v>273.29021723076926</v>
      </c>
      <c r="BH571">
        <f t="shared" si="267"/>
        <v>204.96766292307697</v>
      </c>
      <c r="BI571">
        <f t="shared" si="267"/>
        <v>136.64510861538463</v>
      </c>
      <c r="BK571">
        <f>PER!BD571/PBR!BB571*100</f>
        <v>12.819939651733836</v>
      </c>
      <c r="BL571">
        <f t="shared" si="263"/>
        <v>176817.52096153848</v>
      </c>
      <c r="BN571">
        <f>PER!BP571/PBR!BL571*100</f>
        <v>15.049978258278438</v>
      </c>
    </row>
    <row r="572" spans="1:66" x14ac:dyDescent="0.3">
      <c r="A572" s="38">
        <v>41852</v>
      </c>
      <c r="B572" s="48">
        <v>190310.74</v>
      </c>
      <c r="C572" s="48">
        <v>234599.13</v>
      </c>
      <c r="D572" s="49">
        <v>1292000</v>
      </c>
      <c r="E572" s="48">
        <v>2903.95</v>
      </c>
      <c r="AC572" s="35">
        <f t="shared" si="251"/>
        <v>2015</v>
      </c>
      <c r="AD572" s="5">
        <f t="shared" si="252"/>
        <v>2014</v>
      </c>
      <c r="AE572" s="5">
        <f t="shared" si="253"/>
        <v>2013</v>
      </c>
      <c r="AF572" s="8">
        <f t="shared" si="254"/>
        <v>41852</v>
      </c>
      <c r="AG572" s="6">
        <f t="shared" si="264"/>
        <v>22</v>
      </c>
      <c r="AH572" s="6">
        <f t="shared" si="265"/>
        <v>30</v>
      </c>
      <c r="AJ572">
        <f t="shared" si="255"/>
        <v>154676.7219230769</v>
      </c>
      <c r="AK572">
        <f t="shared" si="256"/>
        <v>1.230377380861772</v>
      </c>
      <c r="AL572" s="39">
        <f t="shared" si="257"/>
        <v>41852</v>
      </c>
      <c r="AM572" s="40">
        <f t="shared" si="258"/>
        <v>190.31073999999998</v>
      </c>
      <c r="AN572">
        <f t="shared" si="266"/>
        <v>402.15947699999992</v>
      </c>
      <c r="AO572">
        <f t="shared" si="266"/>
        <v>340.28878823076911</v>
      </c>
      <c r="AP572" s="33">
        <f t="shared" si="266"/>
        <v>278.41809946153836</v>
      </c>
      <c r="AQ572">
        <f t="shared" si="266"/>
        <v>216.54741069230764</v>
      </c>
      <c r="AR572">
        <f t="shared" si="266"/>
        <v>154.67672192307688</v>
      </c>
      <c r="AT572">
        <f>PER!AK572/PBR!AJ572*100</f>
        <v>16.766257133361055</v>
      </c>
      <c r="AU572">
        <f t="shared" si="259"/>
        <v>177258.8596153846</v>
      </c>
      <c r="AW572">
        <f>PER!AW572/PBR!AU572*100</f>
        <v>16.726205081622968</v>
      </c>
      <c r="BB572">
        <f t="shared" si="260"/>
        <v>171103.78769230767</v>
      </c>
      <c r="BC572">
        <f t="shared" si="261"/>
        <v>1.1122532269258223</v>
      </c>
      <c r="BD572" s="41">
        <f t="shared" si="262"/>
        <v>190.31073999999998</v>
      </c>
      <c r="BE572">
        <f t="shared" si="267"/>
        <v>410.64909046153838</v>
      </c>
      <c r="BF572">
        <f t="shared" si="267"/>
        <v>342.20757538461532</v>
      </c>
      <c r="BG572">
        <f t="shared" si="267"/>
        <v>273.76606030769227</v>
      </c>
      <c r="BH572">
        <f t="shared" si="267"/>
        <v>205.32454523076925</v>
      </c>
      <c r="BI572">
        <f t="shared" si="267"/>
        <v>136.88303015384614</v>
      </c>
      <c r="BK572">
        <f>PER!BD572/PBR!BB572*100</f>
        <v>12.773770858033068</v>
      </c>
      <c r="BL572">
        <f t="shared" si="263"/>
        <v>177258.8596153846</v>
      </c>
      <c r="BN572">
        <f>PER!BP572/PBR!BL572*100</f>
        <v>14.995540800081741</v>
      </c>
    </row>
    <row r="573" spans="1:66" x14ac:dyDescent="0.3">
      <c r="A573" s="38">
        <v>41859</v>
      </c>
      <c r="B573" s="48">
        <v>184124.17</v>
      </c>
      <c r="C573" s="48">
        <v>226944.19</v>
      </c>
      <c r="D573" s="49">
        <v>1250000</v>
      </c>
      <c r="E573" s="48">
        <v>2808</v>
      </c>
      <c r="AC573" s="35">
        <f t="shared" si="251"/>
        <v>2015</v>
      </c>
      <c r="AD573" s="5">
        <f t="shared" si="252"/>
        <v>2014</v>
      </c>
      <c r="AE573" s="5">
        <f t="shared" si="253"/>
        <v>2013</v>
      </c>
      <c r="AF573" s="8">
        <f t="shared" si="254"/>
        <v>41859</v>
      </c>
      <c r="AG573" s="6">
        <f t="shared" si="264"/>
        <v>21</v>
      </c>
      <c r="AH573" s="6">
        <f t="shared" si="265"/>
        <v>31</v>
      </c>
      <c r="AJ573">
        <f t="shared" si="255"/>
        <v>155017.85865384617</v>
      </c>
      <c r="AK573">
        <f t="shared" si="256"/>
        <v>1.1877610205618183</v>
      </c>
      <c r="AL573" s="39">
        <f t="shared" si="257"/>
        <v>41859</v>
      </c>
      <c r="AM573" s="40">
        <f t="shared" si="258"/>
        <v>184.12417000000002</v>
      </c>
      <c r="AN573">
        <f t="shared" si="266"/>
        <v>403.04643249999998</v>
      </c>
      <c r="AO573">
        <f t="shared" si="266"/>
        <v>341.0392890384615</v>
      </c>
      <c r="AP573" s="33">
        <f t="shared" si="266"/>
        <v>279.03214557692309</v>
      </c>
      <c r="AQ573">
        <f t="shared" si="266"/>
        <v>217.02500211538461</v>
      </c>
      <c r="AR573">
        <f t="shared" si="266"/>
        <v>155.01785865384616</v>
      </c>
      <c r="AT573">
        <f>PER!AK573/PBR!AJ573*100</f>
        <v>16.645763512619602</v>
      </c>
      <c r="AU573">
        <f t="shared" si="259"/>
        <v>177700.19826923078</v>
      </c>
      <c r="AW573">
        <f>PER!AW573/PBR!AU573*100</f>
        <v>16.629270545887696</v>
      </c>
      <c r="BB573">
        <f t="shared" si="260"/>
        <v>171401.18961538462</v>
      </c>
      <c r="BC573">
        <f t="shared" si="261"/>
        <v>1.074229242009143</v>
      </c>
      <c r="BD573" s="41">
        <f t="shared" si="262"/>
        <v>184.12417000000002</v>
      </c>
      <c r="BE573">
        <f t="shared" si="267"/>
        <v>411.3628550769231</v>
      </c>
      <c r="BF573">
        <f t="shared" si="267"/>
        <v>342.80237923076925</v>
      </c>
      <c r="BG573">
        <f t="shared" si="267"/>
        <v>274.2419033846154</v>
      </c>
      <c r="BH573">
        <f t="shared" si="267"/>
        <v>205.68142753846158</v>
      </c>
      <c r="BI573">
        <f t="shared" si="267"/>
        <v>137.1209516923077</v>
      </c>
      <c r="BK573">
        <f>PER!BD573/PBR!BB573*100</f>
        <v>12.727762281283688</v>
      </c>
      <c r="BL573">
        <f t="shared" si="263"/>
        <v>177700.19826923078</v>
      </c>
      <c r="BN573">
        <f>PER!BP573/PBR!BL573*100</f>
        <v>14.941373745123229</v>
      </c>
    </row>
    <row r="574" spans="1:66" x14ac:dyDescent="0.3">
      <c r="A574" s="38">
        <v>41865</v>
      </c>
      <c r="B574" s="48">
        <v>185744.46</v>
      </c>
      <c r="C574" s="48">
        <v>228470.85</v>
      </c>
      <c r="D574" s="49">
        <v>1261000</v>
      </c>
      <c r="E574" s="48">
        <v>2826.03</v>
      </c>
      <c r="AC574" s="35">
        <f t="shared" si="251"/>
        <v>2015</v>
      </c>
      <c r="AD574" s="5">
        <f t="shared" si="252"/>
        <v>2014</v>
      </c>
      <c r="AE574" s="5">
        <f t="shared" si="253"/>
        <v>2013</v>
      </c>
      <c r="AF574" s="8">
        <f t="shared" si="254"/>
        <v>41865</v>
      </c>
      <c r="AG574" s="6">
        <f t="shared" si="264"/>
        <v>20</v>
      </c>
      <c r="AH574" s="6">
        <f t="shared" si="265"/>
        <v>32</v>
      </c>
      <c r="AJ574">
        <f t="shared" si="255"/>
        <v>155358.99538461541</v>
      </c>
      <c r="AK574">
        <f t="shared" si="256"/>
        <v>1.1955822676386432</v>
      </c>
      <c r="AL574" s="39">
        <f t="shared" si="257"/>
        <v>41865</v>
      </c>
      <c r="AM574" s="40">
        <f t="shared" si="258"/>
        <v>185.74446</v>
      </c>
      <c r="AN574">
        <f t="shared" si="266"/>
        <v>403.93338800000004</v>
      </c>
      <c r="AO574">
        <f t="shared" si="266"/>
        <v>341.78978984615389</v>
      </c>
      <c r="AP574" s="33">
        <f t="shared" si="266"/>
        <v>279.6461916923077</v>
      </c>
      <c r="AQ574">
        <f t="shared" si="266"/>
        <v>217.50259353846158</v>
      </c>
      <c r="AR574">
        <f t="shared" si="266"/>
        <v>155.35899538461541</v>
      </c>
      <c r="AT574">
        <f>PER!AK574/PBR!AJ574*100</f>
        <v>16.525799050807851</v>
      </c>
      <c r="AU574">
        <f t="shared" si="259"/>
        <v>178141.53692307693</v>
      </c>
      <c r="AW574">
        <f>PER!AW574/PBR!AU574*100</f>
        <v>16.532816313154765</v>
      </c>
      <c r="BB574">
        <f t="shared" si="260"/>
        <v>171698.59153846157</v>
      </c>
      <c r="BC574">
        <f t="shared" si="261"/>
        <v>1.0818053796230009</v>
      </c>
      <c r="BD574" s="41">
        <f t="shared" si="262"/>
        <v>185.74446</v>
      </c>
      <c r="BE574">
        <f t="shared" si="267"/>
        <v>412.0766196923077</v>
      </c>
      <c r="BF574">
        <f t="shared" si="267"/>
        <v>343.39718307692311</v>
      </c>
      <c r="BG574">
        <f t="shared" si="267"/>
        <v>274.71774646153852</v>
      </c>
      <c r="BH574">
        <f t="shared" si="267"/>
        <v>206.03830984615391</v>
      </c>
      <c r="BI574">
        <f t="shared" si="267"/>
        <v>137.35887323076926</v>
      </c>
      <c r="BK574">
        <f>PER!BD574/PBR!BB574*100</f>
        <v>12.681913088942546</v>
      </c>
      <c r="BL574">
        <f t="shared" si="263"/>
        <v>178141.53692307693</v>
      </c>
      <c r="BN574">
        <f>PER!BP574/PBR!BL574*100</f>
        <v>14.887475083662732</v>
      </c>
    </row>
    <row r="575" spans="1:66" x14ac:dyDescent="0.3">
      <c r="A575" s="38">
        <v>41873</v>
      </c>
      <c r="B575" s="48">
        <v>183682.27</v>
      </c>
      <c r="C575" s="48">
        <v>228278.65</v>
      </c>
      <c r="D575" s="49">
        <v>1247000</v>
      </c>
      <c r="E575" s="48">
        <v>2825.09</v>
      </c>
      <c r="AC575" s="35">
        <f t="shared" si="251"/>
        <v>2015</v>
      </c>
      <c r="AD575" s="5">
        <f t="shared" si="252"/>
        <v>2014</v>
      </c>
      <c r="AE575" s="5">
        <f t="shared" si="253"/>
        <v>2013</v>
      </c>
      <c r="AF575" s="8">
        <f t="shared" si="254"/>
        <v>41873</v>
      </c>
      <c r="AG575" s="6">
        <f t="shared" si="264"/>
        <v>19</v>
      </c>
      <c r="AH575" s="6">
        <f t="shared" si="265"/>
        <v>33</v>
      </c>
      <c r="AJ575">
        <f t="shared" si="255"/>
        <v>155700.13211538462</v>
      </c>
      <c r="AK575">
        <f t="shared" si="256"/>
        <v>1.179718138349932</v>
      </c>
      <c r="AL575" s="39">
        <f t="shared" si="257"/>
        <v>41873</v>
      </c>
      <c r="AM575" s="40">
        <f t="shared" si="258"/>
        <v>183.68226999999999</v>
      </c>
      <c r="AN575">
        <f t="shared" si="266"/>
        <v>404.82034349999998</v>
      </c>
      <c r="AO575">
        <f t="shared" si="266"/>
        <v>342.54029065384611</v>
      </c>
      <c r="AP575" s="33">
        <f t="shared" si="266"/>
        <v>280.26023780769231</v>
      </c>
      <c r="AQ575">
        <f t="shared" si="266"/>
        <v>217.98018496153847</v>
      </c>
      <c r="AR575">
        <f t="shared" si="266"/>
        <v>155.70013211538463</v>
      </c>
      <c r="AT575">
        <f>PER!AK575/PBR!AJ575*100</f>
        <v>16.406360269787182</v>
      </c>
      <c r="AU575">
        <f t="shared" si="259"/>
        <v>178582.87557692308</v>
      </c>
      <c r="AW575">
        <f>PER!AW575/PBR!AU575*100</f>
        <v>16.436838822450923</v>
      </c>
      <c r="BB575">
        <f t="shared" si="260"/>
        <v>171995.99346153846</v>
      </c>
      <c r="BC575">
        <f t="shared" si="261"/>
        <v>1.0679450509472177</v>
      </c>
      <c r="BD575" s="41">
        <f t="shared" si="262"/>
        <v>183.68226999999999</v>
      </c>
      <c r="BE575">
        <f t="shared" si="267"/>
        <v>412.79038430769231</v>
      </c>
      <c r="BF575">
        <f t="shared" si="267"/>
        <v>343.99198692307692</v>
      </c>
      <c r="BG575">
        <f t="shared" si="267"/>
        <v>275.19358953846154</v>
      </c>
      <c r="BH575">
        <f t="shared" si="267"/>
        <v>206.39519215384618</v>
      </c>
      <c r="BI575">
        <f t="shared" si="267"/>
        <v>137.59679476923077</v>
      </c>
      <c r="BK575">
        <f>PER!BD575/PBR!BB575*100</f>
        <v>12.636222454224743</v>
      </c>
      <c r="BL575">
        <f t="shared" si="263"/>
        <v>178582.87557692308</v>
      </c>
      <c r="BN575">
        <f>PER!BP575/PBR!BL575*100</f>
        <v>14.833842825827062</v>
      </c>
    </row>
    <row r="576" spans="1:66" x14ac:dyDescent="0.3">
      <c r="A576" s="38">
        <v>41880</v>
      </c>
      <c r="B576" s="48">
        <v>181767.38</v>
      </c>
      <c r="C576" s="48">
        <v>225991.92</v>
      </c>
      <c r="D576" s="49">
        <v>1234000</v>
      </c>
      <c r="E576" s="48">
        <v>2796.4</v>
      </c>
      <c r="AC576" s="35">
        <f t="shared" si="251"/>
        <v>2015</v>
      </c>
      <c r="AD576" s="5">
        <f t="shared" si="252"/>
        <v>2014</v>
      </c>
      <c r="AE576" s="5">
        <f t="shared" si="253"/>
        <v>2013</v>
      </c>
      <c r="AF576" s="8">
        <f t="shared" si="254"/>
        <v>41880</v>
      </c>
      <c r="AG576" s="6">
        <f t="shared" si="264"/>
        <v>18</v>
      </c>
      <c r="AH576" s="6">
        <f t="shared" si="265"/>
        <v>34</v>
      </c>
      <c r="AJ576">
        <f t="shared" si="255"/>
        <v>156041.26884615386</v>
      </c>
      <c r="AK576">
        <f t="shared" si="256"/>
        <v>1.1648673542843999</v>
      </c>
      <c r="AL576" s="39">
        <f t="shared" si="257"/>
        <v>41880</v>
      </c>
      <c r="AM576" s="40">
        <f t="shared" si="258"/>
        <v>181.76738</v>
      </c>
      <c r="AN576">
        <f t="shared" si="266"/>
        <v>405.70729899999998</v>
      </c>
      <c r="AO576">
        <f t="shared" si="266"/>
        <v>343.29079146153845</v>
      </c>
      <c r="AP576" s="33">
        <f t="shared" si="266"/>
        <v>280.87428392307692</v>
      </c>
      <c r="AQ576">
        <f t="shared" si="266"/>
        <v>218.45777638461539</v>
      </c>
      <c r="AR576">
        <f t="shared" si="266"/>
        <v>156.04126884615386</v>
      </c>
      <c r="AT576">
        <f>PER!AK576/PBR!AJ576*100</f>
        <v>16.287443721834542</v>
      </c>
      <c r="AU576">
        <f t="shared" si="259"/>
        <v>179024.21423076923</v>
      </c>
      <c r="AW576">
        <f>PER!AW576/PBR!AU576*100</f>
        <v>16.341334547917636</v>
      </c>
      <c r="BB576">
        <f t="shared" si="260"/>
        <v>172293.3953846154</v>
      </c>
      <c r="BC576">
        <f t="shared" si="261"/>
        <v>1.054987508918932</v>
      </c>
      <c r="BD576" s="41">
        <f t="shared" si="262"/>
        <v>181.76738</v>
      </c>
      <c r="BE576">
        <f t="shared" si="267"/>
        <v>413.50414892307697</v>
      </c>
      <c r="BF576">
        <f t="shared" si="267"/>
        <v>344.58679076923079</v>
      </c>
      <c r="BG576">
        <f t="shared" si="267"/>
        <v>275.66943261538461</v>
      </c>
      <c r="BH576">
        <f t="shared" si="267"/>
        <v>206.75207446153851</v>
      </c>
      <c r="BI576">
        <f t="shared" si="267"/>
        <v>137.8347163076923</v>
      </c>
      <c r="BK576">
        <f>PER!BD576/PBR!BB576*100</f>
        <v>12.590689556053967</v>
      </c>
      <c r="BL576">
        <f t="shared" si="263"/>
        <v>179024.21423076923</v>
      </c>
      <c r="BN576">
        <f>PER!BP576/PBR!BL576*100</f>
        <v>14.780475001365145</v>
      </c>
    </row>
    <row r="577" spans="1:66" x14ac:dyDescent="0.3">
      <c r="A577" s="38">
        <v>41887</v>
      </c>
      <c r="B577" s="48">
        <v>176906.5</v>
      </c>
      <c r="C577" s="48">
        <v>219449.60000000001</v>
      </c>
      <c r="D577" s="49">
        <v>1201000</v>
      </c>
      <c r="E577" s="48">
        <v>2714.33</v>
      </c>
      <c r="AC577" s="35">
        <f t="shared" si="251"/>
        <v>2015</v>
      </c>
      <c r="AD577" s="5">
        <f t="shared" si="252"/>
        <v>2014</v>
      </c>
      <c r="AE577" s="5">
        <f t="shared" si="253"/>
        <v>2013</v>
      </c>
      <c r="AF577" s="8">
        <f t="shared" si="254"/>
        <v>41887</v>
      </c>
      <c r="AG577" s="6">
        <f t="shared" si="264"/>
        <v>17</v>
      </c>
      <c r="AH577" s="6">
        <f t="shared" si="265"/>
        <v>35</v>
      </c>
      <c r="AJ577">
        <f t="shared" si="255"/>
        <v>156382.40557692311</v>
      </c>
      <c r="AK577">
        <f t="shared" si="256"/>
        <v>1.1312429895636902</v>
      </c>
      <c r="AL577" s="39">
        <f t="shared" si="257"/>
        <v>41887</v>
      </c>
      <c r="AM577" s="40">
        <f t="shared" si="258"/>
        <v>176.90649999999999</v>
      </c>
      <c r="AN577">
        <f t="shared" si="266"/>
        <v>406.59425450000003</v>
      </c>
      <c r="AO577">
        <f t="shared" si="266"/>
        <v>344.04129226923078</v>
      </c>
      <c r="AP577" s="33">
        <f t="shared" si="266"/>
        <v>281.48833003846153</v>
      </c>
      <c r="AQ577">
        <f t="shared" si="266"/>
        <v>218.93536780769233</v>
      </c>
      <c r="AR577">
        <f t="shared" si="266"/>
        <v>156.38240557692311</v>
      </c>
      <c r="AT577">
        <f>PER!AK577/PBR!AJ577*100</f>
        <v>16.1690459893107</v>
      </c>
      <c r="AU577">
        <f t="shared" si="259"/>
        <v>179465.5528846154</v>
      </c>
      <c r="AW577">
        <f>PER!AW577/PBR!AU577*100</f>
        <v>16.246299998379268</v>
      </c>
      <c r="BB577">
        <f t="shared" si="260"/>
        <v>172590.79730769232</v>
      </c>
      <c r="BC577">
        <f t="shared" si="261"/>
        <v>1.0250054044574213</v>
      </c>
      <c r="BD577" s="41">
        <f t="shared" si="262"/>
        <v>176.90649999999999</v>
      </c>
      <c r="BE577">
        <f t="shared" si="267"/>
        <v>414.21791353846157</v>
      </c>
      <c r="BF577">
        <f t="shared" si="267"/>
        <v>345.18159461538465</v>
      </c>
      <c r="BG577">
        <f t="shared" si="267"/>
        <v>276.14527569230773</v>
      </c>
      <c r="BH577">
        <f t="shared" si="267"/>
        <v>207.10895676923082</v>
      </c>
      <c r="BI577">
        <f t="shared" si="267"/>
        <v>138.07263784615387</v>
      </c>
      <c r="BK577">
        <f>PER!BD577/PBR!BB577*100</f>
        <v>12.545313579013293</v>
      </c>
      <c r="BL577">
        <f t="shared" si="263"/>
        <v>179465.5528846154</v>
      </c>
      <c r="BN577">
        <f>PER!BP577/PBR!BL577*100</f>
        <v>14.727369659406728</v>
      </c>
    </row>
    <row r="578" spans="1:66" x14ac:dyDescent="0.3">
      <c r="A578" s="38">
        <v>41894</v>
      </c>
      <c r="B578" s="48">
        <v>176906.5</v>
      </c>
      <c r="C578" s="48">
        <v>220499.8</v>
      </c>
      <c r="D578" s="49">
        <v>1201000</v>
      </c>
      <c r="E578" s="48">
        <v>2727.86</v>
      </c>
      <c r="AC578" s="35">
        <f t="shared" si="251"/>
        <v>2015</v>
      </c>
      <c r="AD578" s="5">
        <f t="shared" si="252"/>
        <v>2014</v>
      </c>
      <c r="AE578" s="5">
        <f t="shared" si="253"/>
        <v>2013</v>
      </c>
      <c r="AF578" s="8">
        <f t="shared" si="254"/>
        <v>41894</v>
      </c>
      <c r="AG578" s="6">
        <f t="shared" si="264"/>
        <v>16</v>
      </c>
      <c r="AH578" s="6">
        <f t="shared" si="265"/>
        <v>36</v>
      </c>
      <c r="AJ578">
        <f t="shared" si="255"/>
        <v>156723.54230769232</v>
      </c>
      <c r="AK578">
        <f t="shared" si="256"/>
        <v>1.1287806375170035</v>
      </c>
      <c r="AL578" s="39">
        <f t="shared" si="257"/>
        <v>41894</v>
      </c>
      <c r="AM578" s="40">
        <f t="shared" si="258"/>
        <v>176.90649999999999</v>
      </c>
      <c r="AN578">
        <f t="shared" si="266"/>
        <v>407.48120999999998</v>
      </c>
      <c r="AO578">
        <f t="shared" si="266"/>
        <v>344.79179307692306</v>
      </c>
      <c r="AP578" s="33">
        <f t="shared" si="266"/>
        <v>282.10237615384614</v>
      </c>
      <c r="AQ578">
        <f t="shared" si="266"/>
        <v>219.41295923076922</v>
      </c>
      <c r="AR578">
        <f t="shared" si="266"/>
        <v>156.72354230769233</v>
      </c>
      <c r="AT578">
        <f>PER!AK578/PBR!AJ578*100</f>
        <v>16.051163684332828</v>
      </c>
      <c r="AU578">
        <f t="shared" si="259"/>
        <v>179906.89153846152</v>
      </c>
      <c r="AW578">
        <f>PER!AW578/PBR!AU578*100</f>
        <v>16.151731716917723</v>
      </c>
      <c r="BB578">
        <f t="shared" si="260"/>
        <v>172888.19923076924</v>
      </c>
      <c r="BC578">
        <f t="shared" si="261"/>
        <v>1.0232421922786481</v>
      </c>
      <c r="BD578" s="41">
        <f t="shared" si="262"/>
        <v>176.90649999999999</v>
      </c>
      <c r="BE578">
        <f t="shared" si="267"/>
        <v>414.93167815384618</v>
      </c>
      <c r="BF578">
        <f t="shared" si="267"/>
        <v>345.77639846153846</v>
      </c>
      <c r="BG578">
        <f t="shared" si="267"/>
        <v>276.6211187692308</v>
      </c>
      <c r="BH578">
        <f t="shared" si="267"/>
        <v>207.46583907692312</v>
      </c>
      <c r="BI578">
        <f t="shared" si="267"/>
        <v>138.3105593846154</v>
      </c>
      <c r="BK578">
        <f>PER!BD578/PBR!BB578*100</f>
        <v>12.500093713296506</v>
      </c>
      <c r="BL578">
        <f t="shared" si="263"/>
        <v>179906.89153846152</v>
      </c>
      <c r="BN578">
        <f>PER!BP578/PBR!BL578*100</f>
        <v>14.674524868224678</v>
      </c>
    </row>
    <row r="579" spans="1:66" x14ac:dyDescent="0.3">
      <c r="A579" s="38">
        <v>41901</v>
      </c>
      <c r="B579" s="48">
        <v>178232.2</v>
      </c>
      <c r="C579" s="48">
        <v>221495.58</v>
      </c>
      <c r="D579" s="49">
        <v>1210000</v>
      </c>
      <c r="E579" s="48">
        <v>2739.23</v>
      </c>
      <c r="AC579" s="35">
        <f t="shared" si="251"/>
        <v>2015</v>
      </c>
      <c r="AD579" s="5">
        <f t="shared" si="252"/>
        <v>2014</v>
      </c>
      <c r="AE579" s="5">
        <f t="shared" si="253"/>
        <v>2013</v>
      </c>
      <c r="AF579" s="8">
        <f t="shared" si="254"/>
        <v>41901</v>
      </c>
      <c r="AG579" s="6">
        <f t="shared" si="264"/>
        <v>15</v>
      </c>
      <c r="AH579" s="6">
        <f t="shared" si="265"/>
        <v>37</v>
      </c>
      <c r="AJ579">
        <f t="shared" si="255"/>
        <v>157064.67903846153</v>
      </c>
      <c r="AK579">
        <f t="shared" si="256"/>
        <v>1.1347694535214696</v>
      </c>
      <c r="AL579" s="39">
        <f t="shared" si="257"/>
        <v>41901</v>
      </c>
      <c r="AM579" s="40">
        <f t="shared" si="258"/>
        <v>178.23220000000001</v>
      </c>
      <c r="AN579">
        <f t="shared" si="266"/>
        <v>408.36816549999992</v>
      </c>
      <c r="AO579">
        <f t="shared" si="266"/>
        <v>345.54229388461528</v>
      </c>
      <c r="AP579" s="33">
        <f t="shared" si="266"/>
        <v>282.71642226923069</v>
      </c>
      <c r="AQ579">
        <f t="shared" si="266"/>
        <v>219.89055065384611</v>
      </c>
      <c r="AR579">
        <f t="shared" si="266"/>
        <v>157.06467903846152</v>
      </c>
      <c r="AT579">
        <f>PER!AK579/PBR!AJ579*100</f>
        <v>15.933793448451361</v>
      </c>
      <c r="AU579">
        <f t="shared" si="259"/>
        <v>180348.2301923077</v>
      </c>
      <c r="AW579">
        <f>PER!AW579/PBR!AU579*100</f>
        <v>16.057626280453238</v>
      </c>
      <c r="BB579">
        <f t="shared" si="260"/>
        <v>173185.60115384616</v>
      </c>
      <c r="BC579">
        <f t="shared" si="261"/>
        <v>1.0291398292498393</v>
      </c>
      <c r="BD579" s="41">
        <f t="shared" si="262"/>
        <v>178.23220000000001</v>
      </c>
      <c r="BE579">
        <f t="shared" si="267"/>
        <v>415.64544276923073</v>
      </c>
      <c r="BF579">
        <f t="shared" si="267"/>
        <v>346.37120230769233</v>
      </c>
      <c r="BG579">
        <f t="shared" si="267"/>
        <v>277.09696184615387</v>
      </c>
      <c r="BH579">
        <f t="shared" si="267"/>
        <v>207.82272138461542</v>
      </c>
      <c r="BI579">
        <f t="shared" si="267"/>
        <v>138.54848092307694</v>
      </c>
      <c r="BK579">
        <f>PER!BD579/PBR!BB579*100</f>
        <v>12.455029154659938</v>
      </c>
      <c r="BL579">
        <f t="shared" si="263"/>
        <v>180348.2301923077</v>
      </c>
      <c r="BN579">
        <f>PER!BP579/PBR!BL579*100</f>
        <v>14.62193871500074</v>
      </c>
    </row>
    <row r="580" spans="1:66" x14ac:dyDescent="0.3">
      <c r="A580" s="38">
        <v>41908</v>
      </c>
      <c r="B580" s="48">
        <v>174549.71</v>
      </c>
      <c r="C580" s="48">
        <v>218715.47</v>
      </c>
      <c r="D580" s="49">
        <v>1185000</v>
      </c>
      <c r="E580" s="48">
        <v>2706.28</v>
      </c>
      <c r="AC580" s="35">
        <f t="shared" si="251"/>
        <v>2015</v>
      </c>
      <c r="AD580" s="5">
        <f t="shared" si="252"/>
        <v>2014</v>
      </c>
      <c r="AE580" s="5">
        <f t="shared" si="253"/>
        <v>2013</v>
      </c>
      <c r="AF580" s="8">
        <f t="shared" si="254"/>
        <v>41908</v>
      </c>
      <c r="AG580" s="6">
        <f t="shared" si="264"/>
        <v>14</v>
      </c>
      <c r="AH580" s="6">
        <f t="shared" si="265"/>
        <v>38</v>
      </c>
      <c r="AJ580">
        <f t="shared" si="255"/>
        <v>157405.81576923077</v>
      </c>
      <c r="AK580">
        <f t="shared" si="256"/>
        <v>1.1089152528894073</v>
      </c>
      <c r="AL580" s="39">
        <f t="shared" si="257"/>
        <v>41908</v>
      </c>
      <c r="AM580" s="40">
        <f t="shared" si="258"/>
        <v>174.54971</v>
      </c>
      <c r="AN580">
        <f t="shared" si="266"/>
        <v>409.25512099999992</v>
      </c>
      <c r="AO580">
        <f t="shared" si="266"/>
        <v>346.29279469230767</v>
      </c>
      <c r="AP580" s="33">
        <f t="shared" si="266"/>
        <v>283.33046838461536</v>
      </c>
      <c r="AQ580">
        <f t="shared" si="266"/>
        <v>220.36814207692308</v>
      </c>
      <c r="AR580">
        <f t="shared" si="266"/>
        <v>157.40581576923077</v>
      </c>
      <c r="AT580">
        <f>PER!AK580/PBR!AJ580*100</f>
        <v>15.816931952331025</v>
      </c>
      <c r="AU580">
        <f t="shared" si="259"/>
        <v>180789.56884615385</v>
      </c>
      <c r="AW580">
        <f>PER!AW580/PBR!AU580*100</f>
        <v>15.963980299331384</v>
      </c>
      <c r="BB580">
        <f t="shared" si="260"/>
        <v>173483.00307692308</v>
      </c>
      <c r="BC580">
        <f t="shared" si="261"/>
        <v>1.0061487690676183</v>
      </c>
      <c r="BD580" s="41">
        <f t="shared" si="262"/>
        <v>174.54971</v>
      </c>
      <c r="BE580">
        <f t="shared" si="267"/>
        <v>416.35920738461539</v>
      </c>
      <c r="BF580">
        <f t="shared" si="267"/>
        <v>346.96600615384614</v>
      </c>
      <c r="BG580">
        <f t="shared" si="267"/>
        <v>277.57280492307694</v>
      </c>
      <c r="BH580">
        <f t="shared" si="267"/>
        <v>208.17960369230772</v>
      </c>
      <c r="BI580">
        <f t="shared" si="267"/>
        <v>138.78640246153847</v>
      </c>
      <c r="BK580">
        <f>PER!BD580/PBR!BB580*100</f>
        <v>12.410119104374775</v>
      </c>
      <c r="BL580">
        <f t="shared" si="263"/>
        <v>180789.56884615385</v>
      </c>
      <c r="BN580">
        <f>PER!BP580/PBR!BL580*100</f>
        <v>14.56960930559474</v>
      </c>
    </row>
    <row r="581" spans="1:66" x14ac:dyDescent="0.3">
      <c r="A581" s="38">
        <v>41914</v>
      </c>
      <c r="B581" s="48">
        <v>168068.54</v>
      </c>
      <c r="C581" s="48">
        <v>213127.42</v>
      </c>
      <c r="D581" s="49">
        <v>1141000</v>
      </c>
      <c r="E581" s="48">
        <v>2638.26</v>
      </c>
      <c r="AC581" s="35">
        <f t="shared" si="251"/>
        <v>2015</v>
      </c>
      <c r="AD581" s="5">
        <f t="shared" si="252"/>
        <v>2014</v>
      </c>
      <c r="AE581" s="5">
        <f t="shared" si="253"/>
        <v>2013</v>
      </c>
      <c r="AF581" s="8">
        <f t="shared" si="254"/>
        <v>41914</v>
      </c>
      <c r="AG581" s="6">
        <f t="shared" si="264"/>
        <v>13</v>
      </c>
      <c r="AH581" s="6">
        <f t="shared" si="265"/>
        <v>39</v>
      </c>
      <c r="AJ581">
        <f t="shared" si="255"/>
        <v>157746.95250000001</v>
      </c>
      <c r="AK581">
        <f t="shared" si="256"/>
        <v>1.0654312957329555</v>
      </c>
      <c r="AL581" s="39">
        <f t="shared" si="257"/>
        <v>41914</v>
      </c>
      <c r="AM581" s="40">
        <f t="shared" si="258"/>
        <v>168.06854000000001</v>
      </c>
      <c r="AN581">
        <f t="shared" si="266"/>
        <v>410.14207649999997</v>
      </c>
      <c r="AO581">
        <f t="shared" si="266"/>
        <v>347.0432955</v>
      </c>
      <c r="AP581" s="33">
        <f t="shared" si="266"/>
        <v>283.94451449999997</v>
      </c>
      <c r="AQ581">
        <f t="shared" si="266"/>
        <v>220.84573349999999</v>
      </c>
      <c r="AR581">
        <f t="shared" si="266"/>
        <v>157.74695250000002</v>
      </c>
      <c r="AT581">
        <f>PER!AK581/PBR!AJ581*100</f>
        <v>15.700575895436078</v>
      </c>
      <c r="AU581">
        <f t="shared" si="259"/>
        <v>181230.90749999997</v>
      </c>
      <c r="AW581">
        <f>PER!AW581/PBR!AU581*100</f>
        <v>15.870790416916059</v>
      </c>
      <c r="BB581">
        <f t="shared" si="260"/>
        <v>173780.405</v>
      </c>
      <c r="BC581">
        <f t="shared" si="261"/>
        <v>0.96713170854907382</v>
      </c>
      <c r="BD581" s="41">
        <f t="shared" si="262"/>
        <v>168.06854000000001</v>
      </c>
      <c r="BE581">
        <f t="shared" si="267"/>
        <v>417.07297199999999</v>
      </c>
      <c r="BF581">
        <f t="shared" si="267"/>
        <v>347.56081</v>
      </c>
      <c r="BG581">
        <f t="shared" si="267"/>
        <v>278.04864800000001</v>
      </c>
      <c r="BH581">
        <f t="shared" si="267"/>
        <v>208.53648600000002</v>
      </c>
      <c r="BI581">
        <f t="shared" si="267"/>
        <v>139.02432400000001</v>
      </c>
      <c r="BK581">
        <f>PER!BD581/PBR!BB581*100</f>
        <v>12.365362769179873</v>
      </c>
      <c r="BL581">
        <f t="shared" si="263"/>
        <v>181230.90749999997</v>
      </c>
      <c r="BN581">
        <f>PER!BP581/PBR!BL581*100</f>
        <v>14.517534764317174</v>
      </c>
    </row>
    <row r="582" spans="1:66" x14ac:dyDescent="0.3">
      <c r="A582" s="38">
        <v>41922</v>
      </c>
      <c r="B582" s="48">
        <v>162765.76999999999</v>
      </c>
      <c r="C582" s="48">
        <v>204563.63</v>
      </c>
      <c r="D582" s="49">
        <v>1105000</v>
      </c>
      <c r="E582" s="48">
        <v>2529.02</v>
      </c>
      <c r="AC582" s="35">
        <f t="shared" si="251"/>
        <v>2015</v>
      </c>
      <c r="AD582" s="5">
        <f t="shared" si="252"/>
        <v>2014</v>
      </c>
      <c r="AE582" s="5">
        <f t="shared" si="253"/>
        <v>2013</v>
      </c>
      <c r="AF582" s="8">
        <f t="shared" si="254"/>
        <v>41922</v>
      </c>
      <c r="AG582" s="6">
        <f t="shared" si="264"/>
        <v>12</v>
      </c>
      <c r="AH582" s="6">
        <f t="shared" si="265"/>
        <v>40</v>
      </c>
      <c r="AJ582">
        <f t="shared" si="255"/>
        <v>158088.08923076926</v>
      </c>
      <c r="AK582">
        <f t="shared" si="256"/>
        <v>1.0295890777856294</v>
      </c>
      <c r="AL582" s="39">
        <f t="shared" si="257"/>
        <v>41922</v>
      </c>
      <c r="AM582" s="40">
        <f t="shared" si="258"/>
        <v>162.76577</v>
      </c>
      <c r="AN582">
        <f t="shared" si="266"/>
        <v>411.02903200000003</v>
      </c>
      <c r="AO582">
        <f t="shared" si="266"/>
        <v>347.79379630769233</v>
      </c>
      <c r="AP582" s="33">
        <f t="shared" si="266"/>
        <v>284.55856061538464</v>
      </c>
      <c r="AQ582">
        <f t="shared" si="266"/>
        <v>221.32332492307697</v>
      </c>
      <c r="AR582">
        <f t="shared" si="266"/>
        <v>158.08808923076924</v>
      </c>
      <c r="AT582">
        <f>PER!AK582/PBR!AJ582*100</f>
        <v>15.584722005719534</v>
      </c>
      <c r="AU582">
        <f t="shared" si="259"/>
        <v>181672.24615384615</v>
      </c>
      <c r="AW582">
        <f>PER!AW582/PBR!AU582*100</f>
        <v>15.778053309188417</v>
      </c>
      <c r="BB582">
        <f t="shared" si="260"/>
        <v>174077.80692307692</v>
      </c>
      <c r="BC582">
        <f t="shared" si="261"/>
        <v>0.93501735159108712</v>
      </c>
      <c r="BD582" s="41">
        <f t="shared" si="262"/>
        <v>162.76577</v>
      </c>
      <c r="BE582">
        <f t="shared" si="267"/>
        <v>417.7867366153846</v>
      </c>
      <c r="BF582">
        <f t="shared" si="267"/>
        <v>348.15561384615381</v>
      </c>
      <c r="BG582">
        <f t="shared" si="267"/>
        <v>278.52449107692308</v>
      </c>
      <c r="BH582">
        <f t="shared" si="267"/>
        <v>208.89336830769233</v>
      </c>
      <c r="BI582">
        <f t="shared" si="267"/>
        <v>139.26224553846154</v>
      </c>
      <c r="BK582">
        <f>PER!BD582/PBR!BB582*100</f>
        <v>12.32075936123506</v>
      </c>
      <c r="BL582">
        <f t="shared" si="263"/>
        <v>181672.24615384615</v>
      </c>
      <c r="BN582">
        <f>PER!BP582/PBR!BL582*100</f>
        <v>14.46571323370506</v>
      </c>
    </row>
    <row r="583" spans="1:66" x14ac:dyDescent="0.3">
      <c r="A583" s="38">
        <v>41929</v>
      </c>
      <c r="B583" s="48">
        <v>160408.98000000001</v>
      </c>
      <c r="C583" s="48">
        <v>203114.61</v>
      </c>
      <c r="D583" s="49">
        <v>1089000</v>
      </c>
      <c r="E583" s="48">
        <v>2512.8000000000002</v>
      </c>
      <c r="AC583" s="35">
        <f t="shared" si="251"/>
        <v>2015</v>
      </c>
      <c r="AD583" s="5">
        <f t="shared" si="252"/>
        <v>2014</v>
      </c>
      <c r="AE583" s="5">
        <f t="shared" si="253"/>
        <v>2013</v>
      </c>
      <c r="AF583" s="8">
        <f t="shared" si="254"/>
        <v>41929</v>
      </c>
      <c r="AG583" s="6">
        <f t="shared" si="264"/>
        <v>11</v>
      </c>
      <c r="AH583" s="6">
        <f t="shared" si="265"/>
        <v>41</v>
      </c>
      <c r="AJ583">
        <f t="shared" si="255"/>
        <v>158429.22596153847</v>
      </c>
      <c r="AK583">
        <f t="shared" si="256"/>
        <v>1.0124961415827542</v>
      </c>
      <c r="AL583" s="39">
        <f t="shared" si="257"/>
        <v>41929</v>
      </c>
      <c r="AM583" s="40">
        <f t="shared" si="258"/>
        <v>160.40898000000001</v>
      </c>
      <c r="AN583">
        <f t="shared" si="266"/>
        <v>411.91598749999997</v>
      </c>
      <c r="AO583">
        <f t="shared" si="266"/>
        <v>348.54429711538461</v>
      </c>
      <c r="AP583" s="33">
        <f t="shared" si="266"/>
        <v>285.17260673076919</v>
      </c>
      <c r="AQ583">
        <f t="shared" si="266"/>
        <v>221.80091634615385</v>
      </c>
      <c r="AR583">
        <f t="shared" si="266"/>
        <v>158.42922596153846</v>
      </c>
      <c r="AT583">
        <f>PER!AK583/PBR!AJ583*100</f>
        <v>15.469367039316481</v>
      </c>
      <c r="AU583">
        <f t="shared" si="259"/>
        <v>182113.5848076923</v>
      </c>
      <c r="AW583">
        <f>PER!AW583/PBR!AU583*100</f>
        <v>15.685765684351679</v>
      </c>
      <c r="BB583">
        <f t="shared" si="260"/>
        <v>174375.20884615387</v>
      </c>
      <c r="BC583">
        <f t="shared" si="261"/>
        <v>0.91990702727429652</v>
      </c>
      <c r="BD583" s="41">
        <f t="shared" si="262"/>
        <v>160.40898000000001</v>
      </c>
      <c r="BE583">
        <f t="shared" si="267"/>
        <v>418.50050123076926</v>
      </c>
      <c r="BF583">
        <f t="shared" si="267"/>
        <v>348.75041769230774</v>
      </c>
      <c r="BG583">
        <f t="shared" si="267"/>
        <v>279.00033415384621</v>
      </c>
      <c r="BH583">
        <f t="shared" si="267"/>
        <v>209.25025061538466</v>
      </c>
      <c r="BI583">
        <f t="shared" si="267"/>
        <v>139.50016707692311</v>
      </c>
      <c r="BK583">
        <f>PER!BD583/PBR!BB583*100</f>
        <v>12.276308098074889</v>
      </c>
      <c r="BL583">
        <f t="shared" si="263"/>
        <v>182113.5848076923</v>
      </c>
      <c r="BN583">
        <f>PER!BP583/PBR!BL583*100</f>
        <v>14.41414287430112</v>
      </c>
    </row>
    <row r="584" spans="1:66" x14ac:dyDescent="0.3">
      <c r="A584" s="38">
        <v>41936</v>
      </c>
      <c r="B584" s="48">
        <v>163796.85999999999</v>
      </c>
      <c r="C584" s="48">
        <v>208013.31</v>
      </c>
      <c r="D584" s="49">
        <v>1112000</v>
      </c>
      <c r="E584" s="48">
        <v>2571.6999999999998</v>
      </c>
      <c r="AC584" s="35">
        <f t="shared" ref="AC584:AC647" si="268">AD584+1</f>
        <v>2015</v>
      </c>
      <c r="AD584" s="5">
        <f t="shared" ref="AD584:AD647" si="269">YEAR(AF584)</f>
        <v>2014</v>
      </c>
      <c r="AE584" s="5">
        <f t="shared" ref="AE584:AE647" si="270">AD584-1</f>
        <v>2013</v>
      </c>
      <c r="AF584" s="8">
        <f t="shared" ref="AF584:AF647" si="271">A584</f>
        <v>41936</v>
      </c>
      <c r="AG584" s="6">
        <f t="shared" si="264"/>
        <v>10</v>
      </c>
      <c r="AH584" s="6">
        <f t="shared" si="265"/>
        <v>42</v>
      </c>
      <c r="AJ584">
        <f t="shared" ref="AJ584:AJ647" si="272">VLOOKUP($AD584,$AK$3:$AM$17,AL$1,FALSE)*($AH584/$AG$18)+VLOOKUP($AE584,$AK$3:$AM$17,AL$1,FALSE)*($AG584/$AH$18)</f>
        <v>158770.36269230771</v>
      </c>
      <c r="AK584">
        <f t="shared" ref="AK584:AK647" si="273">B584/AJ584</f>
        <v>1.0316589143115675</v>
      </c>
      <c r="AL584" s="39">
        <f t="shared" ref="AL584:AL647" si="274">AF584</f>
        <v>41936</v>
      </c>
      <c r="AM584" s="40">
        <f t="shared" ref="AM584:AM647" si="275">(B584)/1000</f>
        <v>163.79685999999998</v>
      </c>
      <c r="AN584">
        <f t="shared" si="266"/>
        <v>412.80294299999997</v>
      </c>
      <c r="AO584">
        <f t="shared" si="266"/>
        <v>349.29479792307689</v>
      </c>
      <c r="AP584" s="33">
        <f t="shared" si="266"/>
        <v>285.7866528461538</v>
      </c>
      <c r="AQ584">
        <f t="shared" si="266"/>
        <v>222.27850776923077</v>
      </c>
      <c r="AR584">
        <f t="shared" si="266"/>
        <v>158.77036269230771</v>
      </c>
      <c r="AT584">
        <f>PER!AK584/PBR!AJ584*100</f>
        <v>15.354507780241287</v>
      </c>
      <c r="AU584">
        <f t="shared" ref="AU584:AU647" si="276">VLOOKUP($AD584,$AK$3:$AM$17,AM$1,FALSE)*($AH584/$AG$18)+VLOOKUP($AE584,$AK$3:$AM$17,AM$1,FALSE)*($AG584/$AH$18)</f>
        <v>182554.92346153845</v>
      </c>
      <c r="AW584">
        <f>PER!AW584/PBR!AU584*100</f>
        <v>15.593924282441609</v>
      </c>
      <c r="BB584">
        <f t="shared" ref="BB584:BB647" si="277">VLOOKUP($AD584,$AK$3:$AM$17,AL$1,FALSE)*($AG584/$AG$18)+VLOOKUP($AC584,$AK$3:$AM$17,AL$1,FALSE)*($AH584/$AH$18)</f>
        <v>174672.61076923079</v>
      </c>
      <c r="BC584">
        <f t="shared" ref="BC584:BC647" si="278">B584/BB584</f>
        <v>0.93773637022235079</v>
      </c>
      <c r="BD584" s="41">
        <f t="shared" ref="BD584:BD647" si="279">AM584</f>
        <v>163.79685999999998</v>
      </c>
      <c r="BE584">
        <f t="shared" si="267"/>
        <v>419.21426584615392</v>
      </c>
      <c r="BF584">
        <f t="shared" si="267"/>
        <v>349.34522153846154</v>
      </c>
      <c r="BG584">
        <f t="shared" si="267"/>
        <v>279.47617723076922</v>
      </c>
      <c r="BH584">
        <f t="shared" si="267"/>
        <v>209.60713292307699</v>
      </c>
      <c r="BI584">
        <f t="shared" si="267"/>
        <v>139.73808861538461</v>
      </c>
      <c r="BK584">
        <f>PER!BD584/PBR!BB584*100</f>
        <v>12.232008202562902</v>
      </c>
      <c r="BL584">
        <f t="shared" ref="BL584:BL647" si="280">VLOOKUP($AD584,$AK$3:$AM$17,AM$1,FALSE)*($AH584/$AG$18)+VLOOKUP($AE584,$AK$3:$AM$17,AM$1,FALSE)*($AG584/$AH$18)</f>
        <v>182554.92346153845</v>
      </c>
      <c r="BN584">
        <f>PER!BP584/PBR!BL584*100</f>
        <v>14.362821864436114</v>
      </c>
    </row>
    <row r="585" spans="1:66" x14ac:dyDescent="0.3">
      <c r="A585" s="38">
        <v>41943</v>
      </c>
      <c r="B585" s="49">
        <v>183240.38</v>
      </c>
      <c r="C585" s="48">
        <v>229431.76</v>
      </c>
      <c r="D585" s="49">
        <v>1244000</v>
      </c>
      <c r="E585" s="48">
        <v>2835.76</v>
      </c>
      <c r="AC585" s="35">
        <f t="shared" si="268"/>
        <v>2015</v>
      </c>
      <c r="AD585" s="5">
        <f t="shared" si="269"/>
        <v>2014</v>
      </c>
      <c r="AE585" s="5">
        <f t="shared" si="270"/>
        <v>2013</v>
      </c>
      <c r="AF585" s="8">
        <f t="shared" si="271"/>
        <v>41943</v>
      </c>
      <c r="AG585" s="6">
        <f t="shared" si="264"/>
        <v>9</v>
      </c>
      <c r="AH585" s="6">
        <f t="shared" si="265"/>
        <v>43</v>
      </c>
      <c r="AJ585">
        <f t="shared" si="272"/>
        <v>159111.49942307692</v>
      </c>
      <c r="AK585">
        <f t="shared" si="273"/>
        <v>1.1516476223554684</v>
      </c>
      <c r="AL585" s="39">
        <f t="shared" si="274"/>
        <v>41943</v>
      </c>
      <c r="AM585" s="40">
        <f t="shared" si="275"/>
        <v>183.24038000000002</v>
      </c>
      <c r="AN585">
        <f t="shared" si="266"/>
        <v>413.68989849999997</v>
      </c>
      <c r="AO585">
        <f t="shared" si="266"/>
        <v>350.04529873076922</v>
      </c>
      <c r="AP585" s="33">
        <f t="shared" si="266"/>
        <v>286.40069896153841</v>
      </c>
      <c r="AQ585">
        <f t="shared" si="266"/>
        <v>222.75609919230769</v>
      </c>
      <c r="AR585">
        <f t="shared" si="266"/>
        <v>159.11149942307694</v>
      </c>
      <c r="AT585">
        <f>PER!AK585/PBR!AJ585*100</f>
        <v>15.240141040088751</v>
      </c>
      <c r="AU585">
        <f t="shared" si="276"/>
        <v>182996.2621153846</v>
      </c>
      <c r="AW585">
        <f>PER!AW585/PBR!AU585*100</f>
        <v>15.502525874942656</v>
      </c>
      <c r="BB585">
        <f t="shared" si="277"/>
        <v>174970.0126923077</v>
      </c>
      <c r="BC585">
        <f t="shared" si="278"/>
        <v>1.0472673413028557</v>
      </c>
      <c r="BD585" s="41">
        <f t="shared" si="279"/>
        <v>183.24038000000002</v>
      </c>
      <c r="BE585">
        <f t="shared" si="267"/>
        <v>419.92803046153847</v>
      </c>
      <c r="BF585">
        <f t="shared" si="267"/>
        <v>349.94002538461541</v>
      </c>
      <c r="BG585">
        <f t="shared" si="267"/>
        <v>279.95202030769235</v>
      </c>
      <c r="BH585">
        <f t="shared" si="267"/>
        <v>209.96401523076926</v>
      </c>
      <c r="BI585">
        <f t="shared" si="267"/>
        <v>139.97601015384618</v>
      </c>
      <c r="BK585">
        <f>PER!BD585/PBR!BB585*100</f>
        <v>12.187858902846326</v>
      </c>
      <c r="BL585">
        <f t="shared" si="280"/>
        <v>182996.2621153846</v>
      </c>
      <c r="BN585">
        <f>PER!BP585/PBR!BL585*100</f>
        <v>14.311748400014345</v>
      </c>
    </row>
    <row r="586" spans="1:66" x14ac:dyDescent="0.3">
      <c r="A586" s="38">
        <v>41950</v>
      </c>
      <c r="B586" s="48">
        <v>177643</v>
      </c>
      <c r="C586" s="48">
        <v>223794.77</v>
      </c>
      <c r="D586" s="49">
        <v>1206000</v>
      </c>
      <c r="E586" s="48">
        <v>2766.22</v>
      </c>
      <c r="AC586" s="35">
        <f t="shared" si="268"/>
        <v>2015</v>
      </c>
      <c r="AD586" s="5">
        <f t="shared" si="269"/>
        <v>2014</v>
      </c>
      <c r="AE586" s="5">
        <f t="shared" si="270"/>
        <v>2013</v>
      </c>
      <c r="AF586" s="8">
        <f t="shared" si="271"/>
        <v>41950</v>
      </c>
      <c r="AG586" s="6">
        <f t="shared" si="264"/>
        <v>8</v>
      </c>
      <c r="AH586" s="6">
        <f t="shared" si="265"/>
        <v>44</v>
      </c>
      <c r="AJ586">
        <f t="shared" si="272"/>
        <v>159452.63615384616</v>
      </c>
      <c r="AK586">
        <f t="shared" si="273"/>
        <v>1.1140800446133927</v>
      </c>
      <c r="AL586" s="39">
        <f t="shared" si="274"/>
        <v>41950</v>
      </c>
      <c r="AM586" s="40">
        <f t="shared" si="275"/>
        <v>177.643</v>
      </c>
      <c r="AN586">
        <f t="shared" si="266"/>
        <v>414.57685399999997</v>
      </c>
      <c r="AO586">
        <f t="shared" si="266"/>
        <v>350.79579953846149</v>
      </c>
      <c r="AP586" s="33">
        <f t="shared" si="266"/>
        <v>287.01474507692308</v>
      </c>
      <c r="AQ586">
        <f t="shared" si="266"/>
        <v>223.2336906153846</v>
      </c>
      <c r="AR586">
        <f t="shared" si="266"/>
        <v>159.45263615384616</v>
      </c>
      <c r="AT586">
        <f>PER!AK586/PBR!AJ586*100</f>
        <v>15.126263657739077</v>
      </c>
      <c r="AU586">
        <f t="shared" si="276"/>
        <v>183437.60076923075</v>
      </c>
      <c r="AW586">
        <f>PER!AW586/PBR!AU586*100</f>
        <v>15.411567264409651</v>
      </c>
      <c r="BB586">
        <f t="shared" si="277"/>
        <v>175267.41461538462</v>
      </c>
      <c r="BC586">
        <f t="shared" si="278"/>
        <v>1.0135540618878214</v>
      </c>
      <c r="BD586" s="41">
        <f t="shared" si="279"/>
        <v>177.643</v>
      </c>
      <c r="BE586">
        <f t="shared" si="267"/>
        <v>420.64179507692307</v>
      </c>
      <c r="BF586">
        <f t="shared" si="267"/>
        <v>350.53482923076922</v>
      </c>
      <c r="BG586">
        <f t="shared" si="267"/>
        <v>280.42786338461542</v>
      </c>
      <c r="BH586">
        <f t="shared" si="267"/>
        <v>210.32089753846157</v>
      </c>
      <c r="BI586">
        <f t="shared" si="267"/>
        <v>140.21393169230771</v>
      </c>
      <c r="BK586">
        <f>PER!BD586/PBR!BB586*100</f>
        <v>12.143859432311256</v>
      </c>
      <c r="BL586">
        <f t="shared" si="280"/>
        <v>183437.60076923075</v>
      </c>
      <c r="BN586">
        <f>PER!BP586/PBR!BL586*100</f>
        <v>14.260920694302248</v>
      </c>
    </row>
    <row r="587" spans="1:66" x14ac:dyDescent="0.3">
      <c r="A587" s="38">
        <v>41957</v>
      </c>
      <c r="B587" s="48">
        <v>175875.41</v>
      </c>
      <c r="C587" s="48">
        <v>223580.7</v>
      </c>
      <c r="D587" s="49">
        <v>1194000</v>
      </c>
      <c r="E587" s="48">
        <v>2764.08</v>
      </c>
      <c r="AC587" s="35">
        <f t="shared" si="268"/>
        <v>2015</v>
      </c>
      <c r="AD587" s="5">
        <f t="shared" si="269"/>
        <v>2014</v>
      </c>
      <c r="AE587" s="5">
        <f t="shared" si="270"/>
        <v>2013</v>
      </c>
      <c r="AF587" s="8">
        <f t="shared" si="271"/>
        <v>41957</v>
      </c>
      <c r="AG587" s="6">
        <f t="shared" si="264"/>
        <v>7</v>
      </c>
      <c r="AH587" s="6">
        <f t="shared" si="265"/>
        <v>45</v>
      </c>
      <c r="AJ587">
        <f t="shared" si="272"/>
        <v>159793.77288461541</v>
      </c>
      <c r="AK587">
        <f t="shared" si="273"/>
        <v>1.1006399487606873</v>
      </c>
      <c r="AL587" s="39">
        <f t="shared" si="274"/>
        <v>41957</v>
      </c>
      <c r="AM587" s="40">
        <f t="shared" si="275"/>
        <v>175.87541000000002</v>
      </c>
      <c r="AN587">
        <f t="shared" si="266"/>
        <v>415.46380949999997</v>
      </c>
      <c r="AO587">
        <f t="shared" si="266"/>
        <v>351.54630034615383</v>
      </c>
      <c r="AP587" s="33">
        <f t="shared" si="266"/>
        <v>287.62879119230774</v>
      </c>
      <c r="AQ587">
        <f t="shared" si="266"/>
        <v>223.71128203846158</v>
      </c>
      <c r="AR587">
        <f t="shared" si="266"/>
        <v>159.79377288461541</v>
      </c>
      <c r="AT587">
        <f>PER!AK587/PBR!AJ587*100</f>
        <v>15.012872499066612</v>
      </c>
      <c r="AU587">
        <f t="shared" si="276"/>
        <v>183878.93942307692</v>
      </c>
      <c r="AW587">
        <f>PER!AW587/PBR!AU587*100</f>
        <v>15.32104528409492</v>
      </c>
      <c r="BB587">
        <f t="shared" si="277"/>
        <v>175564.81653846154</v>
      </c>
      <c r="BC587">
        <f t="shared" si="278"/>
        <v>1.0017691099370722</v>
      </c>
      <c r="BD587" s="41">
        <f t="shared" si="279"/>
        <v>175.87541000000002</v>
      </c>
      <c r="BE587">
        <f t="shared" si="267"/>
        <v>421.35555969230768</v>
      </c>
      <c r="BF587">
        <f t="shared" si="267"/>
        <v>351.12963307692308</v>
      </c>
      <c r="BG587">
        <f t="shared" si="267"/>
        <v>280.90370646153849</v>
      </c>
      <c r="BH587">
        <f t="shared" si="267"/>
        <v>210.6777798461539</v>
      </c>
      <c r="BI587">
        <f t="shared" si="267"/>
        <v>140.45185323076925</v>
      </c>
      <c r="BK587">
        <f>PER!BD587/PBR!BB587*100</f>
        <v>12.100009029538276</v>
      </c>
      <c r="BL587">
        <f t="shared" si="280"/>
        <v>183878.93942307692</v>
      </c>
      <c r="BN587">
        <f>PER!BP587/PBR!BL587*100</f>
        <v>14.210336977720035</v>
      </c>
    </row>
    <row r="588" spans="1:66" x14ac:dyDescent="0.3">
      <c r="A588" s="38">
        <v>41964</v>
      </c>
      <c r="B588" s="48">
        <v>180147.09</v>
      </c>
      <c r="C588" s="48">
        <v>225675.91</v>
      </c>
      <c r="D588" s="49">
        <v>1223000</v>
      </c>
      <c r="E588" s="48">
        <v>2787.68</v>
      </c>
      <c r="AC588" s="35">
        <f t="shared" si="268"/>
        <v>2015</v>
      </c>
      <c r="AD588" s="5">
        <f t="shared" si="269"/>
        <v>2014</v>
      </c>
      <c r="AE588" s="5">
        <f t="shared" si="270"/>
        <v>2013</v>
      </c>
      <c r="AF588" s="8">
        <f t="shared" si="271"/>
        <v>41964</v>
      </c>
      <c r="AG588" s="6">
        <f t="shared" si="264"/>
        <v>6</v>
      </c>
      <c r="AH588" s="6">
        <f t="shared" si="265"/>
        <v>46</v>
      </c>
      <c r="AJ588">
        <f t="shared" si="272"/>
        <v>160134.90961538462</v>
      </c>
      <c r="AK588">
        <f t="shared" si="273"/>
        <v>1.12497075392668</v>
      </c>
      <c r="AL588" s="39">
        <f t="shared" si="274"/>
        <v>41964</v>
      </c>
      <c r="AM588" s="40">
        <f t="shared" si="275"/>
        <v>180.14708999999999</v>
      </c>
      <c r="AN588">
        <f t="shared" si="266"/>
        <v>416.35076499999997</v>
      </c>
      <c r="AO588">
        <f t="shared" si="266"/>
        <v>352.29680115384616</v>
      </c>
      <c r="AP588" s="33">
        <f t="shared" si="266"/>
        <v>288.2428373076923</v>
      </c>
      <c r="AQ588">
        <f t="shared" si="266"/>
        <v>224.18887346153846</v>
      </c>
      <c r="AR588">
        <f t="shared" si="266"/>
        <v>160.13490961538463</v>
      </c>
      <c r="AT588">
        <f>PER!AK588/PBR!AJ588*100</f>
        <v>14.899964456652311</v>
      </c>
      <c r="AU588">
        <f t="shared" si="276"/>
        <v>184320.27807692307</v>
      </c>
      <c r="AW588">
        <f>PER!AW588/PBR!AU588*100</f>
        <v>15.230956797580783</v>
      </c>
      <c r="BB588">
        <f t="shared" si="277"/>
        <v>175862.21846153846</v>
      </c>
      <c r="BC588">
        <f t="shared" si="278"/>
        <v>1.0243649350949058</v>
      </c>
      <c r="BD588" s="41">
        <f t="shared" si="279"/>
        <v>180.14708999999999</v>
      </c>
      <c r="BE588">
        <f t="shared" si="267"/>
        <v>422.06932430769228</v>
      </c>
      <c r="BF588">
        <f t="shared" si="267"/>
        <v>351.72443692307695</v>
      </c>
      <c r="BG588">
        <f t="shared" si="267"/>
        <v>281.37954953846156</v>
      </c>
      <c r="BH588">
        <f t="shared" si="267"/>
        <v>211.03466215384617</v>
      </c>
      <c r="BI588">
        <f t="shared" si="267"/>
        <v>140.68977476923078</v>
      </c>
      <c r="BK588">
        <f>PER!BD588/PBR!BB588*100</f>
        <v>12.056306938258535</v>
      </c>
      <c r="BL588">
        <f t="shared" si="280"/>
        <v>184320.27807692307</v>
      </c>
      <c r="BN588">
        <f>PER!BP588/PBR!BL588*100</f>
        <v>14.159995497636332</v>
      </c>
    </row>
    <row r="589" spans="1:66" x14ac:dyDescent="0.3">
      <c r="A589" s="38">
        <v>41971</v>
      </c>
      <c r="B589" s="48">
        <v>189574.25</v>
      </c>
      <c r="C589" s="48">
        <v>236400.91</v>
      </c>
      <c r="D589" s="49">
        <v>1287000</v>
      </c>
      <c r="E589" s="48">
        <v>2920.6</v>
      </c>
      <c r="AC589" s="35">
        <f t="shared" si="268"/>
        <v>2015</v>
      </c>
      <c r="AD589" s="5">
        <f t="shared" si="269"/>
        <v>2014</v>
      </c>
      <c r="AE589" s="5">
        <f t="shared" si="270"/>
        <v>2013</v>
      </c>
      <c r="AF589" s="8">
        <f t="shared" si="271"/>
        <v>41971</v>
      </c>
      <c r="AG589" s="6">
        <f t="shared" si="264"/>
        <v>5</v>
      </c>
      <c r="AH589" s="6">
        <f t="shared" si="265"/>
        <v>47</v>
      </c>
      <c r="AJ589">
        <f t="shared" si="272"/>
        <v>160476.04634615386</v>
      </c>
      <c r="AK589">
        <f t="shared" si="273"/>
        <v>1.1813242805787976</v>
      </c>
      <c r="AL589" s="39">
        <f t="shared" si="274"/>
        <v>41971</v>
      </c>
      <c r="AM589" s="40">
        <f t="shared" si="275"/>
        <v>189.57425000000001</v>
      </c>
      <c r="AN589">
        <f t="shared" si="266"/>
        <v>417.23772050000002</v>
      </c>
      <c r="AO589">
        <f t="shared" si="266"/>
        <v>353.04730196153844</v>
      </c>
      <c r="AP589" s="33">
        <f t="shared" si="266"/>
        <v>288.85688342307697</v>
      </c>
      <c r="AQ589">
        <f t="shared" si="266"/>
        <v>224.66646488461538</v>
      </c>
      <c r="AR589">
        <f t="shared" si="266"/>
        <v>160.47604634615385</v>
      </c>
      <c r="AT589">
        <f>PER!AK589/PBR!AJ589*100</f>
        <v>14.787536449499894</v>
      </c>
      <c r="AU589">
        <f t="shared" si="276"/>
        <v>184761.61673076922</v>
      </c>
      <c r="AW589">
        <f>PER!AW589/PBR!AU589*100</f>
        <v>15.141298698417327</v>
      </c>
      <c r="BB589">
        <f t="shared" si="277"/>
        <v>176159.62038461538</v>
      </c>
      <c r="BC589">
        <f t="shared" si="278"/>
        <v>1.0761504230430106</v>
      </c>
      <c r="BD589" s="41">
        <f t="shared" si="279"/>
        <v>189.57425000000001</v>
      </c>
      <c r="BE589">
        <f t="shared" si="267"/>
        <v>422.78308892307695</v>
      </c>
      <c r="BF589">
        <f t="shared" si="267"/>
        <v>352.31924076923076</v>
      </c>
      <c r="BG589">
        <f t="shared" si="267"/>
        <v>281.85539261538457</v>
      </c>
      <c r="BH589">
        <f t="shared" si="267"/>
        <v>211.3915444615385</v>
      </c>
      <c r="BI589">
        <f t="shared" si="267"/>
        <v>140.92769630769229</v>
      </c>
      <c r="BK589">
        <f>PER!BD589/PBR!BB589*100</f>
        <v>12.012752407310282</v>
      </c>
      <c r="BL589">
        <f t="shared" si="280"/>
        <v>184761.61673076922</v>
      </c>
      <c r="BN589">
        <f>PER!BP589/PBR!BL589*100</f>
        <v>14.109894518165756</v>
      </c>
    </row>
    <row r="590" spans="1:66" x14ac:dyDescent="0.3">
      <c r="A590" s="38">
        <v>41978</v>
      </c>
      <c r="B590" s="48">
        <v>191783.74</v>
      </c>
      <c r="C590" s="48">
        <v>238855.49</v>
      </c>
      <c r="D590" s="49">
        <v>1302000</v>
      </c>
      <c r="E590" s="48">
        <v>2950.79</v>
      </c>
      <c r="AC590" s="35">
        <f t="shared" si="268"/>
        <v>2015</v>
      </c>
      <c r="AD590" s="5">
        <f t="shared" si="269"/>
        <v>2014</v>
      </c>
      <c r="AE590" s="5">
        <f t="shared" si="270"/>
        <v>2013</v>
      </c>
      <c r="AF590" s="8">
        <f t="shared" si="271"/>
        <v>41978</v>
      </c>
      <c r="AG590" s="6">
        <f t="shared" si="264"/>
        <v>4</v>
      </c>
      <c r="AH590" s="6">
        <f t="shared" si="265"/>
        <v>48</v>
      </c>
      <c r="AJ590">
        <f t="shared" si="272"/>
        <v>160817.1830769231</v>
      </c>
      <c r="AK590">
        <f t="shared" si="273"/>
        <v>1.192557513635</v>
      </c>
      <c r="AL590" s="39">
        <f t="shared" si="274"/>
        <v>41978</v>
      </c>
      <c r="AM590" s="40">
        <f t="shared" si="275"/>
        <v>191.78373999999999</v>
      </c>
      <c r="AN590">
        <f t="shared" si="266"/>
        <v>418.12467600000002</v>
      </c>
      <c r="AO590">
        <f t="shared" si="266"/>
        <v>353.79780276923077</v>
      </c>
      <c r="AP590" s="33">
        <f t="shared" si="266"/>
        <v>289.47092953846158</v>
      </c>
      <c r="AQ590">
        <f t="shared" si="266"/>
        <v>225.14405630769235</v>
      </c>
      <c r="AR590">
        <f t="shared" si="266"/>
        <v>160.8171830769231</v>
      </c>
      <c r="AT590">
        <f>PER!AK590/PBR!AJ590*100</f>
        <v>14.675585422755578</v>
      </c>
      <c r="AU590">
        <f t="shared" si="276"/>
        <v>185202.9553846154</v>
      </c>
      <c r="AW590">
        <f>PER!AW590/PBR!AU590*100</f>
        <v>15.052067909765285</v>
      </c>
      <c r="BB590">
        <f t="shared" si="277"/>
        <v>176457.02230769233</v>
      </c>
      <c r="BC590">
        <f t="shared" si="278"/>
        <v>1.0868580773486141</v>
      </c>
      <c r="BD590" s="41">
        <f t="shared" si="279"/>
        <v>191.78373999999999</v>
      </c>
      <c r="BE590">
        <f t="shared" si="267"/>
        <v>423.49685353846155</v>
      </c>
      <c r="BF590">
        <f t="shared" si="267"/>
        <v>352.91404461538468</v>
      </c>
      <c r="BG590">
        <f t="shared" si="267"/>
        <v>282.33123569230776</v>
      </c>
      <c r="BH590">
        <f t="shared" si="267"/>
        <v>211.74842676923083</v>
      </c>
      <c r="BI590">
        <f t="shared" si="267"/>
        <v>141.16561784615388</v>
      </c>
      <c r="BK590">
        <f>PER!BD590/PBR!BB590*100</f>
        <v>11.969344690595808</v>
      </c>
      <c r="BL590">
        <f t="shared" si="280"/>
        <v>185202.9553846154</v>
      </c>
      <c r="BN590">
        <f>PER!BP590/PBR!BL590*100</f>
        <v>14.060032319969373</v>
      </c>
    </row>
    <row r="591" spans="1:66" x14ac:dyDescent="0.3">
      <c r="A591" s="38">
        <v>41985</v>
      </c>
      <c r="B591" s="48">
        <v>189426.95</v>
      </c>
      <c r="C591" s="48">
        <v>235388.01</v>
      </c>
      <c r="D591" s="49">
        <v>1286000</v>
      </c>
      <c r="E591" s="48">
        <v>2909.16</v>
      </c>
      <c r="AC591" s="35">
        <f t="shared" si="268"/>
        <v>2015</v>
      </c>
      <c r="AD591" s="5">
        <f t="shared" si="269"/>
        <v>2014</v>
      </c>
      <c r="AE591" s="5">
        <f t="shared" si="270"/>
        <v>2013</v>
      </c>
      <c r="AF591" s="8">
        <f t="shared" si="271"/>
        <v>41985</v>
      </c>
      <c r="AG591" s="6">
        <f t="shared" si="264"/>
        <v>3</v>
      </c>
      <c r="AH591" s="6">
        <f t="shared" si="265"/>
        <v>49</v>
      </c>
      <c r="AJ591">
        <f t="shared" si="272"/>
        <v>161158.31980769231</v>
      </c>
      <c r="AK591">
        <f t="shared" si="273"/>
        <v>1.1754090649867794</v>
      </c>
      <c r="AL591" s="39">
        <f t="shared" si="274"/>
        <v>41985</v>
      </c>
      <c r="AM591" s="40">
        <f t="shared" si="275"/>
        <v>189.42695000000001</v>
      </c>
      <c r="AN591">
        <f t="shared" si="266"/>
        <v>419.01163149999996</v>
      </c>
      <c r="AO591">
        <f t="shared" si="266"/>
        <v>354.54830357692305</v>
      </c>
      <c r="AP591" s="33">
        <f t="shared" si="266"/>
        <v>290.08497565384619</v>
      </c>
      <c r="AQ591">
        <f t="shared" si="266"/>
        <v>225.62164773076924</v>
      </c>
      <c r="AR591">
        <f t="shared" si="266"/>
        <v>161.15831980769232</v>
      </c>
      <c r="AT591">
        <f>PER!AK591/PBR!AJ591*100</f>
        <v>14.5641083474314</v>
      </c>
      <c r="AU591">
        <f t="shared" si="276"/>
        <v>185644.29403846152</v>
      </c>
      <c r="AW591">
        <f>PER!AW591/PBR!AU591*100</f>
        <v>14.963261384044134</v>
      </c>
      <c r="BB591">
        <f t="shared" si="277"/>
        <v>176754.42423076925</v>
      </c>
      <c r="BC591">
        <f t="shared" si="278"/>
        <v>1.071695663768425</v>
      </c>
      <c r="BD591" s="41">
        <f t="shared" si="279"/>
        <v>189.42695000000001</v>
      </c>
      <c r="BE591">
        <f t="shared" si="267"/>
        <v>424.21061815384616</v>
      </c>
      <c r="BF591">
        <f t="shared" si="267"/>
        <v>353.50884846153849</v>
      </c>
      <c r="BG591">
        <f t="shared" si="267"/>
        <v>282.80707876923083</v>
      </c>
      <c r="BH591">
        <f t="shared" si="267"/>
        <v>212.10530907692311</v>
      </c>
      <c r="BI591">
        <f t="shared" si="267"/>
        <v>141.40353938461541</v>
      </c>
      <c r="BK591">
        <f>PER!BD591/PBR!BB591*100</f>
        <v>11.926083047038864</v>
      </c>
      <c r="BL591">
        <f t="shared" si="280"/>
        <v>185644.29403846152</v>
      </c>
      <c r="BN591">
        <f>PER!BP591/PBR!BL591*100</f>
        <v>14.010407200058042</v>
      </c>
    </row>
    <row r="592" spans="1:66" x14ac:dyDescent="0.3">
      <c r="A592" s="38">
        <v>41992</v>
      </c>
      <c r="B592" s="49">
        <v>195613.52</v>
      </c>
      <c r="C592" s="48">
        <v>242510.72</v>
      </c>
      <c r="D592" s="49">
        <v>1328000</v>
      </c>
      <c r="E592" s="48">
        <v>2996.94</v>
      </c>
      <c r="AC592" s="35">
        <f t="shared" si="268"/>
        <v>2015</v>
      </c>
      <c r="AD592" s="5">
        <f t="shared" si="269"/>
        <v>2014</v>
      </c>
      <c r="AE592" s="5">
        <f t="shared" si="270"/>
        <v>2013</v>
      </c>
      <c r="AF592" s="8">
        <f t="shared" si="271"/>
        <v>41992</v>
      </c>
      <c r="AG592" s="6">
        <f t="shared" si="264"/>
        <v>2</v>
      </c>
      <c r="AH592" s="6">
        <f t="shared" si="265"/>
        <v>50</v>
      </c>
      <c r="AJ592">
        <f t="shared" si="272"/>
        <v>161499.45653846153</v>
      </c>
      <c r="AK592">
        <f t="shared" si="273"/>
        <v>1.21123330191154</v>
      </c>
      <c r="AL592" s="39">
        <f t="shared" si="274"/>
        <v>41992</v>
      </c>
      <c r="AM592" s="40">
        <f t="shared" si="275"/>
        <v>195.61351999999999</v>
      </c>
      <c r="AN592">
        <f t="shared" si="266"/>
        <v>419.89858699999996</v>
      </c>
      <c r="AO592">
        <f t="shared" si="266"/>
        <v>355.29880438461532</v>
      </c>
      <c r="AP592" s="33">
        <f t="shared" si="266"/>
        <v>290.69902176923074</v>
      </c>
      <c r="AQ592">
        <f t="shared" si="266"/>
        <v>226.09923915384613</v>
      </c>
      <c r="AR592">
        <f t="shared" si="266"/>
        <v>161.49945653846152</v>
      </c>
      <c r="AT592">
        <f>PER!AK592/PBR!AJ592*100</f>
        <v>14.453102220132028</v>
      </c>
      <c r="AU592">
        <f t="shared" si="276"/>
        <v>186085.6326923077</v>
      </c>
      <c r="AW592">
        <f>PER!AW592/PBR!AU592*100</f>
        <v>14.87487610258507</v>
      </c>
      <c r="BB592">
        <f t="shared" si="277"/>
        <v>177051.82615384617</v>
      </c>
      <c r="BC592">
        <f t="shared" si="278"/>
        <v>1.1048376300283114</v>
      </c>
      <c r="BD592" s="41">
        <f t="shared" si="279"/>
        <v>195.61351999999999</v>
      </c>
      <c r="BE592">
        <f t="shared" si="267"/>
        <v>424.92438276923082</v>
      </c>
      <c r="BF592">
        <f t="shared" si="267"/>
        <v>354.10365230769236</v>
      </c>
      <c r="BG592">
        <f t="shared" si="267"/>
        <v>283.28292184615384</v>
      </c>
      <c r="BH592">
        <f t="shared" si="267"/>
        <v>212.46219138461544</v>
      </c>
      <c r="BI592">
        <f t="shared" si="267"/>
        <v>141.64146092307692</v>
      </c>
      <c r="BK592">
        <f>PER!BD592/PBR!BB592*100</f>
        <v>11.882966740542471</v>
      </c>
      <c r="BL592">
        <f t="shared" si="280"/>
        <v>186085.6326923077</v>
      </c>
      <c r="BN592">
        <f>PER!BP592/PBR!BL592*100</f>
        <v>13.961017471598502</v>
      </c>
    </row>
    <row r="593" spans="1:66" x14ac:dyDescent="0.3">
      <c r="A593" s="38">
        <v>41999</v>
      </c>
      <c r="B593" s="48">
        <v>199148.7</v>
      </c>
      <c r="C593" s="48">
        <v>245242.12</v>
      </c>
      <c r="D593" s="49">
        <v>1352000</v>
      </c>
      <c r="E593" s="49">
        <v>3026.91</v>
      </c>
      <c r="AC593" s="35">
        <f t="shared" si="268"/>
        <v>2015</v>
      </c>
      <c r="AD593" s="5">
        <f t="shared" si="269"/>
        <v>2014</v>
      </c>
      <c r="AE593" s="5">
        <f t="shared" si="270"/>
        <v>2013</v>
      </c>
      <c r="AF593" s="8">
        <f t="shared" si="271"/>
        <v>41999</v>
      </c>
      <c r="AG593" s="6">
        <f t="shared" si="264"/>
        <v>1</v>
      </c>
      <c r="AH593" s="6">
        <f t="shared" si="265"/>
        <v>51</v>
      </c>
      <c r="AJ593">
        <f t="shared" si="272"/>
        <v>161840.59326923077</v>
      </c>
      <c r="AK593">
        <f t="shared" si="273"/>
        <v>1.2305237887302176</v>
      </c>
      <c r="AL593" s="39">
        <f t="shared" si="274"/>
        <v>41999</v>
      </c>
      <c r="AM593" s="40">
        <f t="shared" si="275"/>
        <v>199.14870000000002</v>
      </c>
      <c r="AN593">
        <f t="shared" si="266"/>
        <v>420.78554249999991</v>
      </c>
      <c r="AO593">
        <f t="shared" si="266"/>
        <v>356.0493051923076</v>
      </c>
      <c r="AP593" s="33">
        <f t="shared" si="266"/>
        <v>291.31306788461535</v>
      </c>
      <c r="AQ593">
        <f t="shared" si="266"/>
        <v>226.57683057692307</v>
      </c>
      <c r="AR593">
        <f t="shared" si="266"/>
        <v>161.84059326923077</v>
      </c>
      <c r="AT593">
        <f>PER!AK593/PBR!AJ593*100</f>
        <v>14.342564062785023</v>
      </c>
      <c r="AU593">
        <f t="shared" si="276"/>
        <v>186526.97134615382</v>
      </c>
      <c r="AW593">
        <f>PER!AW593/PBR!AU593*100</f>
        <v>14.786909075289008</v>
      </c>
      <c r="BB593">
        <f t="shared" si="277"/>
        <v>177349.22807692309</v>
      </c>
      <c r="BC593">
        <f t="shared" si="278"/>
        <v>1.1229183355318675</v>
      </c>
      <c r="BD593" s="41">
        <f t="shared" si="279"/>
        <v>199.14870000000002</v>
      </c>
      <c r="BE593">
        <f t="shared" si="267"/>
        <v>425.63814738461537</v>
      </c>
      <c r="BF593">
        <f t="shared" si="267"/>
        <v>354.69845615384617</v>
      </c>
      <c r="BG593">
        <f t="shared" si="267"/>
        <v>283.75876492307697</v>
      </c>
      <c r="BH593">
        <f t="shared" si="267"/>
        <v>212.81907369230771</v>
      </c>
      <c r="BI593">
        <f t="shared" si="267"/>
        <v>141.87938246153848</v>
      </c>
      <c r="BK593">
        <f>PER!BD593/PBR!BB593*100</f>
        <v>11.83999503994718</v>
      </c>
      <c r="BL593">
        <f t="shared" si="280"/>
        <v>186526.97134615382</v>
      </c>
      <c r="BN593">
        <f>PER!BP593/PBR!BL593*100</f>
        <v>13.911861463722264</v>
      </c>
    </row>
    <row r="594" spans="1:66" x14ac:dyDescent="0.3">
      <c r="A594" s="38">
        <v>42006</v>
      </c>
      <c r="B594" s="48">
        <v>195908.12</v>
      </c>
      <c r="C594" s="48">
        <v>242988.54</v>
      </c>
      <c r="D594" s="49">
        <v>1330000</v>
      </c>
      <c r="E594" s="48">
        <v>2999.75</v>
      </c>
      <c r="AC594" s="35">
        <f t="shared" si="268"/>
        <v>2016</v>
      </c>
      <c r="AD594" s="5">
        <f t="shared" si="269"/>
        <v>2015</v>
      </c>
      <c r="AE594" s="5">
        <f t="shared" si="270"/>
        <v>2014</v>
      </c>
      <c r="AF594" s="8">
        <f t="shared" si="271"/>
        <v>42006</v>
      </c>
      <c r="AG594" s="6">
        <v>52</v>
      </c>
      <c r="AH594" s="6">
        <v>0</v>
      </c>
      <c r="AJ594">
        <f t="shared" si="272"/>
        <v>162181.73000000001</v>
      </c>
      <c r="AK594">
        <f t="shared" si="273"/>
        <v>1.2079543114998217</v>
      </c>
      <c r="AL594" s="39">
        <f t="shared" si="274"/>
        <v>42006</v>
      </c>
      <c r="AM594" s="40">
        <f t="shared" si="275"/>
        <v>195.90812</v>
      </c>
      <c r="AN594">
        <f t="shared" si="266"/>
        <v>421.67249799999996</v>
      </c>
      <c r="AO594">
        <f t="shared" si="266"/>
        <v>356.79980599999999</v>
      </c>
      <c r="AP594" s="33">
        <f t="shared" si="266"/>
        <v>291.92711400000002</v>
      </c>
      <c r="AQ594">
        <f t="shared" si="266"/>
        <v>227.05442199999999</v>
      </c>
      <c r="AR594">
        <f t="shared" si="266"/>
        <v>162.18173000000002</v>
      </c>
      <c r="AT594">
        <f>PER!AK594/PBR!AJ594*100</f>
        <v>14.232490922374547</v>
      </c>
      <c r="AU594">
        <f t="shared" si="276"/>
        <v>186968.31</v>
      </c>
      <c r="AW594">
        <f>PER!AW594/PBR!AU594*100</f>
        <v>14.69935734028938</v>
      </c>
      <c r="BB594">
        <f t="shared" si="277"/>
        <v>177646.63</v>
      </c>
      <c r="BC594">
        <f t="shared" si="278"/>
        <v>1.1027967150291564</v>
      </c>
      <c r="BD594" s="41">
        <f t="shared" si="279"/>
        <v>195.90812</v>
      </c>
      <c r="BE594">
        <f t="shared" si="267"/>
        <v>426.35191200000003</v>
      </c>
      <c r="BF594">
        <f t="shared" si="267"/>
        <v>355.29326000000003</v>
      </c>
      <c r="BG594">
        <f t="shared" si="267"/>
        <v>284.23460799999998</v>
      </c>
      <c r="BH594">
        <f t="shared" si="267"/>
        <v>213.17595600000004</v>
      </c>
      <c r="BI594">
        <f t="shared" si="267"/>
        <v>142.11730399999999</v>
      </c>
      <c r="BK594">
        <f>PER!BD594/PBR!BB594*100</f>
        <v>11.797167218989744</v>
      </c>
      <c r="BL594">
        <f t="shared" si="280"/>
        <v>186968.31</v>
      </c>
      <c r="BN594">
        <f>PER!BP594/PBR!BL594*100</f>
        <v>13.862937521337171</v>
      </c>
    </row>
    <row r="595" spans="1:66" x14ac:dyDescent="0.3">
      <c r="A595" s="38">
        <v>42013</v>
      </c>
      <c r="B595" s="48">
        <v>193551.33</v>
      </c>
      <c r="C595" s="48">
        <v>242576.86</v>
      </c>
      <c r="D595" s="49">
        <v>1314000</v>
      </c>
      <c r="E595" s="48">
        <v>2995.16</v>
      </c>
      <c r="AC595" s="35">
        <f t="shared" si="268"/>
        <v>2016</v>
      </c>
      <c r="AD595" s="5">
        <f t="shared" si="269"/>
        <v>2015</v>
      </c>
      <c r="AE595" s="5">
        <f t="shared" si="270"/>
        <v>2014</v>
      </c>
      <c r="AF595" s="8">
        <f t="shared" si="271"/>
        <v>42013</v>
      </c>
      <c r="AG595" s="6">
        <f t="shared" ref="AG595:AG646" si="281">AG594-1</f>
        <v>51</v>
      </c>
      <c r="AH595" s="6">
        <f t="shared" ref="AH595:AH646" si="282">AH594+1</f>
        <v>1</v>
      </c>
      <c r="AJ595">
        <f t="shared" si="272"/>
        <v>162479.13192307693</v>
      </c>
      <c r="AK595">
        <f t="shared" si="273"/>
        <v>1.191238085218437</v>
      </c>
      <c r="AL595" s="39">
        <f t="shared" si="274"/>
        <v>42013</v>
      </c>
      <c r="AM595" s="40">
        <f t="shared" si="275"/>
        <v>193.55132999999998</v>
      </c>
      <c r="AN595">
        <f t="shared" si="266"/>
        <v>422.44574299999994</v>
      </c>
      <c r="AO595">
        <f t="shared" si="266"/>
        <v>357.45409023076917</v>
      </c>
      <c r="AP595" s="33">
        <f t="shared" si="266"/>
        <v>292.46243746153846</v>
      </c>
      <c r="AQ595">
        <f t="shared" si="266"/>
        <v>227.47078469230769</v>
      </c>
      <c r="AR595">
        <f t="shared" si="266"/>
        <v>162.47913192307692</v>
      </c>
      <c r="AT595">
        <f>PER!AK595/PBR!AJ595*100</f>
        <v>14.181285879356109</v>
      </c>
      <c r="AU595">
        <f t="shared" si="276"/>
        <v>187285.92499999999</v>
      </c>
      <c r="AW595">
        <f>PER!AW595/PBR!AU595*100</f>
        <v>14.658371233100487</v>
      </c>
      <c r="BB595">
        <f t="shared" si="277"/>
        <v>177788.59019230769</v>
      </c>
      <c r="BC595">
        <f t="shared" si="278"/>
        <v>1.0886600191308244</v>
      </c>
      <c r="BD595" s="41">
        <f t="shared" si="279"/>
        <v>193.55132999999998</v>
      </c>
      <c r="BE595">
        <f t="shared" si="267"/>
        <v>426.69261646153842</v>
      </c>
      <c r="BF595">
        <f t="shared" si="267"/>
        <v>355.57718038461536</v>
      </c>
      <c r="BG595">
        <f t="shared" si="267"/>
        <v>284.46174430769236</v>
      </c>
      <c r="BH595">
        <f t="shared" si="267"/>
        <v>213.34630823076927</v>
      </c>
      <c r="BI595">
        <f t="shared" si="267"/>
        <v>142.23087215384618</v>
      </c>
      <c r="BK595">
        <f>PER!BD595/PBR!BB595*100</f>
        <v>11.792965938892145</v>
      </c>
      <c r="BL595">
        <f t="shared" si="280"/>
        <v>187285.92499999999</v>
      </c>
      <c r="BN595">
        <f>PER!BP595/PBR!BL595*100</f>
        <v>13.824775181008969</v>
      </c>
    </row>
    <row r="596" spans="1:66" x14ac:dyDescent="0.3">
      <c r="A596" s="38">
        <v>42020</v>
      </c>
      <c r="B596" s="48">
        <v>193845.93</v>
      </c>
      <c r="C596" s="48">
        <v>241032.3</v>
      </c>
      <c r="D596" s="49">
        <v>1316000</v>
      </c>
      <c r="E596" s="48">
        <v>2974.89</v>
      </c>
      <c r="AC596" s="35">
        <f t="shared" si="268"/>
        <v>2016</v>
      </c>
      <c r="AD596" s="5">
        <f t="shared" si="269"/>
        <v>2015</v>
      </c>
      <c r="AE596" s="5">
        <f t="shared" si="270"/>
        <v>2014</v>
      </c>
      <c r="AF596" s="8">
        <f t="shared" si="271"/>
        <v>42020</v>
      </c>
      <c r="AG596" s="6">
        <f t="shared" si="281"/>
        <v>50</v>
      </c>
      <c r="AH596" s="6">
        <f t="shared" si="282"/>
        <v>2</v>
      </c>
      <c r="AJ596">
        <f t="shared" si="272"/>
        <v>162776.53384615385</v>
      </c>
      <c r="AK596">
        <f t="shared" si="273"/>
        <v>1.190871469122269</v>
      </c>
      <c r="AL596" s="39">
        <f t="shared" si="274"/>
        <v>42020</v>
      </c>
      <c r="AM596" s="40">
        <f t="shared" si="275"/>
        <v>193.84592999999998</v>
      </c>
      <c r="AN596">
        <f t="shared" si="266"/>
        <v>423.21898799999997</v>
      </c>
      <c r="AO596">
        <f t="shared" si="266"/>
        <v>358.10837446153846</v>
      </c>
      <c r="AP596" s="33">
        <f t="shared" si="266"/>
        <v>292.9977609230769</v>
      </c>
      <c r="AQ596">
        <f t="shared" si="266"/>
        <v>227.88714738461539</v>
      </c>
      <c r="AR596">
        <f t="shared" si="266"/>
        <v>162.77653384615385</v>
      </c>
      <c r="AT596">
        <f>PER!AK596/PBR!AJ596*100</f>
        <v>14.130267945350317</v>
      </c>
      <c r="AU596">
        <f t="shared" si="276"/>
        <v>187603.54</v>
      </c>
      <c r="AW596">
        <f>PER!AW596/PBR!AU596*100</f>
        <v>14.617523905834776</v>
      </c>
      <c r="BB596">
        <f t="shared" si="277"/>
        <v>177930.5503846154</v>
      </c>
      <c r="BC596">
        <f t="shared" si="278"/>
        <v>1.0894471442986144</v>
      </c>
      <c r="BD596" s="41">
        <f t="shared" si="279"/>
        <v>193.84592999999998</v>
      </c>
      <c r="BE596">
        <f t="shared" si="267"/>
        <v>427.03332092307693</v>
      </c>
      <c r="BF596">
        <f t="shared" si="267"/>
        <v>355.8611007692308</v>
      </c>
      <c r="BG596">
        <f t="shared" si="267"/>
        <v>284.68888061538468</v>
      </c>
      <c r="BH596">
        <f t="shared" si="267"/>
        <v>213.51666046153849</v>
      </c>
      <c r="BI596">
        <f t="shared" si="267"/>
        <v>142.34444030769234</v>
      </c>
      <c r="BK596">
        <f>PER!BD596/PBR!BB596*100</f>
        <v>11.788771362697041</v>
      </c>
      <c r="BL596">
        <f t="shared" si="280"/>
        <v>187603.54</v>
      </c>
      <c r="BN596">
        <f>PER!BP596/PBR!BL596*100</f>
        <v>13.786742059262929</v>
      </c>
    </row>
    <row r="597" spans="1:66" x14ac:dyDescent="0.3">
      <c r="A597" s="38">
        <v>42027</v>
      </c>
      <c r="B597" s="48">
        <v>204156.88</v>
      </c>
      <c r="C597" s="48">
        <v>251719.28</v>
      </c>
      <c r="D597" s="49">
        <v>1386000</v>
      </c>
      <c r="E597" s="48">
        <v>3105.97</v>
      </c>
      <c r="AC597" s="35">
        <f t="shared" si="268"/>
        <v>2016</v>
      </c>
      <c r="AD597" s="5">
        <f t="shared" si="269"/>
        <v>2015</v>
      </c>
      <c r="AE597" s="5">
        <f t="shared" si="270"/>
        <v>2014</v>
      </c>
      <c r="AF597" s="8">
        <f t="shared" si="271"/>
        <v>42027</v>
      </c>
      <c r="AG597" s="6">
        <f t="shared" si="281"/>
        <v>49</v>
      </c>
      <c r="AH597" s="6">
        <f t="shared" si="282"/>
        <v>3</v>
      </c>
      <c r="AJ597">
        <f t="shared" si="272"/>
        <v>163073.93576923077</v>
      </c>
      <c r="AK597">
        <f t="shared" si="273"/>
        <v>1.2519283295456027</v>
      </c>
      <c r="AL597" s="39">
        <f t="shared" si="274"/>
        <v>42027</v>
      </c>
      <c r="AM597" s="40">
        <f t="shared" si="275"/>
        <v>204.15688</v>
      </c>
      <c r="AN597">
        <f t="shared" ref="AN597:AR647" si="283">($AJ597*AN$18)/1000</f>
        <v>423.99223299999994</v>
      </c>
      <c r="AO597">
        <f t="shared" si="283"/>
        <v>358.76265869230764</v>
      </c>
      <c r="AP597" s="33">
        <f t="shared" si="283"/>
        <v>293.53308438461534</v>
      </c>
      <c r="AQ597">
        <f t="shared" si="283"/>
        <v>228.30351007692306</v>
      </c>
      <c r="AR597">
        <f t="shared" si="283"/>
        <v>163.07393576923076</v>
      </c>
      <c r="AT597">
        <f>PER!AK597/PBR!AJ597*100</f>
        <v>14.079436096651326</v>
      </c>
      <c r="AU597">
        <f t="shared" si="276"/>
        <v>187921.155</v>
      </c>
      <c r="AW597">
        <f>PER!AW597/PBR!AU597*100</f>
        <v>14.576814654815454</v>
      </c>
      <c r="BB597">
        <f t="shared" si="277"/>
        <v>178072.51057692309</v>
      </c>
      <c r="BC597">
        <f t="shared" si="278"/>
        <v>1.1464817300467558</v>
      </c>
      <c r="BD597" s="41">
        <f t="shared" si="279"/>
        <v>204.15688</v>
      </c>
      <c r="BE597">
        <f t="shared" si="267"/>
        <v>427.37402538461544</v>
      </c>
      <c r="BF597">
        <f t="shared" si="267"/>
        <v>356.14502115384619</v>
      </c>
      <c r="BG597">
        <f t="shared" si="267"/>
        <v>284.91601692307694</v>
      </c>
      <c r="BH597">
        <f t="shared" si="267"/>
        <v>213.68701269230775</v>
      </c>
      <c r="BI597">
        <f t="shared" si="267"/>
        <v>142.45800846153847</v>
      </c>
      <c r="BK597">
        <f>PER!BD597/PBR!BB597*100</f>
        <v>11.784583474371296</v>
      </c>
      <c r="BL597">
        <f t="shared" si="280"/>
        <v>187921.155</v>
      </c>
      <c r="BN597">
        <f>PER!BP597/PBR!BL597*100</f>
        <v>13.74883750090256</v>
      </c>
    </row>
    <row r="598" spans="1:66" x14ac:dyDescent="0.3">
      <c r="A598" s="38">
        <v>42034</v>
      </c>
      <c r="B598" s="48">
        <v>201063.6</v>
      </c>
      <c r="C598" s="48">
        <v>248744.65</v>
      </c>
      <c r="D598" s="49">
        <v>1365000</v>
      </c>
      <c r="E598" s="48">
        <v>3069.19</v>
      </c>
      <c r="AC598" s="35">
        <f t="shared" si="268"/>
        <v>2016</v>
      </c>
      <c r="AD598" s="5">
        <f t="shared" si="269"/>
        <v>2015</v>
      </c>
      <c r="AE598" s="5">
        <f t="shared" si="270"/>
        <v>2014</v>
      </c>
      <c r="AF598" s="8">
        <f t="shared" si="271"/>
        <v>42034</v>
      </c>
      <c r="AG598" s="6">
        <f t="shared" si="281"/>
        <v>48</v>
      </c>
      <c r="AH598" s="6">
        <f t="shared" si="282"/>
        <v>4</v>
      </c>
      <c r="AJ598">
        <f t="shared" si="272"/>
        <v>163371.33769230772</v>
      </c>
      <c r="AK598">
        <f t="shared" si="273"/>
        <v>1.2307152701331343</v>
      </c>
      <c r="AL598" s="39">
        <f t="shared" si="274"/>
        <v>42034</v>
      </c>
      <c r="AM598" s="40">
        <f t="shared" si="275"/>
        <v>201.06360000000001</v>
      </c>
      <c r="AN598">
        <f t="shared" si="283"/>
        <v>424.76547800000003</v>
      </c>
      <c r="AO598">
        <f t="shared" si="283"/>
        <v>359.41694292307693</v>
      </c>
      <c r="AP598" s="33">
        <f t="shared" si="283"/>
        <v>294.06840784615389</v>
      </c>
      <c r="AQ598">
        <f t="shared" si="283"/>
        <v>228.71987276923079</v>
      </c>
      <c r="AR598">
        <f t="shared" si="283"/>
        <v>163.37133769230772</v>
      </c>
      <c r="AT598">
        <f>PER!AK598/PBR!AJ598*100</f>
        <v>14.028789317007536</v>
      </c>
      <c r="AU598">
        <f t="shared" si="276"/>
        <v>188238.77000000002</v>
      </c>
      <c r="AW598">
        <f>PER!AW598/PBR!AU598*100</f>
        <v>14.536242781114971</v>
      </c>
      <c r="BB598">
        <f t="shared" si="277"/>
        <v>178214.47076923077</v>
      </c>
      <c r="BC598">
        <f t="shared" si="278"/>
        <v>1.1282114136531398</v>
      </c>
      <c r="BD598" s="41">
        <f t="shared" si="279"/>
        <v>201.06360000000001</v>
      </c>
      <c r="BE598">
        <f t="shared" si="267"/>
        <v>427.71472984615383</v>
      </c>
      <c r="BF598">
        <f t="shared" si="267"/>
        <v>356.42894153846152</v>
      </c>
      <c r="BG598">
        <f t="shared" si="267"/>
        <v>285.14315323076926</v>
      </c>
      <c r="BH598">
        <f t="shared" si="267"/>
        <v>213.85736492307697</v>
      </c>
      <c r="BI598">
        <f t="shared" si="267"/>
        <v>142.57157661538463</v>
      </c>
      <c r="BK598">
        <f>PER!BD598/PBR!BB598*100</f>
        <v>11.780402257932849</v>
      </c>
      <c r="BL598">
        <f t="shared" si="280"/>
        <v>188238.77000000002</v>
      </c>
      <c r="BN598">
        <f>PER!BP598/PBR!BL598*100</f>
        <v>13.711060855153434</v>
      </c>
    </row>
    <row r="599" spans="1:66" x14ac:dyDescent="0.3">
      <c r="A599" s="38">
        <v>42041</v>
      </c>
      <c r="B599" s="48">
        <v>202094.69</v>
      </c>
      <c r="C599" s="48">
        <v>248313.03</v>
      </c>
      <c r="D599" s="49">
        <v>1372000</v>
      </c>
      <c r="E599" s="48">
        <v>3063.94</v>
      </c>
      <c r="AC599" s="35">
        <f t="shared" si="268"/>
        <v>2016</v>
      </c>
      <c r="AD599" s="5">
        <f t="shared" si="269"/>
        <v>2015</v>
      </c>
      <c r="AE599" s="5">
        <f t="shared" si="270"/>
        <v>2014</v>
      </c>
      <c r="AF599" s="8">
        <f t="shared" si="271"/>
        <v>42041</v>
      </c>
      <c r="AG599" s="6">
        <f t="shared" si="281"/>
        <v>47</v>
      </c>
      <c r="AH599" s="6">
        <f t="shared" si="282"/>
        <v>5</v>
      </c>
      <c r="AJ599">
        <f t="shared" si="272"/>
        <v>163668.73961538463</v>
      </c>
      <c r="AK599">
        <f t="shared" si="273"/>
        <v>1.23477880061223</v>
      </c>
      <c r="AL599" s="39">
        <f t="shared" si="274"/>
        <v>42041</v>
      </c>
      <c r="AM599" s="40">
        <f t="shared" si="275"/>
        <v>202.09469000000001</v>
      </c>
      <c r="AN599">
        <f t="shared" si="283"/>
        <v>425.538723</v>
      </c>
      <c r="AO599">
        <f t="shared" si="283"/>
        <v>360.07122715384617</v>
      </c>
      <c r="AP599" s="33">
        <f t="shared" si="283"/>
        <v>294.60373130769233</v>
      </c>
      <c r="AQ599">
        <f t="shared" si="283"/>
        <v>229.13623546153849</v>
      </c>
      <c r="AR599">
        <f t="shared" si="283"/>
        <v>163.66873961538462</v>
      </c>
      <c r="AT599">
        <f>PER!AK599/PBR!AJ599*100</f>
        <v>13.978326597553851</v>
      </c>
      <c r="AU599">
        <f t="shared" si="276"/>
        <v>188556.38500000001</v>
      </c>
      <c r="AW599">
        <f>PER!AW599/PBR!AU599*100</f>
        <v>14.495807590515042</v>
      </c>
      <c r="BB599">
        <f t="shared" si="277"/>
        <v>178356.43096153846</v>
      </c>
      <c r="BC599">
        <f t="shared" si="278"/>
        <v>1.1330944946054711</v>
      </c>
      <c r="BD599" s="41">
        <f t="shared" si="279"/>
        <v>202.09469000000001</v>
      </c>
      <c r="BE599">
        <f t="shared" si="267"/>
        <v>428.05543430769228</v>
      </c>
      <c r="BF599">
        <f t="shared" si="267"/>
        <v>356.7128619230769</v>
      </c>
      <c r="BG599">
        <f t="shared" si="267"/>
        <v>285.37028953846152</v>
      </c>
      <c r="BH599">
        <f t="shared" si="267"/>
        <v>214.02771715384617</v>
      </c>
      <c r="BI599">
        <f t="shared" si="267"/>
        <v>142.68514476923076</v>
      </c>
      <c r="BK599">
        <f>PER!BD599/PBR!BB599*100</f>
        <v>11.77622769745053</v>
      </c>
      <c r="BL599">
        <f t="shared" si="280"/>
        <v>188556.38500000001</v>
      </c>
      <c r="BN599">
        <f>PER!BP599/PBR!BL599*100</f>
        <v>13.673411475625915</v>
      </c>
    </row>
    <row r="600" spans="1:66" x14ac:dyDescent="0.3">
      <c r="A600" s="38">
        <v>42048</v>
      </c>
      <c r="B600" s="48">
        <v>200474.4</v>
      </c>
      <c r="C600" s="48">
        <v>247925.91</v>
      </c>
      <c r="D600" s="49">
        <v>1361000</v>
      </c>
      <c r="E600" s="48">
        <v>3062.59</v>
      </c>
      <c r="AC600" s="35">
        <f t="shared" si="268"/>
        <v>2016</v>
      </c>
      <c r="AD600" s="5">
        <f t="shared" si="269"/>
        <v>2015</v>
      </c>
      <c r="AE600" s="5">
        <f t="shared" si="270"/>
        <v>2014</v>
      </c>
      <c r="AF600" s="8">
        <f t="shared" si="271"/>
        <v>42048</v>
      </c>
      <c r="AG600" s="6">
        <f t="shared" si="281"/>
        <v>46</v>
      </c>
      <c r="AH600" s="6">
        <f t="shared" si="282"/>
        <v>6</v>
      </c>
      <c r="AJ600">
        <f t="shared" si="272"/>
        <v>163966.14153846155</v>
      </c>
      <c r="AK600">
        <f t="shared" si="273"/>
        <v>1.2226573005804049</v>
      </c>
      <c r="AL600" s="39">
        <f t="shared" si="274"/>
        <v>42048</v>
      </c>
      <c r="AM600" s="40">
        <f t="shared" si="275"/>
        <v>200.4744</v>
      </c>
      <c r="AN600">
        <f t="shared" si="283"/>
        <v>426.31196799999998</v>
      </c>
      <c r="AO600">
        <f t="shared" si="283"/>
        <v>360.7255113846154</v>
      </c>
      <c r="AP600" s="33">
        <f t="shared" si="283"/>
        <v>295.13905476923077</v>
      </c>
      <c r="AQ600">
        <f t="shared" si="283"/>
        <v>229.55259815384616</v>
      </c>
      <c r="AR600">
        <f t="shared" si="283"/>
        <v>163.96614153846156</v>
      </c>
      <c r="AT600">
        <f>PER!AK600/PBR!AJ600*100</f>
        <v>13.928046936744687</v>
      </c>
      <c r="AU600">
        <f t="shared" si="276"/>
        <v>188874</v>
      </c>
      <c r="AW600">
        <f>PER!AW600/PBR!AU600*100</f>
        <v>14.455508393467031</v>
      </c>
      <c r="BB600">
        <f t="shared" si="277"/>
        <v>178498.39115384617</v>
      </c>
      <c r="BC600">
        <f t="shared" si="278"/>
        <v>1.1231160051589086</v>
      </c>
      <c r="BD600" s="41">
        <f t="shared" si="279"/>
        <v>200.4744</v>
      </c>
      <c r="BE600">
        <f t="shared" si="267"/>
        <v>428.39613876923079</v>
      </c>
      <c r="BF600">
        <f t="shared" si="267"/>
        <v>356.99678230769234</v>
      </c>
      <c r="BG600">
        <f t="shared" si="267"/>
        <v>285.5974258461539</v>
      </c>
      <c r="BH600">
        <f t="shared" si="267"/>
        <v>214.19806938461542</v>
      </c>
      <c r="BI600">
        <f t="shared" si="267"/>
        <v>142.79871292307695</v>
      </c>
      <c r="BK600">
        <f>PER!BD600/PBR!BB600*100</f>
        <v>11.772059777043841</v>
      </c>
      <c r="BL600">
        <f t="shared" si="280"/>
        <v>188874</v>
      </c>
      <c r="BN600">
        <f>PER!BP600/PBR!BL600*100</f>
        <v>13.635888720278313</v>
      </c>
    </row>
    <row r="601" spans="1:66" x14ac:dyDescent="0.3">
      <c r="A601" s="38">
        <v>42052</v>
      </c>
      <c r="B601" s="48">
        <v>202831.19</v>
      </c>
      <c r="C601" s="48">
        <v>249649.1</v>
      </c>
      <c r="D601" s="49">
        <v>1377000</v>
      </c>
      <c r="E601" s="48">
        <v>3084.79</v>
      </c>
      <c r="AC601" s="35">
        <f t="shared" si="268"/>
        <v>2016</v>
      </c>
      <c r="AD601" s="5">
        <f t="shared" si="269"/>
        <v>2015</v>
      </c>
      <c r="AE601" s="5">
        <f t="shared" si="270"/>
        <v>2014</v>
      </c>
      <c r="AF601" s="8">
        <f t="shared" si="271"/>
        <v>42052</v>
      </c>
      <c r="AG601" s="6">
        <f t="shared" si="281"/>
        <v>45</v>
      </c>
      <c r="AH601" s="6">
        <f t="shared" si="282"/>
        <v>7</v>
      </c>
      <c r="AJ601">
        <f t="shared" si="272"/>
        <v>164263.54346153847</v>
      </c>
      <c r="AK601">
        <f t="shared" si="273"/>
        <v>1.2347912733752269</v>
      </c>
      <c r="AL601" s="39">
        <f t="shared" si="274"/>
        <v>42052</v>
      </c>
      <c r="AM601" s="40">
        <f t="shared" si="275"/>
        <v>202.83118999999999</v>
      </c>
      <c r="AN601">
        <f t="shared" si="283"/>
        <v>427.08521300000001</v>
      </c>
      <c r="AO601">
        <f t="shared" si="283"/>
        <v>361.37979561538458</v>
      </c>
      <c r="AP601" s="33">
        <f t="shared" si="283"/>
        <v>295.67437823076926</v>
      </c>
      <c r="AQ601">
        <f t="shared" si="283"/>
        <v>229.96896084615383</v>
      </c>
      <c r="AR601">
        <f t="shared" si="283"/>
        <v>164.26354346153846</v>
      </c>
      <c r="AT601">
        <f>PER!AK601/PBR!AJ601*100</f>
        <v>13.877949340287742</v>
      </c>
      <c r="AU601">
        <f t="shared" si="276"/>
        <v>189191.61499999999</v>
      </c>
      <c r="AW601">
        <f>PER!AW601/PBR!AU601*100</f>
        <v>14.415344505052763</v>
      </c>
      <c r="BB601">
        <f t="shared" si="277"/>
        <v>178640.35134615385</v>
      </c>
      <c r="BC601">
        <f t="shared" si="278"/>
        <v>1.1354164301153395</v>
      </c>
      <c r="BD601" s="41">
        <f t="shared" si="279"/>
        <v>202.83118999999999</v>
      </c>
      <c r="BE601">
        <f t="shared" si="267"/>
        <v>428.73684323076924</v>
      </c>
      <c r="BF601">
        <f t="shared" si="267"/>
        <v>357.28070269230773</v>
      </c>
      <c r="BG601">
        <f t="shared" si="267"/>
        <v>285.82456215384622</v>
      </c>
      <c r="BH601">
        <f t="shared" si="267"/>
        <v>214.36842161538468</v>
      </c>
      <c r="BI601">
        <f t="shared" si="267"/>
        <v>142.91228107692311</v>
      </c>
      <c r="BK601">
        <f>PER!BD601/PBR!BB601*100</f>
        <v>11.767898480882776</v>
      </c>
      <c r="BL601">
        <f t="shared" si="280"/>
        <v>189191.61499999999</v>
      </c>
      <c r="BN601">
        <f>PER!BP601/PBR!BL601*100</f>
        <v>13.598491951380371</v>
      </c>
    </row>
    <row r="602" spans="1:66" x14ac:dyDescent="0.3">
      <c r="A602" s="38">
        <v>42062</v>
      </c>
      <c r="B602" s="48">
        <v>199885.2</v>
      </c>
      <c r="C602" s="48">
        <v>247255.64</v>
      </c>
      <c r="D602" s="49">
        <v>1357000</v>
      </c>
      <c r="E602" s="48">
        <v>3054.51</v>
      </c>
      <c r="AC602" s="35">
        <f t="shared" si="268"/>
        <v>2016</v>
      </c>
      <c r="AD602" s="5">
        <f t="shared" si="269"/>
        <v>2015</v>
      </c>
      <c r="AE602" s="5">
        <f t="shared" si="270"/>
        <v>2014</v>
      </c>
      <c r="AF602" s="8">
        <f t="shared" si="271"/>
        <v>42062</v>
      </c>
      <c r="AG602" s="6">
        <f t="shared" si="281"/>
        <v>44</v>
      </c>
      <c r="AH602" s="6">
        <f t="shared" si="282"/>
        <v>8</v>
      </c>
      <c r="AJ602">
        <f t="shared" si="272"/>
        <v>164560.94538461539</v>
      </c>
      <c r="AK602">
        <f t="shared" si="273"/>
        <v>1.2146575819239736</v>
      </c>
      <c r="AL602" s="39">
        <f t="shared" si="274"/>
        <v>42062</v>
      </c>
      <c r="AM602" s="40">
        <f t="shared" si="275"/>
        <v>199.8852</v>
      </c>
      <c r="AN602">
        <f t="shared" si="283"/>
        <v>427.85845799999998</v>
      </c>
      <c r="AO602">
        <f t="shared" si="283"/>
        <v>362.03407984615382</v>
      </c>
      <c r="AP602" s="33">
        <f t="shared" si="283"/>
        <v>296.20970169230765</v>
      </c>
      <c r="AQ602">
        <f t="shared" si="283"/>
        <v>230.38532353846153</v>
      </c>
      <c r="AR602">
        <f t="shared" si="283"/>
        <v>164.56094538461539</v>
      </c>
      <c r="AT602">
        <f>PER!AK602/PBR!AJ602*100</f>
        <v>13.828032821078413</v>
      </c>
      <c r="AU602">
        <f t="shared" si="276"/>
        <v>189509.22999999998</v>
      </c>
      <c r="AW602">
        <f>PER!AW602/PBR!AU602*100</f>
        <v>14.37531524494571</v>
      </c>
      <c r="BB602">
        <f t="shared" si="277"/>
        <v>178782.31153846154</v>
      </c>
      <c r="BC602">
        <f t="shared" si="278"/>
        <v>1.1180367804842852</v>
      </c>
      <c r="BD602" s="41">
        <f t="shared" si="279"/>
        <v>199.8852</v>
      </c>
      <c r="BE602">
        <f t="shared" si="267"/>
        <v>429.07754769230769</v>
      </c>
      <c r="BF602">
        <f t="shared" si="267"/>
        <v>357.56462307692306</v>
      </c>
      <c r="BG602">
        <f t="shared" si="267"/>
        <v>286.05169846153848</v>
      </c>
      <c r="BH602">
        <f t="shared" si="267"/>
        <v>214.53877384615387</v>
      </c>
      <c r="BI602">
        <f t="shared" si="267"/>
        <v>143.02584923076924</v>
      </c>
      <c r="BK602">
        <f>PER!BD602/PBR!BB602*100</f>
        <v>11.763743793187595</v>
      </c>
      <c r="BL602">
        <f t="shared" si="280"/>
        <v>189509.22999999998</v>
      </c>
      <c r="BN602">
        <f>PER!BP602/PBR!BL602*100</f>
        <v>13.561220535477148</v>
      </c>
    </row>
    <row r="603" spans="1:66" x14ac:dyDescent="0.3">
      <c r="A603" s="38">
        <v>42069</v>
      </c>
      <c r="B603" s="48">
        <v>212405.64</v>
      </c>
      <c r="C603" s="48">
        <v>259794.7</v>
      </c>
      <c r="D603" s="49">
        <v>1442000</v>
      </c>
      <c r="E603" s="48">
        <v>3208.15</v>
      </c>
      <c r="AC603" s="35">
        <f t="shared" si="268"/>
        <v>2016</v>
      </c>
      <c r="AD603" s="5">
        <f t="shared" si="269"/>
        <v>2015</v>
      </c>
      <c r="AE603" s="5">
        <f t="shared" si="270"/>
        <v>2014</v>
      </c>
      <c r="AF603" s="8">
        <f t="shared" si="271"/>
        <v>42069</v>
      </c>
      <c r="AG603" s="6">
        <f t="shared" si="281"/>
        <v>43</v>
      </c>
      <c r="AH603" s="6">
        <f t="shared" si="282"/>
        <v>9</v>
      </c>
      <c r="AJ603">
        <f t="shared" si="272"/>
        <v>164858.34730769231</v>
      </c>
      <c r="AK603">
        <f t="shared" si="273"/>
        <v>1.2884130131643576</v>
      </c>
      <c r="AL603" s="39">
        <f t="shared" si="274"/>
        <v>42069</v>
      </c>
      <c r="AM603" s="40">
        <f t="shared" si="275"/>
        <v>212.40564000000001</v>
      </c>
      <c r="AN603">
        <f t="shared" si="283"/>
        <v>428.6317029999999</v>
      </c>
      <c r="AO603">
        <f t="shared" si="283"/>
        <v>362.68836407692305</v>
      </c>
      <c r="AP603" s="33">
        <f t="shared" si="283"/>
        <v>296.74502515384614</v>
      </c>
      <c r="AQ603">
        <f t="shared" si="283"/>
        <v>230.80168623076921</v>
      </c>
      <c r="AR603">
        <f t="shared" si="283"/>
        <v>164.8583473076923</v>
      </c>
      <c r="AT603">
        <f>PER!AK603/PBR!AJ603*100</f>
        <v>13.778296399134993</v>
      </c>
      <c r="AU603">
        <f t="shared" si="276"/>
        <v>189826.84499999997</v>
      </c>
      <c r="AW603">
        <f>PER!AW603/PBR!AU603*100</f>
        <v>14.335419937372604</v>
      </c>
      <c r="BB603">
        <f t="shared" si="277"/>
        <v>178924.27173076922</v>
      </c>
      <c r="BC603">
        <f t="shared" si="278"/>
        <v>1.1871259161507772</v>
      </c>
      <c r="BD603" s="41">
        <f t="shared" si="279"/>
        <v>212.40564000000001</v>
      </c>
      <c r="BE603">
        <f t="shared" si="267"/>
        <v>429.41825215384614</v>
      </c>
      <c r="BF603">
        <f t="shared" si="267"/>
        <v>357.84854346153844</v>
      </c>
      <c r="BG603">
        <f t="shared" si="267"/>
        <v>286.27883476923074</v>
      </c>
      <c r="BH603">
        <f t="shared" si="267"/>
        <v>214.7091260769231</v>
      </c>
      <c r="BI603">
        <f t="shared" si="267"/>
        <v>143.13941738461537</v>
      </c>
      <c r="BK603">
        <f>PER!BD603/PBR!BB603*100</f>
        <v>11.759595698228638</v>
      </c>
      <c r="BL603">
        <f t="shared" si="280"/>
        <v>189826.84499999997</v>
      </c>
      <c r="BN603">
        <f>PER!BP603/PBR!BL603*100</f>
        <v>13.524073843353237</v>
      </c>
    </row>
    <row r="604" spans="1:66" x14ac:dyDescent="0.3">
      <c r="A604" s="38">
        <v>42076</v>
      </c>
      <c r="B604" s="48">
        <v>214615.13</v>
      </c>
      <c r="C604" s="48">
        <v>260151.95</v>
      </c>
      <c r="D604" s="49">
        <v>1457000</v>
      </c>
      <c r="E604" s="48">
        <v>3211.49</v>
      </c>
      <c r="AC604" s="35">
        <f t="shared" si="268"/>
        <v>2016</v>
      </c>
      <c r="AD604" s="5">
        <f t="shared" si="269"/>
        <v>2015</v>
      </c>
      <c r="AE604" s="5">
        <f t="shared" si="270"/>
        <v>2014</v>
      </c>
      <c r="AF604" s="8">
        <f t="shared" si="271"/>
        <v>42076</v>
      </c>
      <c r="AG604" s="6">
        <f t="shared" si="281"/>
        <v>42</v>
      </c>
      <c r="AH604" s="6">
        <f t="shared" si="282"/>
        <v>10</v>
      </c>
      <c r="AJ604">
        <f t="shared" si="272"/>
        <v>165155.74923076923</v>
      </c>
      <c r="AK604">
        <f t="shared" si="273"/>
        <v>1.2994711416320244</v>
      </c>
      <c r="AL604" s="39">
        <f t="shared" si="274"/>
        <v>42076</v>
      </c>
      <c r="AM604" s="40">
        <f t="shared" si="275"/>
        <v>214.61512999999999</v>
      </c>
      <c r="AN604">
        <f t="shared" si="283"/>
        <v>429.40494799999993</v>
      </c>
      <c r="AO604">
        <f t="shared" si="283"/>
        <v>363.34264830769229</v>
      </c>
      <c r="AP604" s="33">
        <f t="shared" si="283"/>
        <v>297.28034861538458</v>
      </c>
      <c r="AQ604">
        <f t="shared" si="283"/>
        <v>231.21804892307691</v>
      </c>
      <c r="AR604">
        <f t="shared" si="283"/>
        <v>165.15574923076923</v>
      </c>
      <c r="AT604">
        <f>PER!AK604/PBR!AJ604*100</f>
        <v>13.728739101534526</v>
      </c>
      <c r="AU604">
        <f t="shared" si="276"/>
        <v>190144.46</v>
      </c>
      <c r="AW604">
        <f>PER!AW604/PBR!AU604*100</f>
        <v>14.295657911075368</v>
      </c>
      <c r="BB604">
        <f t="shared" si="277"/>
        <v>179066.23192307694</v>
      </c>
      <c r="BC604">
        <f t="shared" si="278"/>
        <v>1.1985237400438187</v>
      </c>
      <c r="BD604" s="41">
        <f t="shared" si="279"/>
        <v>214.61512999999999</v>
      </c>
      <c r="BE604">
        <f t="shared" si="267"/>
        <v>429.75895661538459</v>
      </c>
      <c r="BF604">
        <f t="shared" si="267"/>
        <v>358.13246384615388</v>
      </c>
      <c r="BG604">
        <f t="shared" si="267"/>
        <v>286.50597107692312</v>
      </c>
      <c r="BH604">
        <f t="shared" si="267"/>
        <v>214.87947830769235</v>
      </c>
      <c r="BI604">
        <f t="shared" si="267"/>
        <v>143.25298553846156</v>
      </c>
      <c r="BK604">
        <f>PER!BD604/PBR!BB604*100</f>
        <v>11.75545418032614</v>
      </c>
      <c r="BL604">
        <f t="shared" si="280"/>
        <v>190144.46</v>
      </c>
      <c r="BN604">
        <f>PER!BP604/PBR!BL604*100</f>
        <v>13.48705124999738</v>
      </c>
    </row>
    <row r="605" spans="1:66" x14ac:dyDescent="0.3">
      <c r="A605" s="38">
        <v>42083</v>
      </c>
      <c r="B605" s="48">
        <v>215646.23</v>
      </c>
      <c r="C605" s="48">
        <v>263187.89</v>
      </c>
      <c r="D605" s="49">
        <v>1464000</v>
      </c>
      <c r="E605" s="48">
        <v>3249.83</v>
      </c>
      <c r="AC605" s="35">
        <f t="shared" si="268"/>
        <v>2016</v>
      </c>
      <c r="AD605" s="5">
        <f t="shared" si="269"/>
        <v>2015</v>
      </c>
      <c r="AE605" s="5">
        <f t="shared" si="270"/>
        <v>2014</v>
      </c>
      <c r="AF605" s="8">
        <f t="shared" si="271"/>
        <v>42083</v>
      </c>
      <c r="AG605" s="6">
        <f t="shared" si="281"/>
        <v>41</v>
      </c>
      <c r="AH605" s="6">
        <f t="shared" si="282"/>
        <v>11</v>
      </c>
      <c r="AJ605">
        <f t="shared" si="272"/>
        <v>165453.15115384618</v>
      </c>
      <c r="AK605">
        <f t="shared" si="273"/>
        <v>1.3033673187613206</v>
      </c>
      <c r="AL605" s="39">
        <f t="shared" si="274"/>
        <v>42083</v>
      </c>
      <c r="AM605" s="40">
        <f t="shared" si="275"/>
        <v>215.64623</v>
      </c>
      <c r="AN605">
        <f t="shared" si="283"/>
        <v>430.17819300000002</v>
      </c>
      <c r="AO605">
        <f t="shared" si="283"/>
        <v>363.99693253846152</v>
      </c>
      <c r="AP605" s="33">
        <f t="shared" si="283"/>
        <v>297.81567207692308</v>
      </c>
      <c r="AQ605">
        <f t="shared" si="283"/>
        <v>231.63441161538464</v>
      </c>
      <c r="AR605">
        <f t="shared" si="283"/>
        <v>165.45315115384616</v>
      </c>
      <c r="AT605">
        <f>PER!AK605/PBR!AJ605*100</f>
        <v>13.679359962349366</v>
      </c>
      <c r="AU605">
        <f t="shared" si="276"/>
        <v>190462.07499999998</v>
      </c>
      <c r="AW605">
        <f>PER!AW605/PBR!AU605*100</f>
        <v>14.256028499273512</v>
      </c>
      <c r="BB605">
        <f t="shared" si="277"/>
        <v>179208.19211538462</v>
      </c>
      <c r="BC605">
        <f t="shared" si="278"/>
        <v>1.2033279698572845</v>
      </c>
      <c r="BD605" s="41">
        <f t="shared" si="279"/>
        <v>215.64623</v>
      </c>
      <c r="BE605">
        <f t="shared" si="267"/>
        <v>430.0996610769231</v>
      </c>
      <c r="BF605">
        <f t="shared" si="267"/>
        <v>358.41638423076927</v>
      </c>
      <c r="BG605">
        <f t="shared" si="267"/>
        <v>286.73310738461538</v>
      </c>
      <c r="BH605">
        <f t="shared" si="267"/>
        <v>215.04983053846158</v>
      </c>
      <c r="BI605">
        <f t="shared" si="267"/>
        <v>143.36655369230769</v>
      </c>
      <c r="BK605">
        <f>PER!BD605/PBR!BB605*100</f>
        <v>11.75131922385</v>
      </c>
      <c r="BL605">
        <f t="shared" si="280"/>
        <v>190462.07499999998</v>
      </c>
      <c r="BN605">
        <f>PER!BP605/PBR!BL605*100</f>
        <v>13.450152134567395</v>
      </c>
    </row>
    <row r="606" spans="1:66" x14ac:dyDescent="0.3">
      <c r="A606" s="38">
        <v>42090</v>
      </c>
      <c r="B606" s="48">
        <v>209312.36</v>
      </c>
      <c r="C606" s="48">
        <v>256034.93</v>
      </c>
      <c r="D606" s="49">
        <v>1421000</v>
      </c>
      <c r="E606" s="48">
        <v>3161.23</v>
      </c>
      <c r="AC606" s="35">
        <f t="shared" si="268"/>
        <v>2016</v>
      </c>
      <c r="AD606" s="5">
        <f t="shared" si="269"/>
        <v>2015</v>
      </c>
      <c r="AE606" s="5">
        <f t="shared" si="270"/>
        <v>2014</v>
      </c>
      <c r="AF606" s="8">
        <f t="shared" si="271"/>
        <v>42090</v>
      </c>
      <c r="AG606" s="6">
        <f t="shared" si="281"/>
        <v>40</v>
      </c>
      <c r="AH606" s="6">
        <f t="shared" si="282"/>
        <v>12</v>
      </c>
      <c r="AJ606">
        <f t="shared" si="272"/>
        <v>165750.5530769231</v>
      </c>
      <c r="AK606">
        <f t="shared" si="273"/>
        <v>1.2628154543946548</v>
      </c>
      <c r="AL606" s="39">
        <f t="shared" si="274"/>
        <v>42090</v>
      </c>
      <c r="AM606" s="40">
        <f t="shared" si="275"/>
        <v>209.31235999999998</v>
      </c>
      <c r="AN606">
        <f t="shared" si="283"/>
        <v>430.95143799999994</v>
      </c>
      <c r="AO606">
        <f t="shared" si="283"/>
        <v>364.65121676923076</v>
      </c>
      <c r="AP606" s="33">
        <f t="shared" si="283"/>
        <v>298.35099553846152</v>
      </c>
      <c r="AQ606">
        <f t="shared" si="283"/>
        <v>232.05077430769231</v>
      </c>
      <c r="AR606">
        <f t="shared" si="283"/>
        <v>165.7505530769231</v>
      </c>
      <c r="AT606">
        <f>PER!AK606/PBR!AJ606*100</f>
        <v>13.630158022584435</v>
      </c>
      <c r="AU606">
        <f t="shared" si="276"/>
        <v>190779.69</v>
      </c>
      <c r="AW606">
        <f>PER!AW606/PBR!AU606*100</f>
        <v>14.216531039626833</v>
      </c>
      <c r="BB606">
        <f t="shared" si="277"/>
        <v>179350.1523076923</v>
      </c>
      <c r="BC606">
        <f t="shared" si="278"/>
        <v>1.1670598396866965</v>
      </c>
      <c r="BD606" s="41">
        <f t="shared" si="279"/>
        <v>209.31235999999998</v>
      </c>
      <c r="BE606">
        <f t="shared" si="267"/>
        <v>430.44036553846155</v>
      </c>
      <c r="BF606">
        <f t="shared" si="267"/>
        <v>358.7003046153846</v>
      </c>
      <c r="BG606">
        <f t="shared" si="267"/>
        <v>286.9602436923077</v>
      </c>
      <c r="BH606">
        <f t="shared" si="267"/>
        <v>215.2201827692308</v>
      </c>
      <c r="BI606">
        <f t="shared" si="267"/>
        <v>143.48012184615385</v>
      </c>
      <c r="BK606">
        <f>PER!BD606/PBR!BB606*100</f>
        <v>11.747190813219616</v>
      </c>
      <c r="BL606">
        <f t="shared" si="280"/>
        <v>190779.69</v>
      </c>
      <c r="BN606">
        <f>PER!BP606/PBR!BL606*100</f>
        <v>13.413375880355463</v>
      </c>
    </row>
    <row r="607" spans="1:66" x14ac:dyDescent="0.3">
      <c r="A607" s="38">
        <v>42097</v>
      </c>
      <c r="B607" s="48">
        <v>211227.25</v>
      </c>
      <c r="C607" s="48">
        <v>256854.25</v>
      </c>
      <c r="D607" s="49">
        <v>1434000</v>
      </c>
      <c r="E607" s="48">
        <v>3170.02</v>
      </c>
      <c r="AC607" s="35">
        <f t="shared" si="268"/>
        <v>2016</v>
      </c>
      <c r="AD607" s="5">
        <f t="shared" si="269"/>
        <v>2015</v>
      </c>
      <c r="AE607" s="5">
        <f t="shared" si="270"/>
        <v>2014</v>
      </c>
      <c r="AF607" s="8">
        <f t="shared" si="271"/>
        <v>42097</v>
      </c>
      <c r="AG607" s="6">
        <f t="shared" si="281"/>
        <v>39</v>
      </c>
      <c r="AH607" s="6">
        <f t="shared" si="282"/>
        <v>13</v>
      </c>
      <c r="AJ607">
        <f t="shared" si="272"/>
        <v>166047.95500000002</v>
      </c>
      <c r="AK607">
        <f t="shared" si="273"/>
        <v>1.2720858260494685</v>
      </c>
      <c r="AL607" s="39">
        <f t="shared" si="274"/>
        <v>42097</v>
      </c>
      <c r="AM607" s="40">
        <f t="shared" si="275"/>
        <v>211.22725</v>
      </c>
      <c r="AN607">
        <f t="shared" si="283"/>
        <v>431.72468299999997</v>
      </c>
      <c r="AO607">
        <f t="shared" si="283"/>
        <v>365.30550099999999</v>
      </c>
      <c r="AP607" s="33">
        <f t="shared" si="283"/>
        <v>298.88631900000001</v>
      </c>
      <c r="AQ607">
        <f t="shared" si="283"/>
        <v>232.46713700000001</v>
      </c>
      <c r="AR607">
        <f t="shared" si="283"/>
        <v>166.04795500000003</v>
      </c>
      <c r="AT607">
        <f>PER!AK607/PBR!AJ607*100</f>
        <v>13.581132330115114</v>
      </c>
      <c r="AU607">
        <f t="shared" si="276"/>
        <v>191097.30499999999</v>
      </c>
      <c r="AW607">
        <f>PER!AW607/PBR!AU607*100</f>
        <v>14.177164874198514</v>
      </c>
      <c r="BB607">
        <f t="shared" si="277"/>
        <v>179492.11249999999</v>
      </c>
      <c r="BC607">
        <f t="shared" si="278"/>
        <v>1.1768051924844332</v>
      </c>
      <c r="BD607" s="41">
        <f t="shared" si="279"/>
        <v>211.22725</v>
      </c>
      <c r="BE607">
        <f t="shared" si="267"/>
        <v>430.78106999999994</v>
      </c>
      <c r="BF607">
        <f t="shared" si="267"/>
        <v>358.98422499999998</v>
      </c>
      <c r="BG607">
        <f t="shared" si="267"/>
        <v>287.18738000000002</v>
      </c>
      <c r="BH607">
        <f t="shared" si="267"/>
        <v>215.390535</v>
      </c>
      <c r="BI607">
        <f t="shared" si="267"/>
        <v>143.59369000000001</v>
      </c>
      <c r="BK607">
        <f>PER!BD607/PBR!BB607*100</f>
        <v>11.743068932903668</v>
      </c>
      <c r="BL607">
        <f t="shared" si="280"/>
        <v>191097.30499999999</v>
      </c>
      <c r="BN607">
        <f>PER!BP607/PBR!BL607*100</f>
        <v>13.376721874753809</v>
      </c>
    </row>
    <row r="608" spans="1:66" x14ac:dyDescent="0.3">
      <c r="A608" s="38">
        <v>42104</v>
      </c>
      <c r="B608" s="48">
        <v>219476.01</v>
      </c>
      <c r="C608" s="48">
        <v>265003.49</v>
      </c>
      <c r="D608" s="49">
        <v>1490000</v>
      </c>
      <c r="E608" s="48">
        <v>3269.33</v>
      </c>
      <c r="AC608" s="35">
        <f t="shared" si="268"/>
        <v>2016</v>
      </c>
      <c r="AD608" s="5">
        <f t="shared" si="269"/>
        <v>2015</v>
      </c>
      <c r="AE608" s="5">
        <f t="shared" si="270"/>
        <v>2014</v>
      </c>
      <c r="AF608" s="8">
        <f t="shared" si="271"/>
        <v>42104</v>
      </c>
      <c r="AG608" s="6">
        <f t="shared" si="281"/>
        <v>38</v>
      </c>
      <c r="AH608" s="6">
        <f t="shared" si="282"/>
        <v>14</v>
      </c>
      <c r="AJ608">
        <f t="shared" si="272"/>
        <v>166345.35692307691</v>
      </c>
      <c r="AK608">
        <f t="shared" si="273"/>
        <v>1.3193996758291986</v>
      </c>
      <c r="AL608" s="39">
        <f t="shared" si="274"/>
        <v>42104</v>
      </c>
      <c r="AM608" s="40">
        <f t="shared" si="275"/>
        <v>219.47601</v>
      </c>
      <c r="AN608">
        <f t="shared" si="283"/>
        <v>432.49792799999989</v>
      </c>
      <c r="AO608">
        <f t="shared" si="283"/>
        <v>365.95978523076911</v>
      </c>
      <c r="AP608" s="33">
        <f t="shared" si="283"/>
        <v>299.4216424615384</v>
      </c>
      <c r="AQ608">
        <f t="shared" si="283"/>
        <v>232.88349969230765</v>
      </c>
      <c r="AR608">
        <f t="shared" si="283"/>
        <v>166.34535692307691</v>
      </c>
      <c r="AT608">
        <f>PER!AK608/PBR!AJ608*100</f>
        <v>13.53228193962585</v>
      </c>
      <c r="AU608">
        <f t="shared" si="276"/>
        <v>191414.91999999998</v>
      </c>
      <c r="AW608">
        <f>PER!AW608/PBR!AU608*100</f>
        <v>14.137929349418609</v>
      </c>
      <c r="BB608">
        <f t="shared" si="277"/>
        <v>179634.07269230767</v>
      </c>
      <c r="BC608">
        <f t="shared" si="278"/>
        <v>1.2217949897285743</v>
      </c>
      <c r="BD608" s="41">
        <f t="shared" si="279"/>
        <v>219.47601</v>
      </c>
      <c r="BE608">
        <f t="shared" si="267"/>
        <v>431.12177446153839</v>
      </c>
      <c r="BF608">
        <f t="shared" si="267"/>
        <v>359.26814538461537</v>
      </c>
      <c r="BG608">
        <f t="shared" si="267"/>
        <v>287.41451630769228</v>
      </c>
      <c r="BH608">
        <f t="shared" si="267"/>
        <v>215.56088723076923</v>
      </c>
      <c r="BI608">
        <f t="shared" si="267"/>
        <v>143.70725815384614</v>
      </c>
      <c r="BK608">
        <f>PER!BD608/PBR!BB608*100</f>
        <v>11.738953567419943</v>
      </c>
      <c r="BL608">
        <f t="shared" si="280"/>
        <v>191414.91999999998</v>
      </c>
      <c r="BN608">
        <f>PER!BP608/PBR!BL608*100</f>
        <v>13.34018950922064</v>
      </c>
    </row>
    <row r="609" spans="1:66" x14ac:dyDescent="0.3">
      <c r="A609" s="38">
        <v>42111</v>
      </c>
      <c r="B609" s="49">
        <v>213584.04</v>
      </c>
      <c r="C609" s="48">
        <v>259817.32</v>
      </c>
      <c r="D609" s="49">
        <v>1450000</v>
      </c>
      <c r="E609" s="48">
        <v>3206.06</v>
      </c>
      <c r="AC609" s="35">
        <f t="shared" si="268"/>
        <v>2016</v>
      </c>
      <c r="AD609" s="5">
        <f t="shared" si="269"/>
        <v>2015</v>
      </c>
      <c r="AE609" s="5">
        <f t="shared" si="270"/>
        <v>2014</v>
      </c>
      <c r="AF609" s="8">
        <f t="shared" si="271"/>
        <v>42111</v>
      </c>
      <c r="AG609" s="6">
        <f t="shared" si="281"/>
        <v>37</v>
      </c>
      <c r="AH609" s="6">
        <f t="shared" si="282"/>
        <v>15</v>
      </c>
      <c r="AJ609">
        <f t="shared" si="272"/>
        <v>166642.75884615385</v>
      </c>
      <c r="AK609">
        <f t="shared" si="273"/>
        <v>1.2816880942134592</v>
      </c>
      <c r="AL609" s="39">
        <f t="shared" si="274"/>
        <v>42111</v>
      </c>
      <c r="AM609" s="40">
        <f t="shared" si="275"/>
        <v>213.58404000000002</v>
      </c>
      <c r="AN609">
        <f t="shared" si="283"/>
        <v>433.27117299999998</v>
      </c>
      <c r="AO609">
        <f t="shared" si="283"/>
        <v>366.61406946153846</v>
      </c>
      <c r="AP609" s="33">
        <f t="shared" si="283"/>
        <v>299.95696592307689</v>
      </c>
      <c r="AQ609">
        <f t="shared" si="283"/>
        <v>233.29986238461538</v>
      </c>
      <c r="AR609">
        <f t="shared" si="283"/>
        <v>166.64275884615387</v>
      </c>
      <c r="AT609">
        <f>PER!AK609/PBR!AJ609*100</f>
        <v>13.483605912549368</v>
      </c>
      <c r="AU609">
        <f t="shared" si="276"/>
        <v>191732.53500000003</v>
      </c>
      <c r="AW609">
        <f>PER!AW609/PBR!AU609*100</f>
        <v>14.098823816047862</v>
      </c>
      <c r="BB609">
        <f t="shared" si="277"/>
        <v>179776.03288461539</v>
      </c>
      <c r="BC609">
        <f t="shared" si="278"/>
        <v>1.1880562529549388</v>
      </c>
      <c r="BD609" s="41">
        <f t="shared" si="279"/>
        <v>213.58404000000002</v>
      </c>
      <c r="BE609">
        <f t="shared" ref="BE609:BI654" si="284">($BB609*BE$18)/1000</f>
        <v>431.46247892307696</v>
      </c>
      <c r="BF609">
        <f t="shared" si="284"/>
        <v>359.55206576923075</v>
      </c>
      <c r="BG609">
        <f t="shared" si="284"/>
        <v>287.6416526153846</v>
      </c>
      <c r="BH609">
        <f t="shared" si="284"/>
        <v>215.73123946153851</v>
      </c>
      <c r="BI609">
        <f t="shared" si="284"/>
        <v>143.8208263076923</v>
      </c>
      <c r="BK609">
        <f>PER!BD609/PBR!BB609*100</f>
        <v>11.734844701335119</v>
      </c>
      <c r="BL609">
        <f t="shared" si="280"/>
        <v>191732.53500000003</v>
      </c>
      <c r="BN609">
        <f>PER!BP609/PBR!BL609*100</f>
        <v>13.303778179246494</v>
      </c>
    </row>
    <row r="610" spans="1:66" x14ac:dyDescent="0.3">
      <c r="A610" s="38">
        <v>42118</v>
      </c>
      <c r="B610" s="48">
        <v>207692.07</v>
      </c>
      <c r="C610" s="48">
        <v>256138.12</v>
      </c>
      <c r="D610" s="49">
        <v>1410000</v>
      </c>
      <c r="E610" s="48">
        <v>3161.79</v>
      </c>
      <c r="AC610" s="35">
        <f t="shared" si="268"/>
        <v>2016</v>
      </c>
      <c r="AD610" s="5">
        <f t="shared" si="269"/>
        <v>2015</v>
      </c>
      <c r="AE610" s="5">
        <f t="shared" si="270"/>
        <v>2014</v>
      </c>
      <c r="AF610" s="8">
        <f t="shared" si="271"/>
        <v>42118</v>
      </c>
      <c r="AG610" s="6">
        <f t="shared" si="281"/>
        <v>36</v>
      </c>
      <c r="AH610" s="6">
        <f t="shared" si="282"/>
        <v>16</v>
      </c>
      <c r="AJ610">
        <f t="shared" si="272"/>
        <v>166940.16076923077</v>
      </c>
      <c r="AK610">
        <f t="shared" si="273"/>
        <v>1.2441108780714696</v>
      </c>
      <c r="AL610" s="39">
        <f t="shared" si="274"/>
        <v>42118</v>
      </c>
      <c r="AM610" s="40">
        <f t="shared" si="275"/>
        <v>207.69207</v>
      </c>
      <c r="AN610">
        <f t="shared" si="283"/>
        <v>434.04441799999995</v>
      </c>
      <c r="AO610">
        <f t="shared" si="283"/>
        <v>367.26835369230764</v>
      </c>
      <c r="AP610" s="33">
        <f t="shared" si="283"/>
        <v>300.49228938461539</v>
      </c>
      <c r="AQ610">
        <f t="shared" si="283"/>
        <v>233.71622507692305</v>
      </c>
      <c r="AR610">
        <f t="shared" si="283"/>
        <v>166.94016076923077</v>
      </c>
      <c r="AT610">
        <f>PER!AK610/PBR!AJ610*100</f>
        <v>13.4351033170066</v>
      </c>
      <c r="AU610">
        <f t="shared" si="276"/>
        <v>192050.15</v>
      </c>
      <c r="AW610">
        <f>PER!AW610/PBR!AU610*100</f>
        <v>14.059847629141901</v>
      </c>
      <c r="BB610">
        <f t="shared" si="277"/>
        <v>179917.99307692307</v>
      </c>
      <c r="BC610">
        <f t="shared" si="278"/>
        <v>1.1543707577440698</v>
      </c>
      <c r="BD610" s="41">
        <f t="shared" si="279"/>
        <v>207.69207</v>
      </c>
      <c r="BE610">
        <f t="shared" si="284"/>
        <v>431.80318338461535</v>
      </c>
      <c r="BF610">
        <f t="shared" si="284"/>
        <v>359.83598615384614</v>
      </c>
      <c r="BG610">
        <f t="shared" si="284"/>
        <v>287.86878892307692</v>
      </c>
      <c r="BH610">
        <f t="shared" si="284"/>
        <v>215.9015916923077</v>
      </c>
      <c r="BI610">
        <f t="shared" si="284"/>
        <v>143.93439446153846</v>
      </c>
      <c r="BK610">
        <f>PER!BD610/PBR!BB610*100</f>
        <v>11.730742319264593</v>
      </c>
      <c r="BL610">
        <f t="shared" si="280"/>
        <v>192050.15</v>
      </c>
      <c r="BN610">
        <f>PER!BP610/PBR!BL610*100</f>
        <v>13.267487284320909</v>
      </c>
    </row>
    <row r="611" spans="1:66" x14ac:dyDescent="0.3">
      <c r="A611" s="38">
        <v>42124</v>
      </c>
      <c r="B611" s="48">
        <v>207692.07</v>
      </c>
      <c r="C611" s="48">
        <v>255562.37</v>
      </c>
      <c r="D611" s="49">
        <v>1410000</v>
      </c>
      <c r="E611" s="48">
        <v>3153.72</v>
      </c>
      <c r="AC611" s="35">
        <f t="shared" si="268"/>
        <v>2016</v>
      </c>
      <c r="AD611" s="5">
        <f t="shared" si="269"/>
        <v>2015</v>
      </c>
      <c r="AE611" s="5">
        <f t="shared" si="270"/>
        <v>2014</v>
      </c>
      <c r="AF611" s="8">
        <f t="shared" si="271"/>
        <v>42124</v>
      </c>
      <c r="AG611" s="6">
        <f t="shared" si="281"/>
        <v>35</v>
      </c>
      <c r="AH611" s="6">
        <f t="shared" si="282"/>
        <v>17</v>
      </c>
      <c r="AJ611">
        <f t="shared" si="272"/>
        <v>167237.56269230769</v>
      </c>
      <c r="AK611">
        <f t="shared" si="273"/>
        <v>1.2418984506616053</v>
      </c>
      <c r="AL611" s="39">
        <f t="shared" si="274"/>
        <v>42124</v>
      </c>
      <c r="AM611" s="40">
        <f t="shared" si="275"/>
        <v>207.69207</v>
      </c>
      <c r="AN611">
        <f t="shared" si="283"/>
        <v>434.81766299999992</v>
      </c>
      <c r="AO611">
        <f t="shared" si="283"/>
        <v>367.92263792307688</v>
      </c>
      <c r="AP611" s="33">
        <f t="shared" si="283"/>
        <v>301.02761284615377</v>
      </c>
      <c r="AQ611">
        <f t="shared" si="283"/>
        <v>234.13258776923075</v>
      </c>
      <c r="AR611">
        <f t="shared" si="283"/>
        <v>167.2375626923077</v>
      </c>
      <c r="AT611">
        <f>PER!AK611/PBR!AJ611*100</f>
        <v>13.386773227747192</v>
      </c>
      <c r="AU611">
        <f t="shared" si="276"/>
        <v>192367.76500000001</v>
      </c>
      <c r="AW611">
        <f>PER!AW611/PBR!AU611*100</f>
        <v>14.021000148015764</v>
      </c>
      <c r="BB611">
        <f t="shared" si="277"/>
        <v>180059.95326923078</v>
      </c>
      <c r="BC611">
        <f t="shared" si="278"/>
        <v>1.1534606459074934</v>
      </c>
      <c r="BD611" s="41">
        <f t="shared" si="279"/>
        <v>207.69207</v>
      </c>
      <c r="BE611">
        <f t="shared" si="284"/>
        <v>432.14388784615386</v>
      </c>
      <c r="BF611">
        <f t="shared" si="284"/>
        <v>360.11990653846158</v>
      </c>
      <c r="BG611">
        <f t="shared" si="284"/>
        <v>288.09592523076924</v>
      </c>
      <c r="BH611">
        <f t="shared" si="284"/>
        <v>216.07194392307696</v>
      </c>
      <c r="BI611">
        <f t="shared" si="284"/>
        <v>144.04796261538462</v>
      </c>
      <c r="BK611">
        <f>PER!BD611/PBR!BB611*100</f>
        <v>11.72664640587227</v>
      </c>
      <c r="BL611">
        <f t="shared" si="280"/>
        <v>192367.76500000001</v>
      </c>
      <c r="BN611">
        <f>PER!BP611/PBR!BL611*100</f>
        <v>13.231316227899359</v>
      </c>
    </row>
    <row r="612" spans="1:66" x14ac:dyDescent="0.3">
      <c r="A612" s="38">
        <v>42132</v>
      </c>
      <c r="B612" s="48">
        <v>197086.51</v>
      </c>
      <c r="C612" s="48">
        <v>244757.41</v>
      </c>
      <c r="D612" s="49">
        <v>1338000</v>
      </c>
      <c r="E612" s="48">
        <v>3021.61</v>
      </c>
      <c r="AC612" s="35">
        <f t="shared" si="268"/>
        <v>2016</v>
      </c>
      <c r="AD612" s="5">
        <f t="shared" si="269"/>
        <v>2015</v>
      </c>
      <c r="AE612" s="5">
        <f t="shared" si="270"/>
        <v>2014</v>
      </c>
      <c r="AF612" s="8">
        <f t="shared" si="271"/>
        <v>42132</v>
      </c>
      <c r="AG612" s="6">
        <f t="shared" si="281"/>
        <v>34</v>
      </c>
      <c r="AH612" s="6">
        <f t="shared" si="282"/>
        <v>18</v>
      </c>
      <c r="AJ612">
        <f t="shared" si="272"/>
        <v>167534.96461538464</v>
      </c>
      <c r="AK612">
        <f t="shared" si="273"/>
        <v>1.1763903162092628</v>
      </c>
      <c r="AL612" s="39">
        <f t="shared" si="274"/>
        <v>42132</v>
      </c>
      <c r="AM612" s="40">
        <f t="shared" si="275"/>
        <v>197.08651</v>
      </c>
      <c r="AN612">
        <f t="shared" si="283"/>
        <v>435.59090800000001</v>
      </c>
      <c r="AO612">
        <f t="shared" si="283"/>
        <v>368.57692215384617</v>
      </c>
      <c r="AP612" s="33">
        <f t="shared" si="283"/>
        <v>301.56293630769233</v>
      </c>
      <c r="AQ612">
        <f t="shared" si="283"/>
        <v>234.54895046153848</v>
      </c>
      <c r="AR612">
        <f t="shared" si="283"/>
        <v>167.53496461538464</v>
      </c>
      <c r="AT612">
        <f>PER!AK612/PBR!AJ612*100</f>
        <v>13.338614726090652</v>
      </c>
      <c r="AU612">
        <f t="shared" si="276"/>
        <v>192685.38</v>
      </c>
      <c r="AW612">
        <f>PER!AW612/PBR!AU612*100</f>
        <v>13.982280736208821</v>
      </c>
      <c r="BB612">
        <f t="shared" si="277"/>
        <v>180201.91346153847</v>
      </c>
      <c r="BC612">
        <f t="shared" si="278"/>
        <v>1.0936982089375278</v>
      </c>
      <c r="BD612" s="41">
        <f t="shared" si="279"/>
        <v>197.08651</v>
      </c>
      <c r="BE612">
        <f t="shared" si="284"/>
        <v>432.48459230769231</v>
      </c>
      <c r="BF612">
        <f t="shared" si="284"/>
        <v>360.40382692307696</v>
      </c>
      <c r="BG612">
        <f t="shared" si="284"/>
        <v>288.32306153846156</v>
      </c>
      <c r="BH612">
        <f t="shared" si="284"/>
        <v>216.24229615384618</v>
      </c>
      <c r="BI612">
        <f t="shared" si="284"/>
        <v>144.16153076923078</v>
      </c>
      <c r="BK612">
        <f>PER!BD612/PBR!BB612*100</f>
        <v>11.722556945870387</v>
      </c>
      <c r="BL612">
        <f t="shared" si="280"/>
        <v>192685.38</v>
      </c>
      <c r="BN612">
        <f>PER!BP612/PBR!BL612*100</f>
        <v>13.19526441737063</v>
      </c>
    </row>
    <row r="613" spans="1:66" x14ac:dyDescent="0.3">
      <c r="A613" s="38">
        <v>42139</v>
      </c>
      <c r="B613" s="48">
        <v>195318.92</v>
      </c>
      <c r="C613" s="48">
        <v>244096.64000000001</v>
      </c>
      <c r="D613" s="49">
        <v>1326000</v>
      </c>
      <c r="E613" s="48">
        <v>3010.89</v>
      </c>
      <c r="AC613" s="35">
        <f t="shared" si="268"/>
        <v>2016</v>
      </c>
      <c r="AD613" s="5">
        <f t="shared" si="269"/>
        <v>2015</v>
      </c>
      <c r="AE613" s="5">
        <f t="shared" si="270"/>
        <v>2014</v>
      </c>
      <c r="AF613" s="8">
        <f t="shared" si="271"/>
        <v>42139</v>
      </c>
      <c r="AG613" s="6">
        <f t="shared" si="281"/>
        <v>33</v>
      </c>
      <c r="AH613" s="6">
        <f t="shared" si="282"/>
        <v>19</v>
      </c>
      <c r="AJ613">
        <f t="shared" si="272"/>
        <v>167832.36653846153</v>
      </c>
      <c r="AK613">
        <f t="shared" si="273"/>
        <v>1.1637738538069144</v>
      </c>
      <c r="AL613" s="39">
        <f t="shared" si="274"/>
        <v>42139</v>
      </c>
      <c r="AM613" s="40">
        <f t="shared" si="275"/>
        <v>195.31892000000002</v>
      </c>
      <c r="AN613">
        <f t="shared" si="283"/>
        <v>436.36415299999993</v>
      </c>
      <c r="AO613">
        <f t="shared" si="283"/>
        <v>369.23120638461535</v>
      </c>
      <c r="AP613" s="33">
        <f t="shared" si="283"/>
        <v>302.09825976923071</v>
      </c>
      <c r="AQ613">
        <f t="shared" si="283"/>
        <v>234.96531315384613</v>
      </c>
      <c r="AR613">
        <f t="shared" si="283"/>
        <v>167.83236653846154</v>
      </c>
      <c r="AT613">
        <f>PER!AK613/PBR!AJ613*100</f>
        <v>13.290626899868194</v>
      </c>
      <c r="AU613">
        <f t="shared" si="276"/>
        <v>193002.995</v>
      </c>
      <c r="AW613">
        <f>PER!AW613/PBR!AU613*100</f>
        <v>13.943688761450007</v>
      </c>
      <c r="BB613">
        <f t="shared" si="277"/>
        <v>180343.87365384615</v>
      </c>
      <c r="BC613">
        <f t="shared" si="278"/>
        <v>1.0830360690538183</v>
      </c>
      <c r="BD613" s="41">
        <f t="shared" si="279"/>
        <v>195.31892000000002</v>
      </c>
      <c r="BE613">
        <f t="shared" si="284"/>
        <v>432.82529676923076</v>
      </c>
      <c r="BF613">
        <f t="shared" si="284"/>
        <v>360.68774730769229</v>
      </c>
      <c r="BG613">
        <f t="shared" si="284"/>
        <v>288.55019784615388</v>
      </c>
      <c r="BH613">
        <f t="shared" si="284"/>
        <v>216.41264838461544</v>
      </c>
      <c r="BI613">
        <f t="shared" si="284"/>
        <v>144.27509892307694</v>
      </c>
      <c r="BK613">
        <f>PER!BD613/PBR!BB613*100</f>
        <v>11.718473924019317</v>
      </c>
      <c r="BL613">
        <f t="shared" si="280"/>
        <v>193002.995</v>
      </c>
      <c r="BN613">
        <f>PER!BP613/PBR!BL613*100</f>
        <v>13.159331264024404</v>
      </c>
    </row>
    <row r="614" spans="1:66" x14ac:dyDescent="0.3">
      <c r="A614" s="38">
        <v>42146</v>
      </c>
      <c r="B614" s="48">
        <v>198854.1</v>
      </c>
      <c r="C614" s="48">
        <v>249600.58</v>
      </c>
      <c r="D614" s="49">
        <v>1350000</v>
      </c>
      <c r="E614" s="48">
        <v>3081.03</v>
      </c>
      <c r="AC614" s="35">
        <f t="shared" si="268"/>
        <v>2016</v>
      </c>
      <c r="AD614" s="5">
        <f t="shared" si="269"/>
        <v>2015</v>
      </c>
      <c r="AE614" s="5">
        <f t="shared" si="270"/>
        <v>2014</v>
      </c>
      <c r="AF614" s="8">
        <f t="shared" si="271"/>
        <v>42146</v>
      </c>
      <c r="AG614" s="6">
        <f t="shared" si="281"/>
        <v>32</v>
      </c>
      <c r="AH614" s="6">
        <f t="shared" si="282"/>
        <v>20</v>
      </c>
      <c r="AJ614">
        <f t="shared" si="272"/>
        <v>168129.76846153848</v>
      </c>
      <c r="AK614">
        <f t="shared" si="273"/>
        <v>1.1827417703575203</v>
      </c>
      <c r="AL614" s="39">
        <f t="shared" si="274"/>
        <v>42146</v>
      </c>
      <c r="AM614" s="40">
        <f t="shared" si="275"/>
        <v>198.85410000000002</v>
      </c>
      <c r="AN614">
        <f t="shared" si="283"/>
        <v>437.13739799999996</v>
      </c>
      <c r="AO614">
        <f t="shared" si="283"/>
        <v>369.88549061538458</v>
      </c>
      <c r="AP614" s="33">
        <f t="shared" si="283"/>
        <v>302.6335832307692</v>
      </c>
      <c r="AQ614">
        <f t="shared" si="283"/>
        <v>235.38167584615385</v>
      </c>
      <c r="AR614">
        <f t="shared" si="283"/>
        <v>168.12976846153848</v>
      </c>
      <c r="AT614">
        <f>PER!AK614/PBR!AJ614*100</f>
        <v>13.242808843365077</v>
      </c>
      <c r="AU614">
        <f t="shared" si="276"/>
        <v>193320.61</v>
      </c>
      <c r="AW614">
        <f>PER!AW614/PBR!AU614*100</f>
        <v>13.905223595623395</v>
      </c>
      <c r="BB614">
        <f t="shared" si="277"/>
        <v>180485.83384615387</v>
      </c>
      <c r="BC614">
        <f t="shared" si="278"/>
        <v>1.1017712346859492</v>
      </c>
      <c r="BD614" s="41">
        <f t="shared" si="279"/>
        <v>198.85410000000002</v>
      </c>
      <c r="BE614">
        <f t="shared" si="284"/>
        <v>433.16600123076927</v>
      </c>
      <c r="BF614">
        <f t="shared" si="284"/>
        <v>360.97166769230773</v>
      </c>
      <c r="BG614">
        <f t="shared" si="284"/>
        <v>288.7773341538462</v>
      </c>
      <c r="BH614">
        <f t="shared" si="284"/>
        <v>216.58300061538466</v>
      </c>
      <c r="BI614">
        <f t="shared" si="284"/>
        <v>144.3886670769231</v>
      </c>
      <c r="BK614">
        <f>PER!BD614/PBR!BB614*100</f>
        <v>11.714397325127377</v>
      </c>
      <c r="BL614">
        <f t="shared" si="280"/>
        <v>193320.61</v>
      </c>
      <c r="BN614">
        <f>PER!BP614/PBR!BL614*100</f>
        <v>13.123516183019253</v>
      </c>
    </row>
    <row r="615" spans="1:66" x14ac:dyDescent="0.3">
      <c r="A615" s="38">
        <v>42153</v>
      </c>
      <c r="B615" s="48">
        <v>192520.23</v>
      </c>
      <c r="C615" s="48">
        <v>245933.13</v>
      </c>
      <c r="D615" s="49">
        <v>1307000</v>
      </c>
      <c r="E615" s="48">
        <v>3036.56</v>
      </c>
      <c r="AC615" s="35">
        <f t="shared" si="268"/>
        <v>2016</v>
      </c>
      <c r="AD615" s="5">
        <f t="shared" si="269"/>
        <v>2015</v>
      </c>
      <c r="AE615" s="5">
        <f t="shared" si="270"/>
        <v>2014</v>
      </c>
      <c r="AF615" s="8">
        <f t="shared" si="271"/>
        <v>42153</v>
      </c>
      <c r="AG615" s="6">
        <f t="shared" si="281"/>
        <v>31</v>
      </c>
      <c r="AH615" s="6">
        <f t="shared" si="282"/>
        <v>21</v>
      </c>
      <c r="AJ615">
        <f t="shared" si="272"/>
        <v>168427.1703846154</v>
      </c>
      <c r="AK615">
        <f t="shared" si="273"/>
        <v>1.143047345391877</v>
      </c>
      <c r="AL615" s="39">
        <f t="shared" si="274"/>
        <v>42153</v>
      </c>
      <c r="AM615" s="40">
        <f t="shared" si="275"/>
        <v>192.52023</v>
      </c>
      <c r="AN615">
        <f t="shared" si="283"/>
        <v>437.91064299999999</v>
      </c>
      <c r="AO615">
        <f t="shared" si="283"/>
        <v>370.53977484615388</v>
      </c>
      <c r="AP615" s="33">
        <f t="shared" si="283"/>
        <v>303.1689066923077</v>
      </c>
      <c r="AQ615">
        <f t="shared" si="283"/>
        <v>235.79803853846155</v>
      </c>
      <c r="AR615">
        <f t="shared" si="283"/>
        <v>168.42717038461541</v>
      </c>
      <c r="AT615">
        <f>PER!AK615/PBR!AJ615*100</f>
        <v>13.195159657263684</v>
      </c>
      <c r="AU615">
        <f t="shared" si="276"/>
        <v>193638.22500000001</v>
      </c>
      <c r="AW615">
        <f>PER!AW615/PBR!AU615*100</f>
        <v>13.866884614734115</v>
      </c>
      <c r="BB615">
        <f t="shared" si="277"/>
        <v>180627.79403846152</v>
      </c>
      <c r="BC615">
        <f t="shared" si="278"/>
        <v>1.0658394574591672</v>
      </c>
      <c r="BD615" s="41">
        <f t="shared" si="279"/>
        <v>192.52023</v>
      </c>
      <c r="BE615">
        <f t="shared" si="284"/>
        <v>433.50670569230761</v>
      </c>
      <c r="BF615">
        <f t="shared" si="284"/>
        <v>361.25558807692306</v>
      </c>
      <c r="BG615">
        <f t="shared" si="284"/>
        <v>289.00447046153846</v>
      </c>
      <c r="BH615">
        <f t="shared" si="284"/>
        <v>216.75335284615386</v>
      </c>
      <c r="BI615">
        <f t="shared" si="284"/>
        <v>144.50223523076923</v>
      </c>
      <c r="BK615">
        <f>PER!BD615/PBR!BB615*100</f>
        <v>11.710327134050647</v>
      </c>
      <c r="BL615">
        <f t="shared" si="280"/>
        <v>193638.22500000001</v>
      </c>
      <c r="BN615">
        <f>PER!BP615/PBR!BL615*100</f>
        <v>13.08781859335088</v>
      </c>
    </row>
    <row r="616" spans="1:66" x14ac:dyDescent="0.3">
      <c r="A616" s="38">
        <v>42160</v>
      </c>
      <c r="B616" s="48">
        <v>197528.41</v>
      </c>
      <c r="C616" s="48">
        <v>249678.49</v>
      </c>
      <c r="D616" s="49">
        <v>1341000</v>
      </c>
      <c r="E616" s="48">
        <v>3080.76</v>
      </c>
      <c r="AC616" s="35">
        <f t="shared" si="268"/>
        <v>2016</v>
      </c>
      <c r="AD616" s="5">
        <f t="shared" si="269"/>
        <v>2015</v>
      </c>
      <c r="AE616" s="5">
        <f t="shared" si="270"/>
        <v>2014</v>
      </c>
      <c r="AF616" s="8">
        <f t="shared" si="271"/>
        <v>42160</v>
      </c>
      <c r="AG616" s="6">
        <f t="shared" si="281"/>
        <v>30</v>
      </c>
      <c r="AH616" s="6">
        <f t="shared" si="282"/>
        <v>22</v>
      </c>
      <c r="AJ616">
        <f t="shared" si="272"/>
        <v>168724.57230769232</v>
      </c>
      <c r="AK616">
        <f t="shared" si="273"/>
        <v>1.1707151323506095</v>
      </c>
      <c r="AL616" s="39">
        <f t="shared" si="274"/>
        <v>42160</v>
      </c>
      <c r="AM616" s="40">
        <f t="shared" si="275"/>
        <v>197.52841000000001</v>
      </c>
      <c r="AN616">
        <f t="shared" si="283"/>
        <v>438.68388799999997</v>
      </c>
      <c r="AO616">
        <f t="shared" si="283"/>
        <v>371.19405907692305</v>
      </c>
      <c r="AP616" s="33">
        <f t="shared" si="283"/>
        <v>303.70423015384614</v>
      </c>
      <c r="AQ616">
        <f t="shared" si="283"/>
        <v>236.21440123076923</v>
      </c>
      <c r="AR616">
        <f t="shared" si="283"/>
        <v>168.72457230769231</v>
      </c>
      <c r="AT616">
        <f>PER!AK616/PBR!AJ616*100</f>
        <v>13.147678448587104</v>
      </c>
      <c r="AU616">
        <f t="shared" si="276"/>
        <v>193955.84</v>
      </c>
      <c r="AW616">
        <f>PER!AW616/PBR!AU616*100</f>
        <v>13.828671198874643</v>
      </c>
      <c r="BB616">
        <f t="shared" si="277"/>
        <v>180769.75423076923</v>
      </c>
      <c r="BC616">
        <f t="shared" si="278"/>
        <v>1.0927071889904592</v>
      </c>
      <c r="BD616" s="41">
        <f t="shared" si="279"/>
        <v>197.52841000000001</v>
      </c>
      <c r="BE616">
        <f t="shared" si="284"/>
        <v>433.84741015384611</v>
      </c>
      <c r="BF616">
        <f t="shared" si="284"/>
        <v>361.53950846153845</v>
      </c>
      <c r="BG616">
        <f t="shared" si="284"/>
        <v>289.23160676923078</v>
      </c>
      <c r="BH616">
        <f t="shared" si="284"/>
        <v>216.92370507692314</v>
      </c>
      <c r="BI616">
        <f t="shared" si="284"/>
        <v>144.61580338461539</v>
      </c>
      <c r="BK616">
        <f>PER!BD616/PBR!BB616*100</f>
        <v>11.706263335692766</v>
      </c>
      <c r="BL616">
        <f t="shared" si="280"/>
        <v>193955.84</v>
      </c>
      <c r="BN616">
        <f>PER!BP616/PBR!BL616*100</f>
        <v>13.052237917820722</v>
      </c>
    </row>
    <row r="617" spans="1:66" x14ac:dyDescent="0.3">
      <c r="A617" s="38">
        <v>42167</v>
      </c>
      <c r="B617" s="48">
        <v>188101.25</v>
      </c>
      <c r="C617" s="49">
        <v>237286.28</v>
      </c>
      <c r="D617" s="49">
        <v>1277000</v>
      </c>
      <c r="E617" s="48">
        <v>2938.13</v>
      </c>
      <c r="AC617" s="35">
        <f t="shared" si="268"/>
        <v>2016</v>
      </c>
      <c r="AD617" s="5">
        <f t="shared" si="269"/>
        <v>2015</v>
      </c>
      <c r="AE617" s="5">
        <f t="shared" si="270"/>
        <v>2014</v>
      </c>
      <c r="AF617" s="8">
        <f t="shared" si="271"/>
        <v>42167</v>
      </c>
      <c r="AG617" s="6">
        <f t="shared" si="281"/>
        <v>29</v>
      </c>
      <c r="AH617" s="6">
        <f t="shared" si="282"/>
        <v>23</v>
      </c>
      <c r="AJ617">
        <f t="shared" si="272"/>
        <v>169021.97423076924</v>
      </c>
      <c r="AK617">
        <f t="shared" si="273"/>
        <v>1.1128804456110626</v>
      </c>
      <c r="AL617" s="39">
        <f t="shared" si="274"/>
        <v>42167</v>
      </c>
      <c r="AM617" s="40">
        <f t="shared" si="275"/>
        <v>188.10124999999999</v>
      </c>
      <c r="AN617">
        <f t="shared" si="283"/>
        <v>439.457133</v>
      </c>
      <c r="AO617">
        <f t="shared" si="283"/>
        <v>371.84834330769229</v>
      </c>
      <c r="AP617" s="33">
        <f t="shared" si="283"/>
        <v>304.23955361538464</v>
      </c>
      <c r="AQ617">
        <f t="shared" si="283"/>
        <v>236.63076392307693</v>
      </c>
      <c r="AR617">
        <f t="shared" si="283"/>
        <v>169.02197423076925</v>
      </c>
      <c r="AT617">
        <f>PER!AK617/PBR!AJ617*100</f>
        <v>13.100364330643371</v>
      </c>
      <c r="AU617">
        <f t="shared" si="276"/>
        <v>194273.45500000002</v>
      </c>
      <c r="AW617">
        <f>PER!AW617/PBR!AU617*100</f>
        <v>13.79058273219135</v>
      </c>
      <c r="BB617">
        <f t="shared" si="277"/>
        <v>180911.71442307692</v>
      </c>
      <c r="BC617">
        <f t="shared" si="278"/>
        <v>1.039740575118921</v>
      </c>
      <c r="BD617" s="41">
        <f t="shared" si="279"/>
        <v>188.10124999999999</v>
      </c>
      <c r="BE617">
        <f t="shared" si="284"/>
        <v>434.18811461538462</v>
      </c>
      <c r="BF617">
        <f t="shared" si="284"/>
        <v>361.82342884615383</v>
      </c>
      <c r="BG617">
        <f t="shared" si="284"/>
        <v>289.45874307692304</v>
      </c>
      <c r="BH617">
        <f t="shared" si="284"/>
        <v>217.09405730769234</v>
      </c>
      <c r="BI617">
        <f t="shared" si="284"/>
        <v>144.72937153846152</v>
      </c>
      <c r="BK617">
        <f>PER!BD617/PBR!BB617*100</f>
        <v>11.702205915004772</v>
      </c>
      <c r="BL617">
        <f t="shared" si="280"/>
        <v>194273.45500000002</v>
      </c>
      <c r="BN617">
        <f>PER!BP617/PBR!BL617*100</f>
        <v>13.016773583004825</v>
      </c>
    </row>
    <row r="618" spans="1:66" x14ac:dyDescent="0.3">
      <c r="A618" s="38">
        <v>42174</v>
      </c>
      <c r="B618" s="48">
        <v>186480.96</v>
      </c>
      <c r="C618" s="48">
        <v>233476.87</v>
      </c>
      <c r="D618" s="49">
        <v>1266000</v>
      </c>
      <c r="E618" s="48">
        <v>2888.48</v>
      </c>
      <c r="AC618" s="35">
        <f t="shared" si="268"/>
        <v>2016</v>
      </c>
      <c r="AD618" s="5">
        <f t="shared" si="269"/>
        <v>2015</v>
      </c>
      <c r="AE618" s="5">
        <f t="shared" si="270"/>
        <v>2014</v>
      </c>
      <c r="AF618" s="8">
        <f t="shared" si="271"/>
        <v>42174</v>
      </c>
      <c r="AG618" s="6">
        <f t="shared" si="281"/>
        <v>28</v>
      </c>
      <c r="AH618" s="6">
        <f t="shared" si="282"/>
        <v>24</v>
      </c>
      <c r="AJ618">
        <f t="shared" si="272"/>
        <v>169319.37615384615</v>
      </c>
      <c r="AK618">
        <f t="shared" si="273"/>
        <v>1.1013562903194289</v>
      </c>
      <c r="AL618" s="39">
        <f t="shared" si="274"/>
        <v>42174</v>
      </c>
      <c r="AM618" s="40">
        <f t="shared" si="275"/>
        <v>186.48095999999998</v>
      </c>
      <c r="AN618">
        <f t="shared" si="283"/>
        <v>440.23037799999997</v>
      </c>
      <c r="AO618">
        <f t="shared" si="283"/>
        <v>372.50262753846147</v>
      </c>
      <c r="AP618" s="33">
        <f t="shared" si="283"/>
        <v>304.77487707692302</v>
      </c>
      <c r="AQ618">
        <f t="shared" si="283"/>
        <v>237.0471266153846</v>
      </c>
      <c r="AR618">
        <f t="shared" si="283"/>
        <v>169.31937615384615</v>
      </c>
      <c r="AT618">
        <f>PER!AK618/PBR!AJ618*100</f>
        <v>13.053216422970248</v>
      </c>
      <c r="AU618">
        <f t="shared" si="276"/>
        <v>194591.07</v>
      </c>
      <c r="AW618">
        <f>PER!AW618/PBR!AU618*100</f>
        <v>13.752618602851452</v>
      </c>
      <c r="BB618">
        <f t="shared" si="277"/>
        <v>181053.6746153846</v>
      </c>
      <c r="BC618">
        <f t="shared" si="278"/>
        <v>1.0299761128634626</v>
      </c>
      <c r="BD618" s="41">
        <f t="shared" si="279"/>
        <v>186.48095999999998</v>
      </c>
      <c r="BE618">
        <f t="shared" si="284"/>
        <v>434.52881907692301</v>
      </c>
      <c r="BF618">
        <f t="shared" si="284"/>
        <v>362.10734923076922</v>
      </c>
      <c r="BG618">
        <f t="shared" si="284"/>
        <v>289.68587938461542</v>
      </c>
      <c r="BH618">
        <f t="shared" si="284"/>
        <v>217.26440953846156</v>
      </c>
      <c r="BI618">
        <f t="shared" si="284"/>
        <v>144.84293969230771</v>
      </c>
      <c r="BK618">
        <f>PER!BD618/PBR!BB618*100</f>
        <v>11.698154856984889</v>
      </c>
      <c r="BL618">
        <f t="shared" si="280"/>
        <v>194591.07</v>
      </c>
      <c r="BN618">
        <f>PER!BP618/PBR!BL618*100</f>
        <v>12.981425019223053</v>
      </c>
    </row>
    <row r="619" spans="1:66" x14ac:dyDescent="0.3">
      <c r="A619" s="38">
        <v>42181</v>
      </c>
      <c r="B619" s="48">
        <v>188248.55</v>
      </c>
      <c r="C619" s="48">
        <v>234156.67</v>
      </c>
      <c r="D619" s="49">
        <v>1278000</v>
      </c>
      <c r="E619" s="48">
        <v>2895.65</v>
      </c>
      <c r="AC619" s="35">
        <f t="shared" si="268"/>
        <v>2016</v>
      </c>
      <c r="AD619" s="5">
        <f t="shared" si="269"/>
        <v>2015</v>
      </c>
      <c r="AE619" s="5">
        <f t="shared" si="270"/>
        <v>2014</v>
      </c>
      <c r="AF619" s="8">
        <f t="shared" si="271"/>
        <v>42181</v>
      </c>
      <c r="AG619" s="6">
        <f t="shared" si="281"/>
        <v>27</v>
      </c>
      <c r="AH619" s="6">
        <f t="shared" si="282"/>
        <v>25</v>
      </c>
      <c r="AJ619">
        <f t="shared" si="272"/>
        <v>169616.7780769231</v>
      </c>
      <c r="AK619">
        <f t="shared" si="273"/>
        <v>1.1098462789726331</v>
      </c>
      <c r="AL619" s="39">
        <f t="shared" si="274"/>
        <v>42181</v>
      </c>
      <c r="AM619" s="40">
        <f t="shared" si="275"/>
        <v>188.24854999999999</v>
      </c>
      <c r="AN619">
        <f t="shared" si="283"/>
        <v>441.003623</v>
      </c>
      <c r="AO619">
        <f t="shared" si="283"/>
        <v>373.15691176923082</v>
      </c>
      <c r="AP619" s="33">
        <f t="shared" si="283"/>
        <v>305.31020053846157</v>
      </c>
      <c r="AQ619">
        <f t="shared" si="283"/>
        <v>237.46348930769233</v>
      </c>
      <c r="AR619">
        <f t="shared" si="283"/>
        <v>169.61677807692311</v>
      </c>
      <c r="AT619">
        <f>PER!AK619/PBR!AJ619*100</f>
        <v>13.00623385128063</v>
      </c>
      <c r="AU619">
        <f t="shared" si="276"/>
        <v>194908.685</v>
      </c>
      <c r="AW619">
        <f>PER!AW619/PBR!AU619*100</f>
        <v>13.714778203010219</v>
      </c>
      <c r="BB619">
        <f t="shared" si="277"/>
        <v>181195.63480769232</v>
      </c>
      <c r="BC619">
        <f t="shared" si="278"/>
        <v>1.0389243107307364</v>
      </c>
      <c r="BD619" s="41">
        <f t="shared" si="279"/>
        <v>188.24854999999999</v>
      </c>
      <c r="BE619">
        <f t="shared" si="284"/>
        <v>434.86952353846152</v>
      </c>
      <c r="BF619">
        <f t="shared" si="284"/>
        <v>362.39126961538466</v>
      </c>
      <c r="BG619">
        <f t="shared" si="284"/>
        <v>289.91301569230774</v>
      </c>
      <c r="BH619">
        <f t="shared" si="284"/>
        <v>217.43476176923082</v>
      </c>
      <c r="BI619">
        <f t="shared" si="284"/>
        <v>144.95650784615387</v>
      </c>
      <c r="BK619">
        <f>PER!BD619/PBR!BB619*100</f>
        <v>11.694110146678362</v>
      </c>
      <c r="BL619">
        <f t="shared" si="280"/>
        <v>194908.685</v>
      </c>
      <c r="BN619">
        <f>PER!BP619/PBR!BL619*100</f>
        <v>12.946191660508575</v>
      </c>
    </row>
    <row r="620" spans="1:66" x14ac:dyDescent="0.3">
      <c r="A620" s="38">
        <v>42188</v>
      </c>
      <c r="B620" s="48">
        <v>186775.56</v>
      </c>
      <c r="C620" s="48">
        <v>233046.35</v>
      </c>
      <c r="D620" s="49">
        <v>1268000</v>
      </c>
      <c r="E620" s="48">
        <v>2882.22</v>
      </c>
      <c r="AC620" s="35">
        <f t="shared" si="268"/>
        <v>2016</v>
      </c>
      <c r="AD620" s="5">
        <f t="shared" si="269"/>
        <v>2015</v>
      </c>
      <c r="AE620" s="5">
        <f t="shared" si="270"/>
        <v>2014</v>
      </c>
      <c r="AF620" s="8">
        <f t="shared" si="271"/>
        <v>42188</v>
      </c>
      <c r="AG620" s="6">
        <f t="shared" si="281"/>
        <v>26</v>
      </c>
      <c r="AH620" s="6">
        <f t="shared" si="282"/>
        <v>26</v>
      </c>
      <c r="AJ620">
        <f t="shared" si="272"/>
        <v>169914.18</v>
      </c>
      <c r="AK620">
        <f t="shared" si="273"/>
        <v>1.0992346842388316</v>
      </c>
      <c r="AL620" s="39">
        <f t="shared" si="274"/>
        <v>42188</v>
      </c>
      <c r="AM620" s="40">
        <f t="shared" si="275"/>
        <v>186.77555999999998</v>
      </c>
      <c r="AN620">
        <f t="shared" si="283"/>
        <v>441.77686799999992</v>
      </c>
      <c r="AO620">
        <f t="shared" si="283"/>
        <v>373.81119599999994</v>
      </c>
      <c r="AP620" s="33">
        <f t="shared" si="283"/>
        <v>305.84552399999995</v>
      </c>
      <c r="AQ620">
        <f t="shared" si="283"/>
        <v>237.87985199999997</v>
      </c>
      <c r="AR620">
        <f t="shared" si="283"/>
        <v>169.91417999999999</v>
      </c>
      <c r="AT620">
        <f>PER!AK620/PBR!AJ620*100</f>
        <v>12.959415747408487</v>
      </c>
      <c r="AU620">
        <f t="shared" si="276"/>
        <v>195226.3</v>
      </c>
      <c r="AW620">
        <f>PER!AW620/PBR!AU620*100</f>
        <v>13.677060928778554</v>
      </c>
      <c r="BB620">
        <f t="shared" si="277"/>
        <v>181337.595</v>
      </c>
      <c r="BC620">
        <f t="shared" si="278"/>
        <v>1.0299880727986934</v>
      </c>
      <c r="BD620" s="41">
        <f t="shared" si="279"/>
        <v>186.77555999999998</v>
      </c>
      <c r="BE620">
        <f t="shared" si="284"/>
        <v>435.21022800000003</v>
      </c>
      <c r="BF620">
        <f t="shared" si="284"/>
        <v>362.67518999999999</v>
      </c>
      <c r="BG620">
        <f t="shared" si="284"/>
        <v>290.140152</v>
      </c>
      <c r="BH620">
        <f t="shared" si="284"/>
        <v>217.60511400000004</v>
      </c>
      <c r="BI620">
        <f t="shared" si="284"/>
        <v>145.070076</v>
      </c>
      <c r="BK620">
        <f>PER!BD620/PBR!BB620*100</f>
        <v>11.690071769177264</v>
      </c>
      <c r="BL620">
        <f t="shared" si="280"/>
        <v>195226.3</v>
      </c>
      <c r="BN620">
        <f>PER!BP620/PBR!BL620*100</f>
        <v>12.911072944577651</v>
      </c>
    </row>
    <row r="621" spans="1:66" x14ac:dyDescent="0.3">
      <c r="A621" s="38">
        <v>42195</v>
      </c>
      <c r="B621" s="48">
        <v>185449.87</v>
      </c>
      <c r="C621" s="48">
        <v>229822.38</v>
      </c>
      <c r="D621" s="49">
        <v>1259000</v>
      </c>
      <c r="E621" s="48">
        <v>2842.47</v>
      </c>
      <c r="AC621" s="35">
        <f t="shared" si="268"/>
        <v>2016</v>
      </c>
      <c r="AD621" s="5">
        <f t="shared" si="269"/>
        <v>2015</v>
      </c>
      <c r="AE621" s="5">
        <f t="shared" si="270"/>
        <v>2014</v>
      </c>
      <c r="AF621" s="8">
        <f t="shared" si="271"/>
        <v>42195</v>
      </c>
      <c r="AG621" s="6">
        <f t="shared" si="281"/>
        <v>25</v>
      </c>
      <c r="AH621" s="6">
        <f t="shared" si="282"/>
        <v>27</v>
      </c>
      <c r="AJ621">
        <f t="shared" si="272"/>
        <v>170211.58192307694</v>
      </c>
      <c r="AK621">
        <f t="shared" si="273"/>
        <v>1.0895255652098319</v>
      </c>
      <c r="AL621" s="39">
        <f t="shared" si="274"/>
        <v>42195</v>
      </c>
      <c r="AM621" s="40">
        <f t="shared" si="275"/>
        <v>185.44987</v>
      </c>
      <c r="AN621">
        <f t="shared" si="283"/>
        <v>442.55011300000001</v>
      </c>
      <c r="AO621">
        <f t="shared" si="283"/>
        <v>374.46548023076917</v>
      </c>
      <c r="AP621" s="33">
        <f t="shared" si="283"/>
        <v>306.38084746153845</v>
      </c>
      <c r="AQ621">
        <f t="shared" si="283"/>
        <v>238.2962146923077</v>
      </c>
      <c r="AR621">
        <f t="shared" si="283"/>
        <v>170.21158192307695</v>
      </c>
      <c r="AT621">
        <f>PER!AK621/PBR!AJ621*100</f>
        <v>12.912761249255404</v>
      </c>
      <c r="AU621">
        <f t="shared" si="276"/>
        <v>195543.91500000001</v>
      </c>
      <c r="AW621">
        <f>PER!AW621/PBR!AU621*100</f>
        <v>13.639466180190855</v>
      </c>
      <c r="BB621">
        <f t="shared" si="277"/>
        <v>181479.55519230769</v>
      </c>
      <c r="BC621">
        <f t="shared" si="278"/>
        <v>1.0218774770716466</v>
      </c>
      <c r="BD621" s="41">
        <f t="shared" si="279"/>
        <v>185.44987</v>
      </c>
      <c r="BE621">
        <f t="shared" si="284"/>
        <v>435.55093246153842</v>
      </c>
      <c r="BF621">
        <f t="shared" si="284"/>
        <v>362.95911038461537</v>
      </c>
      <c r="BG621">
        <f t="shared" si="284"/>
        <v>290.36728830769232</v>
      </c>
      <c r="BH621">
        <f t="shared" si="284"/>
        <v>217.77546623076927</v>
      </c>
      <c r="BI621">
        <f t="shared" si="284"/>
        <v>145.18364415384616</v>
      </c>
      <c r="BK621">
        <f>PER!BD621/PBR!BB621*100</f>
        <v>11.686039709620312</v>
      </c>
      <c r="BL621">
        <f t="shared" si="280"/>
        <v>195543.91500000001</v>
      </c>
      <c r="BN621">
        <f>PER!BP621/PBR!BL621*100</f>
        <v>12.876068312799749</v>
      </c>
    </row>
    <row r="622" spans="1:66" x14ac:dyDescent="0.3">
      <c r="A622" s="38">
        <v>42202</v>
      </c>
      <c r="B622" s="48">
        <v>192225.63</v>
      </c>
      <c r="C622" s="48">
        <v>236883.9</v>
      </c>
      <c r="D622" s="49">
        <v>1305000</v>
      </c>
      <c r="E622" s="48">
        <v>2928.06</v>
      </c>
      <c r="AC622" s="35">
        <f t="shared" si="268"/>
        <v>2016</v>
      </c>
      <c r="AD622" s="5">
        <f t="shared" si="269"/>
        <v>2015</v>
      </c>
      <c r="AE622" s="5">
        <f t="shared" si="270"/>
        <v>2014</v>
      </c>
      <c r="AF622" s="8">
        <f t="shared" si="271"/>
        <v>42202</v>
      </c>
      <c r="AG622" s="6">
        <f t="shared" si="281"/>
        <v>24</v>
      </c>
      <c r="AH622" s="6">
        <f t="shared" si="282"/>
        <v>28</v>
      </c>
      <c r="AJ622">
        <f t="shared" si="272"/>
        <v>170508.98384615386</v>
      </c>
      <c r="AK622">
        <f t="shared" si="273"/>
        <v>1.1273636477327234</v>
      </c>
      <c r="AL622" s="39">
        <f t="shared" si="274"/>
        <v>42202</v>
      </c>
      <c r="AM622" s="40">
        <f t="shared" si="275"/>
        <v>192.22563</v>
      </c>
      <c r="AN622">
        <f t="shared" si="283"/>
        <v>443.32335799999993</v>
      </c>
      <c r="AO622">
        <f t="shared" si="283"/>
        <v>375.11976446153847</v>
      </c>
      <c r="AP622" s="33">
        <f t="shared" si="283"/>
        <v>306.91617092307695</v>
      </c>
      <c r="AQ622">
        <f t="shared" si="283"/>
        <v>238.71257738461537</v>
      </c>
      <c r="AR622">
        <f t="shared" si="283"/>
        <v>170.50898384615385</v>
      </c>
      <c r="AT622">
        <f>PER!AK622/PBR!AJ622*100</f>
        <v>12.866269500737653</v>
      </c>
      <c r="AU622">
        <f t="shared" si="276"/>
        <v>195861.53</v>
      </c>
      <c r="AW622">
        <f>PER!AW622/PBR!AU622*100</f>
        <v>13.601993361173228</v>
      </c>
      <c r="BB622">
        <f t="shared" si="277"/>
        <v>181621.5153846154</v>
      </c>
      <c r="BC622">
        <f t="shared" si="278"/>
        <v>1.0583857842664099</v>
      </c>
      <c r="BD622" s="41">
        <f t="shared" si="279"/>
        <v>192.22563</v>
      </c>
      <c r="BE622">
        <f t="shared" si="284"/>
        <v>435.89163692307693</v>
      </c>
      <c r="BF622">
        <f t="shared" si="284"/>
        <v>363.24303076923081</v>
      </c>
      <c r="BG622">
        <f t="shared" si="284"/>
        <v>290.59442461538464</v>
      </c>
      <c r="BH622">
        <f t="shared" si="284"/>
        <v>217.94581846153852</v>
      </c>
      <c r="BI622">
        <f t="shared" si="284"/>
        <v>145.29721230769232</v>
      </c>
      <c r="BK622">
        <f>PER!BD622/PBR!BB622*100</f>
        <v>11.682013953192683</v>
      </c>
      <c r="BL622">
        <f t="shared" si="280"/>
        <v>195861.53</v>
      </c>
      <c r="BN622">
        <f>PER!BP622/PBR!BL622*100</f>
        <v>12.841177210167892</v>
      </c>
    </row>
    <row r="623" spans="1:66" x14ac:dyDescent="0.3">
      <c r="A623" s="38">
        <v>42209</v>
      </c>
      <c r="B623" s="48">
        <v>181030.89</v>
      </c>
      <c r="C623" s="48">
        <v>224184.55</v>
      </c>
      <c r="D623" s="49">
        <v>1229000</v>
      </c>
      <c r="E623" s="48">
        <v>2771.45</v>
      </c>
      <c r="AC623" s="35">
        <f t="shared" si="268"/>
        <v>2016</v>
      </c>
      <c r="AD623" s="5">
        <f t="shared" si="269"/>
        <v>2015</v>
      </c>
      <c r="AE623" s="5">
        <f t="shared" si="270"/>
        <v>2014</v>
      </c>
      <c r="AF623" s="8">
        <f t="shared" si="271"/>
        <v>42209</v>
      </c>
      <c r="AG623" s="6">
        <f t="shared" si="281"/>
        <v>23</v>
      </c>
      <c r="AH623" s="6">
        <f t="shared" si="282"/>
        <v>29</v>
      </c>
      <c r="AJ623">
        <f t="shared" si="272"/>
        <v>170806.38576923078</v>
      </c>
      <c r="AK623">
        <f t="shared" si="273"/>
        <v>1.0598601989306367</v>
      </c>
      <c r="AL623" s="39">
        <f t="shared" si="274"/>
        <v>42209</v>
      </c>
      <c r="AM623" s="40">
        <f t="shared" si="275"/>
        <v>181.03089000000003</v>
      </c>
      <c r="AN623">
        <f t="shared" si="283"/>
        <v>444.09660299999996</v>
      </c>
      <c r="AO623">
        <f t="shared" si="283"/>
        <v>375.77404869230764</v>
      </c>
      <c r="AP623" s="33">
        <f t="shared" si="283"/>
        <v>307.45149438461539</v>
      </c>
      <c r="AQ623">
        <f t="shared" si="283"/>
        <v>239.12894007692307</v>
      </c>
      <c r="AR623">
        <f t="shared" si="283"/>
        <v>170.80638576923079</v>
      </c>
      <c r="AT623">
        <f>PER!AK623/PBR!AJ623*100</f>
        <v>12.819939651733836</v>
      </c>
      <c r="AU623">
        <f t="shared" si="276"/>
        <v>196179.14500000002</v>
      </c>
      <c r="AW623">
        <f>PER!AW623/PBR!AU623*100</f>
        <v>13.564641879511941</v>
      </c>
      <c r="BB623">
        <f t="shared" si="277"/>
        <v>181763.47557692308</v>
      </c>
      <c r="BC623">
        <f t="shared" si="278"/>
        <v>0.9959695666326922</v>
      </c>
      <c r="BD623" s="41">
        <f t="shared" si="279"/>
        <v>181.03089000000003</v>
      </c>
      <c r="BE623">
        <f t="shared" si="284"/>
        <v>436.23234138461538</v>
      </c>
      <c r="BF623">
        <f t="shared" si="284"/>
        <v>363.52695115384614</v>
      </c>
      <c r="BG623">
        <f t="shared" si="284"/>
        <v>290.82156092307696</v>
      </c>
      <c r="BH623">
        <f t="shared" si="284"/>
        <v>218.11617069230772</v>
      </c>
      <c r="BI623">
        <f t="shared" si="284"/>
        <v>145.41078046153848</v>
      </c>
      <c r="BK623">
        <f>PER!BD623/PBR!BB623*100</f>
        <v>11.677994485125854</v>
      </c>
      <c r="BL623">
        <f t="shared" si="280"/>
        <v>196179.14500000002</v>
      </c>
      <c r="BN623">
        <f>PER!BP623/PBR!BL623*100</f>
        <v>12.806399085269348</v>
      </c>
    </row>
    <row r="624" spans="1:66" x14ac:dyDescent="0.3">
      <c r="A624" s="38">
        <v>42216</v>
      </c>
      <c r="B624" s="48">
        <v>174549.71</v>
      </c>
      <c r="C624" s="48">
        <v>215752.74</v>
      </c>
      <c r="D624" s="49">
        <v>1185000</v>
      </c>
      <c r="E624" s="48">
        <v>2667.87</v>
      </c>
      <c r="AC624" s="35">
        <f t="shared" si="268"/>
        <v>2016</v>
      </c>
      <c r="AD624" s="5">
        <f t="shared" si="269"/>
        <v>2015</v>
      </c>
      <c r="AE624" s="5">
        <f t="shared" si="270"/>
        <v>2014</v>
      </c>
      <c r="AF624" s="8">
        <f t="shared" si="271"/>
        <v>42216</v>
      </c>
      <c r="AG624" s="6">
        <f t="shared" si="281"/>
        <v>22</v>
      </c>
      <c r="AH624" s="6">
        <f t="shared" si="282"/>
        <v>30</v>
      </c>
      <c r="AJ624">
        <f t="shared" si="272"/>
        <v>171103.78769230767</v>
      </c>
      <c r="AK624">
        <f t="shared" si="273"/>
        <v>1.0201393689419025</v>
      </c>
      <c r="AL624" s="39">
        <f t="shared" si="274"/>
        <v>42216</v>
      </c>
      <c r="AM624" s="40">
        <f t="shared" si="275"/>
        <v>174.54971</v>
      </c>
      <c r="AN624">
        <f t="shared" si="283"/>
        <v>444.86984799999988</v>
      </c>
      <c r="AO624">
        <f t="shared" si="283"/>
        <v>376.42833292307682</v>
      </c>
      <c r="AP624" s="33">
        <f t="shared" si="283"/>
        <v>307.98681784615377</v>
      </c>
      <c r="AQ624">
        <f t="shared" si="283"/>
        <v>239.54530276923072</v>
      </c>
      <c r="AR624">
        <f t="shared" si="283"/>
        <v>171.10378769230766</v>
      </c>
      <c r="AT624">
        <f>PER!AK624/PBR!AJ624*100</f>
        <v>12.773770858033068</v>
      </c>
      <c r="AU624">
        <f t="shared" si="276"/>
        <v>196496.76</v>
      </c>
      <c r="AW624">
        <f>PER!AW624/PBR!AU624*100</f>
        <v>13.527411146822274</v>
      </c>
      <c r="BB624">
        <f t="shared" si="277"/>
        <v>181905.43576923077</v>
      </c>
      <c r="BC624">
        <f t="shared" si="278"/>
        <v>0.95956291389465453</v>
      </c>
      <c r="BD624" s="41">
        <f t="shared" si="279"/>
        <v>174.54971</v>
      </c>
      <c r="BE624">
        <f t="shared" si="284"/>
        <v>436.57304584615383</v>
      </c>
      <c r="BF624">
        <f t="shared" si="284"/>
        <v>363.81087153846153</v>
      </c>
      <c r="BG624">
        <f t="shared" si="284"/>
        <v>291.04869723076928</v>
      </c>
      <c r="BH624">
        <f t="shared" si="284"/>
        <v>218.28652292307697</v>
      </c>
      <c r="BI624">
        <f t="shared" si="284"/>
        <v>145.52434861538464</v>
      </c>
      <c r="BK624">
        <f>PER!BD624/PBR!BB624*100</f>
        <v>11.673981290697379</v>
      </c>
      <c r="BL624">
        <f t="shared" si="280"/>
        <v>196496.76</v>
      </c>
      <c r="BN624">
        <f>PER!BP624/PBR!BL624*100</f>
        <v>12.771733390256564</v>
      </c>
    </row>
    <row r="625" spans="1:66" x14ac:dyDescent="0.3">
      <c r="A625" s="38">
        <v>42223</v>
      </c>
      <c r="B625" s="48">
        <v>167332.04999999999</v>
      </c>
      <c r="C625" s="48">
        <v>208440.95999999999</v>
      </c>
      <c r="D625" s="49">
        <v>1136000</v>
      </c>
      <c r="E625" s="48">
        <v>2575.9699999999998</v>
      </c>
      <c r="AC625" s="35">
        <f t="shared" si="268"/>
        <v>2016</v>
      </c>
      <c r="AD625" s="5">
        <f t="shared" si="269"/>
        <v>2015</v>
      </c>
      <c r="AE625" s="5">
        <f t="shared" si="270"/>
        <v>2014</v>
      </c>
      <c r="AF625" s="8">
        <f t="shared" si="271"/>
        <v>42223</v>
      </c>
      <c r="AG625" s="6">
        <f t="shared" si="281"/>
        <v>21</v>
      </c>
      <c r="AH625" s="6">
        <f t="shared" si="282"/>
        <v>31</v>
      </c>
      <c r="AJ625">
        <f t="shared" si="272"/>
        <v>171401.18961538462</v>
      </c>
      <c r="AK625">
        <f t="shared" si="273"/>
        <v>0.97625956024858651</v>
      </c>
      <c r="AL625" s="39">
        <f t="shared" si="274"/>
        <v>42223</v>
      </c>
      <c r="AM625" s="40">
        <f t="shared" si="275"/>
        <v>167.33204999999998</v>
      </c>
      <c r="AN625">
        <f t="shared" si="283"/>
        <v>445.64309299999991</v>
      </c>
      <c r="AO625">
        <f t="shared" si="283"/>
        <v>377.08261715384612</v>
      </c>
      <c r="AP625" s="33">
        <f t="shared" si="283"/>
        <v>308.52214130769227</v>
      </c>
      <c r="AQ625">
        <f t="shared" si="283"/>
        <v>239.96166546153844</v>
      </c>
      <c r="AR625">
        <f t="shared" si="283"/>
        <v>171.40118961538462</v>
      </c>
      <c r="AT625">
        <f>PER!AK625/PBR!AJ625*100</f>
        <v>12.727762281283688</v>
      </c>
      <c r="AU625">
        <f t="shared" si="276"/>
        <v>196814.375</v>
      </c>
      <c r="AW625">
        <f>PER!AW625/PBR!AU625*100</f>
        <v>13.490300578517584</v>
      </c>
      <c r="BB625">
        <f t="shared" si="277"/>
        <v>182047.39596153848</v>
      </c>
      <c r="BC625">
        <f t="shared" si="278"/>
        <v>0.91916750094767941</v>
      </c>
      <c r="BD625" s="41">
        <f t="shared" si="279"/>
        <v>167.33204999999998</v>
      </c>
      <c r="BE625">
        <f t="shared" si="284"/>
        <v>436.91375030769234</v>
      </c>
      <c r="BF625">
        <f t="shared" si="284"/>
        <v>364.09479192307697</v>
      </c>
      <c r="BG625">
        <f t="shared" si="284"/>
        <v>291.2758335384616</v>
      </c>
      <c r="BH625">
        <f t="shared" si="284"/>
        <v>218.45687515384623</v>
      </c>
      <c r="BI625">
        <f t="shared" si="284"/>
        <v>145.6379167692308</v>
      </c>
      <c r="BK625">
        <f>PER!BD625/PBR!BB625*100</f>
        <v>11.669974355230753</v>
      </c>
      <c r="BL625">
        <f t="shared" si="280"/>
        <v>196814.375</v>
      </c>
      <c r="BN625">
        <f>PER!BP625/PBR!BL625*100</f>
        <v>12.737179580818413</v>
      </c>
    </row>
    <row r="626" spans="1:66" x14ac:dyDescent="0.3">
      <c r="A626" s="38">
        <v>42229</v>
      </c>
      <c r="B626" s="48">
        <v>167921.24</v>
      </c>
      <c r="C626" s="48">
        <v>209090.59</v>
      </c>
      <c r="D626" s="49">
        <v>1140000</v>
      </c>
      <c r="E626" s="48">
        <v>2584.63</v>
      </c>
      <c r="AC626" s="35">
        <f t="shared" si="268"/>
        <v>2016</v>
      </c>
      <c r="AD626" s="5">
        <f t="shared" si="269"/>
        <v>2015</v>
      </c>
      <c r="AE626" s="5">
        <f t="shared" si="270"/>
        <v>2014</v>
      </c>
      <c r="AF626" s="8">
        <f t="shared" si="271"/>
        <v>42229</v>
      </c>
      <c r="AG626" s="6">
        <f t="shared" si="281"/>
        <v>20</v>
      </c>
      <c r="AH626" s="6">
        <f t="shared" si="282"/>
        <v>32</v>
      </c>
      <c r="AJ626">
        <f t="shared" si="272"/>
        <v>171698.59153846157</v>
      </c>
      <c r="AK626">
        <f t="shared" si="273"/>
        <v>0.97800010177942887</v>
      </c>
      <c r="AL626" s="39">
        <f t="shared" si="274"/>
        <v>42229</v>
      </c>
      <c r="AM626" s="40">
        <f t="shared" si="275"/>
        <v>167.92123999999998</v>
      </c>
      <c r="AN626">
        <f t="shared" si="283"/>
        <v>446.416338</v>
      </c>
      <c r="AO626">
        <f t="shared" si="283"/>
        <v>377.73690138461541</v>
      </c>
      <c r="AP626" s="33">
        <f t="shared" si="283"/>
        <v>309.05746476923082</v>
      </c>
      <c r="AQ626">
        <f t="shared" si="283"/>
        <v>240.37802815384617</v>
      </c>
      <c r="AR626">
        <f t="shared" si="283"/>
        <v>171.69859153846156</v>
      </c>
      <c r="AT626">
        <f>PER!AK626/PBR!AJ626*100</f>
        <v>12.681913088942546</v>
      </c>
      <c r="AU626">
        <f t="shared" si="276"/>
        <v>197131.99</v>
      </c>
      <c r="AW626">
        <f>PER!AW626/PBR!AU626*100</f>
        <v>13.453309593778732</v>
      </c>
      <c r="BB626">
        <f t="shared" si="277"/>
        <v>182189.35615384617</v>
      </c>
      <c r="BC626">
        <f t="shared" si="278"/>
        <v>0.92168523751849829</v>
      </c>
      <c r="BD626" s="41">
        <f t="shared" si="279"/>
        <v>167.92123999999998</v>
      </c>
      <c r="BE626">
        <f t="shared" si="284"/>
        <v>437.25445476923079</v>
      </c>
      <c r="BF626">
        <f t="shared" si="284"/>
        <v>364.37871230769235</v>
      </c>
      <c r="BG626">
        <f t="shared" si="284"/>
        <v>291.50296984615386</v>
      </c>
      <c r="BH626">
        <f t="shared" si="284"/>
        <v>218.62722738461542</v>
      </c>
      <c r="BI626">
        <f t="shared" si="284"/>
        <v>145.75148492307693</v>
      </c>
      <c r="BK626">
        <f>PER!BD626/PBR!BB626*100</f>
        <v>11.665973664095205</v>
      </c>
      <c r="BL626">
        <f t="shared" si="280"/>
        <v>197131.99</v>
      </c>
      <c r="BN626">
        <f>PER!BP626/PBR!BL626*100</f>
        <v>12.702737116151704</v>
      </c>
    </row>
    <row r="627" spans="1:66" x14ac:dyDescent="0.3">
      <c r="A627" s="38">
        <v>42237</v>
      </c>
      <c r="B627" s="48">
        <v>162176.57</v>
      </c>
      <c r="C627" s="48">
        <v>197537.12</v>
      </c>
      <c r="D627" s="49">
        <v>1101000</v>
      </c>
      <c r="E627" s="48">
        <v>2441.9</v>
      </c>
      <c r="AC627" s="35">
        <f t="shared" si="268"/>
        <v>2016</v>
      </c>
      <c r="AD627" s="5">
        <f t="shared" si="269"/>
        <v>2015</v>
      </c>
      <c r="AE627" s="5">
        <f t="shared" si="270"/>
        <v>2014</v>
      </c>
      <c r="AF627" s="8">
        <f t="shared" si="271"/>
        <v>42237</v>
      </c>
      <c r="AG627" s="6">
        <f t="shared" si="281"/>
        <v>19</v>
      </c>
      <c r="AH627" s="6">
        <f t="shared" si="282"/>
        <v>33</v>
      </c>
      <c r="AJ627">
        <f t="shared" si="272"/>
        <v>171995.99346153846</v>
      </c>
      <c r="AK627">
        <f t="shared" si="273"/>
        <v>0.94290899884400936</v>
      </c>
      <c r="AL627" s="39">
        <f t="shared" si="274"/>
        <v>42237</v>
      </c>
      <c r="AM627" s="40">
        <f t="shared" si="275"/>
        <v>162.17657</v>
      </c>
      <c r="AN627">
        <f t="shared" si="283"/>
        <v>447.18958299999991</v>
      </c>
      <c r="AO627">
        <f t="shared" si="283"/>
        <v>378.39118561538453</v>
      </c>
      <c r="AP627" s="33">
        <f t="shared" si="283"/>
        <v>309.59278823076914</v>
      </c>
      <c r="AQ627">
        <f t="shared" si="283"/>
        <v>240.79439084615382</v>
      </c>
      <c r="AR627">
        <f t="shared" si="283"/>
        <v>171.99599346153846</v>
      </c>
      <c r="AT627">
        <f>PER!AK627/PBR!AJ627*100</f>
        <v>12.636222454224743</v>
      </c>
      <c r="AU627">
        <f t="shared" si="276"/>
        <v>197449.60499999998</v>
      </c>
      <c r="AW627">
        <f>PER!AW627/PBR!AU627*100</f>
        <v>13.416437615523758</v>
      </c>
      <c r="BB627">
        <f t="shared" si="277"/>
        <v>182331.31634615382</v>
      </c>
      <c r="BC627">
        <f t="shared" si="278"/>
        <v>0.88946086305936456</v>
      </c>
      <c r="BD627" s="41">
        <f t="shared" si="279"/>
        <v>162.17657</v>
      </c>
      <c r="BE627">
        <f t="shared" si="284"/>
        <v>437.59515923076913</v>
      </c>
      <c r="BF627">
        <f t="shared" si="284"/>
        <v>364.66263269230762</v>
      </c>
      <c r="BG627">
        <f t="shared" si="284"/>
        <v>291.73010615384612</v>
      </c>
      <c r="BH627">
        <f t="shared" si="284"/>
        <v>218.79757961538462</v>
      </c>
      <c r="BI627">
        <f t="shared" si="284"/>
        <v>145.86505307692306</v>
      </c>
      <c r="BK627">
        <f>PER!BD627/PBR!BB627*100</f>
        <v>11.661979202705531</v>
      </c>
      <c r="BL627">
        <f t="shared" si="280"/>
        <v>197449.60499999998</v>
      </c>
      <c r="BN627">
        <f>PER!BP627/PBR!BL627*100</f>
        <v>12.668405458932947</v>
      </c>
    </row>
    <row r="628" spans="1:66" x14ac:dyDescent="0.3">
      <c r="A628" s="38">
        <v>42244</v>
      </c>
      <c r="B628" s="48">
        <v>159230.57999999999</v>
      </c>
      <c r="C628" s="48">
        <v>199281.89</v>
      </c>
      <c r="D628" s="49">
        <v>1081000</v>
      </c>
      <c r="E628" s="48">
        <v>2464.6799999999998</v>
      </c>
      <c r="AC628" s="35">
        <f t="shared" si="268"/>
        <v>2016</v>
      </c>
      <c r="AD628" s="5">
        <f t="shared" si="269"/>
        <v>2015</v>
      </c>
      <c r="AE628" s="5">
        <f t="shared" si="270"/>
        <v>2014</v>
      </c>
      <c r="AF628" s="8">
        <f t="shared" si="271"/>
        <v>42244</v>
      </c>
      <c r="AG628" s="6">
        <f t="shared" si="281"/>
        <v>18</v>
      </c>
      <c r="AH628" s="6">
        <f t="shared" si="282"/>
        <v>34</v>
      </c>
      <c r="AJ628">
        <f t="shared" si="272"/>
        <v>172293.3953846154</v>
      </c>
      <c r="AK628">
        <f t="shared" si="273"/>
        <v>0.92418272705430804</v>
      </c>
      <c r="AL628" s="39">
        <f t="shared" si="274"/>
        <v>42244</v>
      </c>
      <c r="AM628" s="40">
        <f t="shared" si="275"/>
        <v>159.23057999999997</v>
      </c>
      <c r="AN628">
        <f t="shared" si="283"/>
        <v>447.962828</v>
      </c>
      <c r="AO628">
        <f t="shared" si="283"/>
        <v>379.04546984615388</v>
      </c>
      <c r="AP628" s="33">
        <f t="shared" si="283"/>
        <v>310.1281116923077</v>
      </c>
      <c r="AQ628">
        <f t="shared" si="283"/>
        <v>241.21075353846155</v>
      </c>
      <c r="AR628">
        <f t="shared" si="283"/>
        <v>172.29339538461539</v>
      </c>
      <c r="AT628">
        <f>PER!AK628/PBR!AJ628*100</f>
        <v>12.590689556053967</v>
      </c>
      <c r="AU628">
        <f t="shared" si="276"/>
        <v>197767.22</v>
      </c>
      <c r="AW628">
        <f>PER!AW628/PBR!AU628*100</f>
        <v>13.379684070377905</v>
      </c>
      <c r="BB628">
        <f t="shared" si="277"/>
        <v>182473.27653846153</v>
      </c>
      <c r="BC628">
        <f t="shared" si="278"/>
        <v>0.87262410705075233</v>
      </c>
      <c r="BD628" s="41">
        <f t="shared" si="279"/>
        <v>159.23057999999997</v>
      </c>
      <c r="BE628">
        <f t="shared" si="284"/>
        <v>437.93586369230769</v>
      </c>
      <c r="BF628">
        <f t="shared" si="284"/>
        <v>364.94655307692307</v>
      </c>
      <c r="BG628">
        <f t="shared" si="284"/>
        <v>291.95724246153844</v>
      </c>
      <c r="BH628">
        <f t="shared" si="284"/>
        <v>218.96793184615387</v>
      </c>
      <c r="BI628">
        <f t="shared" si="284"/>
        <v>145.97862123076922</v>
      </c>
      <c r="BK628">
        <f>PER!BD628/PBR!BB628*100</f>
        <v>11.657990956521919</v>
      </c>
      <c r="BL628">
        <f t="shared" si="280"/>
        <v>197767.22</v>
      </c>
      <c r="BN628">
        <f>PER!BP628/PBR!BL628*100</f>
        <v>12.634184075290445</v>
      </c>
    </row>
    <row r="629" spans="1:66" x14ac:dyDescent="0.3">
      <c r="A629" s="38">
        <v>42251</v>
      </c>
      <c r="B629" s="48">
        <v>166300.95000000001</v>
      </c>
      <c r="C629" s="48">
        <v>204272.79</v>
      </c>
      <c r="D629" s="49">
        <v>1129000</v>
      </c>
      <c r="E629" s="48">
        <v>2525.64</v>
      </c>
      <c r="AC629" s="35">
        <f t="shared" si="268"/>
        <v>2016</v>
      </c>
      <c r="AD629" s="5">
        <f t="shared" si="269"/>
        <v>2015</v>
      </c>
      <c r="AE629" s="5">
        <f t="shared" si="270"/>
        <v>2014</v>
      </c>
      <c r="AF629" s="8">
        <f t="shared" si="271"/>
        <v>42251</v>
      </c>
      <c r="AG629" s="6">
        <f t="shared" si="281"/>
        <v>17</v>
      </c>
      <c r="AH629" s="6">
        <f t="shared" si="282"/>
        <v>35</v>
      </c>
      <c r="AJ629">
        <f t="shared" si="272"/>
        <v>172590.79730769232</v>
      </c>
      <c r="AK629">
        <f t="shared" si="273"/>
        <v>0.96355629960687383</v>
      </c>
      <c r="AL629" s="39">
        <f t="shared" si="274"/>
        <v>42251</v>
      </c>
      <c r="AM629" s="40">
        <f t="shared" si="275"/>
        <v>166.30095</v>
      </c>
      <c r="AN629">
        <f t="shared" si="283"/>
        <v>448.73607299999998</v>
      </c>
      <c r="AO629">
        <f t="shared" si="283"/>
        <v>379.69975407692306</v>
      </c>
      <c r="AP629" s="33">
        <f t="shared" si="283"/>
        <v>310.66343515384614</v>
      </c>
      <c r="AQ629">
        <f t="shared" si="283"/>
        <v>241.62711623076922</v>
      </c>
      <c r="AR629">
        <f t="shared" si="283"/>
        <v>172.59079730769233</v>
      </c>
      <c r="AT629">
        <f>PER!AK629/PBR!AJ629*100</f>
        <v>12.545313579013293</v>
      </c>
      <c r="AU629">
        <f t="shared" si="276"/>
        <v>198084.83500000002</v>
      </c>
      <c r="AW629">
        <f>PER!AW629/PBR!AU629*100</f>
        <v>13.343048388643878</v>
      </c>
      <c r="BB629">
        <f t="shared" si="277"/>
        <v>182615.23673076922</v>
      </c>
      <c r="BC629">
        <f t="shared" si="278"/>
        <v>0.91066305844554762</v>
      </c>
      <c r="BD629" s="41">
        <f t="shared" si="279"/>
        <v>166.30095</v>
      </c>
      <c r="BE629">
        <f t="shared" si="284"/>
        <v>438.27656815384614</v>
      </c>
      <c r="BF629">
        <f t="shared" si="284"/>
        <v>365.23047346153845</v>
      </c>
      <c r="BG629">
        <f t="shared" si="284"/>
        <v>292.18437876923076</v>
      </c>
      <c r="BH629">
        <f t="shared" si="284"/>
        <v>219.1382840769231</v>
      </c>
      <c r="BI629">
        <f t="shared" si="284"/>
        <v>146.09218938461538</v>
      </c>
      <c r="BK629">
        <f>PER!BD629/PBR!BB629*100</f>
        <v>11.654008911049765</v>
      </c>
      <c r="BL629">
        <f t="shared" si="280"/>
        <v>198084.83500000002</v>
      </c>
      <c r="BN629">
        <f>PER!BP629/PBR!BL629*100</f>
        <v>12.600072434776591</v>
      </c>
    </row>
    <row r="630" spans="1:66" x14ac:dyDescent="0.3">
      <c r="A630" s="38">
        <v>42258</v>
      </c>
      <c r="B630" s="48">
        <v>164238.76</v>
      </c>
      <c r="C630" s="48">
        <v>202939.19</v>
      </c>
      <c r="D630" s="49">
        <v>1115000</v>
      </c>
      <c r="E630" s="48">
        <v>2508.48</v>
      </c>
      <c r="AC630" s="35">
        <f t="shared" si="268"/>
        <v>2016</v>
      </c>
      <c r="AD630" s="5">
        <f t="shared" si="269"/>
        <v>2015</v>
      </c>
      <c r="AE630" s="5">
        <f t="shared" si="270"/>
        <v>2014</v>
      </c>
      <c r="AF630" s="8">
        <f t="shared" si="271"/>
        <v>42258</v>
      </c>
      <c r="AG630" s="6">
        <f t="shared" si="281"/>
        <v>16</v>
      </c>
      <c r="AH630" s="6">
        <f t="shared" si="282"/>
        <v>36</v>
      </c>
      <c r="AJ630">
        <f t="shared" si="272"/>
        <v>172888.19923076924</v>
      </c>
      <c r="AK630">
        <f t="shared" si="273"/>
        <v>0.94997091028044045</v>
      </c>
      <c r="AL630" s="39">
        <f t="shared" si="274"/>
        <v>42258</v>
      </c>
      <c r="AM630" s="40">
        <f t="shared" si="275"/>
        <v>164.23876000000001</v>
      </c>
      <c r="AN630">
        <f t="shared" si="283"/>
        <v>449.50931799999995</v>
      </c>
      <c r="AO630">
        <f t="shared" si="283"/>
        <v>380.35403830769229</v>
      </c>
      <c r="AP630" s="33">
        <f t="shared" si="283"/>
        <v>311.19875861538458</v>
      </c>
      <c r="AQ630">
        <f t="shared" si="283"/>
        <v>242.04347892307692</v>
      </c>
      <c r="AR630">
        <f t="shared" si="283"/>
        <v>172.88819923076923</v>
      </c>
      <c r="AT630">
        <f>PER!AK630/PBR!AJ630*100</f>
        <v>12.500093713296506</v>
      </c>
      <c r="AU630">
        <f t="shared" si="276"/>
        <v>198402.44999999998</v>
      </c>
      <c r="AW630">
        <f>PER!AW630/PBR!AU630*100</f>
        <v>13.306530004272396</v>
      </c>
      <c r="BB630">
        <f t="shared" si="277"/>
        <v>182757.19692307693</v>
      </c>
      <c r="BC630">
        <f t="shared" si="278"/>
        <v>0.89867191424001003</v>
      </c>
      <c r="BD630" s="41">
        <f t="shared" si="279"/>
        <v>164.23876000000001</v>
      </c>
      <c r="BE630">
        <f t="shared" si="284"/>
        <v>438.61727261538459</v>
      </c>
      <c r="BF630">
        <f t="shared" si="284"/>
        <v>365.51439384615384</v>
      </c>
      <c r="BG630">
        <f t="shared" si="284"/>
        <v>292.41151507692314</v>
      </c>
      <c r="BH630">
        <f t="shared" si="284"/>
        <v>219.30863630769235</v>
      </c>
      <c r="BI630">
        <f t="shared" si="284"/>
        <v>146.20575753846157</v>
      </c>
      <c r="BK630">
        <f>PER!BD630/PBR!BB630*100</f>
        <v>11.650033051839491</v>
      </c>
      <c r="BL630">
        <f t="shared" si="280"/>
        <v>198402.44999999998</v>
      </c>
      <c r="BN630">
        <f>PER!BP630/PBR!BL630*100</f>
        <v>12.566070010340482</v>
      </c>
    </row>
    <row r="631" spans="1:66" x14ac:dyDescent="0.3">
      <c r="A631" s="38">
        <v>42265</v>
      </c>
      <c r="B631" s="48">
        <v>175286.21</v>
      </c>
      <c r="C631" s="48">
        <v>214573.91</v>
      </c>
      <c r="D631" s="49">
        <v>1190000</v>
      </c>
      <c r="E631" s="48">
        <v>2652.35</v>
      </c>
      <c r="AC631" s="35">
        <f t="shared" si="268"/>
        <v>2016</v>
      </c>
      <c r="AD631" s="5">
        <f t="shared" si="269"/>
        <v>2015</v>
      </c>
      <c r="AE631" s="5">
        <f t="shared" si="270"/>
        <v>2014</v>
      </c>
      <c r="AF631" s="8">
        <f t="shared" si="271"/>
        <v>42265</v>
      </c>
      <c r="AG631" s="6">
        <f t="shared" si="281"/>
        <v>15</v>
      </c>
      <c r="AH631" s="6">
        <f t="shared" si="282"/>
        <v>37</v>
      </c>
      <c r="AJ631">
        <f t="shared" si="272"/>
        <v>173185.60115384616</v>
      </c>
      <c r="AK631">
        <f t="shared" si="273"/>
        <v>1.0121292349488558</v>
      </c>
      <c r="AL631" s="39">
        <f t="shared" si="274"/>
        <v>42265</v>
      </c>
      <c r="AM631" s="40">
        <f t="shared" si="275"/>
        <v>175.28620999999998</v>
      </c>
      <c r="AN631">
        <f t="shared" si="283"/>
        <v>450.28256299999998</v>
      </c>
      <c r="AO631">
        <f t="shared" si="283"/>
        <v>381.00832253846153</v>
      </c>
      <c r="AP631" s="33">
        <f t="shared" si="283"/>
        <v>311.73408207692307</v>
      </c>
      <c r="AQ631">
        <f t="shared" si="283"/>
        <v>242.45984161538462</v>
      </c>
      <c r="AR631">
        <f t="shared" si="283"/>
        <v>173.18560115384616</v>
      </c>
      <c r="AT631">
        <f>PER!AK631/PBR!AJ631*100</f>
        <v>12.455029154659938</v>
      </c>
      <c r="AU631">
        <f t="shared" si="276"/>
        <v>198720.065</v>
      </c>
      <c r="AW631">
        <f>PER!AW631/PBR!AU631*100</f>
        <v>13.270128354833064</v>
      </c>
      <c r="BB631">
        <f t="shared" si="277"/>
        <v>182899.15711538462</v>
      </c>
      <c r="BC631">
        <f t="shared" si="278"/>
        <v>0.95837625916131541</v>
      </c>
      <c r="BD631" s="41">
        <f t="shared" si="279"/>
        <v>175.28620999999998</v>
      </c>
      <c r="BE631">
        <f t="shared" si="284"/>
        <v>438.95797707692304</v>
      </c>
      <c r="BF631">
        <f t="shared" si="284"/>
        <v>365.79831423076922</v>
      </c>
      <c r="BG631">
        <f t="shared" si="284"/>
        <v>292.6386513846154</v>
      </c>
      <c r="BH631">
        <f t="shared" si="284"/>
        <v>219.47898853846155</v>
      </c>
      <c r="BI631">
        <f t="shared" si="284"/>
        <v>146.3193256923077</v>
      </c>
      <c r="BK631">
        <f>PER!BD631/PBR!BB631*100</f>
        <v>11.646063364486402</v>
      </c>
      <c r="BL631">
        <f t="shared" si="280"/>
        <v>198720.065</v>
      </c>
      <c r="BN631">
        <f>PER!BP631/PBR!BL631*100</f>
        <v>12.532176278300758</v>
      </c>
    </row>
    <row r="632" spans="1:66" x14ac:dyDescent="0.3">
      <c r="A632" s="38">
        <v>42272</v>
      </c>
      <c r="B632" s="48">
        <v>163796.85999999999</v>
      </c>
      <c r="C632" s="48">
        <v>201944.18</v>
      </c>
      <c r="D632" s="49">
        <v>1112000</v>
      </c>
      <c r="E632" s="48">
        <v>2495.27</v>
      </c>
      <c r="AC632" s="35">
        <f t="shared" si="268"/>
        <v>2016</v>
      </c>
      <c r="AD632" s="5">
        <f t="shared" si="269"/>
        <v>2015</v>
      </c>
      <c r="AE632" s="5">
        <f t="shared" si="270"/>
        <v>2014</v>
      </c>
      <c r="AF632" s="8">
        <f t="shared" si="271"/>
        <v>42272</v>
      </c>
      <c r="AG632" s="6">
        <f t="shared" si="281"/>
        <v>14</v>
      </c>
      <c r="AH632" s="6">
        <f t="shared" si="282"/>
        <v>38</v>
      </c>
      <c r="AJ632">
        <f t="shared" si="272"/>
        <v>173483.00307692308</v>
      </c>
      <c r="AK632">
        <f t="shared" si="273"/>
        <v>0.94416661629595944</v>
      </c>
      <c r="AL632" s="39">
        <f t="shared" si="274"/>
        <v>42272</v>
      </c>
      <c r="AM632" s="40">
        <f t="shared" si="275"/>
        <v>163.79685999999998</v>
      </c>
      <c r="AN632">
        <f t="shared" si="283"/>
        <v>451.05580799999996</v>
      </c>
      <c r="AO632">
        <f t="shared" si="283"/>
        <v>381.66260676923076</v>
      </c>
      <c r="AP632" s="33">
        <f t="shared" si="283"/>
        <v>312.26940553846151</v>
      </c>
      <c r="AQ632">
        <f t="shared" si="283"/>
        <v>242.87620430769229</v>
      </c>
      <c r="AR632">
        <f t="shared" si="283"/>
        <v>173.48300307692307</v>
      </c>
      <c r="AT632">
        <f>PER!AK632/PBR!AJ632*100</f>
        <v>12.410119104374775</v>
      </c>
      <c r="AU632">
        <f t="shared" si="276"/>
        <v>199037.68</v>
      </c>
      <c r="AW632">
        <f>PER!AW632/PBR!AU632*100</f>
        <v>13.233842881485478</v>
      </c>
      <c r="BB632">
        <f t="shared" si="277"/>
        <v>183041.1173076923</v>
      </c>
      <c r="BC632">
        <f t="shared" si="278"/>
        <v>0.894863746513617</v>
      </c>
      <c r="BD632" s="41">
        <f t="shared" si="279"/>
        <v>163.79685999999998</v>
      </c>
      <c r="BE632">
        <f t="shared" si="284"/>
        <v>439.29868153846155</v>
      </c>
      <c r="BF632">
        <f t="shared" si="284"/>
        <v>366.08223461538461</v>
      </c>
      <c r="BG632">
        <f t="shared" si="284"/>
        <v>292.86578769230766</v>
      </c>
      <c r="BH632">
        <f t="shared" si="284"/>
        <v>219.6493407692308</v>
      </c>
      <c r="BI632">
        <f t="shared" si="284"/>
        <v>146.43289384615383</v>
      </c>
      <c r="BK632">
        <f>PER!BD632/PBR!BB632*100</f>
        <v>11.642099834630473</v>
      </c>
      <c r="BL632">
        <f t="shared" si="280"/>
        <v>199037.68</v>
      </c>
      <c r="BN632">
        <f>PER!BP632/PBR!BL632*100</f>
        <v>12.498390718318724</v>
      </c>
    </row>
    <row r="633" spans="1:66" x14ac:dyDescent="0.3">
      <c r="A633" s="38">
        <v>42279</v>
      </c>
      <c r="B633" s="48">
        <v>164827.96</v>
      </c>
      <c r="C633" s="48">
        <v>202921.27</v>
      </c>
      <c r="D633" s="49">
        <v>1119000</v>
      </c>
      <c r="E633" s="48">
        <v>2507.4499999999998</v>
      </c>
      <c r="AC633" s="35">
        <f t="shared" si="268"/>
        <v>2016</v>
      </c>
      <c r="AD633" s="5">
        <f t="shared" si="269"/>
        <v>2015</v>
      </c>
      <c r="AE633" s="5">
        <f t="shared" si="270"/>
        <v>2014</v>
      </c>
      <c r="AF633" s="8">
        <f t="shared" si="271"/>
        <v>42279</v>
      </c>
      <c r="AG633" s="6">
        <f t="shared" si="281"/>
        <v>13</v>
      </c>
      <c r="AH633" s="6">
        <f t="shared" si="282"/>
        <v>39</v>
      </c>
      <c r="AJ633">
        <f t="shared" si="272"/>
        <v>173780.405</v>
      </c>
      <c r="AK633">
        <f t="shared" si="273"/>
        <v>0.94848415159350097</v>
      </c>
      <c r="AL633" s="39">
        <f t="shared" si="274"/>
        <v>42279</v>
      </c>
      <c r="AM633" s="40">
        <f t="shared" si="275"/>
        <v>164.82795999999999</v>
      </c>
      <c r="AN633">
        <f t="shared" si="283"/>
        <v>451.82905299999993</v>
      </c>
      <c r="AO633">
        <f t="shared" si="283"/>
        <v>382.31689099999994</v>
      </c>
      <c r="AP633" s="33">
        <f t="shared" si="283"/>
        <v>312.80472900000001</v>
      </c>
      <c r="AQ633">
        <f t="shared" si="283"/>
        <v>243.29256699999999</v>
      </c>
      <c r="AR633">
        <f t="shared" si="283"/>
        <v>173.780405</v>
      </c>
      <c r="AT633">
        <f>PER!AK633/PBR!AJ633*100</f>
        <v>12.365362769179873</v>
      </c>
      <c r="AU633">
        <f t="shared" si="276"/>
        <v>199355.29499999998</v>
      </c>
      <c r="AW633">
        <f>PER!AW633/PBR!AU633*100</f>
        <v>13.197673028950648</v>
      </c>
      <c r="BB633">
        <f t="shared" si="277"/>
        <v>183183.07749999998</v>
      </c>
      <c r="BC633">
        <f t="shared" si="278"/>
        <v>0.89979905485538103</v>
      </c>
      <c r="BD633" s="41">
        <f t="shared" si="279"/>
        <v>164.82795999999999</v>
      </c>
      <c r="BE633">
        <f t="shared" si="284"/>
        <v>439.63938599999994</v>
      </c>
      <c r="BF633">
        <f t="shared" si="284"/>
        <v>366.36615499999999</v>
      </c>
      <c r="BG633">
        <f t="shared" si="284"/>
        <v>293.09292399999998</v>
      </c>
      <c r="BH633">
        <f t="shared" si="284"/>
        <v>219.81969300000003</v>
      </c>
      <c r="BI633">
        <f t="shared" si="284"/>
        <v>146.54646199999999</v>
      </c>
      <c r="BK633">
        <f>PER!BD633/PBR!BB633*100</f>
        <v>11.6381424479562</v>
      </c>
      <c r="BL633">
        <f t="shared" si="280"/>
        <v>199355.29499999998</v>
      </c>
      <c r="BN633">
        <f>PER!BP633/PBR!BL633*100</f>
        <v>12.464712813371724</v>
      </c>
    </row>
    <row r="634" spans="1:66" x14ac:dyDescent="0.3">
      <c r="A634" s="38">
        <v>42285</v>
      </c>
      <c r="B634" s="48">
        <v>187070.16</v>
      </c>
      <c r="C634" s="48">
        <v>227559.06</v>
      </c>
      <c r="D634" s="49">
        <v>1270000</v>
      </c>
      <c r="E634" s="48">
        <v>2811.88</v>
      </c>
      <c r="AC634" s="35">
        <f t="shared" si="268"/>
        <v>2016</v>
      </c>
      <c r="AD634" s="5">
        <f t="shared" si="269"/>
        <v>2015</v>
      </c>
      <c r="AE634" s="5">
        <f t="shared" si="270"/>
        <v>2014</v>
      </c>
      <c r="AF634" s="8">
        <f t="shared" si="271"/>
        <v>42285</v>
      </c>
      <c r="AG634" s="6">
        <f t="shared" si="281"/>
        <v>12</v>
      </c>
      <c r="AH634" s="6">
        <f t="shared" si="282"/>
        <v>40</v>
      </c>
      <c r="AJ634">
        <f t="shared" si="272"/>
        <v>174077.80692307692</v>
      </c>
      <c r="AK634">
        <f t="shared" si="273"/>
        <v>1.0746353214494726</v>
      </c>
      <c r="AL634" s="39">
        <f t="shared" si="274"/>
        <v>42285</v>
      </c>
      <c r="AM634" s="40">
        <f t="shared" si="275"/>
        <v>187.07016000000002</v>
      </c>
      <c r="AN634">
        <f t="shared" si="283"/>
        <v>452.60229799999996</v>
      </c>
      <c r="AO634">
        <f t="shared" si="283"/>
        <v>382.97117523076918</v>
      </c>
      <c r="AP634" s="33">
        <f t="shared" si="283"/>
        <v>313.34005246153839</v>
      </c>
      <c r="AQ634">
        <f t="shared" si="283"/>
        <v>243.70892969230766</v>
      </c>
      <c r="AR634">
        <f t="shared" si="283"/>
        <v>174.07780692307691</v>
      </c>
      <c r="AT634">
        <f>PER!AK634/PBR!AJ634*100</f>
        <v>12.32075936123506</v>
      </c>
      <c r="AU634">
        <f t="shared" si="276"/>
        <v>199672.91</v>
      </c>
      <c r="AW634">
        <f>PER!AW634/PBR!AU634*100</f>
        <v>13.161618245482654</v>
      </c>
      <c r="BB634">
        <f t="shared" si="277"/>
        <v>183325.0376923077</v>
      </c>
      <c r="BC634">
        <f t="shared" si="278"/>
        <v>1.020428864244818</v>
      </c>
      <c r="BD634" s="41">
        <f t="shared" si="279"/>
        <v>187.07016000000002</v>
      </c>
      <c r="BE634">
        <f t="shared" si="284"/>
        <v>439.98009046153845</v>
      </c>
      <c r="BF634">
        <f t="shared" si="284"/>
        <v>366.65007538461538</v>
      </c>
      <c r="BG634">
        <f t="shared" si="284"/>
        <v>293.3200603076923</v>
      </c>
      <c r="BH634">
        <f t="shared" si="284"/>
        <v>219.99004523076925</v>
      </c>
      <c r="BI634">
        <f t="shared" si="284"/>
        <v>146.66003015384615</v>
      </c>
      <c r="BK634">
        <f>PER!BD634/PBR!BB634*100</f>
        <v>11.634191190192416</v>
      </c>
      <c r="BL634">
        <f t="shared" si="280"/>
        <v>199672.91</v>
      </c>
      <c r="BN634">
        <f>PER!BP634/PBR!BL634*100</f>
        <v>12.431142049726764</v>
      </c>
    </row>
    <row r="635" spans="1:66" x14ac:dyDescent="0.3">
      <c r="A635" s="38">
        <v>42293</v>
      </c>
      <c r="B635" s="48">
        <v>186333.66</v>
      </c>
      <c r="C635" s="48">
        <v>225820.54</v>
      </c>
      <c r="D635" s="49">
        <v>1265000</v>
      </c>
      <c r="E635" s="48">
        <v>2789.35</v>
      </c>
      <c r="AC635" s="35">
        <f t="shared" si="268"/>
        <v>2016</v>
      </c>
      <c r="AD635" s="5">
        <f t="shared" si="269"/>
        <v>2015</v>
      </c>
      <c r="AE635" s="5">
        <f t="shared" si="270"/>
        <v>2014</v>
      </c>
      <c r="AF635" s="8">
        <f t="shared" si="271"/>
        <v>42293</v>
      </c>
      <c r="AG635" s="6">
        <f t="shared" si="281"/>
        <v>11</v>
      </c>
      <c r="AH635" s="6">
        <f t="shared" si="282"/>
        <v>41</v>
      </c>
      <c r="AJ635">
        <f t="shared" si="272"/>
        <v>174375.20884615387</v>
      </c>
      <c r="AK635">
        <f t="shared" si="273"/>
        <v>1.0685788492124286</v>
      </c>
      <c r="AL635" s="39">
        <f t="shared" si="274"/>
        <v>42293</v>
      </c>
      <c r="AM635" s="40">
        <f t="shared" si="275"/>
        <v>186.33366000000001</v>
      </c>
      <c r="AN635">
        <f t="shared" si="283"/>
        <v>453.37554299999999</v>
      </c>
      <c r="AO635">
        <f t="shared" si="283"/>
        <v>383.62545946153847</v>
      </c>
      <c r="AP635" s="33">
        <f t="shared" si="283"/>
        <v>313.87537592307694</v>
      </c>
      <c r="AQ635">
        <f t="shared" si="283"/>
        <v>244.12529238461539</v>
      </c>
      <c r="AR635">
        <f t="shared" si="283"/>
        <v>174.37520884615387</v>
      </c>
      <c r="AT635">
        <f>PER!AK635/PBR!AJ635*100</f>
        <v>12.276308098074889</v>
      </c>
      <c r="AU635">
        <f t="shared" si="276"/>
        <v>199990.52499999999</v>
      </c>
      <c r="AW635">
        <f>PER!AW635/PBR!AU635*100</f>
        <v>13.125677982840593</v>
      </c>
      <c r="BB635">
        <f t="shared" si="277"/>
        <v>183466.99788461538</v>
      </c>
      <c r="BC635">
        <f t="shared" si="278"/>
        <v>1.0156249469846752</v>
      </c>
      <c r="BD635" s="41">
        <f t="shared" si="279"/>
        <v>186.33366000000001</v>
      </c>
      <c r="BE635">
        <f t="shared" si="284"/>
        <v>440.3207949230769</v>
      </c>
      <c r="BF635">
        <f t="shared" si="284"/>
        <v>366.93399576923076</v>
      </c>
      <c r="BG635">
        <f t="shared" si="284"/>
        <v>293.54719661538462</v>
      </c>
      <c r="BH635">
        <f t="shared" si="284"/>
        <v>220.16039746153848</v>
      </c>
      <c r="BI635">
        <f t="shared" si="284"/>
        <v>146.77359830769231</v>
      </c>
      <c r="BK635">
        <f>PER!BD635/PBR!BB635*100</f>
        <v>11.630246047112127</v>
      </c>
      <c r="BL635">
        <f t="shared" si="280"/>
        <v>199990.52499999999</v>
      </c>
      <c r="BN635">
        <f>PER!BP635/PBR!BL635*100</f>
        <v>12.39767791691439</v>
      </c>
    </row>
    <row r="636" spans="1:66" x14ac:dyDescent="0.3">
      <c r="A636" s="38">
        <v>42300</v>
      </c>
      <c r="B636" s="48">
        <v>189868.85</v>
      </c>
      <c r="C636" s="48">
        <v>226260.35</v>
      </c>
      <c r="D636" s="49">
        <v>1289000</v>
      </c>
      <c r="E636" s="48">
        <v>2791.81</v>
      </c>
      <c r="AC636" s="35">
        <f t="shared" si="268"/>
        <v>2016</v>
      </c>
      <c r="AD636" s="5">
        <f t="shared" si="269"/>
        <v>2015</v>
      </c>
      <c r="AE636" s="5">
        <f t="shared" si="270"/>
        <v>2014</v>
      </c>
      <c r="AF636" s="8">
        <f t="shared" si="271"/>
        <v>42300</v>
      </c>
      <c r="AG636" s="6">
        <f t="shared" si="281"/>
        <v>10</v>
      </c>
      <c r="AH636" s="6">
        <f t="shared" si="282"/>
        <v>42</v>
      </c>
      <c r="AJ636">
        <f t="shared" si="272"/>
        <v>174672.61076923079</v>
      </c>
      <c r="AK636">
        <f t="shared" si="273"/>
        <v>1.0869984089883775</v>
      </c>
      <c r="AL636" s="39">
        <f t="shared" si="274"/>
        <v>42300</v>
      </c>
      <c r="AM636" s="40">
        <f t="shared" si="275"/>
        <v>189.86885000000001</v>
      </c>
      <c r="AN636">
        <f t="shared" si="283"/>
        <v>454.14878800000002</v>
      </c>
      <c r="AO636">
        <f t="shared" si="283"/>
        <v>384.27974369230765</v>
      </c>
      <c r="AP636" s="33">
        <f t="shared" si="283"/>
        <v>314.41069938461538</v>
      </c>
      <c r="AQ636">
        <f t="shared" si="283"/>
        <v>244.54165507692309</v>
      </c>
      <c r="AR636">
        <f t="shared" si="283"/>
        <v>174.67261076923077</v>
      </c>
      <c r="AT636">
        <f>PER!AK636/PBR!AJ636*100</f>
        <v>12.232008202562902</v>
      </c>
      <c r="AU636">
        <f t="shared" si="276"/>
        <v>200308.14</v>
      </c>
      <c r="AW636">
        <f>PER!AW636/PBR!AU636*100</f>
        <v>13.089851696260801</v>
      </c>
      <c r="BB636">
        <f t="shared" si="277"/>
        <v>183608.95807692307</v>
      </c>
      <c r="BC636">
        <f t="shared" si="278"/>
        <v>1.0340936084417753</v>
      </c>
      <c r="BD636" s="41">
        <f t="shared" si="279"/>
        <v>189.86885000000001</v>
      </c>
      <c r="BE636">
        <f t="shared" si="284"/>
        <v>440.66149938461535</v>
      </c>
      <c r="BF636">
        <f t="shared" si="284"/>
        <v>367.21791615384615</v>
      </c>
      <c r="BG636">
        <f t="shared" si="284"/>
        <v>293.77433292307694</v>
      </c>
      <c r="BH636">
        <f t="shared" si="284"/>
        <v>220.33074969230773</v>
      </c>
      <c r="BI636">
        <f t="shared" si="284"/>
        <v>146.88716646153847</v>
      </c>
      <c r="BK636">
        <f>PER!BD636/PBR!BB636*100</f>
        <v>11.626307004532341</v>
      </c>
      <c r="BL636">
        <f t="shared" si="280"/>
        <v>200308.14</v>
      </c>
      <c r="BN636">
        <f>PER!BP636/PBR!BL636*100</f>
        <v>12.364319907702818</v>
      </c>
    </row>
    <row r="637" spans="1:66" x14ac:dyDescent="0.3">
      <c r="A637" s="38">
        <v>42307</v>
      </c>
      <c r="B637" s="48">
        <v>202094.69</v>
      </c>
      <c r="C637" s="48">
        <v>237357.84</v>
      </c>
      <c r="D637" s="49">
        <v>1372000</v>
      </c>
      <c r="E637" s="48">
        <v>2927.98</v>
      </c>
      <c r="AC637" s="35">
        <f t="shared" si="268"/>
        <v>2016</v>
      </c>
      <c r="AD637" s="5">
        <f t="shared" si="269"/>
        <v>2015</v>
      </c>
      <c r="AE637" s="5">
        <f t="shared" si="270"/>
        <v>2014</v>
      </c>
      <c r="AF637" s="8">
        <f t="shared" si="271"/>
        <v>42307</v>
      </c>
      <c r="AG637" s="6">
        <f t="shared" si="281"/>
        <v>9</v>
      </c>
      <c r="AH637" s="6">
        <f t="shared" si="282"/>
        <v>43</v>
      </c>
      <c r="AJ637">
        <f t="shared" si="272"/>
        <v>174970.0126923077</v>
      </c>
      <c r="AK637">
        <f t="shared" si="273"/>
        <v>1.1550247204667705</v>
      </c>
      <c r="AL637" s="39">
        <f t="shared" si="274"/>
        <v>42307</v>
      </c>
      <c r="AM637" s="40">
        <f t="shared" si="275"/>
        <v>202.09469000000001</v>
      </c>
      <c r="AN637">
        <f t="shared" si="283"/>
        <v>454.922033</v>
      </c>
      <c r="AO637">
        <f t="shared" si="283"/>
        <v>384.93402792307688</v>
      </c>
      <c r="AP637" s="33">
        <f t="shared" si="283"/>
        <v>314.94602284615382</v>
      </c>
      <c r="AQ637">
        <f t="shared" si="283"/>
        <v>244.95801776923076</v>
      </c>
      <c r="AR637">
        <f t="shared" si="283"/>
        <v>174.97001269230771</v>
      </c>
      <c r="AT637">
        <f>PER!AK637/PBR!AJ637*100</f>
        <v>12.187858902846326</v>
      </c>
      <c r="AU637">
        <f t="shared" si="276"/>
        <v>200625.755</v>
      </c>
      <c r="AW637">
        <f>PER!AW637/PBR!AU637*100</f>
        <v>13.054138844429325</v>
      </c>
      <c r="BB637">
        <f t="shared" si="277"/>
        <v>183750.91826923075</v>
      </c>
      <c r="BC637">
        <f t="shared" si="278"/>
        <v>1.0998295513489194</v>
      </c>
      <c r="BD637" s="41">
        <f t="shared" si="279"/>
        <v>202.09469000000001</v>
      </c>
      <c r="BE637">
        <f t="shared" si="284"/>
        <v>441.0022038461538</v>
      </c>
      <c r="BF637">
        <f t="shared" si="284"/>
        <v>367.50183653846148</v>
      </c>
      <c r="BG637">
        <f t="shared" si="284"/>
        <v>294.0014692307692</v>
      </c>
      <c r="BH637">
        <f t="shared" si="284"/>
        <v>220.50110192307693</v>
      </c>
      <c r="BI637">
        <f t="shared" si="284"/>
        <v>147.0007346153846</v>
      </c>
      <c r="BK637">
        <f>PER!BD637/PBR!BB637*100</f>
        <v>11.622374048313889</v>
      </c>
      <c r="BL637">
        <f t="shared" si="280"/>
        <v>200625.755</v>
      </c>
      <c r="BN637">
        <f>PER!BP637/PBR!BL637*100</f>
        <v>12.331067518072297</v>
      </c>
    </row>
    <row r="638" spans="1:66" x14ac:dyDescent="0.3">
      <c r="A638" s="38">
        <v>42314</v>
      </c>
      <c r="B638" s="48">
        <v>197086.51</v>
      </c>
      <c r="C638" s="48">
        <v>232662.67</v>
      </c>
      <c r="D638" s="49">
        <v>1338000</v>
      </c>
      <c r="E638" s="48">
        <v>2870.2</v>
      </c>
      <c r="AC638" s="35">
        <f t="shared" si="268"/>
        <v>2016</v>
      </c>
      <c r="AD638" s="5">
        <f t="shared" si="269"/>
        <v>2015</v>
      </c>
      <c r="AE638" s="5">
        <f t="shared" si="270"/>
        <v>2014</v>
      </c>
      <c r="AF638" s="8">
        <f t="shared" si="271"/>
        <v>42314</v>
      </c>
      <c r="AG638" s="6">
        <f t="shared" si="281"/>
        <v>8</v>
      </c>
      <c r="AH638" s="6">
        <f t="shared" si="282"/>
        <v>44</v>
      </c>
      <c r="AJ638">
        <f t="shared" si="272"/>
        <v>175267.41461538462</v>
      </c>
      <c r="AK638">
        <f t="shared" si="273"/>
        <v>1.1244903134589865</v>
      </c>
      <c r="AL638" s="39">
        <f t="shared" si="274"/>
        <v>42314</v>
      </c>
      <c r="AM638" s="40">
        <f t="shared" si="275"/>
        <v>197.08651</v>
      </c>
      <c r="AN638">
        <f t="shared" si="283"/>
        <v>455.69527799999992</v>
      </c>
      <c r="AO638">
        <f t="shared" si="283"/>
        <v>385.58831215384612</v>
      </c>
      <c r="AP638" s="33">
        <f t="shared" si="283"/>
        <v>315.48134630769232</v>
      </c>
      <c r="AQ638">
        <f t="shared" si="283"/>
        <v>245.37438046153844</v>
      </c>
      <c r="AR638">
        <f t="shared" si="283"/>
        <v>175.26741461538461</v>
      </c>
      <c r="AT638">
        <f>PER!AK638/PBR!AJ638*100</f>
        <v>12.143859432311256</v>
      </c>
      <c r="AU638">
        <f t="shared" si="276"/>
        <v>200943.37000000002</v>
      </c>
      <c r="AW638">
        <f>PER!AW638/PBR!AU638*100</f>
        <v>13.018538889454659</v>
      </c>
      <c r="BB638">
        <f t="shared" si="277"/>
        <v>183892.87846153846</v>
      </c>
      <c r="BC638">
        <f t="shared" si="278"/>
        <v>1.0717462886482634</v>
      </c>
      <c r="BD638" s="41">
        <f t="shared" si="279"/>
        <v>197.08651</v>
      </c>
      <c r="BE638">
        <f t="shared" si="284"/>
        <v>441.34290830769231</v>
      </c>
      <c r="BF638">
        <f t="shared" si="284"/>
        <v>367.78575692307692</v>
      </c>
      <c r="BG638">
        <f t="shared" si="284"/>
        <v>294.22860553846152</v>
      </c>
      <c r="BH638">
        <f t="shared" si="284"/>
        <v>220.67145415384618</v>
      </c>
      <c r="BI638">
        <f t="shared" si="284"/>
        <v>147.11430276923076</v>
      </c>
      <c r="BK638">
        <f>PER!BD638/PBR!BB638*100</f>
        <v>11.618447164361264</v>
      </c>
      <c r="BL638">
        <f t="shared" si="280"/>
        <v>200943.37000000002</v>
      </c>
      <c r="BN638">
        <f>PER!BP638/PBR!BL638*100</f>
        <v>12.297920247189733</v>
      </c>
    </row>
    <row r="639" spans="1:66" x14ac:dyDescent="0.3">
      <c r="A639" s="38">
        <v>42321</v>
      </c>
      <c r="B639" s="48">
        <v>191489.14</v>
      </c>
      <c r="C639" s="48">
        <v>226529.78</v>
      </c>
      <c r="D639" s="49">
        <v>1300000</v>
      </c>
      <c r="E639" s="48">
        <v>2795.07</v>
      </c>
      <c r="AC639" s="35">
        <f t="shared" si="268"/>
        <v>2016</v>
      </c>
      <c r="AD639" s="5">
        <f t="shared" si="269"/>
        <v>2015</v>
      </c>
      <c r="AE639" s="5">
        <f t="shared" si="270"/>
        <v>2014</v>
      </c>
      <c r="AF639" s="8">
        <f t="shared" si="271"/>
        <v>42321</v>
      </c>
      <c r="AG639" s="6">
        <f t="shared" si="281"/>
        <v>7</v>
      </c>
      <c r="AH639" s="6">
        <f t="shared" si="282"/>
        <v>45</v>
      </c>
      <c r="AJ639">
        <f t="shared" si="272"/>
        <v>175564.81653846154</v>
      </c>
      <c r="AK639">
        <f t="shared" si="273"/>
        <v>1.0907033867919083</v>
      </c>
      <c r="AL639" s="39">
        <f t="shared" si="274"/>
        <v>42321</v>
      </c>
      <c r="AM639" s="40">
        <f t="shared" si="275"/>
        <v>191.48914000000002</v>
      </c>
      <c r="AN639">
        <f t="shared" si="283"/>
        <v>456.46852299999995</v>
      </c>
      <c r="AO639">
        <f t="shared" si="283"/>
        <v>386.24259638461535</v>
      </c>
      <c r="AP639" s="33">
        <f t="shared" si="283"/>
        <v>316.01666976923076</v>
      </c>
      <c r="AQ639">
        <f t="shared" si="283"/>
        <v>245.79074315384617</v>
      </c>
      <c r="AR639">
        <f t="shared" si="283"/>
        <v>175.56481653846154</v>
      </c>
      <c r="AT639">
        <f>PER!AK639/PBR!AJ639*100</f>
        <v>12.100009029538276</v>
      </c>
      <c r="AU639">
        <f t="shared" si="276"/>
        <v>201260.98500000002</v>
      </c>
      <c r="AW639">
        <f>PER!AW639/PBR!AU639*100</f>
        <v>12.983051296840728</v>
      </c>
      <c r="BB639">
        <f t="shared" si="277"/>
        <v>184034.83865384615</v>
      </c>
      <c r="BC639">
        <f t="shared" si="278"/>
        <v>1.0405048381093471</v>
      </c>
      <c r="BD639" s="41">
        <f t="shared" si="279"/>
        <v>191.48914000000002</v>
      </c>
      <c r="BE639">
        <f t="shared" si="284"/>
        <v>441.68361276923076</v>
      </c>
      <c r="BF639">
        <f t="shared" si="284"/>
        <v>368.0696773076923</v>
      </c>
      <c r="BG639">
        <f t="shared" si="284"/>
        <v>294.45574184615384</v>
      </c>
      <c r="BH639">
        <f t="shared" si="284"/>
        <v>220.84180638461544</v>
      </c>
      <c r="BI639">
        <f t="shared" si="284"/>
        <v>147.22787092307692</v>
      </c>
      <c r="BK639">
        <f>PER!BD639/PBR!BB639*100</f>
        <v>11.614526338622461</v>
      </c>
      <c r="BL639">
        <f t="shared" si="280"/>
        <v>201260.98500000002</v>
      </c>
      <c r="BN639">
        <f>PER!BP639/PBR!BL639*100</f>
        <v>12.264877597383546</v>
      </c>
    </row>
    <row r="640" spans="1:66" x14ac:dyDescent="0.3">
      <c r="A640" s="38">
        <v>42328</v>
      </c>
      <c r="B640" s="48">
        <v>189279.65</v>
      </c>
      <c r="C640" s="48">
        <v>224744.05</v>
      </c>
      <c r="D640" s="49">
        <v>1285000</v>
      </c>
      <c r="E640" s="48">
        <v>2772.18</v>
      </c>
      <c r="AC640" s="35">
        <f t="shared" si="268"/>
        <v>2016</v>
      </c>
      <c r="AD640" s="5">
        <f t="shared" si="269"/>
        <v>2015</v>
      </c>
      <c r="AE640" s="5">
        <f t="shared" si="270"/>
        <v>2014</v>
      </c>
      <c r="AF640" s="8">
        <f t="shared" si="271"/>
        <v>42328</v>
      </c>
      <c r="AG640" s="6">
        <f t="shared" si="281"/>
        <v>6</v>
      </c>
      <c r="AH640" s="6">
        <f t="shared" si="282"/>
        <v>46</v>
      </c>
      <c r="AJ640">
        <f t="shared" si="272"/>
        <v>175862.21846153846</v>
      </c>
      <c r="AK640">
        <f t="shared" si="273"/>
        <v>1.0762951340875753</v>
      </c>
      <c r="AL640" s="39">
        <f t="shared" si="274"/>
        <v>42328</v>
      </c>
      <c r="AM640" s="40">
        <f t="shared" si="275"/>
        <v>189.27965</v>
      </c>
      <c r="AN640">
        <f t="shared" si="283"/>
        <v>457.24176799999992</v>
      </c>
      <c r="AO640">
        <f t="shared" si="283"/>
        <v>386.89688061538453</v>
      </c>
      <c r="AP640" s="33">
        <f t="shared" si="283"/>
        <v>316.5519932307692</v>
      </c>
      <c r="AQ640">
        <f t="shared" si="283"/>
        <v>246.20710584615384</v>
      </c>
      <c r="AR640">
        <f t="shared" si="283"/>
        <v>175.86221846153848</v>
      </c>
      <c r="AT640">
        <f>PER!AK640/PBR!AJ640*100</f>
        <v>12.056306938258535</v>
      </c>
      <c r="AU640">
        <f t="shared" si="276"/>
        <v>201578.59999999998</v>
      </c>
      <c r="AW640">
        <f>PER!AW640/PBR!AU640*100</f>
        <v>12.947675535460151</v>
      </c>
      <c r="BB640">
        <f t="shared" si="277"/>
        <v>184176.79884615383</v>
      </c>
      <c r="BC640">
        <f t="shared" si="278"/>
        <v>1.0277062647728428</v>
      </c>
      <c r="BD640" s="41">
        <f t="shared" si="279"/>
        <v>189.27965</v>
      </c>
      <c r="BE640">
        <f t="shared" si="284"/>
        <v>442.02431723076921</v>
      </c>
      <c r="BF640">
        <f t="shared" si="284"/>
        <v>368.35359769230769</v>
      </c>
      <c r="BG640">
        <f t="shared" si="284"/>
        <v>294.68287815384616</v>
      </c>
      <c r="BH640">
        <f t="shared" si="284"/>
        <v>221.01215861538464</v>
      </c>
      <c r="BI640">
        <f t="shared" si="284"/>
        <v>147.34143907692308</v>
      </c>
      <c r="BK640">
        <f>PER!BD640/PBR!BB640*100</f>
        <v>11.610611557088779</v>
      </c>
      <c r="BL640">
        <f t="shared" si="280"/>
        <v>201578.59999999998</v>
      </c>
      <c r="BN640">
        <f>PER!BP640/PBR!BL640*100</f>
        <v>12.231939074118751</v>
      </c>
    </row>
    <row r="641" spans="1:66" x14ac:dyDescent="0.3">
      <c r="A641" s="38">
        <v>42335</v>
      </c>
      <c r="B641" s="48">
        <v>195466.22</v>
      </c>
      <c r="C641" s="48">
        <v>232021.51</v>
      </c>
      <c r="D641" s="49">
        <v>1327000</v>
      </c>
      <c r="E641" s="48">
        <v>2862.1</v>
      </c>
      <c r="AC641" s="35">
        <f t="shared" si="268"/>
        <v>2016</v>
      </c>
      <c r="AD641" s="5">
        <f t="shared" si="269"/>
        <v>2015</v>
      </c>
      <c r="AE641" s="5">
        <f t="shared" si="270"/>
        <v>2014</v>
      </c>
      <c r="AF641" s="8">
        <f t="shared" si="271"/>
        <v>42335</v>
      </c>
      <c r="AG641" s="6">
        <f t="shared" si="281"/>
        <v>5</v>
      </c>
      <c r="AH641" s="6">
        <f t="shared" si="282"/>
        <v>47</v>
      </c>
      <c r="AJ641">
        <f t="shared" si="272"/>
        <v>176159.62038461538</v>
      </c>
      <c r="AK641">
        <f t="shared" si="273"/>
        <v>1.1095971913042946</v>
      </c>
      <c r="AL641" s="39">
        <f t="shared" si="274"/>
        <v>42335</v>
      </c>
      <c r="AM641" s="40">
        <f t="shared" si="275"/>
        <v>195.46621999999999</v>
      </c>
      <c r="AN641">
        <f t="shared" si="283"/>
        <v>458.0150129999999</v>
      </c>
      <c r="AO641">
        <f t="shared" si="283"/>
        <v>387.55116484615382</v>
      </c>
      <c r="AP641" s="33">
        <f t="shared" si="283"/>
        <v>317.08731669230764</v>
      </c>
      <c r="AQ641">
        <f t="shared" si="283"/>
        <v>246.62346853846151</v>
      </c>
      <c r="AR641">
        <f t="shared" si="283"/>
        <v>176.15962038461538</v>
      </c>
      <c r="AT641">
        <f>PER!AK641/PBR!AJ641*100</f>
        <v>12.012752407310282</v>
      </c>
      <c r="AU641">
        <f t="shared" si="276"/>
        <v>201896.21500000003</v>
      </c>
      <c r="AW641">
        <f>PER!AW641/PBR!AU641*100</f>
        <v>12.912411077527745</v>
      </c>
      <c r="BB641">
        <f t="shared" si="277"/>
        <v>184318.75903846155</v>
      </c>
      <c r="BC641">
        <f t="shared" si="278"/>
        <v>1.0604792535479926</v>
      </c>
      <c r="BD641" s="41">
        <f t="shared" si="279"/>
        <v>195.46621999999999</v>
      </c>
      <c r="BE641">
        <f t="shared" si="284"/>
        <v>442.36502169230772</v>
      </c>
      <c r="BF641">
        <f t="shared" si="284"/>
        <v>368.63751807692307</v>
      </c>
      <c r="BG641">
        <f t="shared" si="284"/>
        <v>294.91001446153848</v>
      </c>
      <c r="BH641">
        <f t="shared" si="284"/>
        <v>221.18251084615389</v>
      </c>
      <c r="BI641">
        <f t="shared" si="284"/>
        <v>147.45500723076924</v>
      </c>
      <c r="BK641">
        <f>PER!BD641/PBR!BB641*100</f>
        <v>11.606702805794695</v>
      </c>
      <c r="BL641">
        <f t="shared" si="280"/>
        <v>201896.21500000003</v>
      </c>
      <c r="BN641">
        <f>PER!BP641/PBR!BL641*100</f>
        <v>12.199104185972288</v>
      </c>
    </row>
    <row r="642" spans="1:66" x14ac:dyDescent="0.3">
      <c r="A642" s="38">
        <v>42342</v>
      </c>
      <c r="B642" s="48">
        <v>186922.86</v>
      </c>
      <c r="C642" s="48">
        <v>222993.95</v>
      </c>
      <c r="D642" s="49">
        <v>1269000</v>
      </c>
      <c r="E642" s="48">
        <v>2749.8</v>
      </c>
      <c r="AC642" s="35">
        <f t="shared" si="268"/>
        <v>2016</v>
      </c>
      <c r="AD642" s="5">
        <f t="shared" si="269"/>
        <v>2015</v>
      </c>
      <c r="AE642" s="5">
        <f t="shared" si="270"/>
        <v>2014</v>
      </c>
      <c r="AF642" s="8">
        <f t="shared" si="271"/>
        <v>42342</v>
      </c>
      <c r="AG642" s="6">
        <f t="shared" si="281"/>
        <v>4</v>
      </c>
      <c r="AH642" s="6">
        <f t="shared" si="282"/>
        <v>48</v>
      </c>
      <c r="AJ642">
        <f t="shared" si="272"/>
        <v>176457.02230769233</v>
      </c>
      <c r="AK642">
        <f t="shared" si="273"/>
        <v>1.0593109730371519</v>
      </c>
      <c r="AL642" s="39">
        <f t="shared" si="274"/>
        <v>42342</v>
      </c>
      <c r="AM642" s="40">
        <f t="shared" si="275"/>
        <v>186.92285999999999</v>
      </c>
      <c r="AN642">
        <f t="shared" si="283"/>
        <v>458.78825799999998</v>
      </c>
      <c r="AO642">
        <f t="shared" si="283"/>
        <v>388.20544907692306</v>
      </c>
      <c r="AP642" s="33">
        <f t="shared" si="283"/>
        <v>317.62264015384619</v>
      </c>
      <c r="AQ642">
        <f t="shared" si="283"/>
        <v>247.03983123076927</v>
      </c>
      <c r="AR642">
        <f t="shared" si="283"/>
        <v>176.45702230769234</v>
      </c>
      <c r="AT642">
        <f>PER!AK642/PBR!AJ642*100</f>
        <v>11.969344690595808</v>
      </c>
      <c r="AU642">
        <f t="shared" si="276"/>
        <v>202213.83000000002</v>
      </c>
      <c r="AW642">
        <f>PER!AW642/PBR!AU642*100</f>
        <v>12.877257398574264</v>
      </c>
      <c r="BB642">
        <f t="shared" si="277"/>
        <v>184460.71923076923</v>
      </c>
      <c r="BC642">
        <f t="shared" si="278"/>
        <v>1.0133477782126097</v>
      </c>
      <c r="BD642" s="41">
        <f t="shared" si="279"/>
        <v>186.92285999999999</v>
      </c>
      <c r="BE642">
        <f t="shared" si="284"/>
        <v>442.70572615384611</v>
      </c>
      <c r="BF642">
        <f t="shared" si="284"/>
        <v>368.92143846153846</v>
      </c>
      <c r="BG642">
        <f t="shared" si="284"/>
        <v>295.1371507692308</v>
      </c>
      <c r="BH642">
        <f t="shared" si="284"/>
        <v>221.35286307692311</v>
      </c>
      <c r="BI642">
        <f t="shared" si="284"/>
        <v>147.5685753846154</v>
      </c>
      <c r="BK642">
        <f>PER!BD642/PBR!BB642*100</f>
        <v>11.602800070817663</v>
      </c>
      <c r="BL642">
        <f t="shared" si="280"/>
        <v>202213.83000000002</v>
      </c>
      <c r="BN642">
        <f>PER!BP642/PBR!BL642*100</f>
        <v>12.166372444608607</v>
      </c>
    </row>
    <row r="643" spans="1:66" x14ac:dyDescent="0.3">
      <c r="A643" s="38">
        <v>42349</v>
      </c>
      <c r="B643" s="48">
        <v>189132.35</v>
      </c>
      <c r="C643" s="48">
        <v>223885.71</v>
      </c>
      <c r="D643" s="49">
        <v>1284000</v>
      </c>
      <c r="E643" s="48">
        <v>2759.44</v>
      </c>
      <c r="AC643" s="35">
        <f t="shared" si="268"/>
        <v>2016</v>
      </c>
      <c r="AD643" s="5">
        <f t="shared" si="269"/>
        <v>2015</v>
      </c>
      <c r="AE643" s="5">
        <f t="shared" si="270"/>
        <v>2014</v>
      </c>
      <c r="AF643" s="8">
        <f t="shared" si="271"/>
        <v>42349</v>
      </c>
      <c r="AG643" s="6">
        <f t="shared" si="281"/>
        <v>3</v>
      </c>
      <c r="AH643" s="6">
        <f t="shared" si="282"/>
        <v>49</v>
      </c>
      <c r="AJ643">
        <f t="shared" si="272"/>
        <v>176754.42423076925</v>
      </c>
      <c r="AK643">
        <f t="shared" si="273"/>
        <v>1.0700289445262781</v>
      </c>
      <c r="AL643" s="39">
        <f t="shared" si="274"/>
        <v>42349</v>
      </c>
      <c r="AM643" s="40">
        <f t="shared" si="275"/>
        <v>189.13235</v>
      </c>
      <c r="AN643">
        <f t="shared" si="283"/>
        <v>459.56150299999996</v>
      </c>
      <c r="AO643">
        <f t="shared" si="283"/>
        <v>388.8597333076923</v>
      </c>
      <c r="AP643" s="33">
        <f t="shared" si="283"/>
        <v>318.15796361538457</v>
      </c>
      <c r="AQ643">
        <f t="shared" si="283"/>
        <v>247.45619392307694</v>
      </c>
      <c r="AR643">
        <f t="shared" si="283"/>
        <v>176.75442423076925</v>
      </c>
      <c r="AT643">
        <f>PER!AK643/PBR!AJ643*100</f>
        <v>11.926083047038864</v>
      </c>
      <c r="AU643">
        <f t="shared" si="276"/>
        <v>202531.44500000001</v>
      </c>
      <c r="AW643">
        <f>PER!AW643/PBR!AU643*100</f>
        <v>12.842213977420414</v>
      </c>
      <c r="BB643">
        <f t="shared" si="277"/>
        <v>184602.67942307692</v>
      </c>
      <c r="BC643">
        <f t="shared" si="278"/>
        <v>1.0245374042840509</v>
      </c>
      <c r="BD643" s="41">
        <f t="shared" si="279"/>
        <v>189.13235</v>
      </c>
      <c r="BE643">
        <f t="shared" si="284"/>
        <v>443.04643061538462</v>
      </c>
      <c r="BF643">
        <f t="shared" si="284"/>
        <v>369.20535884615384</v>
      </c>
      <c r="BG643">
        <f t="shared" si="284"/>
        <v>295.36428707692306</v>
      </c>
      <c r="BH643">
        <f t="shared" si="284"/>
        <v>221.52321530769234</v>
      </c>
      <c r="BI643">
        <f t="shared" si="284"/>
        <v>147.68214353846153</v>
      </c>
      <c r="BK643">
        <f>PER!BD643/PBR!BB643*100</f>
        <v>11.598903338277969</v>
      </c>
      <c r="BL643">
        <f t="shared" si="280"/>
        <v>202531.44500000001</v>
      </c>
      <c r="BN643">
        <f>PER!BP643/PBR!BL643*100</f>
        <v>12.133743364755418</v>
      </c>
    </row>
    <row r="644" spans="1:66" x14ac:dyDescent="0.3">
      <c r="A644" s="38">
        <v>42356</v>
      </c>
      <c r="B644" s="48">
        <v>188248.55</v>
      </c>
      <c r="C644" s="48">
        <v>224130.05</v>
      </c>
      <c r="D644" s="49">
        <v>1278000</v>
      </c>
      <c r="E644" s="48">
        <v>2762.13</v>
      </c>
      <c r="AC644" s="35">
        <f t="shared" si="268"/>
        <v>2016</v>
      </c>
      <c r="AD644" s="5">
        <f t="shared" si="269"/>
        <v>2015</v>
      </c>
      <c r="AE644" s="5">
        <f t="shared" si="270"/>
        <v>2014</v>
      </c>
      <c r="AF644" s="8">
        <f t="shared" si="271"/>
        <v>42356</v>
      </c>
      <c r="AG644" s="6">
        <f t="shared" si="281"/>
        <v>2</v>
      </c>
      <c r="AH644" s="6">
        <f t="shared" si="282"/>
        <v>50</v>
      </c>
      <c r="AJ644">
        <f t="shared" si="272"/>
        <v>177051.82615384617</v>
      </c>
      <c r="AK644">
        <f t="shared" si="273"/>
        <v>1.0632398100001783</v>
      </c>
      <c r="AL644" s="39">
        <f t="shared" si="274"/>
        <v>42356</v>
      </c>
      <c r="AM644" s="40">
        <f t="shared" si="275"/>
        <v>188.24854999999999</v>
      </c>
      <c r="AN644">
        <f t="shared" si="283"/>
        <v>460.33474799999999</v>
      </c>
      <c r="AO644">
        <f t="shared" si="283"/>
        <v>389.51401753846153</v>
      </c>
      <c r="AP644" s="33">
        <f t="shared" si="283"/>
        <v>318.69328707692307</v>
      </c>
      <c r="AQ644">
        <f t="shared" si="283"/>
        <v>247.87255661538461</v>
      </c>
      <c r="AR644">
        <f t="shared" si="283"/>
        <v>177.05182615384618</v>
      </c>
      <c r="AT644">
        <f>PER!AK644/PBR!AJ644*100</f>
        <v>11.882966740542471</v>
      </c>
      <c r="AU644">
        <f t="shared" si="276"/>
        <v>202849.06</v>
      </c>
      <c r="AW644">
        <f>PER!AW644/PBR!AU644*100</f>
        <v>12.807280296151086</v>
      </c>
      <c r="BB644">
        <f t="shared" si="277"/>
        <v>184744.63961538463</v>
      </c>
      <c r="BC644">
        <f t="shared" si="278"/>
        <v>1.0189662357290044</v>
      </c>
      <c r="BD644" s="41">
        <f t="shared" si="279"/>
        <v>188.24854999999999</v>
      </c>
      <c r="BE644">
        <f t="shared" si="284"/>
        <v>443.38713507692313</v>
      </c>
      <c r="BF644">
        <f t="shared" si="284"/>
        <v>369.48927923076928</v>
      </c>
      <c r="BG644">
        <f t="shared" si="284"/>
        <v>295.59142338461538</v>
      </c>
      <c r="BH644">
        <f t="shared" si="284"/>
        <v>221.69356753846159</v>
      </c>
      <c r="BI644">
        <f t="shared" si="284"/>
        <v>147.79571169230769</v>
      </c>
      <c r="BK644">
        <f>PER!BD644/PBR!BB644*100</f>
        <v>11.595012594338559</v>
      </c>
      <c r="BL644">
        <f t="shared" si="280"/>
        <v>202849.06</v>
      </c>
      <c r="BN644">
        <f>PER!BP644/PBR!BL644*100</f>
        <v>12.101216464179744</v>
      </c>
    </row>
    <row r="645" spans="1:66" x14ac:dyDescent="0.3">
      <c r="A645" s="38">
        <v>42362</v>
      </c>
      <c r="B645" s="48">
        <v>189279.65</v>
      </c>
      <c r="C645" s="48">
        <v>226068.4</v>
      </c>
      <c r="D645" s="49">
        <v>1285000</v>
      </c>
      <c r="E645" s="48">
        <v>2786.72</v>
      </c>
      <c r="AC645" s="35">
        <f t="shared" si="268"/>
        <v>2016</v>
      </c>
      <c r="AD645" s="5">
        <f t="shared" si="269"/>
        <v>2015</v>
      </c>
      <c r="AE645" s="5">
        <f t="shared" si="270"/>
        <v>2014</v>
      </c>
      <c r="AF645" s="8">
        <f t="shared" si="271"/>
        <v>42362</v>
      </c>
      <c r="AG645" s="6">
        <f t="shared" si="281"/>
        <v>1</v>
      </c>
      <c r="AH645" s="6">
        <f t="shared" si="282"/>
        <v>51</v>
      </c>
      <c r="AJ645">
        <f t="shared" si="272"/>
        <v>177349.22807692309</v>
      </c>
      <c r="AK645">
        <f t="shared" si="273"/>
        <v>1.0672707857397734</v>
      </c>
      <c r="AL645" s="39">
        <f t="shared" si="274"/>
        <v>42362</v>
      </c>
      <c r="AM645" s="40">
        <f t="shared" si="275"/>
        <v>189.27965</v>
      </c>
      <c r="AN645">
        <f t="shared" si="283"/>
        <v>461.10799299999996</v>
      </c>
      <c r="AO645">
        <f t="shared" si="283"/>
        <v>390.16830176923077</v>
      </c>
      <c r="AP645" s="33">
        <f t="shared" si="283"/>
        <v>319.22861053846151</v>
      </c>
      <c r="AQ645">
        <f t="shared" si="283"/>
        <v>248.28891930769231</v>
      </c>
      <c r="AR645">
        <f t="shared" si="283"/>
        <v>177.34922807692308</v>
      </c>
      <c r="AT645">
        <f>PER!AK645/PBR!AJ645*100</f>
        <v>11.83999503994718</v>
      </c>
      <c r="AU645">
        <f t="shared" si="276"/>
        <v>203166.67500000002</v>
      </c>
      <c r="AW645">
        <f>PER!AW645/PBR!AU645*100</f>
        <v>12.772455840089837</v>
      </c>
      <c r="BB645">
        <f t="shared" si="277"/>
        <v>184886.59980769228</v>
      </c>
      <c r="BC645">
        <f t="shared" si="278"/>
        <v>1.023760781997598</v>
      </c>
      <c r="BD645" s="41">
        <f t="shared" si="279"/>
        <v>189.27965</v>
      </c>
      <c r="BE645">
        <f t="shared" si="284"/>
        <v>443.72783953846147</v>
      </c>
      <c r="BF645">
        <f t="shared" si="284"/>
        <v>369.77319961538456</v>
      </c>
      <c r="BG645">
        <f t="shared" si="284"/>
        <v>295.81855969230764</v>
      </c>
      <c r="BH645">
        <f t="shared" si="284"/>
        <v>221.86391976923076</v>
      </c>
      <c r="BI645">
        <f t="shared" si="284"/>
        <v>147.90927984615382</v>
      </c>
      <c r="BK645">
        <f>PER!BD645/PBR!BB645*100</f>
        <v>11.591127825204882</v>
      </c>
      <c r="BL645">
        <f t="shared" si="280"/>
        <v>203166.67500000002</v>
      </c>
      <c r="BN645">
        <f>PER!BP645/PBR!BL645*100</f>
        <v>12.06879126366414</v>
      </c>
    </row>
    <row r="646" spans="1:66" x14ac:dyDescent="0.3">
      <c r="A646" s="38">
        <v>42368</v>
      </c>
      <c r="B646" s="48">
        <v>185597.16</v>
      </c>
      <c r="C646" s="48">
        <v>222106.72</v>
      </c>
      <c r="D646" s="49">
        <v>1260000</v>
      </c>
      <c r="E646" s="48">
        <v>2737.13</v>
      </c>
      <c r="AC646" s="35">
        <f t="shared" si="268"/>
        <v>2016</v>
      </c>
      <c r="AD646" s="5">
        <f t="shared" si="269"/>
        <v>2015</v>
      </c>
      <c r="AE646" s="5">
        <f t="shared" si="270"/>
        <v>2014</v>
      </c>
      <c r="AF646" s="8">
        <f t="shared" si="271"/>
        <v>42368</v>
      </c>
      <c r="AG646" s="6">
        <f t="shared" si="281"/>
        <v>0</v>
      </c>
      <c r="AH646" s="6">
        <f t="shared" si="282"/>
        <v>52</v>
      </c>
      <c r="AJ646">
        <f t="shared" si="272"/>
        <v>177646.63</v>
      </c>
      <c r="AK646">
        <f t="shared" si="273"/>
        <v>1.0447547471066578</v>
      </c>
      <c r="AL646" s="39">
        <f t="shared" si="274"/>
        <v>42368</v>
      </c>
      <c r="AM646" s="40">
        <f t="shared" si="275"/>
        <v>185.59716</v>
      </c>
      <c r="AN646">
        <f t="shared" si="283"/>
        <v>461.88123799999994</v>
      </c>
      <c r="AO646">
        <f t="shared" si="283"/>
        <v>390.82258599999994</v>
      </c>
      <c r="AP646" s="33">
        <f t="shared" si="283"/>
        <v>319.76393399999995</v>
      </c>
      <c r="AQ646">
        <f t="shared" si="283"/>
        <v>248.70528199999998</v>
      </c>
      <c r="AR646">
        <f t="shared" si="283"/>
        <v>177.64663000000002</v>
      </c>
      <c r="AT646">
        <f>PER!AK646/PBR!AJ646*100</f>
        <v>11.797167218989744</v>
      </c>
      <c r="AU646">
        <f t="shared" si="276"/>
        <v>203484.29</v>
      </c>
      <c r="AW646">
        <f>PER!AW646/PBR!AU646*100</f>
        <v>12.737740097773639</v>
      </c>
      <c r="BB646">
        <f t="shared" si="277"/>
        <v>185028.56</v>
      </c>
      <c r="BC646">
        <f t="shared" si="278"/>
        <v>1.0030730391027203</v>
      </c>
      <c r="BD646" s="41">
        <f t="shared" si="279"/>
        <v>185.59716</v>
      </c>
      <c r="BE646">
        <f t="shared" si="284"/>
        <v>444.06854399999997</v>
      </c>
      <c r="BF646">
        <f t="shared" si="284"/>
        <v>370.05712</v>
      </c>
      <c r="BG646">
        <f t="shared" si="284"/>
        <v>296.04569600000002</v>
      </c>
      <c r="BH646">
        <f t="shared" si="284"/>
        <v>222.03427200000002</v>
      </c>
      <c r="BI646">
        <f t="shared" si="284"/>
        <v>148.02284800000001</v>
      </c>
      <c r="BK646">
        <f>PER!BD646/PBR!BB646*100</f>
        <v>11.587249017124709</v>
      </c>
      <c r="BL646">
        <f t="shared" si="280"/>
        <v>203484.29</v>
      </c>
      <c r="BN646">
        <f>PER!BP646/PBR!BL646*100</f>
        <v>12.036467286983186</v>
      </c>
    </row>
    <row r="647" spans="1:66" x14ac:dyDescent="0.3">
      <c r="A647" s="38">
        <v>42377</v>
      </c>
      <c r="B647" s="48">
        <v>172487.52</v>
      </c>
      <c r="C647" s="48">
        <v>208068.01</v>
      </c>
      <c r="D647" s="49">
        <v>1171000</v>
      </c>
      <c r="E647" s="48">
        <v>2563.79</v>
      </c>
      <c r="AC647" s="35">
        <f t="shared" si="268"/>
        <v>2017</v>
      </c>
      <c r="AD647" s="5">
        <f t="shared" si="269"/>
        <v>2016</v>
      </c>
      <c r="AE647" s="5">
        <f t="shared" si="270"/>
        <v>2015</v>
      </c>
      <c r="AF647" s="8">
        <f t="shared" si="271"/>
        <v>42377</v>
      </c>
      <c r="AG647" s="6">
        <v>52</v>
      </c>
      <c r="AH647" s="6">
        <v>0</v>
      </c>
      <c r="AJ647">
        <f t="shared" si="272"/>
        <v>177646.63</v>
      </c>
      <c r="AK647">
        <f t="shared" si="273"/>
        <v>0.97095858221459075</v>
      </c>
      <c r="AL647" s="39">
        <f t="shared" si="274"/>
        <v>42377</v>
      </c>
      <c r="AM647" s="40">
        <f t="shared" si="275"/>
        <v>172.48751999999999</v>
      </c>
      <c r="AN647">
        <f t="shared" si="283"/>
        <v>461.88123799999994</v>
      </c>
      <c r="AO647">
        <f t="shared" si="283"/>
        <v>390.82258599999994</v>
      </c>
      <c r="AP647" s="33">
        <f t="shared" si="283"/>
        <v>319.76393399999995</v>
      </c>
      <c r="AQ647">
        <f t="shared" si="283"/>
        <v>248.70528199999998</v>
      </c>
      <c r="AR647">
        <f t="shared" si="283"/>
        <v>177.64663000000002</v>
      </c>
      <c r="AT647">
        <f>PER!AK647/PBR!AJ647*100</f>
        <v>11.797167218989744</v>
      </c>
      <c r="AU647">
        <f t="shared" si="276"/>
        <v>203484.29</v>
      </c>
      <c r="AW647">
        <f>PER!AW647/PBR!AU647*100</f>
        <v>12.737740097773639</v>
      </c>
      <c r="BB647">
        <f t="shared" si="277"/>
        <v>185028.56</v>
      </c>
      <c r="BC647">
        <f t="shared" si="278"/>
        <v>0.93222105819771817</v>
      </c>
      <c r="BD647" s="41">
        <f t="shared" si="279"/>
        <v>172.48751999999999</v>
      </c>
      <c r="BE647">
        <f t="shared" si="284"/>
        <v>444.06854399999997</v>
      </c>
      <c r="BF647">
        <f t="shared" si="284"/>
        <v>370.05712</v>
      </c>
      <c r="BG647">
        <f t="shared" si="284"/>
        <v>296.04569600000002</v>
      </c>
      <c r="BH647">
        <f t="shared" si="284"/>
        <v>222.03427200000002</v>
      </c>
      <c r="BI647">
        <f t="shared" si="284"/>
        <v>148.02284800000001</v>
      </c>
      <c r="BK647">
        <f>PER!BD647/PBR!BB647*100</f>
        <v>11.587249017124709</v>
      </c>
      <c r="BL647">
        <f t="shared" si="280"/>
        <v>203484.29</v>
      </c>
      <c r="BN647">
        <f>PER!BP647/PBR!BL647*100</f>
        <v>12.036467286983186</v>
      </c>
    </row>
    <row r="648" spans="1:66" x14ac:dyDescent="0.3">
      <c r="A648" s="38">
        <v>42384</v>
      </c>
      <c r="B648" s="48">
        <v>166742.85</v>
      </c>
      <c r="C648" s="48">
        <v>200217.84</v>
      </c>
      <c r="D648" s="49">
        <v>1132000</v>
      </c>
      <c r="E648" s="48">
        <v>2464.2800000000002</v>
      </c>
      <c r="AC648" s="35">
        <f t="shared" ref="AC648:AC653" si="285">AD648+1</f>
        <v>2017</v>
      </c>
      <c r="AD648" s="5">
        <f t="shared" ref="AD648:AD653" si="286">YEAR(AF648)</f>
        <v>2016</v>
      </c>
      <c r="AE648" s="5">
        <f t="shared" ref="AE648:AE653" si="287">AD648-1</f>
        <v>2015</v>
      </c>
      <c r="AF648" s="8">
        <f t="shared" ref="AF648:AF653" si="288">A648</f>
        <v>42384</v>
      </c>
      <c r="AG648" s="6">
        <f t="shared" ref="AG648:AG711" si="289">AG647-1</f>
        <v>51</v>
      </c>
      <c r="AH648" s="6">
        <f t="shared" ref="AH648:AH711" si="290">AH647+1</f>
        <v>1</v>
      </c>
      <c r="AJ648">
        <f t="shared" ref="AJ648:AJ653" si="291">VLOOKUP($AD648,$AK$3:$AM$17,AL$1,FALSE)*($AH648/$AG$18)+VLOOKUP($AE648,$AK$3:$AM$17,AL$1,FALSE)*($AG648/$AH$18)</f>
        <v>177788.59019230769</v>
      </c>
      <c r="AK648">
        <f t="shared" ref="AK648:AK653" si="292">B648/AJ648</f>
        <v>0.93787149006378934</v>
      </c>
      <c r="AL648" s="39">
        <f t="shared" ref="AL648:AL653" si="293">AF648</f>
        <v>42384</v>
      </c>
      <c r="AM648" s="40">
        <f t="shared" ref="AM648:AM653" si="294">(B648)/1000</f>
        <v>166.74285</v>
      </c>
      <c r="AN648">
        <f t="shared" ref="AN648:AR663" si="295">($AJ648*AN$18)/1000</f>
        <v>462.25033449999995</v>
      </c>
      <c r="AO648">
        <f t="shared" si="295"/>
        <v>391.13489842307683</v>
      </c>
      <c r="AP648" s="33">
        <f t="shared" si="295"/>
        <v>320.01946234615377</v>
      </c>
      <c r="AQ648">
        <f t="shared" si="295"/>
        <v>248.90402626923077</v>
      </c>
      <c r="AR648">
        <f t="shared" si="295"/>
        <v>177.78859019230768</v>
      </c>
      <c r="AT648">
        <f>PER!AK648/PBR!AJ648*100</f>
        <v>11.792965938892145</v>
      </c>
      <c r="AU648">
        <f t="shared" ref="AU648:AU653" si="296">VLOOKUP($AD648,$AK$3:$AM$17,AM$1,FALSE)*($AH648/$AG$18)+VLOOKUP($AE648,$AK$3:$AM$17,AM$1,FALSE)*($AG648/$AH$18)</f>
        <v>203664.84653846154</v>
      </c>
      <c r="AW648">
        <f>PER!AW648/PBR!AU648*100</f>
        <v>12.712973552867634</v>
      </c>
      <c r="BB648">
        <f t="shared" ref="BB648:BB653" si="297">VLOOKUP($AD648,$AK$3:$AM$17,AL$1,FALSE)*($AG648/$AG$18)+VLOOKUP($AC648,$AK$3:$AM$17,AL$1,FALSE)*($AH648/$AH$18)</f>
        <v>185417.87653846151</v>
      </c>
      <c r="BC648">
        <f t="shared" ref="BC648:BC653" si="298">B648/BB648</f>
        <v>0.89928141295163788</v>
      </c>
      <c r="BD648" s="41">
        <f t="shared" ref="BD648:BD653" si="299">AM648</f>
        <v>166.74285</v>
      </c>
      <c r="BE648">
        <f t="shared" si="284"/>
        <v>445.0029036923076</v>
      </c>
      <c r="BF648">
        <f t="shared" si="284"/>
        <v>370.83575307692303</v>
      </c>
      <c r="BG648">
        <f t="shared" si="284"/>
        <v>296.66860246153846</v>
      </c>
      <c r="BH648">
        <f t="shared" si="284"/>
        <v>222.50145184615386</v>
      </c>
      <c r="BI648">
        <f t="shared" si="284"/>
        <v>148.33430123076923</v>
      </c>
      <c r="BK648">
        <f>PER!BD648/PBR!BB648*100</f>
        <v>11.607198591437784</v>
      </c>
      <c r="BL648">
        <f t="shared" ref="BL648:BL653" si="300">VLOOKUP($AD648,$AK$3:$AM$17,AM$1,FALSE)*($AH648/$AG$18)+VLOOKUP($AE648,$AK$3:$AM$17,AM$1,FALSE)*($AG648/$AH$18)</f>
        <v>203664.84653846154</v>
      </c>
      <c r="BN648">
        <f>PER!BP648/PBR!BL648*100</f>
        <v>12.078851808799651</v>
      </c>
    </row>
    <row r="649" spans="1:66" x14ac:dyDescent="0.3">
      <c r="A649" s="38">
        <v>42391</v>
      </c>
      <c r="B649" s="48">
        <v>172045.63</v>
      </c>
      <c r="C649" s="48">
        <v>205252.05</v>
      </c>
      <c r="D649" s="49">
        <v>1168000</v>
      </c>
      <c r="E649" s="48">
        <v>2526.0700000000002</v>
      </c>
      <c r="AC649" s="35">
        <f t="shared" si="285"/>
        <v>2017</v>
      </c>
      <c r="AD649" s="5">
        <f t="shared" si="286"/>
        <v>2016</v>
      </c>
      <c r="AE649" s="5">
        <f t="shared" si="287"/>
        <v>2015</v>
      </c>
      <c r="AF649" s="8">
        <f t="shared" si="288"/>
        <v>42391</v>
      </c>
      <c r="AG649" s="6">
        <f t="shared" si="289"/>
        <v>50</v>
      </c>
      <c r="AH649" s="6">
        <f t="shared" si="290"/>
        <v>2</v>
      </c>
      <c r="AJ649">
        <f t="shared" si="291"/>
        <v>177930.5503846154</v>
      </c>
      <c r="AK649">
        <f t="shared" si="292"/>
        <v>0.96692574506235984</v>
      </c>
      <c r="AL649" s="39">
        <f t="shared" si="293"/>
        <v>42391</v>
      </c>
      <c r="AM649" s="40">
        <f t="shared" si="294"/>
        <v>172.04563000000002</v>
      </c>
      <c r="AN649">
        <f t="shared" si="295"/>
        <v>462.61943099999996</v>
      </c>
      <c r="AO649">
        <f t="shared" si="295"/>
        <v>391.44721084615384</v>
      </c>
      <c r="AP649" s="33">
        <f t="shared" si="295"/>
        <v>320.27499069230771</v>
      </c>
      <c r="AQ649">
        <f t="shared" si="295"/>
        <v>249.10277053846153</v>
      </c>
      <c r="AR649">
        <f t="shared" si="295"/>
        <v>177.9305503846154</v>
      </c>
      <c r="AT649">
        <f>PER!AK649/PBR!AJ649*100</f>
        <v>11.788771362697041</v>
      </c>
      <c r="AU649">
        <f t="shared" si="296"/>
        <v>203845.40307692307</v>
      </c>
      <c r="AW649">
        <f>PER!AW649/PBR!AU649*100</f>
        <v>12.688250882010795</v>
      </c>
      <c r="BB649">
        <f t="shared" si="297"/>
        <v>185807.19307692308</v>
      </c>
      <c r="BC649">
        <f t="shared" si="298"/>
        <v>0.92593632760371192</v>
      </c>
      <c r="BD649" s="41">
        <f t="shared" si="299"/>
        <v>172.04563000000002</v>
      </c>
      <c r="BE649">
        <f t="shared" si="284"/>
        <v>445.93726338461533</v>
      </c>
      <c r="BF649">
        <f t="shared" si="284"/>
        <v>371.61438615384617</v>
      </c>
      <c r="BG649">
        <f t="shared" si="284"/>
        <v>297.29150892307695</v>
      </c>
      <c r="BH649">
        <f t="shared" si="284"/>
        <v>222.96863169230775</v>
      </c>
      <c r="BI649">
        <f t="shared" si="284"/>
        <v>148.64575446153847</v>
      </c>
      <c r="BK649">
        <f>PER!BD649/PBR!BB649*100</f>
        <v>11.627064566197074</v>
      </c>
      <c r="BL649">
        <f t="shared" si="300"/>
        <v>203845.40307692307</v>
      </c>
      <c r="BN649">
        <f>PER!BP649/PBR!BL649*100</f>
        <v>12.121161246239156</v>
      </c>
    </row>
    <row r="650" spans="1:66" x14ac:dyDescent="0.3">
      <c r="A650" s="38">
        <v>42398</v>
      </c>
      <c r="B650" s="48">
        <v>166829.74</v>
      </c>
      <c r="C650" s="48">
        <v>200247.14</v>
      </c>
      <c r="D650" s="49">
        <v>1150000</v>
      </c>
      <c r="E650" s="48">
        <v>2496.23</v>
      </c>
      <c r="AC650" s="35">
        <f t="shared" si="285"/>
        <v>2017</v>
      </c>
      <c r="AD650" s="5">
        <f t="shared" si="286"/>
        <v>2016</v>
      </c>
      <c r="AE650" s="5">
        <f t="shared" si="287"/>
        <v>2015</v>
      </c>
      <c r="AF650" s="8">
        <f t="shared" si="288"/>
        <v>42398</v>
      </c>
      <c r="AG650" s="6">
        <f t="shared" si="289"/>
        <v>49</v>
      </c>
      <c r="AH650" s="6">
        <f t="shared" si="290"/>
        <v>3</v>
      </c>
      <c r="AJ650">
        <f t="shared" si="291"/>
        <v>178072.51057692309</v>
      </c>
      <c r="AK650">
        <f t="shared" si="292"/>
        <v>0.93686408676724708</v>
      </c>
      <c r="AL650" s="39">
        <f t="shared" si="293"/>
        <v>42398</v>
      </c>
      <c r="AM650" s="40">
        <f t="shared" si="294"/>
        <v>166.82973999999999</v>
      </c>
      <c r="AN650">
        <f t="shared" si="295"/>
        <v>462.98852749999998</v>
      </c>
      <c r="AO650">
        <f t="shared" si="295"/>
        <v>391.75952326923073</v>
      </c>
      <c r="AP650" s="33">
        <f t="shared" si="295"/>
        <v>320.53051903846148</v>
      </c>
      <c r="AQ650">
        <f t="shared" si="295"/>
        <v>249.30151480769229</v>
      </c>
      <c r="AR650">
        <f t="shared" si="295"/>
        <v>178.07251057692309</v>
      </c>
      <c r="AT650">
        <f>PER!AK650/PBR!AJ650*100</f>
        <v>11.784583474371296</v>
      </c>
      <c r="AU650">
        <f t="shared" si="296"/>
        <v>204025.95961538461</v>
      </c>
      <c r="AW650">
        <f>PER!AW650/PBR!AU650*100</f>
        <v>12.663571968721666</v>
      </c>
      <c r="BB650">
        <f t="shared" si="297"/>
        <v>186196.5096153846</v>
      </c>
      <c r="BC650">
        <f t="shared" si="298"/>
        <v>0.89598747229263631</v>
      </c>
      <c r="BD650" s="41">
        <f t="shared" si="299"/>
        <v>166.82973999999999</v>
      </c>
      <c r="BE650">
        <f t="shared" si="284"/>
        <v>446.87162307692302</v>
      </c>
      <c r="BF650">
        <f t="shared" si="284"/>
        <v>372.3930192307692</v>
      </c>
      <c r="BG650">
        <f t="shared" si="284"/>
        <v>297.91441538461538</v>
      </c>
      <c r="BH650">
        <f t="shared" si="284"/>
        <v>223.43581153846154</v>
      </c>
      <c r="BI650">
        <f t="shared" si="284"/>
        <v>148.95720769230769</v>
      </c>
      <c r="BK650">
        <f>PER!BD650/PBR!BB650*100</f>
        <v>11.64684746579516</v>
      </c>
      <c r="BL650">
        <f t="shared" si="300"/>
        <v>204025.95961538461</v>
      </c>
      <c r="BN650">
        <f>PER!BP650/PBR!BL650*100</f>
        <v>12.163395798643609</v>
      </c>
    </row>
    <row r="651" spans="1:66" x14ac:dyDescent="0.3">
      <c r="A651" s="38">
        <v>42405</v>
      </c>
      <c r="B651" s="48">
        <v>168860.71</v>
      </c>
      <c r="C651" s="48">
        <v>203223.33</v>
      </c>
      <c r="D651" s="49">
        <v>1164000</v>
      </c>
      <c r="E651" s="48">
        <v>2532.85</v>
      </c>
      <c r="AC651" s="35">
        <f t="shared" si="285"/>
        <v>2017</v>
      </c>
      <c r="AD651" s="5">
        <f t="shared" si="286"/>
        <v>2016</v>
      </c>
      <c r="AE651" s="5">
        <f t="shared" si="287"/>
        <v>2015</v>
      </c>
      <c r="AF651" s="8">
        <f t="shared" si="288"/>
        <v>42405</v>
      </c>
      <c r="AG651" s="6">
        <f t="shared" si="289"/>
        <v>48</v>
      </c>
      <c r="AH651" s="6">
        <f t="shared" si="290"/>
        <v>4</v>
      </c>
      <c r="AJ651">
        <f t="shared" si="291"/>
        <v>178214.47076923077</v>
      </c>
      <c r="AK651">
        <f t="shared" si="292"/>
        <v>0.94751402212818658</v>
      </c>
      <c r="AL651" s="39">
        <f t="shared" si="293"/>
        <v>42405</v>
      </c>
      <c r="AM651" s="40">
        <f t="shared" si="294"/>
        <v>168.86070999999998</v>
      </c>
      <c r="AN651">
        <f t="shared" si="295"/>
        <v>463.35762399999993</v>
      </c>
      <c r="AO651">
        <f t="shared" si="295"/>
        <v>392.07183569230762</v>
      </c>
      <c r="AP651" s="33">
        <f t="shared" si="295"/>
        <v>320.78604738461536</v>
      </c>
      <c r="AQ651">
        <f t="shared" si="295"/>
        <v>249.50025907692307</v>
      </c>
      <c r="AR651">
        <f t="shared" si="295"/>
        <v>178.21447076923076</v>
      </c>
      <c r="AT651">
        <f>PER!AK651/PBR!AJ651*100</f>
        <v>11.780402257932849</v>
      </c>
      <c r="AU651">
        <f t="shared" si="296"/>
        <v>204206.51615384617</v>
      </c>
      <c r="AW651">
        <f>PER!AW651/PBR!AU651*100</f>
        <v>12.638936696930763</v>
      </c>
      <c r="BB651">
        <f t="shared" si="297"/>
        <v>186585.82615384617</v>
      </c>
      <c r="BC651">
        <f t="shared" si="298"/>
        <v>0.90500287980486127</v>
      </c>
      <c r="BD651" s="41">
        <f t="shared" si="299"/>
        <v>168.86070999999998</v>
      </c>
      <c r="BE651">
        <f t="shared" si="284"/>
        <v>447.80598276923081</v>
      </c>
      <c r="BF651">
        <f t="shared" si="284"/>
        <v>373.17165230769234</v>
      </c>
      <c r="BG651">
        <f t="shared" si="284"/>
        <v>298.53732184615387</v>
      </c>
      <c r="BH651">
        <f t="shared" si="284"/>
        <v>223.90299138461543</v>
      </c>
      <c r="BI651">
        <f t="shared" si="284"/>
        <v>149.26866092307694</v>
      </c>
      <c r="BK651">
        <f>PER!BD651/PBR!BB651*100</f>
        <v>11.666547810247966</v>
      </c>
      <c r="BL651">
        <f t="shared" si="300"/>
        <v>204206.51615384617</v>
      </c>
      <c r="BN651">
        <f>PER!BP651/PBR!BL651*100</f>
        <v>12.205555664649909</v>
      </c>
    </row>
    <row r="652" spans="1:66" x14ac:dyDescent="0.3">
      <c r="A652" s="38">
        <v>42412</v>
      </c>
      <c r="B652" s="48">
        <v>163928.35</v>
      </c>
      <c r="C652" s="48">
        <v>196301.29</v>
      </c>
      <c r="D652" s="49">
        <v>1130000</v>
      </c>
      <c r="E652" s="48">
        <v>2446.88</v>
      </c>
      <c r="AC652" s="35">
        <f t="shared" si="285"/>
        <v>2017</v>
      </c>
      <c r="AD652" s="5">
        <f t="shared" si="286"/>
        <v>2016</v>
      </c>
      <c r="AE652" s="5">
        <f t="shared" si="287"/>
        <v>2015</v>
      </c>
      <c r="AF652" s="8">
        <f t="shared" si="288"/>
        <v>42412</v>
      </c>
      <c r="AG652" s="6">
        <f t="shared" si="289"/>
        <v>47</v>
      </c>
      <c r="AH652" s="6">
        <f t="shared" si="290"/>
        <v>5</v>
      </c>
      <c r="AJ652">
        <f t="shared" si="291"/>
        <v>178356.43096153846</v>
      </c>
      <c r="AK652">
        <f t="shared" si="292"/>
        <v>0.91910535054017883</v>
      </c>
      <c r="AL652" s="39">
        <f t="shared" si="293"/>
        <v>42412</v>
      </c>
      <c r="AM652" s="40">
        <f t="shared" si="294"/>
        <v>163.92834999999999</v>
      </c>
      <c r="AN652">
        <f t="shared" si="295"/>
        <v>463.72672049999994</v>
      </c>
      <c r="AO652">
        <f t="shared" si="295"/>
        <v>392.38414811538456</v>
      </c>
      <c r="AP652" s="33">
        <f t="shared" si="295"/>
        <v>321.04157573076918</v>
      </c>
      <c r="AQ652">
        <f t="shared" si="295"/>
        <v>249.69900334615383</v>
      </c>
      <c r="AR652">
        <f t="shared" si="295"/>
        <v>178.35643096153845</v>
      </c>
      <c r="AT652">
        <f>PER!AK652/PBR!AJ652*100</f>
        <v>11.77622769745053</v>
      </c>
      <c r="AU652">
        <f t="shared" si="296"/>
        <v>204387.0726923077</v>
      </c>
      <c r="AW652">
        <f>PER!AW652/PBR!AU652*100</f>
        <v>12.614344950978751</v>
      </c>
      <c r="BB652">
        <f t="shared" si="297"/>
        <v>186975.14269230771</v>
      </c>
      <c r="BC652">
        <f t="shared" si="298"/>
        <v>0.87673873456947027</v>
      </c>
      <c r="BD652" s="41">
        <f t="shared" si="299"/>
        <v>163.92834999999999</v>
      </c>
      <c r="BE652">
        <f t="shared" si="284"/>
        <v>448.74034246153849</v>
      </c>
      <c r="BF652">
        <f t="shared" si="284"/>
        <v>373.95028538461543</v>
      </c>
      <c r="BG652">
        <f t="shared" si="284"/>
        <v>299.16022830769231</v>
      </c>
      <c r="BH652">
        <f t="shared" si="284"/>
        <v>224.37017123076927</v>
      </c>
      <c r="BI652">
        <f t="shared" si="284"/>
        <v>149.58011415384615</v>
      </c>
      <c r="BK652">
        <f>PER!BD652/PBR!BB652*100</f>
        <v>11.686166115240358</v>
      </c>
      <c r="BL652">
        <f t="shared" si="300"/>
        <v>204387.0726923077</v>
      </c>
      <c r="BN652">
        <f>PER!BP652/PBR!BL652*100</f>
        <v>12.24764104219304</v>
      </c>
    </row>
    <row r="653" spans="1:66" x14ac:dyDescent="0.3">
      <c r="A653" s="38">
        <v>42419</v>
      </c>
      <c r="B653" s="48">
        <v>172632.51</v>
      </c>
      <c r="C653" s="48">
        <v>207837.88</v>
      </c>
      <c r="D653" s="49">
        <v>1190000</v>
      </c>
      <c r="E653" s="48">
        <v>2591.56</v>
      </c>
      <c r="AC653" s="35">
        <f t="shared" si="285"/>
        <v>2017</v>
      </c>
      <c r="AD653" s="5">
        <f t="shared" si="286"/>
        <v>2016</v>
      </c>
      <c r="AE653" s="5">
        <f t="shared" si="287"/>
        <v>2015</v>
      </c>
      <c r="AF653" s="8">
        <f t="shared" si="288"/>
        <v>42419</v>
      </c>
      <c r="AG653" s="6">
        <f t="shared" si="289"/>
        <v>46</v>
      </c>
      <c r="AH653" s="6">
        <f t="shared" si="290"/>
        <v>6</v>
      </c>
      <c r="AJ653">
        <f t="shared" si="291"/>
        <v>178498.39115384617</v>
      </c>
      <c r="AK653">
        <f t="shared" si="292"/>
        <v>0.96713762451343099</v>
      </c>
      <c r="AL653" s="39">
        <f t="shared" si="293"/>
        <v>42419</v>
      </c>
      <c r="AM653" s="40">
        <f t="shared" si="294"/>
        <v>172.63251</v>
      </c>
      <c r="AN653">
        <f t="shared" si="295"/>
        <v>464.09581699999995</v>
      </c>
      <c r="AO653">
        <f t="shared" si="295"/>
        <v>392.69646053846151</v>
      </c>
      <c r="AP653" s="33">
        <f t="shared" si="295"/>
        <v>321.29710407692306</v>
      </c>
      <c r="AQ653">
        <f t="shared" si="295"/>
        <v>249.89774761538462</v>
      </c>
      <c r="AR653">
        <f t="shared" si="295"/>
        <v>178.49839115384617</v>
      </c>
      <c r="AT653">
        <f>PER!AK653/PBR!AJ653*100</f>
        <v>11.772059777043841</v>
      </c>
      <c r="AU653">
        <f t="shared" si="296"/>
        <v>204567.62923076923</v>
      </c>
      <c r="AW653">
        <f>PER!AW653/PBR!AU653*100</f>
        <v>12.589796615614626</v>
      </c>
      <c r="BB653">
        <f t="shared" si="297"/>
        <v>187364.45923076922</v>
      </c>
      <c r="BC653">
        <f t="shared" si="298"/>
        <v>0.92137276572487814</v>
      </c>
      <c r="BD653" s="41">
        <f t="shared" si="299"/>
        <v>172.63251</v>
      </c>
      <c r="BE653">
        <f t="shared" si="284"/>
        <v>449.67470215384611</v>
      </c>
      <c r="BF653">
        <f t="shared" si="284"/>
        <v>374.72891846153846</v>
      </c>
      <c r="BG653">
        <f t="shared" si="284"/>
        <v>299.7831347692308</v>
      </c>
      <c r="BH653">
        <f t="shared" si="284"/>
        <v>224.83735107692311</v>
      </c>
      <c r="BI653">
        <f t="shared" si="284"/>
        <v>149.8915673846154</v>
      </c>
      <c r="BK653">
        <f>PER!BD653/PBR!BB653*100</f>
        <v>11.705702892171114</v>
      </c>
      <c r="BL653">
        <f t="shared" si="300"/>
        <v>204567.62923076923</v>
      </c>
      <c r="BN653">
        <f>PER!BP653/PBR!BL653*100</f>
        <v>12.289652128509179</v>
      </c>
    </row>
    <row r="654" spans="1:66" x14ac:dyDescent="0.3">
      <c r="A654" s="38">
        <v>42426</v>
      </c>
      <c r="B654" s="48">
        <v>170021.26</v>
      </c>
      <c r="C654" s="48">
        <v>206701.34</v>
      </c>
      <c r="D654" s="51">
        <v>1172000</v>
      </c>
      <c r="E654" s="50">
        <v>2578.6999999999998</v>
      </c>
      <c r="AC654" s="35">
        <f t="shared" ref="AC654:AC690" si="301">AD654+1</f>
        <v>2017</v>
      </c>
      <c r="AD654" s="5">
        <f t="shared" ref="AD654:AD690" si="302">YEAR(AF654)</f>
        <v>2016</v>
      </c>
      <c r="AE654" s="5">
        <f t="shared" ref="AE654:AE690" si="303">AD654-1</f>
        <v>2015</v>
      </c>
      <c r="AF654" s="8">
        <f t="shared" ref="AF654:AF690" si="304">A654</f>
        <v>42426</v>
      </c>
      <c r="AG654" s="6">
        <f t="shared" si="289"/>
        <v>45</v>
      </c>
      <c r="AH654" s="6">
        <f t="shared" si="290"/>
        <v>7</v>
      </c>
      <c r="AJ654">
        <f t="shared" ref="AJ654:AJ690" si="305">VLOOKUP($AD654,$AK$3:$AM$17,AL$1,FALSE)*($AH654/$AG$18)+VLOOKUP($AE654,$AK$3:$AM$17,AL$1,FALSE)*($AG654/$AH$18)</f>
        <v>178640.35134615385</v>
      </c>
      <c r="AK654">
        <f t="shared" ref="AK654:AK690" si="306">B654/AJ654</f>
        <v>0.9517517107349811</v>
      </c>
      <c r="AL654" s="39">
        <f t="shared" ref="AL654:AL690" si="307">AF654</f>
        <v>42426</v>
      </c>
      <c r="AM654" s="40">
        <f t="shared" ref="AM654:AM690" si="308">(B654)/1000</f>
        <v>170.02126000000001</v>
      </c>
      <c r="AN654">
        <f t="shared" si="295"/>
        <v>464.46491349999997</v>
      </c>
      <c r="AO654">
        <f t="shared" si="295"/>
        <v>393.0087729615384</v>
      </c>
      <c r="AP654" s="33">
        <f t="shared" si="295"/>
        <v>321.55263242307689</v>
      </c>
      <c r="AQ654">
        <f t="shared" si="295"/>
        <v>250.09649188461538</v>
      </c>
      <c r="AR654">
        <f t="shared" si="295"/>
        <v>178.64035134615386</v>
      </c>
      <c r="AT654">
        <f>PER!AK654/PBR!AJ654*100</f>
        <v>11.767898480882776</v>
      </c>
      <c r="AU654">
        <f t="shared" ref="AU654:AU690" si="309">VLOOKUP($AD654,$AK$3:$AM$17,AM$1,FALSE)*($AH654/$AG$18)+VLOOKUP($AE654,$AK$3:$AM$17,AM$1,FALSE)*($AG654/$AH$18)</f>
        <v>204748.1857692308</v>
      </c>
      <c r="AW654">
        <f>PER!AW654/PBR!AU654*100</f>
        <v>12.565291575993919</v>
      </c>
      <c r="BB654">
        <f t="shared" ref="BB654:BB690" si="310">VLOOKUP($AD654,$AK$3:$AM$17,AL$1,FALSE)*($AG654/$AG$18)+VLOOKUP($AC654,$AK$3:$AM$17,AL$1,FALSE)*($AH654/$AH$18)</f>
        <v>187753.77576923076</v>
      </c>
      <c r="BC654">
        <f t="shared" ref="BC654:BC690" si="311">B654/BB654</f>
        <v>0.90555441190686947</v>
      </c>
      <c r="BD654" s="41">
        <f t="shared" ref="BD654:BD690" si="312">AM654</f>
        <v>170.02126000000001</v>
      </c>
      <c r="BE654">
        <f t="shared" si="284"/>
        <v>450.60906184615379</v>
      </c>
      <c r="BF654">
        <f t="shared" si="284"/>
        <v>375.50755153846154</v>
      </c>
      <c r="BG654">
        <f t="shared" si="284"/>
        <v>300.40604123076923</v>
      </c>
      <c r="BH654">
        <f t="shared" si="284"/>
        <v>225.30453092307695</v>
      </c>
      <c r="BI654">
        <f t="shared" si="284"/>
        <v>150.20302061538462</v>
      </c>
      <c r="BK654">
        <f>PER!BD654/PBR!BB654*100</f>
        <v>11.725158648197381</v>
      </c>
      <c r="BL654">
        <f t="shared" ref="BL654:BL690" si="313">VLOOKUP($AD654,$AK$3:$AM$17,AM$1,FALSE)*($AH654/$AG$18)+VLOOKUP($AE654,$AK$3:$AM$17,AM$1,FALSE)*($AG654/$AH$18)</f>
        <v>204748.1857692308</v>
      </c>
      <c r="BN654">
        <f>PER!BP654/PBR!BL654*100</f>
        <v>12.331589120138778</v>
      </c>
    </row>
    <row r="655" spans="1:66" x14ac:dyDescent="0.3">
      <c r="A655" s="38">
        <v>42433</v>
      </c>
      <c r="B655" s="48">
        <v>176259.24</v>
      </c>
      <c r="C655" s="48">
        <v>214100.66</v>
      </c>
      <c r="D655" s="51">
        <v>1215000</v>
      </c>
      <c r="E655" s="50">
        <v>2671.2</v>
      </c>
      <c r="AC655" s="35">
        <f t="shared" si="301"/>
        <v>2017</v>
      </c>
      <c r="AD655" s="5">
        <f t="shared" si="302"/>
        <v>2016</v>
      </c>
      <c r="AE655" s="5">
        <f t="shared" si="303"/>
        <v>2015</v>
      </c>
      <c r="AF655" s="8">
        <f t="shared" si="304"/>
        <v>42433</v>
      </c>
      <c r="AG655" s="6">
        <f t="shared" si="289"/>
        <v>44</v>
      </c>
      <c r="AH655" s="6">
        <f t="shared" si="290"/>
        <v>8</v>
      </c>
      <c r="AJ655">
        <f t="shared" si="305"/>
        <v>178782.31153846154</v>
      </c>
      <c r="AK655">
        <f t="shared" si="306"/>
        <v>0.98588746550623518</v>
      </c>
      <c r="AL655" s="39">
        <f t="shared" si="307"/>
        <v>42433</v>
      </c>
      <c r="AM655" s="40">
        <f t="shared" si="308"/>
        <v>176.25923999999998</v>
      </c>
      <c r="AN655">
        <f t="shared" si="295"/>
        <v>464.83400999999998</v>
      </c>
      <c r="AO655">
        <f t="shared" si="295"/>
        <v>393.32108538461534</v>
      </c>
      <c r="AP655" s="33">
        <f t="shared" si="295"/>
        <v>321.80816076923077</v>
      </c>
      <c r="AQ655">
        <f t="shared" si="295"/>
        <v>250.29523615384613</v>
      </c>
      <c r="AR655">
        <f t="shared" si="295"/>
        <v>178.78231153846153</v>
      </c>
      <c r="AT655">
        <f>PER!AK655/PBR!AJ655*100</f>
        <v>11.763743793187595</v>
      </c>
      <c r="AU655">
        <f t="shared" si="309"/>
        <v>204928.74230769233</v>
      </c>
      <c r="AW655">
        <f>PER!AW655/PBR!AU655*100</f>
        <v>12.54082971767691</v>
      </c>
      <c r="BB655">
        <f t="shared" si="310"/>
        <v>188143.09230769231</v>
      </c>
      <c r="BC655">
        <f t="shared" si="311"/>
        <v>0.93683609553808511</v>
      </c>
      <c r="BD655" s="41">
        <f t="shared" si="312"/>
        <v>176.25923999999998</v>
      </c>
      <c r="BE655">
        <f t="shared" ref="BE655:BI691" si="314">($BB655*BE$18)/1000</f>
        <v>451.54342153846153</v>
      </c>
      <c r="BF655">
        <f t="shared" si="314"/>
        <v>376.28618461538463</v>
      </c>
      <c r="BG655">
        <f t="shared" si="314"/>
        <v>301.02894769230772</v>
      </c>
      <c r="BH655">
        <f t="shared" si="314"/>
        <v>225.77171076923079</v>
      </c>
      <c r="BI655">
        <f t="shared" si="314"/>
        <v>150.51447384615386</v>
      </c>
      <c r="BK655">
        <f>PER!BD655/PBR!BB655*100</f>
        <v>11.744533886278537</v>
      </c>
      <c r="BL655">
        <f t="shared" si="313"/>
        <v>204928.74230769233</v>
      </c>
      <c r="BN655">
        <f>PER!BP655/PBR!BL655*100</f>
        <v>12.373452212929624</v>
      </c>
    </row>
    <row r="656" spans="1:66" x14ac:dyDescent="0.3">
      <c r="A656" s="38">
        <v>42440</v>
      </c>
      <c r="B656" s="48">
        <v>181191.6</v>
      </c>
      <c r="C656" s="48">
        <v>218220.04</v>
      </c>
      <c r="D656" s="51">
        <v>1249000</v>
      </c>
      <c r="E656" s="50">
        <v>2720.23</v>
      </c>
      <c r="AC656" s="35">
        <f t="shared" si="301"/>
        <v>2017</v>
      </c>
      <c r="AD656" s="5">
        <f t="shared" si="302"/>
        <v>2016</v>
      </c>
      <c r="AE656" s="5">
        <f t="shared" si="303"/>
        <v>2015</v>
      </c>
      <c r="AF656" s="8">
        <f t="shared" si="304"/>
        <v>42440</v>
      </c>
      <c r="AG656" s="6">
        <f t="shared" si="289"/>
        <v>43</v>
      </c>
      <c r="AH656" s="6">
        <f t="shared" si="290"/>
        <v>9</v>
      </c>
      <c r="AJ656">
        <f t="shared" si="305"/>
        <v>178924.27173076922</v>
      </c>
      <c r="AK656">
        <f t="shared" si="306"/>
        <v>1.0126719994291355</v>
      </c>
      <c r="AL656" s="39">
        <f t="shared" si="307"/>
        <v>42440</v>
      </c>
      <c r="AM656" s="40">
        <f t="shared" si="308"/>
        <v>181.19159999999999</v>
      </c>
      <c r="AN656">
        <f t="shared" si="295"/>
        <v>465.20310649999993</v>
      </c>
      <c r="AO656">
        <f t="shared" si="295"/>
        <v>393.63339780769223</v>
      </c>
      <c r="AP656" s="33">
        <f t="shared" si="295"/>
        <v>322.06368911538459</v>
      </c>
      <c r="AQ656">
        <f t="shared" si="295"/>
        <v>250.49398042307689</v>
      </c>
      <c r="AR656">
        <f t="shared" si="295"/>
        <v>178.92427173076922</v>
      </c>
      <c r="AT656">
        <f>PER!AK656/PBR!AJ656*100</f>
        <v>11.759595698228638</v>
      </c>
      <c r="AU656">
        <f t="shared" si="309"/>
        <v>205109.29884615386</v>
      </c>
      <c r="AW656">
        <f>PER!AW656/PBR!AU656*100</f>
        <v>12.516410926626834</v>
      </c>
      <c r="BB656">
        <f t="shared" si="310"/>
        <v>188532.40884615382</v>
      </c>
      <c r="BC656">
        <f t="shared" si="311"/>
        <v>0.96106341137271489</v>
      </c>
      <c r="BD656" s="41">
        <f t="shared" si="312"/>
        <v>181.19159999999999</v>
      </c>
      <c r="BE656">
        <f t="shared" si="314"/>
        <v>452.47778123076915</v>
      </c>
      <c r="BF656">
        <f t="shared" si="314"/>
        <v>377.06481769230766</v>
      </c>
      <c r="BG656">
        <f t="shared" si="314"/>
        <v>301.6518541538461</v>
      </c>
      <c r="BH656">
        <f t="shared" si="314"/>
        <v>226.23889061538461</v>
      </c>
      <c r="BI656">
        <f t="shared" si="314"/>
        <v>150.82592707692305</v>
      </c>
      <c r="BK656">
        <f>PER!BD656/PBR!BB656*100</f>
        <v>11.763829105219562</v>
      </c>
      <c r="BL656">
        <f t="shared" si="313"/>
        <v>205109.29884615386</v>
      </c>
      <c r="BN656">
        <f>PER!BP656/PBR!BL656*100</f>
        <v>12.415241602039881</v>
      </c>
    </row>
    <row r="657" spans="1:66" x14ac:dyDescent="0.3">
      <c r="A657" s="38">
        <v>42447</v>
      </c>
      <c r="B657" s="48">
        <v>184673.27</v>
      </c>
      <c r="C657" s="48">
        <v>220827.82</v>
      </c>
      <c r="D657" s="51">
        <v>1273000</v>
      </c>
      <c r="E657" s="50">
        <v>2750.29</v>
      </c>
      <c r="AC657" s="35">
        <f t="shared" si="301"/>
        <v>2017</v>
      </c>
      <c r="AD657" s="5">
        <f t="shared" si="302"/>
        <v>2016</v>
      </c>
      <c r="AE657" s="5">
        <f t="shared" si="303"/>
        <v>2015</v>
      </c>
      <c r="AF657" s="8">
        <f t="shared" si="304"/>
        <v>42447</v>
      </c>
      <c r="AG657" s="6">
        <f t="shared" si="289"/>
        <v>42</v>
      </c>
      <c r="AH657" s="6">
        <f t="shared" si="290"/>
        <v>10</v>
      </c>
      <c r="AJ657">
        <f t="shared" si="305"/>
        <v>179066.23192307694</v>
      </c>
      <c r="AK657">
        <f t="shared" si="306"/>
        <v>1.031312649050055</v>
      </c>
      <c r="AL657" s="39">
        <f t="shared" si="307"/>
        <v>42447</v>
      </c>
      <c r="AM657" s="40">
        <f t="shared" si="308"/>
        <v>184.67327</v>
      </c>
      <c r="AN657">
        <f t="shared" si="295"/>
        <v>465.572203</v>
      </c>
      <c r="AO657">
        <f t="shared" si="295"/>
        <v>393.94571023076918</v>
      </c>
      <c r="AP657" s="33">
        <f t="shared" si="295"/>
        <v>322.31921746153841</v>
      </c>
      <c r="AQ657">
        <f t="shared" si="295"/>
        <v>250.69272469230771</v>
      </c>
      <c r="AR657">
        <f t="shared" si="295"/>
        <v>179.06623192307694</v>
      </c>
      <c r="AT657">
        <f>PER!AK657/PBR!AJ657*100</f>
        <v>11.75545418032614</v>
      </c>
      <c r="AU657">
        <f t="shared" si="309"/>
        <v>205289.8553846154</v>
      </c>
      <c r="AW657">
        <f>PER!AW657/PBR!AU657*100</f>
        <v>12.492035089208123</v>
      </c>
      <c r="BB657">
        <f t="shared" si="310"/>
        <v>188921.72538461536</v>
      </c>
      <c r="BC657">
        <f t="shared" si="311"/>
        <v>0.97751208668052247</v>
      </c>
      <c r="BD657" s="41">
        <f t="shared" si="312"/>
        <v>184.67327</v>
      </c>
      <c r="BE657">
        <f t="shared" si="314"/>
        <v>453.41214092307683</v>
      </c>
      <c r="BF657">
        <f t="shared" si="314"/>
        <v>377.84345076923074</v>
      </c>
      <c r="BG657">
        <f t="shared" si="314"/>
        <v>302.27476061538459</v>
      </c>
      <c r="BH657">
        <f t="shared" si="314"/>
        <v>226.70607046153847</v>
      </c>
      <c r="BI657">
        <f t="shared" si="314"/>
        <v>151.1373803076923</v>
      </c>
      <c r="BK657">
        <f>PER!BD657/PBR!BB657*100</f>
        <v>11.783044799713817</v>
      </c>
      <c r="BL657">
        <f t="shared" si="313"/>
        <v>205289.8553846154</v>
      </c>
      <c r="BN657">
        <f>PER!BP657/PBR!BL657*100</f>
        <v>12.456957481941144</v>
      </c>
    </row>
    <row r="658" spans="1:66" x14ac:dyDescent="0.3">
      <c r="A658" s="38">
        <v>42454</v>
      </c>
      <c r="B658" s="48">
        <v>186849.31</v>
      </c>
      <c r="C658" s="48">
        <v>222565.48</v>
      </c>
      <c r="D658" s="51">
        <v>1288000</v>
      </c>
      <c r="E658" s="50">
        <v>2771.24</v>
      </c>
      <c r="AC658" s="35">
        <f t="shared" si="301"/>
        <v>2017</v>
      </c>
      <c r="AD658" s="5">
        <f t="shared" si="302"/>
        <v>2016</v>
      </c>
      <c r="AE658" s="5">
        <f t="shared" si="303"/>
        <v>2015</v>
      </c>
      <c r="AF658" s="8">
        <f t="shared" si="304"/>
        <v>42454</v>
      </c>
      <c r="AG658" s="6">
        <f t="shared" si="289"/>
        <v>41</v>
      </c>
      <c r="AH658" s="6">
        <f t="shared" si="290"/>
        <v>11</v>
      </c>
      <c r="AJ658">
        <f t="shared" si="305"/>
        <v>179208.19211538462</v>
      </c>
      <c r="AK658">
        <f t="shared" si="306"/>
        <v>1.0426382175637126</v>
      </c>
      <c r="AL658" s="39">
        <f t="shared" si="307"/>
        <v>42454</v>
      </c>
      <c r="AM658" s="40">
        <f t="shared" si="308"/>
        <v>186.84931</v>
      </c>
      <c r="AN658">
        <f t="shared" si="295"/>
        <v>465.94129949999996</v>
      </c>
      <c r="AO658">
        <f t="shared" si="295"/>
        <v>394.25802265384613</v>
      </c>
      <c r="AP658" s="33">
        <f t="shared" si="295"/>
        <v>322.5747458076923</v>
      </c>
      <c r="AQ658">
        <f t="shared" si="295"/>
        <v>250.89146896153846</v>
      </c>
      <c r="AR658">
        <f t="shared" si="295"/>
        <v>179.20819211538463</v>
      </c>
      <c r="AT658">
        <f>PER!AK658/PBR!AJ658*100</f>
        <v>11.75131922385</v>
      </c>
      <c r="AU658">
        <f t="shared" si="309"/>
        <v>205470.41192307693</v>
      </c>
      <c r="AW658">
        <f>PER!AW658/PBR!AU658*100</f>
        <v>12.467702092184634</v>
      </c>
      <c r="BB658">
        <f t="shared" si="310"/>
        <v>189311.0419230769</v>
      </c>
      <c r="BC658">
        <f t="shared" si="311"/>
        <v>0.98699636377218192</v>
      </c>
      <c r="BD658" s="41">
        <f t="shared" si="312"/>
        <v>186.84931</v>
      </c>
      <c r="BE658">
        <f t="shared" si="314"/>
        <v>454.34650061538457</v>
      </c>
      <c r="BF658">
        <f t="shared" si="314"/>
        <v>378.62208384615383</v>
      </c>
      <c r="BG658">
        <f t="shared" si="314"/>
        <v>302.89766707692309</v>
      </c>
      <c r="BH658">
        <f t="shared" si="314"/>
        <v>227.17325030769234</v>
      </c>
      <c r="BI658">
        <f t="shared" si="314"/>
        <v>151.44883353846154</v>
      </c>
      <c r="BK658">
        <f>PER!BD658/PBR!BB658*100</f>
        <v>11.802181460385336</v>
      </c>
      <c r="BL658">
        <f t="shared" si="313"/>
        <v>205470.41192307693</v>
      </c>
      <c r="BN658">
        <f>PER!BP658/PBR!BL658*100</f>
        <v>12.498600046421432</v>
      </c>
    </row>
    <row r="659" spans="1:66" x14ac:dyDescent="0.3">
      <c r="A659" s="38">
        <v>42461</v>
      </c>
      <c r="B659" s="48">
        <v>185543.67999999999</v>
      </c>
      <c r="C659" s="48">
        <v>220913.51</v>
      </c>
      <c r="D659" s="51">
        <v>1279000</v>
      </c>
      <c r="E659" s="50">
        <v>2749.4</v>
      </c>
      <c r="AC659" s="35">
        <f t="shared" si="301"/>
        <v>2017</v>
      </c>
      <c r="AD659" s="5">
        <f t="shared" si="302"/>
        <v>2016</v>
      </c>
      <c r="AE659" s="5">
        <f t="shared" si="303"/>
        <v>2015</v>
      </c>
      <c r="AF659" s="8">
        <f t="shared" si="304"/>
        <v>42461</v>
      </c>
      <c r="AG659" s="6">
        <f t="shared" si="289"/>
        <v>40</v>
      </c>
      <c r="AH659" s="6">
        <f t="shared" si="290"/>
        <v>12</v>
      </c>
      <c r="AJ659">
        <f t="shared" si="305"/>
        <v>179350.1523076923</v>
      </c>
      <c r="AK659">
        <f t="shared" si="306"/>
        <v>1.0345331610406558</v>
      </c>
      <c r="AL659" s="39">
        <f t="shared" si="307"/>
        <v>42461</v>
      </c>
      <c r="AM659" s="40">
        <f t="shared" si="308"/>
        <v>185.54367999999999</v>
      </c>
      <c r="AN659">
        <f t="shared" si="295"/>
        <v>466.31039599999997</v>
      </c>
      <c r="AO659">
        <f t="shared" si="295"/>
        <v>394.57033507692302</v>
      </c>
      <c r="AP659" s="33">
        <f t="shared" si="295"/>
        <v>322.83027415384612</v>
      </c>
      <c r="AQ659">
        <f t="shared" si="295"/>
        <v>251.09021323076919</v>
      </c>
      <c r="AR659">
        <f t="shared" si="295"/>
        <v>179.3501523076923</v>
      </c>
      <c r="AT659">
        <f>PER!AK659/PBR!AJ659*100</f>
        <v>11.747190813219616</v>
      </c>
      <c r="AU659">
        <f t="shared" si="309"/>
        <v>205650.96846153846</v>
      </c>
      <c r="AW659">
        <f>PER!AW659/PBR!AU659*100</f>
        <v>12.443411822717893</v>
      </c>
      <c r="BB659">
        <f t="shared" si="310"/>
        <v>189700.35846153848</v>
      </c>
      <c r="BC659">
        <f t="shared" si="311"/>
        <v>0.97808818868214609</v>
      </c>
      <c r="BD659" s="41">
        <f t="shared" si="312"/>
        <v>185.54367999999999</v>
      </c>
      <c r="BE659">
        <f t="shared" si="314"/>
        <v>455.28086030769231</v>
      </c>
      <c r="BF659">
        <f t="shared" si="314"/>
        <v>379.40071692307697</v>
      </c>
      <c r="BG659">
        <f t="shared" si="314"/>
        <v>303.52057353846158</v>
      </c>
      <c r="BH659">
        <f t="shared" si="314"/>
        <v>227.64043015384621</v>
      </c>
      <c r="BI659">
        <f t="shared" si="314"/>
        <v>151.76028676923079</v>
      </c>
      <c r="BK659">
        <f>PER!BD659/PBR!BB659*100</f>
        <v>11.821239573830578</v>
      </c>
      <c r="BL659">
        <f t="shared" si="313"/>
        <v>205650.96846153846</v>
      </c>
      <c r="BN659">
        <f>PER!BP659/PBR!BL659*100</f>
        <v>12.540169488588205</v>
      </c>
    </row>
    <row r="660" spans="1:66" x14ac:dyDescent="0.3">
      <c r="A660" s="38">
        <v>42468</v>
      </c>
      <c r="B660" s="48">
        <v>180756.39</v>
      </c>
      <c r="C660" s="48">
        <v>216180.1</v>
      </c>
      <c r="D660" s="51">
        <v>1246000</v>
      </c>
      <c r="E660" s="50">
        <v>2689.9</v>
      </c>
      <c r="AC660" s="35">
        <f t="shared" si="301"/>
        <v>2017</v>
      </c>
      <c r="AD660" s="5">
        <f t="shared" si="302"/>
        <v>2016</v>
      </c>
      <c r="AE660" s="5">
        <f t="shared" si="303"/>
        <v>2015</v>
      </c>
      <c r="AF660" s="8">
        <f t="shared" si="304"/>
        <v>42468</v>
      </c>
      <c r="AG660" s="6">
        <f t="shared" si="289"/>
        <v>39</v>
      </c>
      <c r="AH660" s="6">
        <f t="shared" si="290"/>
        <v>13</v>
      </c>
      <c r="AJ660">
        <f t="shared" si="305"/>
        <v>179492.11249999999</v>
      </c>
      <c r="AK660">
        <f t="shared" si="306"/>
        <v>1.0070436381988652</v>
      </c>
      <c r="AL660" s="39">
        <f t="shared" si="307"/>
        <v>42468</v>
      </c>
      <c r="AM660" s="40">
        <f t="shared" si="308"/>
        <v>180.75639000000001</v>
      </c>
      <c r="AN660">
        <f t="shared" si="295"/>
        <v>466.67949249999992</v>
      </c>
      <c r="AO660">
        <f t="shared" si="295"/>
        <v>394.8826474999999</v>
      </c>
      <c r="AP660" s="33">
        <f t="shared" si="295"/>
        <v>323.08580249999994</v>
      </c>
      <c r="AQ660">
        <f t="shared" si="295"/>
        <v>251.28895749999995</v>
      </c>
      <c r="AR660">
        <f t="shared" si="295"/>
        <v>179.49211249999999</v>
      </c>
      <c r="AT660">
        <f>PER!AK660/PBR!AJ660*100</f>
        <v>11.743068932903668</v>
      </c>
      <c r="AU660">
        <f t="shared" si="309"/>
        <v>205831.52499999999</v>
      </c>
      <c r="AW660">
        <f>PER!AW660/PBR!AU660*100</f>
        <v>12.419164168365366</v>
      </c>
      <c r="BB660">
        <f t="shared" si="310"/>
        <v>190089.67499999999</v>
      </c>
      <c r="BC660">
        <f t="shared" si="311"/>
        <v>0.95090062098322814</v>
      </c>
      <c r="BD660" s="41">
        <f t="shared" si="312"/>
        <v>180.75639000000001</v>
      </c>
      <c r="BE660">
        <f t="shared" si="314"/>
        <v>456.21521999999999</v>
      </c>
      <c r="BF660">
        <f t="shared" si="314"/>
        <v>380.17935</v>
      </c>
      <c r="BG660">
        <f t="shared" si="314"/>
        <v>304.14347999999995</v>
      </c>
      <c r="BH660">
        <f t="shared" si="314"/>
        <v>228.10761000000002</v>
      </c>
      <c r="BI660">
        <f t="shared" si="314"/>
        <v>152.07173999999998</v>
      </c>
      <c r="BK660">
        <f>PER!BD660/PBR!BB660*100</f>
        <v>11.840219622659674</v>
      </c>
      <c r="BL660">
        <f t="shared" si="313"/>
        <v>205831.52499999999</v>
      </c>
      <c r="BN660">
        <f>PER!BP660/PBR!BL660*100</f>
        <v>12.581666000871342</v>
      </c>
    </row>
    <row r="661" spans="1:66" x14ac:dyDescent="0.3">
      <c r="A661" s="38">
        <v>42475</v>
      </c>
      <c r="B661" s="48">
        <v>188590.14</v>
      </c>
      <c r="C661" s="48">
        <v>223858.32</v>
      </c>
      <c r="D661" s="51">
        <v>1300000</v>
      </c>
      <c r="E661" s="50">
        <v>2785.14</v>
      </c>
      <c r="AC661" s="35">
        <f t="shared" si="301"/>
        <v>2017</v>
      </c>
      <c r="AD661" s="5">
        <f t="shared" si="302"/>
        <v>2016</v>
      </c>
      <c r="AE661" s="5">
        <f t="shared" si="303"/>
        <v>2015</v>
      </c>
      <c r="AF661" s="8">
        <f t="shared" si="304"/>
        <v>42475</v>
      </c>
      <c r="AG661" s="6">
        <f t="shared" si="289"/>
        <v>38</v>
      </c>
      <c r="AH661" s="6">
        <f t="shared" si="290"/>
        <v>14</v>
      </c>
      <c r="AJ661">
        <f t="shared" si="305"/>
        <v>179634.07269230767</v>
      </c>
      <c r="AK661">
        <f t="shared" si="306"/>
        <v>1.0498572858337016</v>
      </c>
      <c r="AL661" s="39">
        <f t="shared" si="307"/>
        <v>42475</v>
      </c>
      <c r="AM661" s="40">
        <f t="shared" si="308"/>
        <v>188.59014000000002</v>
      </c>
      <c r="AN661">
        <f t="shared" si="295"/>
        <v>467.04858899999988</v>
      </c>
      <c r="AO661">
        <f t="shared" si="295"/>
        <v>395.19495992307685</v>
      </c>
      <c r="AP661" s="33">
        <f t="shared" si="295"/>
        <v>323.34133084615377</v>
      </c>
      <c r="AQ661">
        <f t="shared" si="295"/>
        <v>251.48770176923071</v>
      </c>
      <c r="AR661">
        <f t="shared" si="295"/>
        <v>179.63407269230768</v>
      </c>
      <c r="AT661">
        <f>PER!AK661/PBR!AJ661*100</f>
        <v>11.738953567419943</v>
      </c>
      <c r="AU661">
        <f t="shared" si="309"/>
        <v>206012.08153846153</v>
      </c>
      <c r="AW661">
        <f>PER!AW661/PBR!AU661*100</f>
        <v>12.394959017078708</v>
      </c>
      <c r="BB661">
        <f t="shared" si="310"/>
        <v>190478.99153846153</v>
      </c>
      <c r="BC661">
        <f t="shared" si="311"/>
        <v>0.9900836752483535</v>
      </c>
      <c r="BD661" s="41">
        <f t="shared" si="312"/>
        <v>188.59014000000002</v>
      </c>
      <c r="BE661">
        <f t="shared" si="314"/>
        <v>457.14957969230767</v>
      </c>
      <c r="BF661">
        <f t="shared" si="314"/>
        <v>380.95798307692309</v>
      </c>
      <c r="BG661">
        <f t="shared" si="314"/>
        <v>304.76638646153845</v>
      </c>
      <c r="BH661">
        <f t="shared" si="314"/>
        <v>228.57478984615386</v>
      </c>
      <c r="BI661">
        <f t="shared" si="314"/>
        <v>152.38319323076922</v>
      </c>
      <c r="BK661">
        <f>PER!BD661/PBR!BB661*100</f>
        <v>11.859122085537162</v>
      </c>
      <c r="BL661">
        <f t="shared" si="313"/>
        <v>206012.08153846153</v>
      </c>
      <c r="BN661">
        <f>PER!BP661/PBR!BL661*100</f>
        <v>12.623089775026115</v>
      </c>
    </row>
    <row r="662" spans="1:66" x14ac:dyDescent="0.3">
      <c r="A662" s="38">
        <v>42482</v>
      </c>
      <c r="B662" s="48">
        <v>185688.75</v>
      </c>
      <c r="C662" s="48">
        <v>221198.35</v>
      </c>
      <c r="D662" s="51">
        <v>1280000</v>
      </c>
      <c r="E662" s="50">
        <v>2752.16</v>
      </c>
      <c r="AC662" s="35">
        <f t="shared" si="301"/>
        <v>2017</v>
      </c>
      <c r="AD662" s="5">
        <f t="shared" si="302"/>
        <v>2016</v>
      </c>
      <c r="AE662" s="5">
        <f t="shared" si="303"/>
        <v>2015</v>
      </c>
      <c r="AF662" s="8">
        <f t="shared" si="304"/>
        <v>42482</v>
      </c>
      <c r="AG662" s="6">
        <f t="shared" si="289"/>
        <v>37</v>
      </c>
      <c r="AH662" s="6">
        <f t="shared" si="290"/>
        <v>15</v>
      </c>
      <c r="AJ662">
        <f t="shared" si="305"/>
        <v>179776.03288461539</v>
      </c>
      <c r="AK662">
        <f t="shared" si="306"/>
        <v>1.0328893513807791</v>
      </c>
      <c r="AL662" s="39">
        <f t="shared" si="307"/>
        <v>42482</v>
      </c>
      <c r="AM662" s="40">
        <f t="shared" si="308"/>
        <v>185.68875</v>
      </c>
      <c r="AN662">
        <f t="shared" si="295"/>
        <v>467.41768549999995</v>
      </c>
      <c r="AO662">
        <f t="shared" si="295"/>
        <v>395.5072723461538</v>
      </c>
      <c r="AP662" s="33">
        <f t="shared" si="295"/>
        <v>323.5968591923077</v>
      </c>
      <c r="AQ662">
        <f t="shared" si="295"/>
        <v>251.68644603846153</v>
      </c>
      <c r="AR662">
        <f t="shared" si="295"/>
        <v>179.77603288461538</v>
      </c>
      <c r="AT662">
        <f>PER!AK662/PBR!AJ662*100</f>
        <v>11.734844701335119</v>
      </c>
      <c r="AU662">
        <f t="shared" si="309"/>
        <v>206192.63807692309</v>
      </c>
      <c r="AW662">
        <f>PER!AW662/PBR!AU662*100</f>
        <v>12.370796257202041</v>
      </c>
      <c r="BB662">
        <f t="shared" si="310"/>
        <v>190868.30807692307</v>
      </c>
      <c r="BC662">
        <f t="shared" si="311"/>
        <v>0.97286318441699804</v>
      </c>
      <c r="BD662" s="41">
        <f t="shared" si="312"/>
        <v>185.68875</v>
      </c>
      <c r="BE662">
        <f t="shared" si="314"/>
        <v>458.08393938461535</v>
      </c>
      <c r="BF662">
        <f t="shared" si="314"/>
        <v>381.73661615384617</v>
      </c>
      <c r="BG662">
        <f t="shared" si="314"/>
        <v>305.38929292307694</v>
      </c>
      <c r="BH662">
        <f t="shared" si="314"/>
        <v>229.04196969230773</v>
      </c>
      <c r="BI662">
        <f t="shared" si="314"/>
        <v>152.69464646153847</v>
      </c>
      <c r="BK662">
        <f>PER!BD662/PBR!BB662*100</f>
        <v>11.877947437222227</v>
      </c>
      <c r="BL662">
        <f t="shared" si="313"/>
        <v>206192.63807692309</v>
      </c>
      <c r="BN662">
        <f>PER!BP662/PBR!BL662*100</f>
        <v>12.66444100213613</v>
      </c>
    </row>
    <row r="663" spans="1:66" x14ac:dyDescent="0.3">
      <c r="A663" s="38">
        <v>42489</v>
      </c>
      <c r="B663" s="48">
        <v>180611.32</v>
      </c>
      <c r="C663" s="48">
        <v>217283.4</v>
      </c>
      <c r="D663" s="51">
        <v>1245000</v>
      </c>
      <c r="E663" s="50">
        <v>2697.88</v>
      </c>
      <c r="AC663" s="35">
        <f t="shared" si="301"/>
        <v>2017</v>
      </c>
      <c r="AD663" s="5">
        <f t="shared" si="302"/>
        <v>2016</v>
      </c>
      <c r="AE663" s="5">
        <f t="shared" si="303"/>
        <v>2015</v>
      </c>
      <c r="AF663" s="8">
        <f t="shared" si="304"/>
        <v>42489</v>
      </c>
      <c r="AG663" s="6">
        <f t="shared" si="289"/>
        <v>36</v>
      </c>
      <c r="AH663" s="6">
        <f t="shared" si="290"/>
        <v>16</v>
      </c>
      <c r="AJ663">
        <f t="shared" si="305"/>
        <v>179917.99307692307</v>
      </c>
      <c r="AK663">
        <f t="shared" si="306"/>
        <v>1.0038535719036201</v>
      </c>
      <c r="AL663" s="39">
        <f t="shared" si="307"/>
        <v>42489</v>
      </c>
      <c r="AM663" s="40">
        <f t="shared" si="308"/>
        <v>180.61132000000001</v>
      </c>
      <c r="AN663">
        <f t="shared" si="295"/>
        <v>467.78678199999996</v>
      </c>
      <c r="AO663">
        <f t="shared" si="295"/>
        <v>395.81958476923069</v>
      </c>
      <c r="AP663" s="33">
        <f t="shared" si="295"/>
        <v>323.85238753846147</v>
      </c>
      <c r="AQ663">
        <f t="shared" si="295"/>
        <v>251.88519030769228</v>
      </c>
      <c r="AR663">
        <f t="shared" si="295"/>
        <v>179.91799307692307</v>
      </c>
      <c r="AT663">
        <f>PER!AK663/PBR!AJ663*100</f>
        <v>11.730742319264593</v>
      </c>
      <c r="AU663">
        <f t="shared" si="309"/>
        <v>206373.19461538462</v>
      </c>
      <c r="AW663">
        <f>PER!AW663/PBR!AU663*100</f>
        <v>12.346675777470249</v>
      </c>
      <c r="BB663">
        <f t="shared" si="310"/>
        <v>191257.62461538462</v>
      </c>
      <c r="BC663">
        <f t="shared" si="311"/>
        <v>0.94433526696363546</v>
      </c>
      <c r="BD663" s="41">
        <f t="shared" si="312"/>
        <v>180.61132000000001</v>
      </c>
      <c r="BE663">
        <f t="shared" si="314"/>
        <v>459.01829907692303</v>
      </c>
      <c r="BF663">
        <f t="shared" si="314"/>
        <v>382.51524923076926</v>
      </c>
      <c r="BG663">
        <f t="shared" si="314"/>
        <v>306.01219938461543</v>
      </c>
      <c r="BH663">
        <f t="shared" si="314"/>
        <v>229.50914953846157</v>
      </c>
      <c r="BI663">
        <f t="shared" si="314"/>
        <v>153.00609969230771</v>
      </c>
      <c r="BK663">
        <f>PER!BD663/PBR!BB663*100</f>
        <v>11.896696148608447</v>
      </c>
      <c r="BL663">
        <f t="shared" si="313"/>
        <v>206373.19461538462</v>
      </c>
      <c r="BN663">
        <f>PER!BP663/PBR!BL663*100</f>
        <v>12.70571987261628</v>
      </c>
    </row>
    <row r="664" spans="1:66" x14ac:dyDescent="0.3">
      <c r="A664" s="38">
        <v>42494</v>
      </c>
      <c r="B664" s="48">
        <v>184430.44</v>
      </c>
      <c r="C664" s="48">
        <v>220063.75</v>
      </c>
      <c r="D664" s="51">
        <v>1290000</v>
      </c>
      <c r="E664" s="50">
        <v>2760.47</v>
      </c>
      <c r="AC664" s="35">
        <f t="shared" si="301"/>
        <v>2017</v>
      </c>
      <c r="AD664" s="5">
        <f t="shared" si="302"/>
        <v>2016</v>
      </c>
      <c r="AE664" s="5">
        <f t="shared" si="303"/>
        <v>2015</v>
      </c>
      <c r="AF664" s="8">
        <f t="shared" si="304"/>
        <v>42494</v>
      </c>
      <c r="AG664" s="6">
        <f t="shared" si="289"/>
        <v>35</v>
      </c>
      <c r="AH664" s="6">
        <f t="shared" si="290"/>
        <v>17</v>
      </c>
      <c r="AJ664">
        <f t="shared" si="305"/>
        <v>180059.95326923078</v>
      </c>
      <c r="AK664">
        <f t="shared" si="306"/>
        <v>1.0242723973399812</v>
      </c>
      <c r="AL664" s="39">
        <f t="shared" si="307"/>
        <v>42494</v>
      </c>
      <c r="AM664" s="40">
        <f t="shared" si="308"/>
        <v>184.43044</v>
      </c>
      <c r="AN664">
        <f t="shared" ref="AN664:AR691" si="315">($AJ664*AN$18)/1000</f>
        <v>468.15587849999997</v>
      </c>
      <c r="AO664">
        <f t="shared" si="315"/>
        <v>396.13189719230769</v>
      </c>
      <c r="AP664" s="33">
        <f t="shared" si="315"/>
        <v>324.10791588461541</v>
      </c>
      <c r="AQ664">
        <f t="shared" si="315"/>
        <v>252.0839345769231</v>
      </c>
      <c r="AR664">
        <f t="shared" si="315"/>
        <v>180.05995326923079</v>
      </c>
      <c r="AT664">
        <f>PER!AK664/PBR!AJ664*100</f>
        <v>11.72664640587227</v>
      </c>
      <c r="AU664">
        <f t="shared" si="309"/>
        <v>206553.75115384615</v>
      </c>
      <c r="AW664">
        <f>PER!AW664/PBR!AU664*100</f>
        <v>12.322597467007251</v>
      </c>
      <c r="BB664">
        <f t="shared" si="310"/>
        <v>191646.94115384616</v>
      </c>
      <c r="BC664">
        <f t="shared" si="311"/>
        <v>0.96234481432159646</v>
      </c>
      <c r="BD664" s="41">
        <f t="shared" si="312"/>
        <v>184.43044</v>
      </c>
      <c r="BE664">
        <f t="shared" si="314"/>
        <v>459.95265876923077</v>
      </c>
      <c r="BF664">
        <f t="shared" si="314"/>
        <v>383.29388230769234</v>
      </c>
      <c r="BG664">
        <f t="shared" si="314"/>
        <v>306.63510584615386</v>
      </c>
      <c r="BH664">
        <f t="shared" si="314"/>
        <v>229.97632938461541</v>
      </c>
      <c r="BI664">
        <f t="shared" si="314"/>
        <v>153.31755292307693</v>
      </c>
      <c r="BK664">
        <f>PER!BD664/PBR!BB664*100</f>
        <v>11.915368686763061</v>
      </c>
      <c r="BL664">
        <f t="shared" si="313"/>
        <v>206553.75115384615</v>
      </c>
      <c r="BN664">
        <f>PER!BP664/PBR!BL664*100</f>
        <v>12.746926576215673</v>
      </c>
    </row>
    <row r="665" spans="1:66" x14ac:dyDescent="0.3">
      <c r="A665" s="38">
        <v>42503</v>
      </c>
      <c r="B665" s="48">
        <v>179140.58</v>
      </c>
      <c r="C665" s="48">
        <v>214283.28</v>
      </c>
      <c r="D665" s="51">
        <v>1253000</v>
      </c>
      <c r="E665" s="50">
        <v>2688.59</v>
      </c>
      <c r="AC665" s="35">
        <f t="shared" si="301"/>
        <v>2017</v>
      </c>
      <c r="AD665" s="5">
        <f t="shared" si="302"/>
        <v>2016</v>
      </c>
      <c r="AE665" s="5">
        <f t="shared" si="303"/>
        <v>2015</v>
      </c>
      <c r="AF665" s="8">
        <f t="shared" si="304"/>
        <v>42503</v>
      </c>
      <c r="AG665" s="6">
        <f t="shared" si="289"/>
        <v>34</v>
      </c>
      <c r="AH665" s="6">
        <f t="shared" si="290"/>
        <v>18</v>
      </c>
      <c r="AJ665">
        <f t="shared" si="305"/>
        <v>180201.91346153847</v>
      </c>
      <c r="AK665">
        <f t="shared" si="306"/>
        <v>0.99411030970120629</v>
      </c>
      <c r="AL665" s="39">
        <f t="shared" si="307"/>
        <v>42503</v>
      </c>
      <c r="AM665" s="40">
        <f t="shared" si="308"/>
        <v>179.14058</v>
      </c>
      <c r="AN665">
        <f t="shared" si="315"/>
        <v>468.52497499999998</v>
      </c>
      <c r="AO665">
        <f t="shared" si="315"/>
        <v>396.44420961538458</v>
      </c>
      <c r="AP665" s="33">
        <f t="shared" si="315"/>
        <v>324.36344423076923</v>
      </c>
      <c r="AQ665">
        <f t="shared" si="315"/>
        <v>252.28267884615383</v>
      </c>
      <c r="AR665">
        <f t="shared" si="315"/>
        <v>180.20191346153848</v>
      </c>
      <c r="AT665">
        <f>PER!AK665/PBR!AJ665*100</f>
        <v>11.722556945870387</v>
      </c>
      <c r="AU665">
        <f t="shared" si="309"/>
        <v>206734.30769230769</v>
      </c>
      <c r="AW665">
        <f>PER!AW665/PBR!AU665*100</f>
        <v>12.298561215324314</v>
      </c>
      <c r="BB665">
        <f t="shared" si="310"/>
        <v>192036.2576923077</v>
      </c>
      <c r="BC665">
        <f t="shared" si="311"/>
        <v>0.93284769320505112</v>
      </c>
      <c r="BD665" s="41">
        <f t="shared" si="312"/>
        <v>179.14058</v>
      </c>
      <c r="BE665">
        <f t="shared" si="314"/>
        <v>460.8870184615385</v>
      </c>
      <c r="BF665">
        <f t="shared" si="314"/>
        <v>384.07251538461537</v>
      </c>
      <c r="BG665">
        <f t="shared" si="314"/>
        <v>307.2580123076923</v>
      </c>
      <c r="BH665">
        <f t="shared" si="314"/>
        <v>230.44350923076928</v>
      </c>
      <c r="BI665">
        <f t="shared" si="314"/>
        <v>153.62900615384615</v>
      </c>
      <c r="BK665">
        <f>PER!BD665/PBR!BB665*100</f>
        <v>11.933965514965754</v>
      </c>
      <c r="BL665">
        <f t="shared" si="313"/>
        <v>206734.30769230769</v>
      </c>
      <c r="BN665">
        <f>PER!BP665/PBR!BL665*100</f>
        <v>12.788061302020504</v>
      </c>
    </row>
    <row r="666" spans="1:66" x14ac:dyDescent="0.3">
      <c r="A666" s="38">
        <v>42510</v>
      </c>
      <c r="B666" s="48">
        <v>181428.09</v>
      </c>
      <c r="C666" s="48">
        <v>216151.66</v>
      </c>
      <c r="D666" s="51">
        <v>1269000</v>
      </c>
      <c r="E666" s="50">
        <v>2712.87</v>
      </c>
      <c r="AC666" s="35">
        <f t="shared" si="301"/>
        <v>2017</v>
      </c>
      <c r="AD666" s="5">
        <f t="shared" si="302"/>
        <v>2016</v>
      </c>
      <c r="AE666" s="5">
        <f t="shared" si="303"/>
        <v>2015</v>
      </c>
      <c r="AF666" s="8">
        <f t="shared" si="304"/>
        <v>42510</v>
      </c>
      <c r="AG666" s="6">
        <f t="shared" si="289"/>
        <v>33</v>
      </c>
      <c r="AH666" s="6">
        <f t="shared" si="290"/>
        <v>19</v>
      </c>
      <c r="AJ666">
        <f t="shared" si="305"/>
        <v>180343.87365384615</v>
      </c>
      <c r="AK666">
        <f t="shared" si="306"/>
        <v>1.006011938882021</v>
      </c>
      <c r="AL666" s="39">
        <f t="shared" si="307"/>
        <v>42510</v>
      </c>
      <c r="AM666" s="40">
        <f t="shared" si="308"/>
        <v>181.42809</v>
      </c>
      <c r="AN666">
        <f t="shared" si="315"/>
        <v>468.89407149999988</v>
      </c>
      <c r="AO666">
        <f t="shared" si="315"/>
        <v>396.75652203846147</v>
      </c>
      <c r="AP666" s="33">
        <f t="shared" si="315"/>
        <v>324.61897257692306</v>
      </c>
      <c r="AQ666">
        <f t="shared" si="315"/>
        <v>252.48142311538459</v>
      </c>
      <c r="AR666">
        <f t="shared" si="315"/>
        <v>180.34387365384615</v>
      </c>
      <c r="AT666">
        <f>PER!AK666/PBR!AJ666*100</f>
        <v>11.718473924019317</v>
      </c>
      <c r="AU666">
        <f t="shared" si="309"/>
        <v>206914.86423076922</v>
      </c>
      <c r="AW666">
        <f>PER!AW666/PBR!AU666*100</f>
        <v>12.274566912318361</v>
      </c>
      <c r="BB666">
        <f t="shared" si="310"/>
        <v>192425.57423076921</v>
      </c>
      <c r="BC666">
        <f t="shared" si="311"/>
        <v>0.94284811530519164</v>
      </c>
      <c r="BD666" s="41">
        <f t="shared" si="312"/>
        <v>181.42809</v>
      </c>
      <c r="BE666">
        <f t="shared" si="314"/>
        <v>461.82137815384607</v>
      </c>
      <c r="BF666">
        <f t="shared" si="314"/>
        <v>384.8511484615384</v>
      </c>
      <c r="BG666">
        <f t="shared" si="314"/>
        <v>307.88091876923079</v>
      </c>
      <c r="BH666">
        <f t="shared" si="314"/>
        <v>230.91068907692309</v>
      </c>
      <c r="BI666">
        <f t="shared" si="314"/>
        <v>153.94045938461539</v>
      </c>
      <c r="BK666">
        <f>PER!BD666/PBR!BB666*100</f>
        <v>11.952487092746967</v>
      </c>
      <c r="BL666">
        <f t="shared" si="313"/>
        <v>206914.86423076922</v>
      </c>
      <c r="BN666">
        <f>PER!BP666/PBR!BL666*100</f>
        <v>12.829124238456997</v>
      </c>
    </row>
    <row r="667" spans="1:66" x14ac:dyDescent="0.3">
      <c r="A667" s="38">
        <v>42517</v>
      </c>
      <c r="B667" s="48">
        <v>183286.69</v>
      </c>
      <c r="C667" s="48">
        <v>220058.19</v>
      </c>
      <c r="D667" s="51">
        <v>1282000</v>
      </c>
      <c r="E667" s="50">
        <v>2765.45</v>
      </c>
      <c r="AC667" s="35">
        <f t="shared" si="301"/>
        <v>2017</v>
      </c>
      <c r="AD667" s="5">
        <f t="shared" si="302"/>
        <v>2016</v>
      </c>
      <c r="AE667" s="5">
        <f t="shared" si="303"/>
        <v>2015</v>
      </c>
      <c r="AF667" s="8">
        <f t="shared" si="304"/>
        <v>42517</v>
      </c>
      <c r="AG667" s="6">
        <f t="shared" si="289"/>
        <v>32</v>
      </c>
      <c r="AH667" s="6">
        <f t="shared" si="290"/>
        <v>20</v>
      </c>
      <c r="AJ667">
        <f t="shared" si="305"/>
        <v>180485.83384615387</v>
      </c>
      <c r="AK667">
        <f t="shared" si="306"/>
        <v>1.0155184265388584</v>
      </c>
      <c r="AL667" s="39">
        <f t="shared" si="307"/>
        <v>42517</v>
      </c>
      <c r="AM667" s="40">
        <f t="shared" si="308"/>
        <v>183.28668999999999</v>
      </c>
      <c r="AN667">
        <f t="shared" si="315"/>
        <v>469.26316800000001</v>
      </c>
      <c r="AO667">
        <f t="shared" si="315"/>
        <v>397.06883446153847</v>
      </c>
      <c r="AP667" s="33">
        <f t="shared" si="315"/>
        <v>324.87450092307694</v>
      </c>
      <c r="AQ667">
        <f t="shared" si="315"/>
        <v>252.6801673846154</v>
      </c>
      <c r="AR667">
        <f t="shared" si="315"/>
        <v>180.48583384615387</v>
      </c>
      <c r="AT667">
        <f>PER!AK667/PBR!AJ667*100</f>
        <v>11.714397325127377</v>
      </c>
      <c r="AU667">
        <f t="shared" si="309"/>
        <v>207095.42076923078</v>
      </c>
      <c r="AW667">
        <f>PER!AW667/PBR!AU667*100</f>
        <v>12.250614448270291</v>
      </c>
      <c r="BB667">
        <f t="shared" si="310"/>
        <v>192814.89076923078</v>
      </c>
      <c r="BC667">
        <f t="shared" si="311"/>
        <v>0.95058368816216299</v>
      </c>
      <c r="BD667" s="41">
        <f t="shared" si="312"/>
        <v>183.28668999999999</v>
      </c>
      <c r="BE667">
        <f t="shared" si="314"/>
        <v>462.75573784615386</v>
      </c>
      <c r="BF667">
        <f t="shared" si="314"/>
        <v>385.62978153846154</v>
      </c>
      <c r="BG667">
        <f t="shared" si="314"/>
        <v>308.50382523076928</v>
      </c>
      <c r="BH667">
        <f t="shared" si="314"/>
        <v>231.37786892307699</v>
      </c>
      <c r="BI667">
        <f t="shared" si="314"/>
        <v>154.25191261538464</v>
      </c>
      <c r="BK667">
        <f>PER!BD667/PBR!BB667*100</f>
        <v>11.970933875925748</v>
      </c>
      <c r="BL667">
        <f t="shared" si="313"/>
        <v>207095.42076923078</v>
      </c>
      <c r="BN667">
        <f>PER!BP667/PBR!BL667*100</f>
        <v>12.870115573294239</v>
      </c>
    </row>
    <row r="668" spans="1:66" x14ac:dyDescent="0.3">
      <c r="A668" s="38">
        <v>42524</v>
      </c>
      <c r="B668" s="48">
        <v>196868.78</v>
      </c>
      <c r="C668" s="48">
        <v>233308.48</v>
      </c>
      <c r="D668" s="51">
        <v>1377000</v>
      </c>
      <c r="E668" s="50">
        <v>2929.47</v>
      </c>
      <c r="AC668" s="35">
        <f t="shared" si="301"/>
        <v>2017</v>
      </c>
      <c r="AD668" s="5">
        <f t="shared" si="302"/>
        <v>2016</v>
      </c>
      <c r="AE668" s="5">
        <f t="shared" si="303"/>
        <v>2015</v>
      </c>
      <c r="AF668" s="8">
        <f t="shared" si="304"/>
        <v>42524</v>
      </c>
      <c r="AG668" s="6">
        <f t="shared" si="289"/>
        <v>31</v>
      </c>
      <c r="AH668" s="6">
        <f t="shared" si="290"/>
        <v>21</v>
      </c>
      <c r="AJ668">
        <f t="shared" si="305"/>
        <v>180627.79403846152</v>
      </c>
      <c r="AK668">
        <f t="shared" si="306"/>
        <v>1.0899141023561427</v>
      </c>
      <c r="AL668" s="39">
        <f t="shared" si="307"/>
        <v>42524</v>
      </c>
      <c r="AM668" s="40">
        <f t="shared" si="308"/>
        <v>196.86877999999999</v>
      </c>
      <c r="AN668">
        <f t="shared" si="315"/>
        <v>469.63226449999985</v>
      </c>
      <c r="AO668">
        <f t="shared" si="315"/>
        <v>397.3811468846153</v>
      </c>
      <c r="AP668" s="33">
        <f t="shared" si="315"/>
        <v>325.1300292692307</v>
      </c>
      <c r="AQ668">
        <f t="shared" si="315"/>
        <v>252.87891165384613</v>
      </c>
      <c r="AR668">
        <f t="shared" si="315"/>
        <v>180.62779403846153</v>
      </c>
      <c r="AT668">
        <f>PER!AK668/PBR!AJ668*100</f>
        <v>11.710327134050647</v>
      </c>
      <c r="AU668">
        <f t="shared" si="309"/>
        <v>207275.97730769232</v>
      </c>
      <c r="AW668">
        <f>PER!AW668/PBR!AU668*100</f>
        <v>12.226703713843301</v>
      </c>
      <c r="BB668">
        <f t="shared" si="310"/>
        <v>193204.20730769233</v>
      </c>
      <c r="BC668">
        <f t="shared" si="311"/>
        <v>1.0189673545073041</v>
      </c>
      <c r="BD668" s="41">
        <f t="shared" si="312"/>
        <v>196.86877999999999</v>
      </c>
      <c r="BE668">
        <f t="shared" si="314"/>
        <v>463.69009753846154</v>
      </c>
      <c r="BF668">
        <f t="shared" si="314"/>
        <v>386.40841461538463</v>
      </c>
      <c r="BG668">
        <f t="shared" si="314"/>
        <v>309.12673169230777</v>
      </c>
      <c r="BH668">
        <f t="shared" si="314"/>
        <v>231.84504876923083</v>
      </c>
      <c r="BI668">
        <f t="shared" si="314"/>
        <v>154.56336584615389</v>
      </c>
      <c r="BK668">
        <f>PER!BD668/PBR!BB668*100</f>
        <v>11.989306316647161</v>
      </c>
      <c r="BL668">
        <f t="shared" si="313"/>
        <v>207275.97730769232</v>
      </c>
      <c r="BN668">
        <f>PER!BP668/PBR!BL668*100</f>
        <v>12.911035493647068</v>
      </c>
    </row>
    <row r="669" spans="1:66" x14ac:dyDescent="0.3">
      <c r="A669" s="38">
        <v>42531</v>
      </c>
      <c r="B669" s="48">
        <v>201014.89</v>
      </c>
      <c r="C669" s="48">
        <v>238367.98</v>
      </c>
      <c r="D669" s="51">
        <v>1406000</v>
      </c>
      <c r="E669" s="50">
        <v>2994.58</v>
      </c>
      <c r="AC669" s="35">
        <f t="shared" si="301"/>
        <v>2017</v>
      </c>
      <c r="AD669" s="5">
        <f t="shared" si="302"/>
        <v>2016</v>
      </c>
      <c r="AE669" s="5">
        <f t="shared" si="303"/>
        <v>2015</v>
      </c>
      <c r="AF669" s="8">
        <f t="shared" si="304"/>
        <v>42531</v>
      </c>
      <c r="AG669" s="6">
        <f t="shared" si="289"/>
        <v>30</v>
      </c>
      <c r="AH669" s="6">
        <f t="shared" si="290"/>
        <v>22</v>
      </c>
      <c r="AJ669">
        <f t="shared" si="305"/>
        <v>180769.75423076923</v>
      </c>
      <c r="AK669">
        <f t="shared" si="306"/>
        <v>1.1119940437789499</v>
      </c>
      <c r="AL669" s="39">
        <f t="shared" si="307"/>
        <v>42531</v>
      </c>
      <c r="AM669" s="40">
        <f t="shared" si="308"/>
        <v>201.01489000000001</v>
      </c>
      <c r="AN669">
        <f t="shared" si="315"/>
        <v>470.00136099999992</v>
      </c>
      <c r="AO669">
        <f t="shared" si="315"/>
        <v>397.69345930769225</v>
      </c>
      <c r="AP669" s="33">
        <f t="shared" si="315"/>
        <v>325.38555761538458</v>
      </c>
      <c r="AQ669">
        <f t="shared" si="315"/>
        <v>253.07765592307692</v>
      </c>
      <c r="AR669">
        <f t="shared" si="315"/>
        <v>180.76975423076922</v>
      </c>
      <c r="AT669">
        <f>PER!AK669/PBR!AJ669*100</f>
        <v>11.706263335692766</v>
      </c>
      <c r="AU669">
        <f t="shared" si="309"/>
        <v>207456.53384615385</v>
      </c>
      <c r="AW669">
        <f>PER!AW669/PBR!AU669*100</f>
        <v>12.202834600081232</v>
      </c>
      <c r="BB669">
        <f t="shared" si="310"/>
        <v>193593.52384615384</v>
      </c>
      <c r="BC669">
        <f t="shared" si="311"/>
        <v>1.0383347852056448</v>
      </c>
      <c r="BD669" s="41">
        <f t="shared" si="312"/>
        <v>201.01489000000001</v>
      </c>
      <c r="BE669">
        <f t="shared" si="314"/>
        <v>464.62445723076922</v>
      </c>
      <c r="BF669">
        <f t="shared" si="314"/>
        <v>387.18704769230766</v>
      </c>
      <c r="BG669">
        <f t="shared" si="314"/>
        <v>309.74963815384615</v>
      </c>
      <c r="BH669">
        <f t="shared" si="314"/>
        <v>232.31222861538464</v>
      </c>
      <c r="BI669">
        <f t="shared" si="314"/>
        <v>154.87481907692307</v>
      </c>
      <c r="BK669">
        <f>PER!BD669/PBR!BB669*100</f>
        <v>12.007604863419203</v>
      </c>
      <c r="BL669">
        <f t="shared" si="313"/>
        <v>207456.53384615385</v>
      </c>
      <c r="BN669">
        <f>PER!BP669/PBR!BL669*100</f>
        <v>12.951884185978916</v>
      </c>
    </row>
    <row r="670" spans="1:66" x14ac:dyDescent="0.3">
      <c r="A670" s="38">
        <v>42538</v>
      </c>
      <c r="B670" s="48">
        <v>203874.27</v>
      </c>
      <c r="C670" s="48">
        <v>240773.91</v>
      </c>
      <c r="D670" s="51">
        <v>1426000</v>
      </c>
      <c r="E670" s="51">
        <v>3025</v>
      </c>
      <c r="AC670" s="35">
        <f t="shared" si="301"/>
        <v>2017</v>
      </c>
      <c r="AD670" s="5">
        <f t="shared" si="302"/>
        <v>2016</v>
      </c>
      <c r="AE670" s="5">
        <f t="shared" si="303"/>
        <v>2015</v>
      </c>
      <c r="AF670" s="8">
        <f t="shared" si="304"/>
        <v>42538</v>
      </c>
      <c r="AG670" s="6">
        <f t="shared" si="289"/>
        <v>29</v>
      </c>
      <c r="AH670" s="6">
        <f t="shared" si="290"/>
        <v>23</v>
      </c>
      <c r="AJ670">
        <f t="shared" si="305"/>
        <v>180911.71442307692</v>
      </c>
      <c r="AK670">
        <f t="shared" si="306"/>
        <v>1.1269268584964225</v>
      </c>
      <c r="AL670" s="39">
        <f t="shared" si="307"/>
        <v>42538</v>
      </c>
      <c r="AM670" s="40">
        <f t="shared" si="308"/>
        <v>203.87427</v>
      </c>
      <c r="AN670">
        <f t="shared" si="315"/>
        <v>470.37045749999993</v>
      </c>
      <c r="AO670">
        <f t="shared" si="315"/>
        <v>398.0057717307692</v>
      </c>
      <c r="AP670" s="33">
        <f t="shared" si="315"/>
        <v>325.64108596153841</v>
      </c>
      <c r="AQ670">
        <f t="shared" si="315"/>
        <v>253.27640019230765</v>
      </c>
      <c r="AR670">
        <f t="shared" si="315"/>
        <v>180.91171442307692</v>
      </c>
      <c r="AT670">
        <f>PER!AK670/PBR!AJ670*100</f>
        <v>11.702205915004772</v>
      </c>
      <c r="AU670">
        <f t="shared" si="309"/>
        <v>207637.09038461541</v>
      </c>
      <c r="AW670">
        <f>PER!AW670/PBR!AU670*100</f>
        <v>12.179006998406898</v>
      </c>
      <c r="BB670">
        <f t="shared" si="310"/>
        <v>193982.84038461538</v>
      </c>
      <c r="BC670">
        <f t="shared" si="311"/>
        <v>1.0509912608546848</v>
      </c>
      <c r="BD670" s="41">
        <f t="shared" si="312"/>
        <v>203.87427</v>
      </c>
      <c r="BE670">
        <f t="shared" si="314"/>
        <v>465.5588169230769</v>
      </c>
      <c r="BF670">
        <f t="shared" si="314"/>
        <v>387.96568076923074</v>
      </c>
      <c r="BG670">
        <f t="shared" si="314"/>
        <v>310.37254461538458</v>
      </c>
      <c r="BH670">
        <f t="shared" si="314"/>
        <v>232.77940846153848</v>
      </c>
      <c r="BI670">
        <f t="shared" si="314"/>
        <v>155.18627230769229</v>
      </c>
      <c r="BK670">
        <f>PER!BD670/PBR!BB670*100</f>
        <v>12.025829961149318</v>
      </c>
      <c r="BL670">
        <f t="shared" si="313"/>
        <v>207637.09038461541</v>
      </c>
      <c r="BN670">
        <f>PER!BP670/PBR!BL670*100</f>
        <v>12.992661836104627</v>
      </c>
    </row>
    <row r="671" spans="1:66" x14ac:dyDescent="0.3">
      <c r="A671" s="38">
        <v>42545</v>
      </c>
      <c r="B671" s="48">
        <v>200157.07</v>
      </c>
      <c r="C671" s="48">
        <v>238440.13</v>
      </c>
      <c r="D671" s="51">
        <v>1400000</v>
      </c>
      <c r="E671" s="50">
        <v>2997.43</v>
      </c>
      <c r="AC671" s="35">
        <f t="shared" si="301"/>
        <v>2017</v>
      </c>
      <c r="AD671" s="5">
        <f t="shared" si="302"/>
        <v>2016</v>
      </c>
      <c r="AE671" s="5">
        <f t="shared" si="303"/>
        <v>2015</v>
      </c>
      <c r="AF671" s="8">
        <f t="shared" si="304"/>
        <v>42545</v>
      </c>
      <c r="AG671" s="6">
        <f t="shared" si="289"/>
        <v>28</v>
      </c>
      <c r="AH671" s="6">
        <f t="shared" si="290"/>
        <v>24</v>
      </c>
      <c r="AJ671">
        <f t="shared" si="305"/>
        <v>181053.6746153846</v>
      </c>
      <c r="AK671">
        <f t="shared" si="306"/>
        <v>1.1055123317723159</v>
      </c>
      <c r="AL671" s="39">
        <f t="shared" si="307"/>
        <v>42545</v>
      </c>
      <c r="AM671" s="40">
        <f t="shared" si="308"/>
        <v>200.15707</v>
      </c>
      <c r="AN671">
        <f t="shared" si="315"/>
        <v>470.73955399999988</v>
      </c>
      <c r="AO671">
        <f t="shared" si="315"/>
        <v>398.31808415384609</v>
      </c>
      <c r="AP671" s="33">
        <f t="shared" si="315"/>
        <v>325.89661430769229</v>
      </c>
      <c r="AQ671">
        <f t="shared" si="315"/>
        <v>253.47514446153843</v>
      </c>
      <c r="AR671">
        <f t="shared" si="315"/>
        <v>181.05367461538461</v>
      </c>
      <c r="AT671">
        <f>PER!AK671/PBR!AJ671*100</f>
        <v>11.698154856984889</v>
      </c>
      <c r="AU671">
        <f t="shared" si="309"/>
        <v>207817.64692307694</v>
      </c>
      <c r="AW671">
        <f>PER!AW671/PBR!AU671*100</f>
        <v>12.155220800620466</v>
      </c>
      <c r="BB671">
        <f t="shared" si="310"/>
        <v>194372.15692307692</v>
      </c>
      <c r="BC671">
        <f t="shared" si="311"/>
        <v>1.0297620460075074</v>
      </c>
      <c r="BD671" s="41">
        <f t="shared" si="312"/>
        <v>200.15707</v>
      </c>
      <c r="BE671">
        <f t="shared" si="314"/>
        <v>466.49317661538458</v>
      </c>
      <c r="BF671">
        <f t="shared" si="314"/>
        <v>388.74431384615383</v>
      </c>
      <c r="BG671">
        <f t="shared" si="314"/>
        <v>310.99545107692313</v>
      </c>
      <c r="BH671">
        <f t="shared" si="314"/>
        <v>233.24658830769235</v>
      </c>
      <c r="BI671">
        <f t="shared" si="314"/>
        <v>155.49772553846157</v>
      </c>
      <c r="BK671">
        <f>PER!BD671/PBR!BB671*100</f>
        <v>12.043982051180455</v>
      </c>
      <c r="BL671">
        <f t="shared" si="313"/>
        <v>207817.64692307694</v>
      </c>
      <c r="BN671">
        <f>PER!BP671/PBR!BL671*100</f>
        <v>13.033368629193298</v>
      </c>
    </row>
    <row r="672" spans="1:66" x14ac:dyDescent="0.3">
      <c r="A672" s="38">
        <v>42552</v>
      </c>
      <c r="B672" s="48">
        <v>209593.05</v>
      </c>
      <c r="C672" s="48">
        <v>249135.27</v>
      </c>
      <c r="D672" s="51">
        <v>1466000</v>
      </c>
      <c r="E672" s="51">
        <v>3130</v>
      </c>
      <c r="AC672" s="35">
        <f t="shared" si="301"/>
        <v>2017</v>
      </c>
      <c r="AD672" s="5">
        <f t="shared" si="302"/>
        <v>2016</v>
      </c>
      <c r="AE672" s="5">
        <f t="shared" si="303"/>
        <v>2015</v>
      </c>
      <c r="AF672" s="8">
        <f t="shared" si="304"/>
        <v>42552</v>
      </c>
      <c r="AG672" s="6">
        <f t="shared" si="289"/>
        <v>27</v>
      </c>
      <c r="AH672" s="6">
        <f t="shared" si="290"/>
        <v>25</v>
      </c>
      <c r="AJ672">
        <f t="shared" si="305"/>
        <v>181195.63480769232</v>
      </c>
      <c r="AK672">
        <f t="shared" si="306"/>
        <v>1.156722402404708</v>
      </c>
      <c r="AL672" s="39">
        <f t="shared" si="307"/>
        <v>42552</v>
      </c>
      <c r="AM672" s="40">
        <f t="shared" si="308"/>
        <v>209.59304999999998</v>
      </c>
      <c r="AN672">
        <f t="shared" si="315"/>
        <v>471.10865049999995</v>
      </c>
      <c r="AO672">
        <f t="shared" si="315"/>
        <v>398.63039657692303</v>
      </c>
      <c r="AP672" s="33">
        <f t="shared" si="315"/>
        <v>326.15214265384611</v>
      </c>
      <c r="AQ672">
        <f t="shared" si="315"/>
        <v>253.67388873076922</v>
      </c>
      <c r="AR672">
        <f t="shared" si="315"/>
        <v>181.19563480769233</v>
      </c>
      <c r="AT672">
        <f>PER!AK672/PBR!AJ672*100</f>
        <v>11.694110146678362</v>
      </c>
      <c r="AU672">
        <f t="shared" si="309"/>
        <v>207998.20346153848</v>
      </c>
      <c r="AW672">
        <f>PER!AW672/PBR!AU672*100</f>
        <v>12.131475898897788</v>
      </c>
      <c r="BB672">
        <f t="shared" si="310"/>
        <v>194761.47346153847</v>
      </c>
      <c r="BC672">
        <f t="shared" si="311"/>
        <v>1.0761525176147861</v>
      </c>
      <c r="BD672" s="41">
        <f t="shared" si="312"/>
        <v>209.59304999999998</v>
      </c>
      <c r="BE672">
        <f t="shared" si="314"/>
        <v>467.42753630769232</v>
      </c>
      <c r="BF672">
        <f t="shared" si="314"/>
        <v>389.52294692307692</v>
      </c>
      <c r="BG672">
        <f t="shared" si="314"/>
        <v>311.61835753846157</v>
      </c>
      <c r="BH672">
        <f t="shared" si="314"/>
        <v>233.71376815384622</v>
      </c>
      <c r="BI672">
        <f t="shared" si="314"/>
        <v>155.80917876923078</v>
      </c>
      <c r="BK672">
        <f>PER!BD672/PBR!BB672*100</f>
        <v>12.062061571326684</v>
      </c>
      <c r="BL672">
        <f t="shared" si="313"/>
        <v>207998.20346153848</v>
      </c>
      <c r="BN672">
        <f>PER!BP672/PBR!BL672*100</f>
        <v>13.074004749771055</v>
      </c>
    </row>
    <row r="673" spans="1:66" x14ac:dyDescent="0.3">
      <c r="A673" s="38">
        <v>42559</v>
      </c>
      <c r="B673" s="48">
        <v>208735.23</v>
      </c>
      <c r="C673" s="48">
        <v>247945.15</v>
      </c>
      <c r="D673" s="51">
        <v>1460000</v>
      </c>
      <c r="E673" s="50">
        <v>3112.99</v>
      </c>
      <c r="AC673" s="35">
        <f t="shared" si="301"/>
        <v>2017</v>
      </c>
      <c r="AD673" s="5">
        <f t="shared" si="302"/>
        <v>2016</v>
      </c>
      <c r="AE673" s="5">
        <f t="shared" si="303"/>
        <v>2015</v>
      </c>
      <c r="AF673" s="8">
        <f t="shared" si="304"/>
        <v>42559</v>
      </c>
      <c r="AG673" s="6">
        <f t="shared" si="289"/>
        <v>26</v>
      </c>
      <c r="AH673" s="6">
        <f t="shared" si="290"/>
        <v>26</v>
      </c>
      <c r="AJ673">
        <f t="shared" si="305"/>
        <v>181337.595</v>
      </c>
      <c r="AK673">
        <f t="shared" si="306"/>
        <v>1.1510863480901465</v>
      </c>
      <c r="AL673" s="39">
        <f t="shared" si="307"/>
        <v>42559</v>
      </c>
      <c r="AM673" s="40">
        <f t="shared" si="308"/>
        <v>208.73523</v>
      </c>
      <c r="AN673">
        <f t="shared" si="315"/>
        <v>471.47774699999991</v>
      </c>
      <c r="AO673">
        <f t="shared" si="315"/>
        <v>398.94270899999998</v>
      </c>
      <c r="AP673" s="33">
        <f t="shared" si="315"/>
        <v>326.40767099999999</v>
      </c>
      <c r="AQ673">
        <f t="shared" si="315"/>
        <v>253.87263299999998</v>
      </c>
      <c r="AR673">
        <f t="shared" si="315"/>
        <v>181.33759499999999</v>
      </c>
      <c r="AT673">
        <f>PER!AK673/PBR!AJ673*100</f>
        <v>11.690071769177264</v>
      </c>
      <c r="AU673">
        <f t="shared" si="309"/>
        <v>208178.76</v>
      </c>
      <c r="AW673">
        <f>PER!AW673/PBR!AU673*100</f>
        <v>12.107772185788788</v>
      </c>
      <c r="BB673">
        <f t="shared" si="310"/>
        <v>195150.78999999998</v>
      </c>
      <c r="BC673">
        <f t="shared" si="311"/>
        <v>1.0696099667339294</v>
      </c>
      <c r="BD673" s="41">
        <f t="shared" si="312"/>
        <v>208.73523</v>
      </c>
      <c r="BE673">
        <f t="shared" si="314"/>
        <v>468.36189599999994</v>
      </c>
      <c r="BF673">
        <f t="shared" si="314"/>
        <v>390.30157999999994</v>
      </c>
      <c r="BG673">
        <f t="shared" si="314"/>
        <v>312.24126399999994</v>
      </c>
      <c r="BH673">
        <f t="shared" si="314"/>
        <v>234.180948</v>
      </c>
      <c r="BI673">
        <f t="shared" si="314"/>
        <v>156.12063199999997</v>
      </c>
      <c r="BK673">
        <f>PER!BD673/PBR!BB673*100</f>
        <v>12.080068955908404</v>
      </c>
      <c r="BL673">
        <f t="shared" si="313"/>
        <v>208178.76</v>
      </c>
      <c r="BN673">
        <f>PER!BP673/PBR!BL673*100</f>
        <v>13.114570381723862</v>
      </c>
    </row>
    <row r="674" spans="1:66" x14ac:dyDescent="0.3">
      <c r="A674" s="38">
        <v>42566</v>
      </c>
      <c r="B674" s="48">
        <v>217027.45</v>
      </c>
      <c r="C674" s="48">
        <v>257799.11</v>
      </c>
      <c r="D674" s="51">
        <v>1518000</v>
      </c>
      <c r="E674" s="50">
        <v>3237.04</v>
      </c>
      <c r="AC674" s="35">
        <f t="shared" si="301"/>
        <v>2017</v>
      </c>
      <c r="AD674" s="5">
        <f t="shared" si="302"/>
        <v>2016</v>
      </c>
      <c r="AE674" s="5">
        <f t="shared" si="303"/>
        <v>2015</v>
      </c>
      <c r="AF674" s="8">
        <f t="shared" si="304"/>
        <v>42566</v>
      </c>
      <c r="AG674" s="6">
        <f t="shared" si="289"/>
        <v>25</v>
      </c>
      <c r="AH674" s="6">
        <f t="shared" si="290"/>
        <v>27</v>
      </c>
      <c r="AJ674">
        <f t="shared" si="305"/>
        <v>181479.55519230769</v>
      </c>
      <c r="AK674">
        <f t="shared" si="306"/>
        <v>1.1958782341626495</v>
      </c>
      <c r="AL674" s="39">
        <f t="shared" si="307"/>
        <v>42566</v>
      </c>
      <c r="AM674" s="40">
        <f t="shared" si="308"/>
        <v>217.02745000000002</v>
      </c>
      <c r="AN674">
        <f t="shared" si="315"/>
        <v>471.84684349999992</v>
      </c>
      <c r="AO674">
        <f t="shared" si="315"/>
        <v>399.25502142307687</v>
      </c>
      <c r="AP674" s="33">
        <f t="shared" si="315"/>
        <v>326.66319934615382</v>
      </c>
      <c r="AQ674">
        <f t="shared" si="315"/>
        <v>254.07137726923077</v>
      </c>
      <c r="AR674">
        <f t="shared" si="315"/>
        <v>181.47955519230769</v>
      </c>
      <c r="AT674">
        <f>PER!AK674/PBR!AJ674*100</f>
        <v>11.686039709620312</v>
      </c>
      <c r="AU674">
        <f t="shared" si="309"/>
        <v>208359.31653846154</v>
      </c>
      <c r="AW674">
        <f>PER!AW674/PBR!AU674*100</f>
        <v>12.084109554215852</v>
      </c>
      <c r="BB674">
        <f t="shared" si="310"/>
        <v>195540.10653846155</v>
      </c>
      <c r="BC674">
        <f t="shared" si="311"/>
        <v>1.1098871420391296</v>
      </c>
      <c r="BD674" s="41">
        <f t="shared" si="312"/>
        <v>217.02745000000002</v>
      </c>
      <c r="BE674">
        <f t="shared" si="314"/>
        <v>469.29625569230774</v>
      </c>
      <c r="BF674">
        <f t="shared" si="314"/>
        <v>391.08021307692309</v>
      </c>
      <c r="BG674">
        <f t="shared" si="314"/>
        <v>312.86417046153849</v>
      </c>
      <c r="BH674">
        <f t="shared" si="314"/>
        <v>234.6481278461539</v>
      </c>
      <c r="BI674">
        <f t="shared" si="314"/>
        <v>156.43208523076925</v>
      </c>
      <c r="BK674">
        <f>PER!BD674/PBR!BB674*100</f>
        <v>12.098004635787122</v>
      </c>
      <c r="BL674">
        <f t="shared" si="313"/>
        <v>208359.31653846154</v>
      </c>
      <c r="BN674">
        <f>PER!BP674/PBR!BL674*100</f>
        <v>13.155065708300286</v>
      </c>
    </row>
    <row r="675" spans="1:66" x14ac:dyDescent="0.3">
      <c r="A675" s="38">
        <v>42573</v>
      </c>
      <c r="B675" s="48">
        <v>216741.51</v>
      </c>
      <c r="C675" s="48">
        <v>257649.82</v>
      </c>
      <c r="D675" s="51">
        <v>1516000</v>
      </c>
      <c r="E675" s="50">
        <v>3233.72</v>
      </c>
      <c r="AC675" s="35">
        <f t="shared" si="301"/>
        <v>2017</v>
      </c>
      <c r="AD675" s="5">
        <f t="shared" si="302"/>
        <v>2016</v>
      </c>
      <c r="AE675" s="5">
        <f t="shared" si="303"/>
        <v>2015</v>
      </c>
      <c r="AF675" s="8">
        <f t="shared" si="304"/>
        <v>42573</v>
      </c>
      <c r="AG675" s="6">
        <f t="shared" si="289"/>
        <v>24</v>
      </c>
      <c r="AH675" s="6">
        <f t="shared" si="290"/>
        <v>28</v>
      </c>
      <c r="AJ675">
        <f t="shared" si="305"/>
        <v>181621.5153846154</v>
      </c>
      <c r="AK675">
        <f t="shared" si="306"/>
        <v>1.193369131080158</v>
      </c>
      <c r="AL675" s="39">
        <f t="shared" si="307"/>
        <v>42573</v>
      </c>
      <c r="AM675" s="40">
        <f t="shared" si="308"/>
        <v>216.74151000000001</v>
      </c>
      <c r="AN675">
        <f t="shared" si="315"/>
        <v>472.21593999999993</v>
      </c>
      <c r="AO675">
        <f t="shared" si="315"/>
        <v>399.56733384615382</v>
      </c>
      <c r="AP675" s="33">
        <f t="shared" si="315"/>
        <v>326.9187276923077</v>
      </c>
      <c r="AQ675">
        <f t="shared" si="315"/>
        <v>254.27012153846152</v>
      </c>
      <c r="AR675">
        <f t="shared" si="315"/>
        <v>181.62151538461541</v>
      </c>
      <c r="AT675">
        <f>PER!AK675/PBR!AJ675*100</f>
        <v>11.682013953192683</v>
      </c>
      <c r="AU675">
        <f t="shared" si="309"/>
        <v>208539.87307692308</v>
      </c>
      <c r="AW675">
        <f>PER!AW675/PBR!AU675*100</f>
        <v>12.060487897472179</v>
      </c>
      <c r="BB675">
        <f t="shared" si="310"/>
        <v>195929.42307692306</v>
      </c>
      <c r="BC675">
        <f t="shared" si="311"/>
        <v>1.1062223661777741</v>
      </c>
      <c r="BD675" s="41">
        <f t="shared" si="312"/>
        <v>216.74151000000001</v>
      </c>
      <c r="BE675">
        <f t="shared" si="314"/>
        <v>470.23061538461531</v>
      </c>
      <c r="BF675">
        <f t="shared" si="314"/>
        <v>391.85884615384612</v>
      </c>
      <c r="BG675">
        <f t="shared" si="314"/>
        <v>313.48707692307693</v>
      </c>
      <c r="BH675">
        <f t="shared" si="314"/>
        <v>235.11530769230771</v>
      </c>
      <c r="BI675">
        <f t="shared" si="314"/>
        <v>156.74353846153846</v>
      </c>
      <c r="BK675">
        <f>PER!BD675/PBR!BB675*100</f>
        <v>12.115869038399817</v>
      </c>
      <c r="BL675">
        <f t="shared" si="313"/>
        <v>208539.87307692308</v>
      </c>
      <c r="BN675">
        <f>PER!BP675/PBR!BL675*100</f>
        <v>13.195490912114261</v>
      </c>
    </row>
    <row r="676" spans="1:66" x14ac:dyDescent="0.3">
      <c r="A676" s="38">
        <v>42580</v>
      </c>
      <c r="B676" s="48">
        <v>218029.11</v>
      </c>
      <c r="C676" s="48">
        <v>261039.89</v>
      </c>
      <c r="D676" s="51">
        <v>1539000</v>
      </c>
      <c r="E676" s="50">
        <v>3302.47</v>
      </c>
      <c r="AC676" s="35">
        <f t="shared" si="301"/>
        <v>2017</v>
      </c>
      <c r="AD676" s="5">
        <f t="shared" si="302"/>
        <v>2016</v>
      </c>
      <c r="AE676" s="5">
        <f t="shared" si="303"/>
        <v>2015</v>
      </c>
      <c r="AF676" s="8">
        <f t="shared" si="304"/>
        <v>42580</v>
      </c>
      <c r="AG676" s="6">
        <f t="shared" si="289"/>
        <v>23</v>
      </c>
      <c r="AH676" s="6">
        <f t="shared" si="290"/>
        <v>29</v>
      </c>
      <c r="AJ676">
        <f t="shared" si="305"/>
        <v>181763.47557692308</v>
      </c>
      <c r="AK676">
        <f t="shared" si="306"/>
        <v>1.1995210220753572</v>
      </c>
      <c r="AL676" s="39">
        <f t="shared" si="307"/>
        <v>42580</v>
      </c>
      <c r="AM676" s="40">
        <f t="shared" si="308"/>
        <v>218.02910999999997</v>
      </c>
      <c r="AN676">
        <f t="shared" si="315"/>
        <v>472.58503649999994</v>
      </c>
      <c r="AO676">
        <f t="shared" si="315"/>
        <v>399.87964626923076</v>
      </c>
      <c r="AP676" s="33">
        <f t="shared" si="315"/>
        <v>327.17425603846152</v>
      </c>
      <c r="AQ676">
        <f t="shared" si="315"/>
        <v>254.46886580769228</v>
      </c>
      <c r="AR676">
        <f t="shared" si="315"/>
        <v>181.76347557692307</v>
      </c>
      <c r="AT676">
        <f>PER!AK676/PBR!AJ676*100</f>
        <v>11.677994485125854</v>
      </c>
      <c r="AU676">
        <f t="shared" si="309"/>
        <v>208720.42961538461</v>
      </c>
      <c r="AW676">
        <f>PER!AW676/PBR!AU676*100</f>
        <v>12.036907109220227</v>
      </c>
      <c r="BB676">
        <f t="shared" si="310"/>
        <v>196318.73961538461</v>
      </c>
      <c r="BC676">
        <f t="shared" si="311"/>
        <v>1.1105873561899846</v>
      </c>
      <c r="BD676" s="41">
        <f t="shared" si="312"/>
        <v>218.02910999999997</v>
      </c>
      <c r="BE676">
        <f t="shared" si="314"/>
        <v>471.16497507692304</v>
      </c>
      <c r="BF676">
        <f t="shared" si="314"/>
        <v>392.6374792307692</v>
      </c>
      <c r="BG676">
        <f t="shared" si="314"/>
        <v>314.10998338461542</v>
      </c>
      <c r="BH676">
        <f t="shared" si="314"/>
        <v>235.58248753846158</v>
      </c>
      <c r="BI676">
        <f t="shared" si="314"/>
        <v>157.05499169230771</v>
      </c>
      <c r="BK676">
        <f>PER!BD676/PBR!BB676*100</f>
        <v>12.133662587792891</v>
      </c>
      <c r="BL676">
        <f t="shared" si="313"/>
        <v>208720.42961538461</v>
      </c>
      <c r="BN676">
        <f>PER!BP676/PBR!BL676*100</f>
        <v>13.235846175147831</v>
      </c>
    </row>
    <row r="677" spans="1:66" x14ac:dyDescent="0.3">
      <c r="A677" s="38">
        <v>42587</v>
      </c>
      <c r="B677" s="48">
        <v>221145.84</v>
      </c>
      <c r="C677" s="48">
        <v>264752.05</v>
      </c>
      <c r="D677" s="51">
        <v>1561000</v>
      </c>
      <c r="E677" s="50">
        <v>3349.73</v>
      </c>
      <c r="AC677" s="35">
        <f t="shared" si="301"/>
        <v>2017</v>
      </c>
      <c r="AD677" s="5">
        <f t="shared" si="302"/>
        <v>2016</v>
      </c>
      <c r="AE677" s="5">
        <f t="shared" si="303"/>
        <v>2015</v>
      </c>
      <c r="AF677" s="8">
        <f t="shared" si="304"/>
        <v>42587</v>
      </c>
      <c r="AG677" s="6">
        <f t="shared" si="289"/>
        <v>22</v>
      </c>
      <c r="AH677" s="6">
        <f t="shared" si="290"/>
        <v>30</v>
      </c>
      <c r="AJ677">
        <f t="shared" si="305"/>
        <v>181905.43576923077</v>
      </c>
      <c r="AK677">
        <f t="shared" si="306"/>
        <v>1.2157187005700614</v>
      </c>
      <c r="AL677" s="39">
        <f t="shared" si="307"/>
        <v>42587</v>
      </c>
      <c r="AM677" s="40">
        <f t="shared" si="308"/>
        <v>221.14583999999999</v>
      </c>
      <c r="AN677">
        <f t="shared" si="315"/>
        <v>472.9541329999999</v>
      </c>
      <c r="AO677">
        <f t="shared" si="315"/>
        <v>400.19195869230765</v>
      </c>
      <c r="AP677" s="33">
        <f t="shared" si="315"/>
        <v>327.42978438461535</v>
      </c>
      <c r="AQ677">
        <f t="shared" si="315"/>
        <v>254.66761007692307</v>
      </c>
      <c r="AR677">
        <f t="shared" si="315"/>
        <v>181.90543576923076</v>
      </c>
      <c r="AT677">
        <f>PER!AK677/PBR!AJ677*100</f>
        <v>11.673981290697379</v>
      </c>
      <c r="AU677">
        <f t="shared" si="309"/>
        <v>208900.98615384614</v>
      </c>
      <c r="AW677">
        <f>PER!AW677/PBR!AU677*100</f>
        <v>12.013367083490072</v>
      </c>
      <c r="BB677">
        <f t="shared" si="310"/>
        <v>196708.05615384615</v>
      </c>
      <c r="BC677">
        <f t="shared" si="311"/>
        <v>1.1242337722408327</v>
      </c>
      <c r="BD677" s="41">
        <f t="shared" si="312"/>
        <v>221.14583999999999</v>
      </c>
      <c r="BE677">
        <f t="shared" si="314"/>
        <v>472.09933476923072</v>
      </c>
      <c r="BF677">
        <f t="shared" si="314"/>
        <v>393.41611230769229</v>
      </c>
      <c r="BG677">
        <f t="shared" si="314"/>
        <v>314.73288984615385</v>
      </c>
      <c r="BH677">
        <f t="shared" si="314"/>
        <v>236.04966738461539</v>
      </c>
      <c r="BI677">
        <f t="shared" si="314"/>
        <v>157.36644492307693</v>
      </c>
      <c r="BK677">
        <f>PER!BD677/PBR!BB677*100</f>
        <v>12.151385704655723</v>
      </c>
      <c r="BL677">
        <f t="shared" si="313"/>
        <v>208900.98615384614</v>
      </c>
      <c r="BN677">
        <f>PER!BP677/PBR!BL677*100</f>
        <v>13.276131678753869</v>
      </c>
    </row>
    <row r="678" spans="1:66" x14ac:dyDescent="0.3">
      <c r="A678" s="38">
        <v>42594</v>
      </c>
      <c r="B678" s="48">
        <v>218879.13</v>
      </c>
      <c r="C678" s="48">
        <v>262050.38</v>
      </c>
      <c r="D678" s="51">
        <v>1545000</v>
      </c>
      <c r="E678" s="50">
        <v>3311.68</v>
      </c>
      <c r="AC678" s="35">
        <f t="shared" si="301"/>
        <v>2017</v>
      </c>
      <c r="AD678" s="5">
        <f t="shared" si="302"/>
        <v>2016</v>
      </c>
      <c r="AE678" s="5">
        <f t="shared" si="303"/>
        <v>2015</v>
      </c>
      <c r="AF678" s="8">
        <f t="shared" si="304"/>
        <v>42594</v>
      </c>
      <c r="AG678" s="6">
        <f t="shared" si="289"/>
        <v>21</v>
      </c>
      <c r="AH678" s="6">
        <f t="shared" si="290"/>
        <v>31</v>
      </c>
      <c r="AJ678">
        <f t="shared" si="305"/>
        <v>182047.39596153848</v>
      </c>
      <c r="AK678">
        <f t="shared" si="306"/>
        <v>1.2023194775400305</v>
      </c>
      <c r="AL678" s="39">
        <f t="shared" si="307"/>
        <v>42594</v>
      </c>
      <c r="AM678" s="40">
        <f t="shared" si="308"/>
        <v>218.87913</v>
      </c>
      <c r="AN678">
        <f t="shared" si="315"/>
        <v>473.32322949999997</v>
      </c>
      <c r="AO678">
        <f t="shared" si="315"/>
        <v>400.5042711153846</v>
      </c>
      <c r="AP678" s="33">
        <f t="shared" si="315"/>
        <v>327.68531273076923</v>
      </c>
      <c r="AQ678">
        <f t="shared" si="315"/>
        <v>254.86635434615386</v>
      </c>
      <c r="AR678">
        <f t="shared" si="315"/>
        <v>182.04739596153848</v>
      </c>
      <c r="AT678">
        <f>PER!AK678/PBR!AJ678*100</f>
        <v>11.669974355230753</v>
      </c>
      <c r="AU678">
        <f t="shared" si="309"/>
        <v>209081.5426923077</v>
      </c>
      <c r="AW678">
        <f>PER!AW678/PBR!AU678*100</f>
        <v>11.98986771467785</v>
      </c>
      <c r="BB678">
        <f t="shared" si="310"/>
        <v>197097.37269230769</v>
      </c>
      <c r="BC678">
        <f t="shared" si="311"/>
        <v>1.1105126720369642</v>
      </c>
      <c r="BD678" s="41">
        <f t="shared" si="312"/>
        <v>218.87913</v>
      </c>
      <c r="BE678">
        <f t="shared" si="314"/>
        <v>473.03369446153846</v>
      </c>
      <c r="BF678">
        <f t="shared" si="314"/>
        <v>394.19474538461537</v>
      </c>
      <c r="BG678">
        <f t="shared" si="314"/>
        <v>315.35579630769229</v>
      </c>
      <c r="BH678">
        <f t="shared" si="314"/>
        <v>236.51684723076926</v>
      </c>
      <c r="BI678">
        <f t="shared" si="314"/>
        <v>157.67789815384614</v>
      </c>
      <c r="BK678">
        <f>PER!BD678/PBR!BB678*100</f>
        <v>12.169038806353836</v>
      </c>
      <c r="BL678">
        <f t="shared" si="313"/>
        <v>209081.5426923077</v>
      </c>
      <c r="BN678">
        <f>PER!BP678/PBR!BL678*100</f>
        <v>13.316347603658816</v>
      </c>
    </row>
    <row r="679" spans="1:66" x14ac:dyDescent="0.3">
      <c r="A679" s="38">
        <v>42601</v>
      </c>
      <c r="B679" s="48">
        <v>237296.14</v>
      </c>
      <c r="C679" s="48">
        <v>281116.48</v>
      </c>
      <c r="D679" s="51">
        <v>1675000</v>
      </c>
      <c r="E679" s="50">
        <v>3551.48</v>
      </c>
      <c r="AC679" s="35">
        <f t="shared" si="301"/>
        <v>2017</v>
      </c>
      <c r="AD679" s="5">
        <f t="shared" si="302"/>
        <v>2016</v>
      </c>
      <c r="AE679" s="5">
        <f t="shared" si="303"/>
        <v>2015</v>
      </c>
      <c r="AF679" s="8">
        <f t="shared" si="304"/>
        <v>42601</v>
      </c>
      <c r="AG679" s="6">
        <f t="shared" si="289"/>
        <v>20</v>
      </c>
      <c r="AH679" s="6">
        <f t="shared" si="290"/>
        <v>32</v>
      </c>
      <c r="AJ679">
        <f t="shared" si="305"/>
        <v>182189.35615384617</v>
      </c>
      <c r="AK679">
        <f t="shared" si="306"/>
        <v>1.3024698314407568</v>
      </c>
      <c r="AL679" s="39">
        <f t="shared" si="307"/>
        <v>42601</v>
      </c>
      <c r="AM679" s="40">
        <f t="shared" si="308"/>
        <v>237.29614000000001</v>
      </c>
      <c r="AN679">
        <f t="shared" si="315"/>
        <v>473.69232599999992</v>
      </c>
      <c r="AO679">
        <f t="shared" si="315"/>
        <v>400.81658353846154</v>
      </c>
      <c r="AP679" s="33">
        <f t="shared" si="315"/>
        <v>327.94084107692305</v>
      </c>
      <c r="AQ679">
        <f t="shared" si="315"/>
        <v>255.06509861538461</v>
      </c>
      <c r="AR679">
        <f t="shared" si="315"/>
        <v>182.18935615384618</v>
      </c>
      <c r="AT679">
        <f>PER!AK679/PBR!AJ679*100</f>
        <v>11.665973664095205</v>
      </c>
      <c r="AU679">
        <f t="shared" si="309"/>
        <v>209262.09923076926</v>
      </c>
      <c r="AW679">
        <f>PER!AW679/PBR!AU679*100</f>
        <v>11.966408897544161</v>
      </c>
      <c r="BB679">
        <f t="shared" si="310"/>
        <v>197486.68923076923</v>
      </c>
      <c r="BC679">
        <f t="shared" si="311"/>
        <v>1.2015804251126627</v>
      </c>
      <c r="BD679" s="41">
        <f t="shared" si="312"/>
        <v>237.29614000000001</v>
      </c>
      <c r="BE679">
        <f t="shared" si="314"/>
        <v>473.96805415384608</v>
      </c>
      <c r="BF679">
        <f t="shared" si="314"/>
        <v>394.97337846153846</v>
      </c>
      <c r="BG679">
        <f t="shared" si="314"/>
        <v>315.97870276923084</v>
      </c>
      <c r="BH679">
        <f t="shared" si="314"/>
        <v>236.98402707692313</v>
      </c>
      <c r="BI679">
        <f t="shared" si="314"/>
        <v>157.98935138461542</v>
      </c>
      <c r="BK679">
        <f>PER!BD679/PBR!BB679*100</f>
        <v>12.186622306961636</v>
      </c>
      <c r="BL679">
        <f t="shared" si="313"/>
        <v>209262.09923076926</v>
      </c>
      <c r="BN679">
        <f>PER!BP679/PBR!BL679*100</f>
        <v>13.356494129965368</v>
      </c>
    </row>
    <row r="680" spans="1:66" x14ac:dyDescent="0.3">
      <c r="A680" s="38">
        <v>42608</v>
      </c>
      <c r="B680" s="48">
        <v>228370.97</v>
      </c>
      <c r="C680" s="48">
        <v>272348.7</v>
      </c>
      <c r="D680" s="51">
        <v>1612000</v>
      </c>
      <c r="E680" s="50">
        <v>3443.14</v>
      </c>
      <c r="AC680" s="35">
        <f t="shared" si="301"/>
        <v>2017</v>
      </c>
      <c r="AD680" s="5">
        <f t="shared" si="302"/>
        <v>2016</v>
      </c>
      <c r="AE680" s="5">
        <f t="shared" si="303"/>
        <v>2015</v>
      </c>
      <c r="AF680" s="8">
        <f t="shared" si="304"/>
        <v>42608</v>
      </c>
      <c r="AG680" s="6">
        <f t="shared" si="289"/>
        <v>19</v>
      </c>
      <c r="AH680" s="6">
        <f t="shared" si="290"/>
        <v>33</v>
      </c>
      <c r="AJ680">
        <f t="shared" si="305"/>
        <v>182331.31634615382</v>
      </c>
      <c r="AK680">
        <f t="shared" si="306"/>
        <v>1.2525054640994333</v>
      </c>
      <c r="AL680" s="39">
        <f t="shared" si="307"/>
        <v>42608</v>
      </c>
      <c r="AM680" s="40">
        <f t="shared" si="308"/>
        <v>228.37097</v>
      </c>
      <c r="AN680">
        <f t="shared" si="315"/>
        <v>474.06142249999988</v>
      </c>
      <c r="AO680">
        <f t="shared" si="315"/>
        <v>401.12889596153838</v>
      </c>
      <c r="AP680" s="33">
        <f t="shared" si="315"/>
        <v>328.19636942307687</v>
      </c>
      <c r="AQ680">
        <f t="shared" si="315"/>
        <v>255.26384288461531</v>
      </c>
      <c r="AR680">
        <f t="shared" si="315"/>
        <v>182.33131634615381</v>
      </c>
      <c r="AT680">
        <f>PER!AK680/PBR!AJ680*100</f>
        <v>11.661979202705531</v>
      </c>
      <c r="AU680">
        <f t="shared" si="309"/>
        <v>209442.65576923077</v>
      </c>
      <c r="AW680">
        <f>PER!AW680/PBR!AU680*100</f>
        <v>11.94299052721251</v>
      </c>
      <c r="BB680">
        <f t="shared" si="310"/>
        <v>197876.00576923075</v>
      </c>
      <c r="BC680">
        <f t="shared" si="311"/>
        <v>1.1541114806326416</v>
      </c>
      <c r="BD680" s="41">
        <f t="shared" si="312"/>
        <v>228.37097</v>
      </c>
      <c r="BE680">
        <f t="shared" si="314"/>
        <v>474.90241384615376</v>
      </c>
      <c r="BF680">
        <f t="shared" si="314"/>
        <v>395.75201153846149</v>
      </c>
      <c r="BG680">
        <f t="shared" si="314"/>
        <v>316.60160923076921</v>
      </c>
      <c r="BH680">
        <f t="shared" si="314"/>
        <v>237.45120692307694</v>
      </c>
      <c r="BI680">
        <f t="shared" si="314"/>
        <v>158.30080461538461</v>
      </c>
      <c r="BK680">
        <f>PER!BD680/PBR!BB680*100</f>
        <v>12.204136617294806</v>
      </c>
      <c r="BL680">
        <f t="shared" si="313"/>
        <v>209442.65576923077</v>
      </c>
      <c r="BN680">
        <f>PER!BP680/PBR!BL680*100</f>
        <v>13.396571437155172</v>
      </c>
    </row>
    <row r="681" spans="1:66" x14ac:dyDescent="0.3">
      <c r="A681" s="38">
        <v>42615</v>
      </c>
      <c r="B681" s="48">
        <v>226245.93</v>
      </c>
      <c r="C681" s="48">
        <v>270066.68</v>
      </c>
      <c r="D681" s="51">
        <v>1597000</v>
      </c>
      <c r="E681" s="50">
        <v>3415.86</v>
      </c>
      <c r="AC681" s="35">
        <f t="shared" si="301"/>
        <v>2017</v>
      </c>
      <c r="AD681" s="5">
        <f t="shared" si="302"/>
        <v>2016</v>
      </c>
      <c r="AE681" s="5">
        <f t="shared" si="303"/>
        <v>2015</v>
      </c>
      <c r="AF681" s="8">
        <f t="shared" si="304"/>
        <v>42615</v>
      </c>
      <c r="AG681" s="6">
        <f t="shared" si="289"/>
        <v>18</v>
      </c>
      <c r="AH681" s="6">
        <f t="shared" si="290"/>
        <v>34</v>
      </c>
      <c r="AJ681">
        <f t="shared" si="305"/>
        <v>182473.27653846153</v>
      </c>
      <c r="AK681">
        <f t="shared" si="306"/>
        <v>1.2398852823378337</v>
      </c>
      <c r="AL681" s="39">
        <f t="shared" si="307"/>
        <v>42615</v>
      </c>
      <c r="AM681" s="40">
        <f t="shared" si="308"/>
        <v>226.24592999999999</v>
      </c>
      <c r="AN681">
        <f t="shared" si="315"/>
        <v>474.43051899999989</v>
      </c>
      <c r="AO681">
        <f t="shared" si="315"/>
        <v>401.44120838461532</v>
      </c>
      <c r="AP681" s="33">
        <f t="shared" si="315"/>
        <v>328.4518977692307</v>
      </c>
      <c r="AQ681">
        <f t="shared" si="315"/>
        <v>255.46258715384613</v>
      </c>
      <c r="AR681">
        <f t="shared" si="315"/>
        <v>182.47327653846153</v>
      </c>
      <c r="AT681">
        <f>PER!AK681/PBR!AJ681*100</f>
        <v>11.657990956521919</v>
      </c>
      <c r="AU681">
        <f t="shared" si="309"/>
        <v>209623.2123076923</v>
      </c>
      <c r="AW681">
        <f>PER!AW681/PBR!AU681*100</f>
        <v>11.919612499167737</v>
      </c>
      <c r="BB681">
        <f t="shared" si="310"/>
        <v>198265.32230769232</v>
      </c>
      <c r="BC681">
        <f t="shared" si="311"/>
        <v>1.141127088522742</v>
      </c>
      <c r="BD681" s="41">
        <f t="shared" si="312"/>
        <v>226.24592999999999</v>
      </c>
      <c r="BE681">
        <f t="shared" si="314"/>
        <v>475.83677353846156</v>
      </c>
      <c r="BF681">
        <f t="shared" si="314"/>
        <v>396.53064461538463</v>
      </c>
      <c r="BG681">
        <f t="shared" si="314"/>
        <v>317.2245156923077</v>
      </c>
      <c r="BH681">
        <f t="shared" si="314"/>
        <v>237.91838676923084</v>
      </c>
      <c r="BI681">
        <f t="shared" si="314"/>
        <v>158.61225784615385</v>
      </c>
      <c r="BK681">
        <f>PER!BD681/PBR!BB681*100</f>
        <v>12.221582144942301</v>
      </c>
      <c r="BL681">
        <f t="shared" si="313"/>
        <v>209623.2123076923</v>
      </c>
      <c r="BN681">
        <f>PER!BP681/PBR!BL681*100</f>
        <v>13.436579704091493</v>
      </c>
    </row>
    <row r="682" spans="1:66" x14ac:dyDescent="0.3">
      <c r="A682" s="38">
        <v>42622</v>
      </c>
      <c r="B682" s="48">
        <v>223129.21</v>
      </c>
      <c r="C682" s="48">
        <v>267953.3</v>
      </c>
      <c r="D682" s="51">
        <v>1575000</v>
      </c>
      <c r="E682" s="50">
        <v>3393.19</v>
      </c>
      <c r="AC682" s="35">
        <f t="shared" si="301"/>
        <v>2017</v>
      </c>
      <c r="AD682" s="5">
        <f t="shared" si="302"/>
        <v>2016</v>
      </c>
      <c r="AE682" s="5">
        <f t="shared" si="303"/>
        <v>2015</v>
      </c>
      <c r="AF682" s="8">
        <f t="shared" si="304"/>
        <v>42622</v>
      </c>
      <c r="AG682" s="6">
        <f t="shared" si="289"/>
        <v>17</v>
      </c>
      <c r="AH682" s="6">
        <f t="shared" si="290"/>
        <v>35</v>
      </c>
      <c r="AJ682">
        <f t="shared" si="305"/>
        <v>182615.23673076922</v>
      </c>
      <c r="AK682">
        <f t="shared" si="306"/>
        <v>1.2218542877063472</v>
      </c>
      <c r="AL682" s="39">
        <f t="shared" si="307"/>
        <v>42622</v>
      </c>
      <c r="AM682" s="40">
        <f t="shared" si="308"/>
        <v>223.12921</v>
      </c>
      <c r="AN682">
        <f t="shared" si="315"/>
        <v>474.7996154999999</v>
      </c>
      <c r="AO682">
        <f t="shared" si="315"/>
        <v>401.75352080769227</v>
      </c>
      <c r="AP682" s="33">
        <f t="shared" si="315"/>
        <v>328.70742611538458</v>
      </c>
      <c r="AQ682">
        <f t="shared" si="315"/>
        <v>255.66133142307689</v>
      </c>
      <c r="AR682">
        <f t="shared" si="315"/>
        <v>182.61523673076923</v>
      </c>
      <c r="AT682">
        <f>PER!AK682/PBR!AJ682*100</f>
        <v>11.654008911049765</v>
      </c>
      <c r="AU682">
        <f t="shared" si="309"/>
        <v>209803.76884615386</v>
      </c>
      <c r="AW682">
        <f>PER!AW682/PBR!AU682*100</f>
        <v>11.896274709254461</v>
      </c>
      <c r="BB682">
        <f t="shared" si="310"/>
        <v>198654.63884615386</v>
      </c>
      <c r="BC682">
        <f t="shared" si="311"/>
        <v>1.1232016090638599</v>
      </c>
      <c r="BD682" s="41">
        <f t="shared" si="312"/>
        <v>223.12921</v>
      </c>
      <c r="BE682">
        <f t="shared" si="314"/>
        <v>476.77113323076924</v>
      </c>
      <c r="BF682">
        <f t="shared" si="314"/>
        <v>397.30927769230772</v>
      </c>
      <c r="BG682">
        <f t="shared" si="314"/>
        <v>317.8474221538462</v>
      </c>
      <c r="BH682">
        <f t="shared" si="314"/>
        <v>238.38556661538465</v>
      </c>
      <c r="BI682">
        <f t="shared" si="314"/>
        <v>158.9237110769231</v>
      </c>
      <c r="BK682">
        <f>PER!BD682/PBR!BB682*100</f>
        <v>12.238959294297956</v>
      </c>
      <c r="BL682">
        <f t="shared" si="313"/>
        <v>209803.76884615386</v>
      </c>
      <c r="BN682">
        <f>PER!BP682/PBR!BL682*100</f>
        <v>13.476519109021872</v>
      </c>
    </row>
    <row r="683" spans="1:66" x14ac:dyDescent="0.3">
      <c r="A683" s="38">
        <v>42626</v>
      </c>
      <c r="B683" s="48">
        <v>216329.08</v>
      </c>
      <c r="C683" s="48">
        <v>260140.72</v>
      </c>
      <c r="D683" s="51">
        <v>1527000</v>
      </c>
      <c r="E683" s="50">
        <v>3294.03</v>
      </c>
      <c r="AC683" s="35">
        <f t="shared" si="301"/>
        <v>2017</v>
      </c>
      <c r="AD683" s="5">
        <f t="shared" si="302"/>
        <v>2016</v>
      </c>
      <c r="AE683" s="5">
        <f t="shared" si="303"/>
        <v>2015</v>
      </c>
      <c r="AF683" s="8">
        <f t="shared" si="304"/>
        <v>42626</v>
      </c>
      <c r="AG683" s="6">
        <f t="shared" si="289"/>
        <v>16</v>
      </c>
      <c r="AH683" s="6">
        <f t="shared" si="290"/>
        <v>36</v>
      </c>
      <c r="AJ683">
        <f t="shared" si="305"/>
        <v>182757.19692307693</v>
      </c>
      <c r="AK683">
        <f t="shared" si="306"/>
        <v>1.1836966403629705</v>
      </c>
      <c r="AL683" s="39">
        <f t="shared" si="307"/>
        <v>42626</v>
      </c>
      <c r="AM683" s="40">
        <f t="shared" si="308"/>
        <v>216.32907999999998</v>
      </c>
      <c r="AN683">
        <f t="shared" si="315"/>
        <v>475.16871199999991</v>
      </c>
      <c r="AO683">
        <f t="shared" si="315"/>
        <v>402.06583323076921</v>
      </c>
      <c r="AP683" s="33">
        <f t="shared" si="315"/>
        <v>328.96295446153846</v>
      </c>
      <c r="AQ683">
        <f t="shared" si="315"/>
        <v>255.8600756923077</v>
      </c>
      <c r="AR683">
        <f t="shared" si="315"/>
        <v>182.75719692307692</v>
      </c>
      <c r="AT683">
        <f>PER!AK683/PBR!AJ683*100</f>
        <v>11.650033051839491</v>
      </c>
      <c r="AU683">
        <f t="shared" si="309"/>
        <v>209984.3253846154</v>
      </c>
      <c r="AW683">
        <f>PER!AW683/PBR!AU683*100</f>
        <v>11.872977053675541</v>
      </c>
      <c r="BB683">
        <f t="shared" si="310"/>
        <v>199043.9553846154</v>
      </c>
      <c r="BC683">
        <f t="shared" si="311"/>
        <v>1.086840741191986</v>
      </c>
      <c r="BD683" s="41">
        <f t="shared" si="312"/>
        <v>216.32907999999998</v>
      </c>
      <c r="BE683">
        <f t="shared" si="314"/>
        <v>477.70549292307697</v>
      </c>
      <c r="BF683">
        <f t="shared" si="314"/>
        <v>398.0879107692308</v>
      </c>
      <c r="BG683">
        <f t="shared" si="314"/>
        <v>318.47032861538463</v>
      </c>
      <c r="BH683">
        <f t="shared" si="314"/>
        <v>238.85274646153852</v>
      </c>
      <c r="BI683">
        <f t="shared" si="314"/>
        <v>159.23516430769232</v>
      </c>
      <c r="BK683">
        <f>PER!BD683/PBR!BB683*100</f>
        <v>12.256268466591735</v>
      </c>
      <c r="BL683">
        <f t="shared" si="313"/>
        <v>209984.3253846154</v>
      </c>
      <c r="BN683">
        <f>PER!BP683/PBR!BL683*100</f>
        <v>13.516389829580794</v>
      </c>
    </row>
    <row r="684" spans="1:66" x14ac:dyDescent="0.3">
      <c r="A684" s="38">
        <v>42636</v>
      </c>
      <c r="B684" s="48">
        <v>222562.53</v>
      </c>
      <c r="C684" s="48">
        <v>268431.94</v>
      </c>
      <c r="D684" s="51">
        <v>1571000</v>
      </c>
      <c r="E684" s="50">
        <v>3398.82</v>
      </c>
      <c r="AC684" s="35">
        <f t="shared" si="301"/>
        <v>2017</v>
      </c>
      <c r="AD684" s="5">
        <f t="shared" si="302"/>
        <v>2016</v>
      </c>
      <c r="AE684" s="5">
        <f t="shared" si="303"/>
        <v>2015</v>
      </c>
      <c r="AF684" s="8">
        <f t="shared" si="304"/>
        <v>42636</v>
      </c>
      <c r="AG684" s="6">
        <f t="shared" si="289"/>
        <v>15</v>
      </c>
      <c r="AH684" s="6">
        <f t="shared" si="290"/>
        <v>37</v>
      </c>
      <c r="AJ684">
        <f t="shared" si="305"/>
        <v>182899.15711538462</v>
      </c>
      <c r="AK684">
        <f t="shared" si="306"/>
        <v>1.2168592436956567</v>
      </c>
      <c r="AL684" s="39">
        <f t="shared" si="307"/>
        <v>42636</v>
      </c>
      <c r="AM684" s="40">
        <f t="shared" si="308"/>
        <v>222.56253000000001</v>
      </c>
      <c r="AN684">
        <f t="shared" si="315"/>
        <v>475.53780849999993</v>
      </c>
      <c r="AO684">
        <f t="shared" si="315"/>
        <v>402.3781456538461</v>
      </c>
      <c r="AP684" s="33">
        <f t="shared" si="315"/>
        <v>329.21848280769228</v>
      </c>
      <c r="AQ684">
        <f t="shared" si="315"/>
        <v>256.05881996153846</v>
      </c>
      <c r="AR684">
        <f t="shared" si="315"/>
        <v>182.89915711538461</v>
      </c>
      <c r="AT684">
        <f>PER!AK684/PBR!AJ684*100</f>
        <v>11.646063364486402</v>
      </c>
      <c r="AU684">
        <f t="shared" si="309"/>
        <v>210164.88192307693</v>
      </c>
      <c r="AW684">
        <f>PER!AW684/PBR!AU684*100</f>
        <v>11.849719428990527</v>
      </c>
      <c r="BB684">
        <f t="shared" si="310"/>
        <v>199433.27192307691</v>
      </c>
      <c r="BC684">
        <f t="shared" si="311"/>
        <v>1.115974921606081</v>
      </c>
      <c r="BD684" s="41">
        <f t="shared" si="312"/>
        <v>222.56253000000001</v>
      </c>
      <c r="BE684">
        <f t="shared" si="314"/>
        <v>478.63985261538454</v>
      </c>
      <c r="BF684">
        <f t="shared" si="314"/>
        <v>398.86654384615383</v>
      </c>
      <c r="BG684">
        <f t="shared" si="314"/>
        <v>319.09323507692312</v>
      </c>
      <c r="BH684">
        <f t="shared" si="314"/>
        <v>239.31992630769233</v>
      </c>
      <c r="BI684">
        <f t="shared" si="314"/>
        <v>159.54661753846156</v>
      </c>
      <c r="BK684">
        <f>PER!BD684/PBR!BB684*100</f>
        <v>12.273510059920621</v>
      </c>
      <c r="BL684">
        <f t="shared" si="313"/>
        <v>210164.88192307693</v>
      </c>
      <c r="BN684">
        <f>PER!BP684/PBR!BL684*100</f>
        <v>13.556192042792306</v>
      </c>
    </row>
    <row r="685" spans="1:66" x14ac:dyDescent="0.3">
      <c r="A685" s="38">
        <v>42643</v>
      </c>
      <c r="B685" s="48">
        <v>226387.6</v>
      </c>
      <c r="C685" s="48">
        <v>272889.82</v>
      </c>
      <c r="D685" s="51">
        <v>1598000</v>
      </c>
      <c r="E685" s="50">
        <v>3456.45</v>
      </c>
      <c r="AC685" s="35">
        <f t="shared" si="301"/>
        <v>2017</v>
      </c>
      <c r="AD685" s="5">
        <f t="shared" si="302"/>
        <v>2016</v>
      </c>
      <c r="AE685" s="5">
        <f t="shared" si="303"/>
        <v>2015</v>
      </c>
      <c r="AF685" s="8">
        <f t="shared" si="304"/>
        <v>42643</v>
      </c>
      <c r="AG685" s="6">
        <f t="shared" si="289"/>
        <v>14</v>
      </c>
      <c r="AH685" s="6">
        <f t="shared" si="290"/>
        <v>38</v>
      </c>
      <c r="AJ685">
        <f t="shared" si="305"/>
        <v>183041.1173076923</v>
      </c>
      <c r="AK685">
        <f t="shared" si="306"/>
        <v>1.236812817414364</v>
      </c>
      <c r="AL685" s="39">
        <f t="shared" si="307"/>
        <v>42643</v>
      </c>
      <c r="AM685" s="40">
        <f t="shared" si="308"/>
        <v>226.38759999999999</v>
      </c>
      <c r="AN685">
        <f t="shared" si="315"/>
        <v>475.90690499999994</v>
      </c>
      <c r="AO685">
        <f t="shared" si="315"/>
        <v>402.69045807692305</v>
      </c>
      <c r="AP685" s="33">
        <f t="shared" si="315"/>
        <v>329.47401115384611</v>
      </c>
      <c r="AQ685">
        <f t="shared" si="315"/>
        <v>256.25756423076922</v>
      </c>
      <c r="AR685">
        <f t="shared" si="315"/>
        <v>183.0411173076923</v>
      </c>
      <c r="AT685">
        <f>PER!AK685/PBR!AJ685*100</f>
        <v>11.642099834630473</v>
      </c>
      <c r="AU685">
        <f t="shared" si="309"/>
        <v>210345.43846153846</v>
      </c>
      <c r="AW685">
        <f>PER!AW685/PBR!AU685*100</f>
        <v>11.826501732114137</v>
      </c>
      <c r="BB685">
        <f t="shared" si="310"/>
        <v>199822.58846153846</v>
      </c>
      <c r="BC685">
        <f t="shared" si="311"/>
        <v>1.1329429857904916</v>
      </c>
      <c r="BD685" s="41">
        <f t="shared" si="312"/>
        <v>226.38759999999999</v>
      </c>
      <c r="BE685">
        <f t="shared" si="314"/>
        <v>479.57421230769228</v>
      </c>
      <c r="BF685">
        <f t="shared" si="314"/>
        <v>399.64517692307692</v>
      </c>
      <c r="BG685">
        <f t="shared" si="314"/>
        <v>319.71614153846156</v>
      </c>
      <c r="BH685">
        <f t="shared" si="314"/>
        <v>239.7871061538462</v>
      </c>
      <c r="BI685">
        <f t="shared" si="314"/>
        <v>159.85807076923078</v>
      </c>
      <c r="BK685">
        <f>PER!BD685/PBR!BB685*100</f>
        <v>12.290684469279125</v>
      </c>
      <c r="BL685">
        <f t="shared" si="313"/>
        <v>210345.43846153846</v>
      </c>
      <c r="BN685">
        <f>PER!BP685/PBR!BL685*100</f>
        <v>13.595925925072628</v>
      </c>
    </row>
    <row r="686" spans="1:66" x14ac:dyDescent="0.3">
      <c r="A686" s="38">
        <v>42650</v>
      </c>
      <c r="B686" s="48">
        <v>241687.89</v>
      </c>
      <c r="C686" s="48">
        <v>289502.23</v>
      </c>
      <c r="D686" s="51">
        <v>1706000</v>
      </c>
      <c r="E686" s="50">
        <v>3667.22</v>
      </c>
      <c r="AC686" s="35">
        <f t="shared" si="301"/>
        <v>2017</v>
      </c>
      <c r="AD686" s="5">
        <f t="shared" si="302"/>
        <v>2016</v>
      </c>
      <c r="AE686" s="5">
        <f t="shared" si="303"/>
        <v>2015</v>
      </c>
      <c r="AF686" s="8">
        <f t="shared" si="304"/>
        <v>42650</v>
      </c>
      <c r="AG686" s="6">
        <f t="shared" si="289"/>
        <v>13</v>
      </c>
      <c r="AH686" s="6">
        <f t="shared" si="290"/>
        <v>39</v>
      </c>
      <c r="AJ686">
        <f t="shared" si="305"/>
        <v>183183.07749999998</v>
      </c>
      <c r="AK686">
        <f t="shared" si="306"/>
        <v>1.3193789147908601</v>
      </c>
      <c r="AL686" s="39">
        <f t="shared" si="307"/>
        <v>42650</v>
      </c>
      <c r="AM686" s="40">
        <f t="shared" si="308"/>
        <v>241.68789000000001</v>
      </c>
      <c r="AN686">
        <f t="shared" si="315"/>
        <v>476.27600149999989</v>
      </c>
      <c r="AO686">
        <f t="shared" si="315"/>
        <v>403.00277049999994</v>
      </c>
      <c r="AP686" s="33">
        <f t="shared" si="315"/>
        <v>329.72953949999993</v>
      </c>
      <c r="AQ686">
        <f t="shared" si="315"/>
        <v>256.45630849999998</v>
      </c>
      <c r="AR686">
        <f t="shared" si="315"/>
        <v>183.1830775</v>
      </c>
      <c r="AT686">
        <f>PER!AK686/PBR!AJ686*100</f>
        <v>11.6381424479562</v>
      </c>
      <c r="AU686">
        <f t="shared" si="309"/>
        <v>210525.99500000002</v>
      </c>
      <c r="AW686">
        <f>PER!AW686/PBR!AU686*100</f>
        <v>11.80332386031473</v>
      </c>
      <c r="BB686">
        <f t="shared" si="310"/>
        <v>200211.90499999997</v>
      </c>
      <c r="BC686">
        <f t="shared" si="311"/>
        <v>1.2071604333418637</v>
      </c>
      <c r="BD686" s="41">
        <f t="shared" si="312"/>
        <v>241.68789000000001</v>
      </c>
      <c r="BE686">
        <f t="shared" si="314"/>
        <v>480.5085719999999</v>
      </c>
      <c r="BF686">
        <f t="shared" si="314"/>
        <v>400.42380999999995</v>
      </c>
      <c r="BG686">
        <f t="shared" si="314"/>
        <v>320.33904799999993</v>
      </c>
      <c r="BH686">
        <f t="shared" si="314"/>
        <v>240.25428599999998</v>
      </c>
      <c r="BI686">
        <f t="shared" si="314"/>
        <v>160.16952399999997</v>
      </c>
      <c r="BK686">
        <f>PER!BD686/PBR!BB686*100</f>
        <v>12.307792086589458</v>
      </c>
      <c r="BL686">
        <f t="shared" si="313"/>
        <v>210525.99500000002</v>
      </c>
      <c r="BN686">
        <f>PER!BP686/PBR!BL686*100</f>
        <v>13.635591652232781</v>
      </c>
    </row>
    <row r="687" spans="1:66" x14ac:dyDescent="0.3">
      <c r="A687" s="38">
        <v>42657</v>
      </c>
      <c r="B687" s="48">
        <v>221851.31</v>
      </c>
      <c r="C687" s="48">
        <v>268751.03000000003</v>
      </c>
      <c r="D687" s="51">
        <v>1577000</v>
      </c>
      <c r="E687" s="50">
        <v>3426.27</v>
      </c>
      <c r="AC687" s="35">
        <f t="shared" si="301"/>
        <v>2017</v>
      </c>
      <c r="AD687" s="5">
        <f t="shared" si="302"/>
        <v>2016</v>
      </c>
      <c r="AE687" s="5">
        <f t="shared" si="303"/>
        <v>2015</v>
      </c>
      <c r="AF687" s="8">
        <f t="shared" si="304"/>
        <v>42657</v>
      </c>
      <c r="AG687" s="6">
        <f t="shared" si="289"/>
        <v>12</v>
      </c>
      <c r="AH687" s="6">
        <f t="shared" si="290"/>
        <v>40</v>
      </c>
      <c r="AJ687">
        <f t="shared" si="305"/>
        <v>183325.0376923077</v>
      </c>
      <c r="AK687">
        <f t="shared" si="306"/>
        <v>1.2101528126908376</v>
      </c>
      <c r="AL687" s="39">
        <f t="shared" si="307"/>
        <v>42657</v>
      </c>
      <c r="AM687" s="40">
        <f t="shared" si="308"/>
        <v>221.85130999999998</v>
      </c>
      <c r="AN687">
        <f t="shared" si="315"/>
        <v>476.64509799999996</v>
      </c>
      <c r="AO687">
        <f t="shared" si="315"/>
        <v>403.31508292307689</v>
      </c>
      <c r="AP687" s="33">
        <f t="shared" si="315"/>
        <v>329.98506784615381</v>
      </c>
      <c r="AQ687">
        <f t="shared" si="315"/>
        <v>256.65505276923079</v>
      </c>
      <c r="AR687">
        <f t="shared" si="315"/>
        <v>183.32503769230769</v>
      </c>
      <c r="AT687">
        <f>PER!AK687/PBR!AJ687*100</f>
        <v>11.634191190192416</v>
      </c>
      <c r="AU687">
        <f t="shared" si="309"/>
        <v>210706.55153846156</v>
      </c>
      <c r="AW687">
        <f>PER!AW687/PBR!AU687*100</f>
        <v>11.780185711212797</v>
      </c>
      <c r="BB687">
        <f t="shared" si="310"/>
        <v>200601.22153846154</v>
      </c>
      <c r="BC687">
        <f t="shared" si="311"/>
        <v>1.1059319993097059</v>
      </c>
      <c r="BD687" s="41">
        <f t="shared" si="312"/>
        <v>221.85130999999998</v>
      </c>
      <c r="BE687">
        <f t="shared" si="314"/>
        <v>481.4429316923077</v>
      </c>
      <c r="BF687">
        <f t="shared" si="314"/>
        <v>401.20244307692309</v>
      </c>
      <c r="BG687">
        <f t="shared" si="314"/>
        <v>320.96195446153848</v>
      </c>
      <c r="BH687">
        <f t="shared" si="314"/>
        <v>240.72146584615388</v>
      </c>
      <c r="BI687">
        <f t="shared" si="314"/>
        <v>160.48097723076924</v>
      </c>
      <c r="BK687">
        <f>PER!BD687/PBR!BB687*100</f>
        <v>12.324833300731338</v>
      </c>
      <c r="BL687">
        <f t="shared" si="313"/>
        <v>210706.55153846156</v>
      </c>
      <c r="BN687">
        <f>PER!BP687/PBR!BL687*100</f>
        <v>13.675189399481159</v>
      </c>
    </row>
    <row r="688" spans="1:66" x14ac:dyDescent="0.3">
      <c r="A688" s="38">
        <v>42664</v>
      </c>
      <c r="B688" s="48">
        <v>223539.47</v>
      </c>
      <c r="C688" s="48">
        <v>269423.62</v>
      </c>
      <c r="D688" s="51">
        <v>1589000</v>
      </c>
      <c r="E688" s="50">
        <v>3434.69</v>
      </c>
      <c r="AC688" s="35">
        <f t="shared" si="301"/>
        <v>2017</v>
      </c>
      <c r="AD688" s="5">
        <f t="shared" si="302"/>
        <v>2016</v>
      </c>
      <c r="AE688" s="5">
        <f t="shared" si="303"/>
        <v>2015</v>
      </c>
      <c r="AF688" s="8">
        <f t="shared" si="304"/>
        <v>42664</v>
      </c>
      <c r="AG688" s="6">
        <f t="shared" si="289"/>
        <v>11</v>
      </c>
      <c r="AH688" s="6">
        <f t="shared" si="290"/>
        <v>41</v>
      </c>
      <c r="AJ688">
        <f t="shared" si="305"/>
        <v>183466.99788461538</v>
      </c>
      <c r="AK688">
        <f t="shared" si="306"/>
        <v>1.2184178766613203</v>
      </c>
      <c r="AL688" s="39">
        <f t="shared" si="307"/>
        <v>42664</v>
      </c>
      <c r="AM688" s="40">
        <f t="shared" si="308"/>
        <v>223.53946999999999</v>
      </c>
      <c r="AN688">
        <f t="shared" si="315"/>
        <v>477.01419449999992</v>
      </c>
      <c r="AO688">
        <f t="shared" si="315"/>
        <v>403.62739534615383</v>
      </c>
      <c r="AP688" s="33">
        <f t="shared" si="315"/>
        <v>330.24059619230763</v>
      </c>
      <c r="AQ688">
        <f t="shared" si="315"/>
        <v>256.85379703846149</v>
      </c>
      <c r="AR688">
        <f t="shared" si="315"/>
        <v>183.46699788461538</v>
      </c>
      <c r="AT688">
        <f>PER!AK688/PBR!AJ688*100</f>
        <v>11.630246047112127</v>
      </c>
      <c r="AU688">
        <f t="shared" si="309"/>
        <v>210887.10807692309</v>
      </c>
      <c r="AW688">
        <f>PER!AW688/PBR!AU688*100</f>
        <v>11.757087182779442</v>
      </c>
      <c r="BB688">
        <f t="shared" si="310"/>
        <v>200990.53807692305</v>
      </c>
      <c r="BC688">
        <f t="shared" si="311"/>
        <v>1.1121890221242505</v>
      </c>
      <c r="BD688" s="41">
        <f t="shared" si="312"/>
        <v>223.53946999999999</v>
      </c>
      <c r="BE688">
        <f t="shared" si="314"/>
        <v>482.37729138461532</v>
      </c>
      <c r="BF688">
        <f t="shared" si="314"/>
        <v>401.98107615384612</v>
      </c>
      <c r="BG688">
        <f t="shared" si="314"/>
        <v>321.58486092307692</v>
      </c>
      <c r="BH688">
        <f t="shared" si="314"/>
        <v>241.18864569230772</v>
      </c>
      <c r="BI688">
        <f t="shared" si="314"/>
        <v>160.79243046153846</v>
      </c>
      <c r="BK688">
        <f>PER!BD688/PBR!BB688*100</f>
        <v>12.341808497571469</v>
      </c>
      <c r="BL688">
        <f t="shared" si="313"/>
        <v>210887.10807692309</v>
      </c>
      <c r="BN688">
        <f>PER!BP688/PBR!BL688*100</f>
        <v>13.714719341426132</v>
      </c>
    </row>
    <row r="689" spans="1:66" x14ac:dyDescent="0.3">
      <c r="A689" s="38">
        <v>42671</v>
      </c>
      <c r="B689" s="48">
        <v>227056.45</v>
      </c>
      <c r="C689" s="48">
        <v>274183.46000000002</v>
      </c>
      <c r="D689" s="51">
        <v>1614000</v>
      </c>
      <c r="E689" s="50">
        <v>3496.99</v>
      </c>
      <c r="AC689" s="35">
        <f t="shared" si="301"/>
        <v>2017</v>
      </c>
      <c r="AD689" s="5">
        <f t="shared" si="302"/>
        <v>2016</v>
      </c>
      <c r="AE689" s="5">
        <f t="shared" si="303"/>
        <v>2015</v>
      </c>
      <c r="AF689" s="8">
        <f t="shared" si="304"/>
        <v>42671</v>
      </c>
      <c r="AG689" s="6">
        <f t="shared" si="289"/>
        <v>10</v>
      </c>
      <c r="AH689" s="6">
        <f t="shared" si="290"/>
        <v>42</v>
      </c>
      <c r="AJ689">
        <f t="shared" si="305"/>
        <v>183608.95807692307</v>
      </c>
      <c r="AK689">
        <f t="shared" si="306"/>
        <v>1.2366305673652078</v>
      </c>
      <c r="AL689" s="39">
        <f t="shared" si="307"/>
        <v>42671</v>
      </c>
      <c r="AM689" s="40">
        <f t="shared" si="308"/>
        <v>227.05645000000001</v>
      </c>
      <c r="AN689">
        <f t="shared" si="315"/>
        <v>477.38329099999993</v>
      </c>
      <c r="AO689">
        <f t="shared" si="315"/>
        <v>403.93970776923072</v>
      </c>
      <c r="AP689" s="33">
        <f t="shared" si="315"/>
        <v>330.49612453846152</v>
      </c>
      <c r="AQ689">
        <f t="shared" si="315"/>
        <v>257.05254130769225</v>
      </c>
      <c r="AR689">
        <f t="shared" si="315"/>
        <v>183.60895807692307</v>
      </c>
      <c r="AT689">
        <f>PER!AK689/PBR!AJ689*100</f>
        <v>11.626307004532341</v>
      </c>
      <c r="AU689">
        <f t="shared" si="309"/>
        <v>211067.66461538462</v>
      </c>
      <c r="AW689">
        <f>PER!AW689/PBR!AU689*100</f>
        <v>11.734028173334892</v>
      </c>
      <c r="BB689">
        <f t="shared" si="310"/>
        <v>201379.85461538463</v>
      </c>
      <c r="BC689">
        <f t="shared" si="311"/>
        <v>1.1275032968598329</v>
      </c>
      <c r="BD689" s="41">
        <f t="shared" si="312"/>
        <v>227.05645000000001</v>
      </c>
      <c r="BE689">
        <f t="shared" si="314"/>
        <v>483.31165107692306</v>
      </c>
      <c r="BF689">
        <f t="shared" si="314"/>
        <v>402.75970923076926</v>
      </c>
      <c r="BG689">
        <f t="shared" si="314"/>
        <v>322.20776738461541</v>
      </c>
      <c r="BH689">
        <f t="shared" si="314"/>
        <v>241.65582553846158</v>
      </c>
      <c r="BI689">
        <f t="shared" si="314"/>
        <v>161.1038836923077</v>
      </c>
      <c r="BK689">
        <f>PER!BD689/PBR!BB689*100</f>
        <v>12.35871805999264</v>
      </c>
      <c r="BL689">
        <f t="shared" si="313"/>
        <v>211067.66461538462</v>
      </c>
      <c r="BN689">
        <f>PER!BP689/PBR!BL689*100</f>
        <v>13.754181652078588</v>
      </c>
    </row>
    <row r="690" spans="1:66" x14ac:dyDescent="0.3">
      <c r="A690" s="38">
        <v>42678</v>
      </c>
      <c r="B690" s="48">
        <v>228885.28</v>
      </c>
      <c r="C690" s="48">
        <v>274334.42</v>
      </c>
      <c r="D690" s="51">
        <v>1627000</v>
      </c>
      <c r="E690" s="50">
        <v>3498.47</v>
      </c>
      <c r="AC690" s="35">
        <f t="shared" si="301"/>
        <v>2017</v>
      </c>
      <c r="AD690" s="5">
        <f t="shared" si="302"/>
        <v>2016</v>
      </c>
      <c r="AE690" s="5">
        <f t="shared" si="303"/>
        <v>2015</v>
      </c>
      <c r="AF690" s="8">
        <f t="shared" si="304"/>
        <v>42678</v>
      </c>
      <c r="AG690" s="6">
        <f t="shared" si="289"/>
        <v>9</v>
      </c>
      <c r="AH690" s="6">
        <f t="shared" si="290"/>
        <v>43</v>
      </c>
      <c r="AJ690">
        <f t="shared" si="305"/>
        <v>183750.91826923075</v>
      </c>
      <c r="AK690">
        <f t="shared" si="306"/>
        <v>1.2456279519900884</v>
      </c>
      <c r="AL690" s="39">
        <f t="shared" si="307"/>
        <v>42678</v>
      </c>
      <c r="AM690" s="40">
        <f t="shared" si="308"/>
        <v>228.88527999999999</v>
      </c>
      <c r="AN690">
        <f t="shared" si="315"/>
        <v>477.75238749999988</v>
      </c>
      <c r="AO690">
        <f t="shared" si="315"/>
        <v>404.25202019230761</v>
      </c>
      <c r="AP690" s="33">
        <f t="shared" si="315"/>
        <v>330.75165288461528</v>
      </c>
      <c r="AQ690">
        <f t="shared" si="315"/>
        <v>257.25128557692301</v>
      </c>
      <c r="AR690">
        <f t="shared" si="315"/>
        <v>183.75091826923074</v>
      </c>
      <c r="AT690">
        <f>PER!AK690/PBR!AJ690*100</f>
        <v>11.622374048313889</v>
      </c>
      <c r="AU690">
        <f t="shared" si="309"/>
        <v>211248.22115384616</v>
      </c>
      <c r="AW690">
        <f>PER!AW690/PBR!AU690*100</f>
        <v>11.711008581547</v>
      </c>
      <c r="BB690">
        <f t="shared" si="310"/>
        <v>201769.17115384611</v>
      </c>
      <c r="BC690">
        <f t="shared" si="311"/>
        <v>1.1343917343322893</v>
      </c>
      <c r="BD690" s="41">
        <f t="shared" si="312"/>
        <v>228.88527999999999</v>
      </c>
      <c r="BE690">
        <f t="shared" si="314"/>
        <v>484.24601076923068</v>
      </c>
      <c r="BF690">
        <f t="shared" si="314"/>
        <v>403.53834230769223</v>
      </c>
      <c r="BG690">
        <f t="shared" si="314"/>
        <v>322.83067384615379</v>
      </c>
      <c r="BH690">
        <f t="shared" si="314"/>
        <v>242.12300538461537</v>
      </c>
      <c r="BI690">
        <f t="shared" si="314"/>
        <v>161.41533692307689</v>
      </c>
      <c r="BK690">
        <f>PER!BD690/PBR!BB690*100</f>
        <v>12.375562367922548</v>
      </c>
      <c r="BL690">
        <f t="shared" si="313"/>
        <v>211248.22115384616</v>
      </c>
      <c r="BN690">
        <f>PER!BP690/PBR!BL690*100</f>
        <v>13.793576504854499</v>
      </c>
    </row>
    <row r="691" spans="1:66" x14ac:dyDescent="0.3">
      <c r="A691" s="38">
        <v>42685</v>
      </c>
      <c r="B691" s="48">
        <v>224805.58</v>
      </c>
      <c r="C691" s="48">
        <v>269327.12</v>
      </c>
      <c r="D691" s="51">
        <v>1598000</v>
      </c>
      <c r="E691" s="50">
        <v>3433.47</v>
      </c>
      <c r="AC691" s="35">
        <f t="shared" ref="AC691:AC692" si="316">AD691+1</f>
        <v>2017</v>
      </c>
      <c r="AD691" s="5">
        <f t="shared" ref="AD691:AD692" si="317">YEAR(AF691)</f>
        <v>2016</v>
      </c>
      <c r="AE691" s="5">
        <f t="shared" ref="AE691:AE692" si="318">AD691-1</f>
        <v>2015</v>
      </c>
      <c r="AF691" s="8">
        <f t="shared" ref="AF691:AF692" si="319">A691</f>
        <v>42685</v>
      </c>
      <c r="AG691" s="6">
        <f t="shared" si="289"/>
        <v>8</v>
      </c>
      <c r="AH691" s="6">
        <f t="shared" si="290"/>
        <v>44</v>
      </c>
      <c r="AJ691">
        <f t="shared" ref="AJ691:AJ692" si="320">VLOOKUP($AD691,$AK$3:$AM$17,AL$1,FALSE)*($AH691/$AG$18)+VLOOKUP($AE691,$AK$3:$AM$17,AL$1,FALSE)*($AG691/$AH$18)</f>
        <v>183892.87846153846</v>
      </c>
      <c r="AK691">
        <f t="shared" ref="AK691:AK692" si="321">B691/AJ691</f>
        <v>1.2224811633856636</v>
      </c>
      <c r="AL691" s="39">
        <f t="shared" ref="AL691:AL692" si="322">AF691</f>
        <v>42685</v>
      </c>
      <c r="AM691" s="40">
        <f t="shared" ref="AM691:AM692" si="323">(B691)/1000</f>
        <v>224.80557999999999</v>
      </c>
      <c r="AN691">
        <f t="shared" si="315"/>
        <v>478.12148399999995</v>
      </c>
      <c r="AO691">
        <f t="shared" si="315"/>
        <v>404.56433261538461</v>
      </c>
      <c r="AP691" s="33">
        <f t="shared" si="315"/>
        <v>331.00718123076922</v>
      </c>
      <c r="AQ691">
        <f t="shared" si="315"/>
        <v>257.45002984615383</v>
      </c>
      <c r="AR691">
        <f t="shared" si="315"/>
        <v>183.89287846153846</v>
      </c>
      <c r="AT691">
        <f>PER!AK691/PBR!AJ691*100</f>
        <v>11.618447164361264</v>
      </c>
      <c r="AU691">
        <f t="shared" ref="AU691:AU692" si="324">VLOOKUP($AD691,$AK$3:$AM$17,AM$1,FALSE)*($AH691/$AG$18)+VLOOKUP($AE691,$AK$3:$AM$17,AM$1,FALSE)*($AG691/$AH$18)</f>
        <v>211428.77769230769</v>
      </c>
      <c r="AW691">
        <f>PER!AW691/PBR!AU691*100</f>
        <v>11.688028306429764</v>
      </c>
      <c r="BB691">
        <f t="shared" ref="BB691:BB692" si="325">VLOOKUP($AD691,$AK$3:$AM$17,AL$1,FALSE)*($AG691/$AG$18)+VLOOKUP($AC691,$AK$3:$AM$17,AL$1,FALSE)*($AH691/$AH$18)</f>
        <v>202158.48769230768</v>
      </c>
      <c r="BC691">
        <f t="shared" ref="BC691:BC692" si="326">B691/BB691</f>
        <v>1.1120264232593686</v>
      </c>
      <c r="BD691" s="41">
        <f t="shared" ref="BD691:BD692" si="327">AM691</f>
        <v>224.80557999999999</v>
      </c>
      <c r="BE691">
        <f t="shared" si="314"/>
        <v>485.18037046153842</v>
      </c>
      <c r="BF691">
        <f t="shared" si="314"/>
        <v>404.31697538461538</v>
      </c>
      <c r="BG691">
        <f t="shared" si="314"/>
        <v>323.45358030769228</v>
      </c>
      <c r="BH691">
        <f t="shared" si="314"/>
        <v>242.59018523076924</v>
      </c>
      <c r="BI691">
        <f t="shared" si="314"/>
        <v>161.72679015384614</v>
      </c>
      <c r="BK691">
        <f>PER!BD691/PBR!BB691*100</f>
        <v>12.39234179836221</v>
      </c>
      <c r="BL691">
        <f t="shared" ref="BL691:BL692" si="328">VLOOKUP($AD691,$AK$3:$AM$17,AM$1,FALSE)*($AH691/$AG$18)+VLOOKUP($AE691,$AK$3:$AM$17,AM$1,FALSE)*($AG691/$AH$18)</f>
        <v>211428.77769230769</v>
      </c>
      <c r="BN691">
        <f>PER!BP691/PBR!BL691*100</f>
        <v>13.83290407257747</v>
      </c>
    </row>
    <row r="692" spans="1:66" x14ac:dyDescent="0.3">
      <c r="A692" s="38">
        <v>42691</v>
      </c>
      <c r="B692" s="48">
        <v>220585.2</v>
      </c>
      <c r="C692" s="48">
        <v>266777.71999999997</v>
      </c>
      <c r="D692" s="51">
        <v>1568000</v>
      </c>
      <c r="E692" s="50">
        <v>3403.69</v>
      </c>
      <c r="AC692" s="35">
        <f t="shared" si="316"/>
        <v>2017</v>
      </c>
      <c r="AD692" s="5">
        <f t="shared" si="317"/>
        <v>2016</v>
      </c>
      <c r="AE692" s="5">
        <f t="shared" si="318"/>
        <v>2015</v>
      </c>
      <c r="AF692" s="8">
        <f t="shared" si="319"/>
        <v>42691</v>
      </c>
      <c r="AG692" s="6">
        <f t="shared" si="289"/>
        <v>7</v>
      </c>
      <c r="AH692" s="6">
        <f t="shared" si="290"/>
        <v>45</v>
      </c>
      <c r="AJ692">
        <f t="shared" si="320"/>
        <v>184034.83865384615</v>
      </c>
      <c r="AK692">
        <f t="shared" si="321"/>
        <v>1.1986056640878848</v>
      </c>
      <c r="AL692" s="39">
        <f t="shared" si="322"/>
        <v>42691</v>
      </c>
      <c r="AM692" s="40">
        <f t="shared" si="323"/>
        <v>220.58520000000001</v>
      </c>
      <c r="AN692">
        <f t="shared" ref="AN692:AR692" si="329">($AJ692*AN$18)/1000</f>
        <v>478.49058049999991</v>
      </c>
      <c r="AO692">
        <f t="shared" si="329"/>
        <v>404.8766450384615</v>
      </c>
      <c r="AP692" s="33">
        <f t="shared" si="329"/>
        <v>331.26270957692304</v>
      </c>
      <c r="AQ692">
        <f t="shared" si="329"/>
        <v>257.64877411538458</v>
      </c>
      <c r="AR692">
        <f t="shared" si="329"/>
        <v>184.03483865384615</v>
      </c>
      <c r="AT692">
        <f>PER!AK692/PBR!AJ692*100</f>
        <v>11.614526338622461</v>
      </c>
      <c r="AU692">
        <f t="shared" si="324"/>
        <v>211609.33423076925</v>
      </c>
      <c r="AW692">
        <f>PER!AW692/PBR!AU692*100</f>
        <v>11.665087247341853</v>
      </c>
      <c r="BB692">
        <f t="shared" si="325"/>
        <v>202547.80423076922</v>
      </c>
      <c r="BC692">
        <f t="shared" si="326"/>
        <v>1.0890525366973627</v>
      </c>
      <c r="BD692" s="41">
        <f t="shared" si="327"/>
        <v>220.58520000000001</v>
      </c>
      <c r="BE692">
        <f t="shared" ref="BE692:BI692" si="330">($BB692*BE$18)/1000</f>
        <v>486.1147301538461</v>
      </c>
      <c r="BF692">
        <f t="shared" si="330"/>
        <v>405.09560846153846</v>
      </c>
      <c r="BG692">
        <f t="shared" si="330"/>
        <v>324.07648676923083</v>
      </c>
      <c r="BH692">
        <f t="shared" si="330"/>
        <v>243.05736507692311</v>
      </c>
      <c r="BI692">
        <f t="shared" si="330"/>
        <v>162.03824338461541</v>
      </c>
      <c r="BK692">
        <f>PER!BD692/PBR!BB692*100</f>
        <v>12.409056725414134</v>
      </c>
      <c r="BL692">
        <f t="shared" si="328"/>
        <v>211609.33423076925</v>
      </c>
      <c r="BN692">
        <f>PER!BP692/PBR!BL692*100</f>
        <v>13.872164527481246</v>
      </c>
    </row>
    <row r="693" spans="1:66" x14ac:dyDescent="0.3">
      <c r="A693" s="38"/>
      <c r="B693" s="35"/>
      <c r="C693" s="35"/>
      <c r="AF693" s="8"/>
      <c r="AG693" s="6">
        <f t="shared" si="289"/>
        <v>6</v>
      </c>
      <c r="AH693" s="6">
        <f t="shared" si="290"/>
        <v>46</v>
      </c>
      <c r="AL693" s="39"/>
      <c r="AM693" s="39"/>
    </row>
    <row r="694" spans="1:66" x14ac:dyDescent="0.3">
      <c r="A694" s="38"/>
      <c r="B694" s="35"/>
      <c r="C694" s="35"/>
      <c r="AF694" s="8"/>
      <c r="AG694" s="6">
        <f t="shared" si="289"/>
        <v>5</v>
      </c>
      <c r="AH694" s="6">
        <f t="shared" si="290"/>
        <v>47</v>
      </c>
      <c r="AL694" s="39"/>
      <c r="AM694" s="39"/>
    </row>
    <row r="695" spans="1:66" x14ac:dyDescent="0.3">
      <c r="A695" s="38"/>
      <c r="B695" s="35"/>
      <c r="C695" s="35"/>
      <c r="AF695" s="8"/>
      <c r="AG695" s="6">
        <f t="shared" si="289"/>
        <v>4</v>
      </c>
      <c r="AH695" s="6">
        <f t="shared" si="290"/>
        <v>48</v>
      </c>
      <c r="AL695" s="39"/>
      <c r="AM695" s="39"/>
    </row>
    <row r="696" spans="1:66" x14ac:dyDescent="0.3">
      <c r="A696" s="38"/>
      <c r="B696" s="35"/>
      <c r="C696" s="35"/>
      <c r="AF696" s="8"/>
      <c r="AG696" s="6">
        <f t="shared" si="289"/>
        <v>3</v>
      </c>
      <c r="AH696" s="6">
        <f t="shared" si="290"/>
        <v>49</v>
      </c>
      <c r="AL696" s="39"/>
      <c r="AM696" s="39"/>
    </row>
    <row r="697" spans="1:66" x14ac:dyDescent="0.3">
      <c r="A697" s="38"/>
      <c r="B697" s="35"/>
      <c r="C697" s="35"/>
      <c r="AF697" s="8"/>
      <c r="AG697" s="6">
        <f t="shared" si="289"/>
        <v>2</v>
      </c>
      <c r="AH697" s="6">
        <f t="shared" si="290"/>
        <v>50</v>
      </c>
      <c r="AL697" s="39"/>
      <c r="AM697" s="39"/>
    </row>
    <row r="698" spans="1:66" x14ac:dyDescent="0.3">
      <c r="A698" s="38"/>
      <c r="B698" s="35"/>
      <c r="C698" s="35"/>
      <c r="AF698" s="8"/>
      <c r="AG698" s="6">
        <f t="shared" si="289"/>
        <v>1</v>
      </c>
      <c r="AH698" s="6">
        <f t="shared" si="290"/>
        <v>51</v>
      </c>
      <c r="AL698" s="39"/>
      <c r="AM698" s="39"/>
    </row>
    <row r="699" spans="1:66" x14ac:dyDescent="0.3">
      <c r="A699" s="38"/>
      <c r="B699" s="35"/>
      <c r="C699" s="35"/>
      <c r="AF699" s="8"/>
      <c r="AG699" s="6">
        <v>52</v>
      </c>
      <c r="AH699" s="6">
        <v>0</v>
      </c>
      <c r="AL699" s="39"/>
      <c r="AM699" s="39"/>
    </row>
    <row r="700" spans="1:66" x14ac:dyDescent="0.3">
      <c r="A700" s="38"/>
      <c r="B700" s="35"/>
      <c r="C700" s="35"/>
      <c r="AF700" s="8"/>
      <c r="AG700" s="6">
        <f t="shared" si="289"/>
        <v>51</v>
      </c>
      <c r="AH700" s="6">
        <f t="shared" si="290"/>
        <v>1</v>
      </c>
      <c r="AL700" s="39"/>
      <c r="AM700" s="39"/>
    </row>
    <row r="701" spans="1:66" x14ac:dyDescent="0.3">
      <c r="A701" s="38"/>
      <c r="B701" s="35"/>
      <c r="C701" s="35"/>
      <c r="AF701" s="8"/>
      <c r="AG701" s="6">
        <f t="shared" si="289"/>
        <v>50</v>
      </c>
      <c r="AH701" s="6">
        <f t="shared" si="290"/>
        <v>2</v>
      </c>
      <c r="AL701" s="39"/>
      <c r="AM701" s="39"/>
    </row>
    <row r="702" spans="1:66" x14ac:dyDescent="0.3">
      <c r="A702" s="38"/>
      <c r="B702" s="35"/>
      <c r="C702" s="35"/>
      <c r="AF702" s="8"/>
      <c r="AG702" s="6">
        <f t="shared" si="289"/>
        <v>49</v>
      </c>
      <c r="AH702" s="6">
        <f t="shared" si="290"/>
        <v>3</v>
      </c>
      <c r="AL702" s="39"/>
      <c r="AM702" s="39"/>
    </row>
    <row r="703" spans="1:66" x14ac:dyDescent="0.3">
      <c r="A703" s="38"/>
      <c r="B703" s="35"/>
      <c r="C703" s="35"/>
      <c r="AF703" s="8"/>
      <c r="AG703" s="6">
        <f t="shared" si="289"/>
        <v>48</v>
      </c>
      <c r="AH703" s="6">
        <f t="shared" si="290"/>
        <v>4</v>
      </c>
      <c r="AL703" s="39"/>
      <c r="AM703" s="39"/>
    </row>
    <row r="704" spans="1:66" x14ac:dyDescent="0.3">
      <c r="A704" s="38"/>
      <c r="B704" s="35"/>
      <c r="C704" s="35"/>
      <c r="AF704" s="8"/>
      <c r="AG704" s="6">
        <f t="shared" si="289"/>
        <v>47</v>
      </c>
      <c r="AH704" s="6">
        <f t="shared" si="290"/>
        <v>5</v>
      </c>
      <c r="AL704" s="39"/>
      <c r="AM704" s="39"/>
    </row>
    <row r="705" spans="1:39" x14ac:dyDescent="0.3">
      <c r="A705" s="38"/>
      <c r="B705" s="35"/>
      <c r="C705" s="35"/>
      <c r="AF705" s="8"/>
      <c r="AG705" s="6">
        <f t="shared" si="289"/>
        <v>46</v>
      </c>
      <c r="AH705" s="6">
        <f t="shared" si="290"/>
        <v>6</v>
      </c>
      <c r="AL705" s="39"/>
      <c r="AM705" s="39"/>
    </row>
    <row r="706" spans="1:39" x14ac:dyDescent="0.3">
      <c r="A706" s="38"/>
      <c r="B706" s="35"/>
      <c r="C706" s="35"/>
      <c r="AF706" s="8"/>
      <c r="AG706" s="6">
        <f t="shared" si="289"/>
        <v>45</v>
      </c>
      <c r="AH706" s="6">
        <f t="shared" si="290"/>
        <v>7</v>
      </c>
      <c r="AL706" s="39"/>
      <c r="AM706" s="39"/>
    </row>
    <row r="707" spans="1:39" x14ac:dyDescent="0.3">
      <c r="A707" s="38"/>
      <c r="B707" s="35"/>
      <c r="C707" s="35"/>
      <c r="AF707" s="8"/>
      <c r="AG707" s="6">
        <f t="shared" si="289"/>
        <v>44</v>
      </c>
      <c r="AH707" s="6">
        <f t="shared" si="290"/>
        <v>8</v>
      </c>
      <c r="AL707" s="39"/>
      <c r="AM707" s="39"/>
    </row>
    <row r="708" spans="1:39" x14ac:dyDescent="0.3">
      <c r="A708" s="38"/>
      <c r="B708" s="35"/>
      <c r="C708" s="35"/>
      <c r="AF708" s="8"/>
      <c r="AG708" s="6">
        <f t="shared" si="289"/>
        <v>43</v>
      </c>
      <c r="AH708" s="6">
        <f t="shared" si="290"/>
        <v>9</v>
      </c>
      <c r="AL708" s="39"/>
      <c r="AM708" s="39"/>
    </row>
    <row r="709" spans="1:39" x14ac:dyDescent="0.3">
      <c r="A709" s="38"/>
      <c r="B709" s="35"/>
      <c r="C709" s="35"/>
      <c r="AF709" s="8"/>
      <c r="AG709" s="6">
        <f t="shared" si="289"/>
        <v>42</v>
      </c>
      <c r="AH709" s="6">
        <f t="shared" si="290"/>
        <v>10</v>
      </c>
      <c r="AL709" s="39"/>
      <c r="AM709" s="39"/>
    </row>
    <row r="710" spans="1:39" x14ac:dyDescent="0.3">
      <c r="A710" s="38"/>
      <c r="B710" s="35"/>
      <c r="C710" s="35"/>
      <c r="AF710" s="8"/>
      <c r="AG710" s="6">
        <f t="shared" si="289"/>
        <v>41</v>
      </c>
      <c r="AH710" s="6">
        <f t="shared" si="290"/>
        <v>11</v>
      </c>
      <c r="AL710" s="39"/>
      <c r="AM710" s="39"/>
    </row>
    <row r="711" spans="1:39" x14ac:dyDescent="0.3">
      <c r="A711" s="38"/>
      <c r="B711" s="35"/>
      <c r="C711" s="35"/>
      <c r="AF711" s="8"/>
      <c r="AG711" s="6">
        <f t="shared" si="289"/>
        <v>40</v>
      </c>
      <c r="AH711" s="6">
        <f t="shared" si="290"/>
        <v>12</v>
      </c>
      <c r="AL711" s="39"/>
      <c r="AM711" s="39"/>
    </row>
    <row r="712" spans="1:39" x14ac:dyDescent="0.3">
      <c r="A712" s="38"/>
      <c r="B712" s="35"/>
      <c r="C712" s="35"/>
      <c r="AF712" s="8"/>
      <c r="AG712" s="6">
        <f t="shared" ref="AG712:AG750" si="331">AG711-1</f>
        <v>39</v>
      </c>
      <c r="AH712" s="6">
        <f t="shared" ref="AH712:AH750" si="332">AH711+1</f>
        <v>13</v>
      </c>
      <c r="AL712" s="39"/>
      <c r="AM712" s="39"/>
    </row>
    <row r="713" spans="1:39" x14ac:dyDescent="0.3">
      <c r="A713" s="38"/>
      <c r="B713" s="35"/>
      <c r="C713" s="35"/>
      <c r="AF713" s="8"/>
      <c r="AG713" s="6">
        <f t="shared" si="331"/>
        <v>38</v>
      </c>
      <c r="AH713" s="6">
        <f t="shared" si="332"/>
        <v>14</v>
      </c>
      <c r="AL713" s="39"/>
      <c r="AM713" s="39"/>
    </row>
    <row r="714" spans="1:39" x14ac:dyDescent="0.3">
      <c r="A714" s="38"/>
      <c r="B714" s="35"/>
      <c r="C714" s="35"/>
      <c r="AF714" s="8"/>
      <c r="AG714" s="6">
        <f t="shared" si="331"/>
        <v>37</v>
      </c>
      <c r="AH714" s="6">
        <f t="shared" si="332"/>
        <v>15</v>
      </c>
      <c r="AL714" s="39"/>
      <c r="AM714" s="39"/>
    </row>
    <row r="715" spans="1:39" x14ac:dyDescent="0.3">
      <c r="A715" s="38"/>
      <c r="B715" s="35"/>
      <c r="C715" s="35"/>
      <c r="AF715" s="8"/>
      <c r="AG715" s="6">
        <f t="shared" si="331"/>
        <v>36</v>
      </c>
      <c r="AH715" s="6">
        <f t="shared" si="332"/>
        <v>16</v>
      </c>
      <c r="AL715" s="39"/>
      <c r="AM715" s="39"/>
    </row>
    <row r="716" spans="1:39" x14ac:dyDescent="0.3">
      <c r="A716" s="38"/>
      <c r="B716" s="35"/>
      <c r="C716" s="35"/>
      <c r="AF716" s="8"/>
      <c r="AG716" s="6">
        <f t="shared" si="331"/>
        <v>35</v>
      </c>
      <c r="AH716" s="6">
        <f t="shared" si="332"/>
        <v>17</v>
      </c>
      <c r="AL716" s="39"/>
      <c r="AM716" s="39"/>
    </row>
    <row r="717" spans="1:39" x14ac:dyDescent="0.3">
      <c r="A717" s="38"/>
      <c r="B717" s="35"/>
      <c r="C717" s="35"/>
      <c r="AF717" s="8"/>
      <c r="AG717" s="6">
        <f t="shared" si="331"/>
        <v>34</v>
      </c>
      <c r="AH717" s="6">
        <f t="shared" si="332"/>
        <v>18</v>
      </c>
      <c r="AL717" s="39"/>
      <c r="AM717" s="39"/>
    </row>
    <row r="718" spans="1:39" x14ac:dyDescent="0.3">
      <c r="A718" s="38"/>
      <c r="B718" s="35"/>
      <c r="C718" s="35"/>
      <c r="AF718" s="8"/>
      <c r="AG718" s="6">
        <f t="shared" si="331"/>
        <v>33</v>
      </c>
      <c r="AH718" s="6">
        <f t="shared" si="332"/>
        <v>19</v>
      </c>
      <c r="AL718" s="39"/>
      <c r="AM718" s="39"/>
    </row>
    <row r="719" spans="1:39" x14ac:dyDescent="0.3">
      <c r="A719" s="38"/>
      <c r="B719" s="35"/>
      <c r="C719" s="35"/>
      <c r="AF719" s="8"/>
      <c r="AG719" s="6">
        <f t="shared" si="331"/>
        <v>32</v>
      </c>
      <c r="AH719" s="6">
        <f t="shared" si="332"/>
        <v>20</v>
      </c>
      <c r="AL719" s="39"/>
      <c r="AM719" s="39"/>
    </row>
    <row r="720" spans="1:39" x14ac:dyDescent="0.3">
      <c r="A720" s="38"/>
      <c r="B720" s="35"/>
      <c r="C720" s="35"/>
      <c r="AF720" s="8"/>
      <c r="AG720" s="6">
        <f t="shared" si="331"/>
        <v>31</v>
      </c>
      <c r="AH720" s="6">
        <f t="shared" si="332"/>
        <v>21</v>
      </c>
      <c r="AL720" s="39"/>
      <c r="AM720" s="39"/>
    </row>
    <row r="721" spans="1:39" x14ac:dyDescent="0.3">
      <c r="A721" s="38"/>
      <c r="B721" s="35"/>
      <c r="C721" s="35"/>
      <c r="AF721" s="8"/>
      <c r="AG721" s="6">
        <f t="shared" si="331"/>
        <v>30</v>
      </c>
      <c r="AH721" s="6">
        <f t="shared" si="332"/>
        <v>22</v>
      </c>
      <c r="AL721" s="39"/>
      <c r="AM721" s="39"/>
    </row>
    <row r="722" spans="1:39" x14ac:dyDescent="0.3">
      <c r="A722" s="38"/>
      <c r="B722" s="35"/>
      <c r="C722" s="35"/>
      <c r="AF722" s="8"/>
      <c r="AG722" s="6">
        <f t="shared" si="331"/>
        <v>29</v>
      </c>
      <c r="AH722" s="6">
        <f t="shared" si="332"/>
        <v>23</v>
      </c>
      <c r="AL722" s="39"/>
      <c r="AM722" s="39"/>
    </row>
    <row r="723" spans="1:39" x14ac:dyDescent="0.3">
      <c r="A723" s="38"/>
      <c r="B723" s="35"/>
      <c r="C723" s="35"/>
      <c r="AF723" s="8"/>
      <c r="AG723" s="6">
        <f t="shared" si="331"/>
        <v>28</v>
      </c>
      <c r="AH723" s="6">
        <f t="shared" si="332"/>
        <v>24</v>
      </c>
      <c r="AL723" s="39"/>
      <c r="AM723" s="39"/>
    </row>
    <row r="724" spans="1:39" x14ac:dyDescent="0.3">
      <c r="A724" s="38"/>
      <c r="B724" s="35"/>
      <c r="C724" s="35"/>
      <c r="AF724" s="8"/>
      <c r="AG724" s="6">
        <f t="shared" si="331"/>
        <v>27</v>
      </c>
      <c r="AH724" s="6">
        <f t="shared" si="332"/>
        <v>25</v>
      </c>
      <c r="AL724" s="39"/>
      <c r="AM724" s="39"/>
    </row>
    <row r="725" spans="1:39" x14ac:dyDescent="0.3">
      <c r="A725" s="38"/>
      <c r="B725" s="35"/>
      <c r="C725" s="35"/>
      <c r="AF725" s="8"/>
      <c r="AG725" s="6">
        <f t="shared" si="331"/>
        <v>26</v>
      </c>
      <c r="AH725" s="6">
        <f t="shared" si="332"/>
        <v>26</v>
      </c>
      <c r="AL725" s="39"/>
      <c r="AM725" s="39"/>
    </row>
    <row r="726" spans="1:39" x14ac:dyDescent="0.3">
      <c r="A726" s="38"/>
      <c r="B726" s="35"/>
      <c r="C726" s="35"/>
      <c r="AF726" s="8"/>
      <c r="AG726" s="6">
        <f t="shared" si="331"/>
        <v>25</v>
      </c>
      <c r="AH726" s="6">
        <f t="shared" si="332"/>
        <v>27</v>
      </c>
      <c r="AL726" s="39"/>
      <c r="AM726" s="39"/>
    </row>
    <row r="727" spans="1:39" x14ac:dyDescent="0.3">
      <c r="A727" s="38"/>
      <c r="B727" s="35"/>
      <c r="C727" s="35"/>
      <c r="AF727" s="8"/>
      <c r="AG727" s="6">
        <f t="shared" si="331"/>
        <v>24</v>
      </c>
      <c r="AH727" s="6">
        <f t="shared" si="332"/>
        <v>28</v>
      </c>
      <c r="AL727" s="39"/>
      <c r="AM727" s="39"/>
    </row>
    <row r="728" spans="1:39" x14ac:dyDescent="0.3">
      <c r="A728" s="38"/>
      <c r="B728" s="35"/>
      <c r="C728" s="35"/>
      <c r="AF728" s="8"/>
      <c r="AG728" s="6">
        <f t="shared" si="331"/>
        <v>23</v>
      </c>
      <c r="AH728" s="6">
        <f t="shared" si="332"/>
        <v>29</v>
      </c>
      <c r="AL728" s="39"/>
      <c r="AM728" s="39"/>
    </row>
    <row r="729" spans="1:39" x14ac:dyDescent="0.3">
      <c r="A729" s="38"/>
      <c r="B729" s="35"/>
      <c r="C729" s="35"/>
      <c r="AF729" s="8"/>
      <c r="AG729" s="6">
        <f t="shared" si="331"/>
        <v>22</v>
      </c>
      <c r="AH729" s="6">
        <f t="shared" si="332"/>
        <v>30</v>
      </c>
      <c r="AL729" s="39"/>
      <c r="AM729" s="39"/>
    </row>
    <row r="730" spans="1:39" x14ac:dyDescent="0.3">
      <c r="A730" s="38"/>
      <c r="B730" s="35"/>
      <c r="C730" s="35"/>
      <c r="AF730" s="8"/>
      <c r="AG730" s="6">
        <f t="shared" si="331"/>
        <v>21</v>
      </c>
      <c r="AH730" s="6">
        <f t="shared" si="332"/>
        <v>31</v>
      </c>
      <c r="AL730" s="39"/>
      <c r="AM730" s="39"/>
    </row>
    <row r="731" spans="1:39" x14ac:dyDescent="0.3">
      <c r="A731" s="38"/>
      <c r="B731" s="35"/>
      <c r="C731" s="35"/>
      <c r="AF731" s="8"/>
      <c r="AG731" s="6">
        <f t="shared" si="331"/>
        <v>20</v>
      </c>
      <c r="AH731" s="6">
        <f t="shared" si="332"/>
        <v>32</v>
      </c>
      <c r="AL731" s="39"/>
      <c r="AM731" s="39"/>
    </row>
    <row r="732" spans="1:39" x14ac:dyDescent="0.3">
      <c r="A732" s="38"/>
      <c r="B732" s="35"/>
      <c r="C732" s="35"/>
      <c r="AF732" s="8"/>
      <c r="AG732" s="6">
        <f t="shared" si="331"/>
        <v>19</v>
      </c>
      <c r="AH732" s="6">
        <f t="shared" si="332"/>
        <v>33</v>
      </c>
      <c r="AL732" s="39"/>
      <c r="AM732" s="39"/>
    </row>
    <row r="733" spans="1:39" x14ac:dyDescent="0.3">
      <c r="A733" s="38"/>
      <c r="B733" s="35"/>
      <c r="C733" s="35"/>
      <c r="AF733" s="8"/>
      <c r="AG733" s="6">
        <f t="shared" si="331"/>
        <v>18</v>
      </c>
      <c r="AH733" s="6">
        <f t="shared" si="332"/>
        <v>34</v>
      </c>
      <c r="AL733" s="39"/>
      <c r="AM733" s="39"/>
    </row>
    <row r="734" spans="1:39" x14ac:dyDescent="0.3">
      <c r="A734" s="38"/>
      <c r="B734" s="35"/>
      <c r="C734" s="35"/>
      <c r="AF734" s="8"/>
      <c r="AG734" s="6">
        <f t="shared" si="331"/>
        <v>17</v>
      </c>
      <c r="AH734" s="6">
        <f t="shared" si="332"/>
        <v>35</v>
      </c>
      <c r="AL734" s="39"/>
      <c r="AM734" s="39"/>
    </row>
    <row r="735" spans="1:39" x14ac:dyDescent="0.3">
      <c r="A735" s="38"/>
      <c r="B735" s="35"/>
      <c r="C735" s="35"/>
      <c r="AF735" s="8"/>
      <c r="AG735" s="6">
        <f t="shared" si="331"/>
        <v>16</v>
      </c>
      <c r="AH735" s="6">
        <f t="shared" si="332"/>
        <v>36</v>
      </c>
      <c r="AL735" s="39"/>
      <c r="AM735" s="39"/>
    </row>
    <row r="736" spans="1:39" x14ac:dyDescent="0.3">
      <c r="A736" s="38"/>
      <c r="B736" s="35"/>
      <c r="C736" s="35"/>
      <c r="AF736" s="8"/>
      <c r="AG736" s="6">
        <f t="shared" si="331"/>
        <v>15</v>
      </c>
      <c r="AH736" s="6">
        <f t="shared" si="332"/>
        <v>37</v>
      </c>
      <c r="AL736" s="39"/>
      <c r="AM736" s="39"/>
    </row>
    <row r="737" spans="1:39" x14ac:dyDescent="0.3">
      <c r="A737" s="38"/>
      <c r="B737" s="35"/>
      <c r="C737" s="35"/>
      <c r="AF737" s="8"/>
      <c r="AG737" s="6">
        <f t="shared" si="331"/>
        <v>14</v>
      </c>
      <c r="AH737" s="6">
        <f t="shared" si="332"/>
        <v>38</v>
      </c>
      <c r="AL737" s="39"/>
      <c r="AM737" s="39"/>
    </row>
    <row r="738" spans="1:39" x14ac:dyDescent="0.3">
      <c r="A738" s="38"/>
      <c r="B738" s="35"/>
      <c r="C738" s="35"/>
      <c r="AF738" s="8"/>
      <c r="AG738" s="6">
        <f t="shared" si="331"/>
        <v>13</v>
      </c>
      <c r="AH738" s="6">
        <f t="shared" si="332"/>
        <v>39</v>
      </c>
      <c r="AL738" s="39"/>
      <c r="AM738" s="39"/>
    </row>
    <row r="739" spans="1:39" x14ac:dyDescent="0.3">
      <c r="A739" s="38"/>
      <c r="B739" s="35"/>
      <c r="C739" s="35"/>
      <c r="AF739" s="8"/>
      <c r="AG739" s="6">
        <f t="shared" si="331"/>
        <v>12</v>
      </c>
      <c r="AH739" s="6">
        <f t="shared" si="332"/>
        <v>40</v>
      </c>
      <c r="AL739" s="39"/>
      <c r="AM739" s="39"/>
    </row>
    <row r="740" spans="1:39" x14ac:dyDescent="0.3">
      <c r="A740" s="38"/>
      <c r="B740" s="35"/>
      <c r="C740" s="35"/>
      <c r="AF740" s="8"/>
      <c r="AG740" s="6">
        <f t="shared" si="331"/>
        <v>11</v>
      </c>
      <c r="AH740" s="6">
        <f t="shared" si="332"/>
        <v>41</v>
      </c>
      <c r="AL740" s="39"/>
      <c r="AM740" s="39"/>
    </row>
    <row r="741" spans="1:39" x14ac:dyDescent="0.3">
      <c r="A741" s="38"/>
      <c r="B741" s="35"/>
      <c r="C741" s="35"/>
      <c r="AF741" s="8"/>
      <c r="AG741" s="6">
        <f t="shared" si="331"/>
        <v>10</v>
      </c>
      <c r="AH741" s="6">
        <f t="shared" si="332"/>
        <v>42</v>
      </c>
      <c r="AL741" s="39"/>
      <c r="AM741" s="39"/>
    </row>
    <row r="742" spans="1:39" x14ac:dyDescent="0.3">
      <c r="A742" s="38"/>
      <c r="B742" s="35"/>
      <c r="C742" s="35"/>
      <c r="AF742" s="8"/>
      <c r="AG742" s="6">
        <f t="shared" si="331"/>
        <v>9</v>
      </c>
      <c r="AH742" s="6">
        <f t="shared" si="332"/>
        <v>43</v>
      </c>
      <c r="AL742" s="39"/>
      <c r="AM742" s="39"/>
    </row>
    <row r="743" spans="1:39" x14ac:dyDescent="0.3">
      <c r="A743" s="38"/>
      <c r="B743" s="35"/>
      <c r="C743" s="35"/>
      <c r="AF743" s="8"/>
      <c r="AG743" s="6">
        <f t="shared" si="331"/>
        <v>8</v>
      </c>
      <c r="AH743" s="6">
        <f t="shared" si="332"/>
        <v>44</v>
      </c>
      <c r="AL743" s="39"/>
      <c r="AM743" s="39"/>
    </row>
    <row r="744" spans="1:39" x14ac:dyDescent="0.3">
      <c r="A744" s="38"/>
      <c r="B744" s="35"/>
      <c r="C744" s="35"/>
      <c r="AF744" s="8"/>
      <c r="AG744" s="6">
        <f t="shared" si="331"/>
        <v>7</v>
      </c>
      <c r="AH744" s="6">
        <f t="shared" si="332"/>
        <v>45</v>
      </c>
      <c r="AL744" s="39"/>
      <c r="AM744" s="39"/>
    </row>
    <row r="745" spans="1:39" x14ac:dyDescent="0.3">
      <c r="A745" s="38"/>
      <c r="B745" s="35"/>
      <c r="C745" s="35"/>
      <c r="AF745" s="8"/>
      <c r="AG745" s="6">
        <f t="shared" si="331"/>
        <v>6</v>
      </c>
      <c r="AH745" s="6">
        <f t="shared" si="332"/>
        <v>46</v>
      </c>
      <c r="AL745" s="39"/>
      <c r="AM745" s="39"/>
    </row>
    <row r="746" spans="1:39" x14ac:dyDescent="0.3">
      <c r="A746" s="38"/>
      <c r="B746" s="35"/>
      <c r="C746" s="35"/>
      <c r="AF746" s="8"/>
      <c r="AG746" s="6">
        <f t="shared" si="331"/>
        <v>5</v>
      </c>
      <c r="AH746" s="6">
        <f t="shared" si="332"/>
        <v>47</v>
      </c>
      <c r="AL746" s="39"/>
      <c r="AM746" s="39"/>
    </row>
    <row r="747" spans="1:39" x14ac:dyDescent="0.3">
      <c r="A747" s="38"/>
      <c r="B747" s="35"/>
      <c r="C747" s="35"/>
      <c r="AF747" s="8"/>
      <c r="AG747" s="6">
        <f t="shared" si="331"/>
        <v>4</v>
      </c>
      <c r="AH747" s="6">
        <f t="shared" si="332"/>
        <v>48</v>
      </c>
      <c r="AL747" s="39"/>
      <c r="AM747" s="39"/>
    </row>
    <row r="748" spans="1:39" x14ac:dyDescent="0.3">
      <c r="A748" s="38"/>
      <c r="B748" s="35"/>
      <c r="C748" s="35"/>
      <c r="AF748" s="8"/>
      <c r="AG748" s="6">
        <f t="shared" si="331"/>
        <v>3</v>
      </c>
      <c r="AH748" s="6">
        <f t="shared" si="332"/>
        <v>49</v>
      </c>
      <c r="AL748" s="39"/>
      <c r="AM748" s="39"/>
    </row>
    <row r="749" spans="1:39" x14ac:dyDescent="0.3">
      <c r="A749" s="38"/>
      <c r="B749" s="35"/>
      <c r="C749" s="35"/>
      <c r="AF749" s="8"/>
      <c r="AG749" s="6">
        <f t="shared" si="331"/>
        <v>2</v>
      </c>
      <c r="AH749" s="6">
        <f t="shared" si="332"/>
        <v>50</v>
      </c>
      <c r="AL749" s="39"/>
      <c r="AM749" s="39"/>
    </row>
    <row r="750" spans="1:39" x14ac:dyDescent="0.3">
      <c r="A750" s="38"/>
      <c r="B750" s="35"/>
      <c r="C750" s="35"/>
      <c r="AF750" s="8"/>
      <c r="AG750" s="6">
        <f t="shared" si="331"/>
        <v>1</v>
      </c>
      <c r="AH750" s="6">
        <f t="shared" si="332"/>
        <v>51</v>
      </c>
      <c r="AL750" s="39"/>
      <c r="AM750" s="39"/>
    </row>
    <row r="751" spans="1:39" x14ac:dyDescent="0.3">
      <c r="A751" s="38"/>
      <c r="B751" s="35"/>
      <c r="C751" s="35"/>
      <c r="AF751" s="8"/>
      <c r="AG751" s="6">
        <v>52</v>
      </c>
      <c r="AH751" s="6">
        <v>0</v>
      </c>
      <c r="AL751" s="39"/>
      <c r="AM751" s="39"/>
    </row>
    <row r="752" spans="1:39" x14ac:dyDescent="0.3">
      <c r="A752" s="38"/>
      <c r="B752" s="35"/>
      <c r="C752" s="35"/>
      <c r="AF752" s="8"/>
      <c r="AG752" s="6">
        <f t="shared" ref="AG752:AG802" si="333">AG751-1</f>
        <v>51</v>
      </c>
      <c r="AH752" s="6">
        <f t="shared" ref="AH752:AH802" si="334">AH751+1</f>
        <v>1</v>
      </c>
      <c r="AL752" s="39"/>
      <c r="AM752" s="39"/>
    </row>
    <row r="753" spans="1:39" x14ac:dyDescent="0.3">
      <c r="A753" s="38"/>
      <c r="B753" s="35"/>
      <c r="C753" s="35"/>
      <c r="AF753" s="8"/>
      <c r="AG753" s="6">
        <f t="shared" si="333"/>
        <v>50</v>
      </c>
      <c r="AH753" s="6">
        <f t="shared" si="334"/>
        <v>2</v>
      </c>
      <c r="AL753" s="39"/>
      <c r="AM753" s="39"/>
    </row>
    <row r="754" spans="1:39" x14ac:dyDescent="0.3">
      <c r="A754" s="38"/>
      <c r="B754" s="35"/>
      <c r="C754" s="35"/>
      <c r="AF754" s="8"/>
      <c r="AG754" s="6">
        <f t="shared" si="333"/>
        <v>49</v>
      </c>
      <c r="AH754" s="6">
        <f t="shared" si="334"/>
        <v>3</v>
      </c>
      <c r="AL754" s="39"/>
      <c r="AM754" s="39"/>
    </row>
    <row r="755" spans="1:39" x14ac:dyDescent="0.3">
      <c r="A755" s="38"/>
      <c r="B755" s="35"/>
      <c r="C755" s="35"/>
      <c r="AF755" s="8"/>
      <c r="AG755" s="6">
        <f t="shared" si="333"/>
        <v>48</v>
      </c>
      <c r="AH755" s="6">
        <f t="shared" si="334"/>
        <v>4</v>
      </c>
      <c r="AL755" s="39"/>
      <c r="AM755" s="39"/>
    </row>
    <row r="756" spans="1:39" x14ac:dyDescent="0.3">
      <c r="A756" s="38"/>
      <c r="B756" s="35"/>
      <c r="C756" s="35"/>
      <c r="AF756" s="8"/>
      <c r="AG756" s="6">
        <f t="shared" si="333"/>
        <v>47</v>
      </c>
      <c r="AH756" s="6">
        <f t="shared" si="334"/>
        <v>5</v>
      </c>
      <c r="AL756" s="39"/>
      <c r="AM756" s="39"/>
    </row>
    <row r="757" spans="1:39" x14ac:dyDescent="0.3">
      <c r="A757" s="38"/>
      <c r="B757" s="35"/>
      <c r="C757" s="35"/>
      <c r="AF757" s="8"/>
      <c r="AG757" s="6">
        <f t="shared" si="333"/>
        <v>46</v>
      </c>
      <c r="AH757" s="6">
        <f t="shared" si="334"/>
        <v>6</v>
      </c>
      <c r="AL757" s="39"/>
      <c r="AM757" s="39"/>
    </row>
    <row r="758" spans="1:39" x14ac:dyDescent="0.3">
      <c r="A758" s="38"/>
      <c r="B758" s="35"/>
      <c r="C758" s="35"/>
      <c r="AF758" s="8"/>
      <c r="AG758" s="6">
        <f t="shared" si="333"/>
        <v>45</v>
      </c>
      <c r="AH758" s="6">
        <f t="shared" si="334"/>
        <v>7</v>
      </c>
      <c r="AL758" s="39"/>
      <c r="AM758" s="39"/>
    </row>
    <row r="759" spans="1:39" x14ac:dyDescent="0.3">
      <c r="A759" s="38"/>
      <c r="B759" s="35"/>
      <c r="C759" s="35"/>
      <c r="AF759" s="8"/>
      <c r="AG759" s="6">
        <f t="shared" si="333"/>
        <v>44</v>
      </c>
      <c r="AH759" s="6">
        <f t="shared" si="334"/>
        <v>8</v>
      </c>
      <c r="AL759" s="39"/>
      <c r="AM759" s="39"/>
    </row>
    <row r="760" spans="1:39" x14ac:dyDescent="0.3">
      <c r="A760" s="38"/>
      <c r="B760" s="35"/>
      <c r="C760" s="35"/>
      <c r="AF760" s="8"/>
      <c r="AG760" s="6">
        <f t="shared" si="333"/>
        <v>43</v>
      </c>
      <c r="AH760" s="6">
        <f t="shared" si="334"/>
        <v>9</v>
      </c>
      <c r="AL760" s="39"/>
      <c r="AM760" s="39"/>
    </row>
    <row r="761" spans="1:39" x14ac:dyDescent="0.3">
      <c r="A761" s="38"/>
      <c r="B761" s="35"/>
      <c r="C761" s="35"/>
      <c r="AF761" s="8"/>
      <c r="AG761" s="6">
        <f t="shared" si="333"/>
        <v>42</v>
      </c>
      <c r="AH761" s="6">
        <f t="shared" si="334"/>
        <v>10</v>
      </c>
      <c r="AL761" s="39"/>
      <c r="AM761" s="39"/>
    </row>
    <row r="762" spans="1:39" x14ac:dyDescent="0.3">
      <c r="A762" s="38"/>
      <c r="B762" s="35"/>
      <c r="C762" s="35"/>
      <c r="AF762" s="8"/>
      <c r="AG762" s="6">
        <f t="shared" si="333"/>
        <v>41</v>
      </c>
      <c r="AH762" s="6">
        <f t="shared" si="334"/>
        <v>11</v>
      </c>
      <c r="AL762" s="39"/>
      <c r="AM762" s="39"/>
    </row>
    <row r="763" spans="1:39" x14ac:dyDescent="0.3">
      <c r="A763" s="38"/>
      <c r="B763" s="35"/>
      <c r="C763" s="35"/>
      <c r="AF763" s="8"/>
      <c r="AG763" s="6">
        <f t="shared" si="333"/>
        <v>40</v>
      </c>
      <c r="AH763" s="6">
        <f t="shared" si="334"/>
        <v>12</v>
      </c>
      <c r="AL763" s="39"/>
      <c r="AM763" s="39"/>
    </row>
    <row r="764" spans="1:39" x14ac:dyDescent="0.3">
      <c r="A764" s="38"/>
      <c r="B764" s="35"/>
      <c r="C764" s="35"/>
      <c r="AF764" s="8"/>
      <c r="AG764" s="6">
        <f t="shared" si="333"/>
        <v>39</v>
      </c>
      <c r="AH764" s="6">
        <f t="shared" si="334"/>
        <v>13</v>
      </c>
      <c r="AL764" s="39"/>
      <c r="AM764" s="39"/>
    </row>
    <row r="765" spans="1:39" x14ac:dyDescent="0.3">
      <c r="A765" s="38"/>
      <c r="B765" s="35"/>
      <c r="C765" s="35"/>
      <c r="AF765" s="8"/>
      <c r="AG765" s="6">
        <f t="shared" si="333"/>
        <v>38</v>
      </c>
      <c r="AH765" s="6">
        <f t="shared" si="334"/>
        <v>14</v>
      </c>
      <c r="AL765" s="39"/>
      <c r="AM765" s="39"/>
    </row>
    <row r="766" spans="1:39" x14ac:dyDescent="0.3">
      <c r="A766" s="38"/>
      <c r="B766" s="35"/>
      <c r="C766" s="35"/>
      <c r="AF766" s="8"/>
      <c r="AG766" s="6">
        <f t="shared" si="333"/>
        <v>37</v>
      </c>
      <c r="AH766" s="6">
        <f t="shared" si="334"/>
        <v>15</v>
      </c>
      <c r="AL766" s="39"/>
      <c r="AM766" s="39"/>
    </row>
    <row r="767" spans="1:39" x14ac:dyDescent="0.3">
      <c r="A767" s="38"/>
      <c r="B767" s="35"/>
      <c r="C767" s="35"/>
      <c r="AF767" s="8"/>
      <c r="AG767" s="6">
        <f t="shared" si="333"/>
        <v>36</v>
      </c>
      <c r="AH767" s="6">
        <f t="shared" si="334"/>
        <v>16</v>
      </c>
      <c r="AL767" s="39"/>
      <c r="AM767" s="39"/>
    </row>
    <row r="768" spans="1:39" x14ac:dyDescent="0.3">
      <c r="A768" s="38"/>
      <c r="B768" s="35"/>
      <c r="C768" s="35"/>
      <c r="AF768" s="8"/>
      <c r="AG768" s="6">
        <f t="shared" si="333"/>
        <v>35</v>
      </c>
      <c r="AH768" s="6">
        <f t="shared" si="334"/>
        <v>17</v>
      </c>
      <c r="AL768" s="39"/>
      <c r="AM768" s="39"/>
    </row>
    <row r="769" spans="1:39" x14ac:dyDescent="0.3">
      <c r="A769" s="38"/>
      <c r="B769" s="35"/>
      <c r="C769" s="35"/>
      <c r="AF769" s="8"/>
      <c r="AG769" s="6">
        <f t="shared" si="333"/>
        <v>34</v>
      </c>
      <c r="AH769" s="6">
        <f t="shared" si="334"/>
        <v>18</v>
      </c>
      <c r="AL769" s="39"/>
      <c r="AM769" s="39"/>
    </row>
    <row r="770" spans="1:39" x14ac:dyDescent="0.3">
      <c r="A770" s="38"/>
      <c r="B770" s="35"/>
      <c r="C770" s="35"/>
      <c r="AF770" s="8"/>
      <c r="AG770" s="6">
        <f t="shared" si="333"/>
        <v>33</v>
      </c>
      <c r="AH770" s="6">
        <f t="shared" si="334"/>
        <v>19</v>
      </c>
      <c r="AL770" s="39"/>
      <c r="AM770" s="39"/>
    </row>
    <row r="771" spans="1:39" x14ac:dyDescent="0.3">
      <c r="A771" s="38"/>
      <c r="B771" s="35"/>
      <c r="C771" s="35"/>
      <c r="AF771" s="8"/>
      <c r="AG771" s="6">
        <f t="shared" si="333"/>
        <v>32</v>
      </c>
      <c r="AH771" s="6">
        <f t="shared" si="334"/>
        <v>20</v>
      </c>
      <c r="AL771" s="39"/>
      <c r="AM771" s="39"/>
    </row>
    <row r="772" spans="1:39" x14ac:dyDescent="0.3">
      <c r="A772" s="38"/>
      <c r="B772" s="35"/>
      <c r="C772" s="35"/>
      <c r="AF772" s="8"/>
      <c r="AG772" s="6">
        <f t="shared" si="333"/>
        <v>31</v>
      </c>
      <c r="AH772" s="6">
        <f t="shared" si="334"/>
        <v>21</v>
      </c>
      <c r="AL772" s="39"/>
      <c r="AM772" s="39"/>
    </row>
    <row r="773" spans="1:39" x14ac:dyDescent="0.3">
      <c r="A773" s="38"/>
      <c r="B773" s="35"/>
      <c r="C773" s="35"/>
      <c r="AF773" s="8"/>
      <c r="AG773" s="6">
        <f t="shared" si="333"/>
        <v>30</v>
      </c>
      <c r="AH773" s="6">
        <f t="shared" si="334"/>
        <v>22</v>
      </c>
      <c r="AL773" s="39"/>
      <c r="AM773" s="39"/>
    </row>
    <row r="774" spans="1:39" x14ac:dyDescent="0.3">
      <c r="A774" s="38"/>
      <c r="B774" s="35"/>
      <c r="C774" s="35"/>
      <c r="AF774" s="8"/>
      <c r="AG774" s="6">
        <f t="shared" si="333"/>
        <v>29</v>
      </c>
      <c r="AH774" s="6">
        <f t="shared" si="334"/>
        <v>23</v>
      </c>
      <c r="AL774" s="39"/>
      <c r="AM774" s="39"/>
    </row>
    <row r="775" spans="1:39" x14ac:dyDescent="0.3">
      <c r="A775" s="38"/>
      <c r="B775" s="35"/>
      <c r="C775" s="35"/>
      <c r="AF775" s="8"/>
      <c r="AG775" s="6">
        <f t="shared" si="333"/>
        <v>28</v>
      </c>
      <c r="AH775" s="6">
        <f t="shared" si="334"/>
        <v>24</v>
      </c>
      <c r="AL775" s="39"/>
      <c r="AM775" s="39"/>
    </row>
    <row r="776" spans="1:39" x14ac:dyDescent="0.3">
      <c r="A776" s="38"/>
      <c r="B776" s="35"/>
      <c r="C776" s="35"/>
      <c r="AF776" s="8"/>
      <c r="AG776" s="6">
        <f t="shared" si="333"/>
        <v>27</v>
      </c>
      <c r="AH776" s="6">
        <f t="shared" si="334"/>
        <v>25</v>
      </c>
      <c r="AL776" s="39"/>
      <c r="AM776" s="39"/>
    </row>
    <row r="777" spans="1:39" x14ac:dyDescent="0.3">
      <c r="A777" s="38"/>
      <c r="B777" s="35"/>
      <c r="C777" s="35"/>
      <c r="AF777" s="8"/>
      <c r="AG777" s="6">
        <f t="shared" si="333"/>
        <v>26</v>
      </c>
      <c r="AH777" s="6">
        <f t="shared" si="334"/>
        <v>26</v>
      </c>
      <c r="AL777" s="39"/>
      <c r="AM777" s="39"/>
    </row>
    <row r="778" spans="1:39" x14ac:dyDescent="0.3">
      <c r="A778" s="38"/>
      <c r="B778" s="35"/>
      <c r="C778" s="35"/>
      <c r="AF778" s="8"/>
      <c r="AG778" s="6">
        <f t="shared" si="333"/>
        <v>25</v>
      </c>
      <c r="AH778" s="6">
        <f t="shared" si="334"/>
        <v>27</v>
      </c>
      <c r="AL778" s="39"/>
      <c r="AM778" s="39"/>
    </row>
    <row r="779" spans="1:39" x14ac:dyDescent="0.3">
      <c r="A779" s="38"/>
      <c r="B779" s="35"/>
      <c r="C779" s="35"/>
      <c r="AF779" s="8"/>
      <c r="AG779" s="6">
        <f t="shared" si="333"/>
        <v>24</v>
      </c>
      <c r="AH779" s="6">
        <f t="shared" si="334"/>
        <v>28</v>
      </c>
      <c r="AL779" s="39"/>
      <c r="AM779" s="39"/>
    </row>
    <row r="780" spans="1:39" x14ac:dyDescent="0.3">
      <c r="A780" s="38"/>
      <c r="B780" s="35"/>
      <c r="C780" s="35"/>
      <c r="AF780" s="8"/>
      <c r="AG780" s="6">
        <f t="shared" si="333"/>
        <v>23</v>
      </c>
      <c r="AH780" s="6">
        <f t="shared" si="334"/>
        <v>29</v>
      </c>
      <c r="AL780" s="39"/>
      <c r="AM780" s="39"/>
    </row>
    <row r="781" spans="1:39" x14ac:dyDescent="0.3">
      <c r="A781" s="38"/>
      <c r="B781" s="35"/>
      <c r="C781" s="35"/>
      <c r="AF781" s="8"/>
      <c r="AG781" s="6">
        <f t="shared" si="333"/>
        <v>22</v>
      </c>
      <c r="AH781" s="6">
        <f t="shared" si="334"/>
        <v>30</v>
      </c>
      <c r="AL781" s="39"/>
      <c r="AM781" s="39"/>
    </row>
    <row r="782" spans="1:39" x14ac:dyDescent="0.3">
      <c r="A782" s="38"/>
      <c r="B782" s="35"/>
      <c r="C782" s="35"/>
      <c r="AF782" s="8"/>
      <c r="AG782" s="6">
        <f t="shared" si="333"/>
        <v>21</v>
      </c>
      <c r="AH782" s="6">
        <f t="shared" si="334"/>
        <v>31</v>
      </c>
      <c r="AL782" s="39"/>
      <c r="AM782" s="39"/>
    </row>
    <row r="783" spans="1:39" x14ac:dyDescent="0.3">
      <c r="A783" s="38"/>
      <c r="B783" s="35"/>
      <c r="C783" s="35"/>
      <c r="AF783" s="8"/>
      <c r="AG783" s="6">
        <f t="shared" si="333"/>
        <v>20</v>
      </c>
      <c r="AH783" s="6">
        <f t="shared" si="334"/>
        <v>32</v>
      </c>
      <c r="AL783" s="39"/>
      <c r="AM783" s="39"/>
    </row>
    <row r="784" spans="1:39" x14ac:dyDescent="0.3">
      <c r="A784" s="38"/>
      <c r="B784" s="35"/>
      <c r="C784" s="35"/>
      <c r="AF784" s="8"/>
      <c r="AG784" s="6">
        <f t="shared" si="333"/>
        <v>19</v>
      </c>
      <c r="AH784" s="6">
        <f t="shared" si="334"/>
        <v>33</v>
      </c>
      <c r="AL784" s="39"/>
      <c r="AM784" s="39"/>
    </row>
    <row r="785" spans="1:39" x14ac:dyDescent="0.3">
      <c r="A785" s="38"/>
      <c r="B785" s="35"/>
      <c r="C785" s="35"/>
      <c r="AF785" s="8"/>
      <c r="AG785" s="6">
        <f t="shared" si="333"/>
        <v>18</v>
      </c>
      <c r="AH785" s="6">
        <f t="shared" si="334"/>
        <v>34</v>
      </c>
      <c r="AL785" s="39"/>
      <c r="AM785" s="39"/>
    </row>
    <row r="786" spans="1:39" x14ac:dyDescent="0.3">
      <c r="A786" s="38"/>
      <c r="B786" s="35"/>
      <c r="C786" s="35"/>
      <c r="AF786" s="8"/>
      <c r="AG786" s="6">
        <f t="shared" si="333"/>
        <v>17</v>
      </c>
      <c r="AH786" s="6">
        <f t="shared" si="334"/>
        <v>35</v>
      </c>
      <c r="AL786" s="39"/>
      <c r="AM786" s="39"/>
    </row>
    <row r="787" spans="1:39" x14ac:dyDescent="0.3">
      <c r="A787" s="38"/>
      <c r="B787" s="35"/>
      <c r="C787" s="35"/>
      <c r="AF787" s="8"/>
      <c r="AG787" s="6">
        <f t="shared" si="333"/>
        <v>16</v>
      </c>
      <c r="AH787" s="6">
        <f t="shared" si="334"/>
        <v>36</v>
      </c>
      <c r="AL787" s="39"/>
      <c r="AM787" s="39"/>
    </row>
    <row r="788" spans="1:39" x14ac:dyDescent="0.3">
      <c r="A788" s="38"/>
      <c r="B788" s="35"/>
      <c r="C788" s="35"/>
      <c r="AF788" s="8"/>
      <c r="AG788" s="6">
        <f t="shared" si="333"/>
        <v>15</v>
      </c>
      <c r="AH788" s="6">
        <f t="shared" si="334"/>
        <v>37</v>
      </c>
      <c r="AL788" s="39"/>
      <c r="AM788" s="39"/>
    </row>
    <row r="789" spans="1:39" x14ac:dyDescent="0.3">
      <c r="A789" s="38"/>
      <c r="B789" s="35"/>
      <c r="C789" s="35"/>
      <c r="AF789" s="8"/>
      <c r="AG789" s="6">
        <f t="shared" si="333"/>
        <v>14</v>
      </c>
      <c r="AH789" s="6">
        <f t="shared" si="334"/>
        <v>38</v>
      </c>
      <c r="AL789" s="39"/>
      <c r="AM789" s="39"/>
    </row>
    <row r="790" spans="1:39" x14ac:dyDescent="0.3">
      <c r="A790" s="38"/>
      <c r="B790" s="35"/>
      <c r="C790" s="35"/>
      <c r="AF790" s="8"/>
      <c r="AG790" s="6">
        <f t="shared" si="333"/>
        <v>13</v>
      </c>
      <c r="AH790" s="6">
        <f t="shared" si="334"/>
        <v>39</v>
      </c>
      <c r="AL790" s="39"/>
      <c r="AM790" s="39"/>
    </row>
    <row r="791" spans="1:39" x14ac:dyDescent="0.3">
      <c r="A791" s="38"/>
      <c r="B791" s="35"/>
      <c r="C791" s="35"/>
      <c r="AF791" s="8"/>
      <c r="AG791" s="6">
        <f t="shared" si="333"/>
        <v>12</v>
      </c>
      <c r="AH791" s="6">
        <f t="shared" si="334"/>
        <v>40</v>
      </c>
      <c r="AL791" s="39"/>
      <c r="AM791" s="39"/>
    </row>
    <row r="792" spans="1:39" x14ac:dyDescent="0.3">
      <c r="A792" s="38"/>
      <c r="B792" s="35"/>
      <c r="C792" s="35"/>
      <c r="AF792" s="8"/>
      <c r="AG792" s="6">
        <f t="shared" si="333"/>
        <v>11</v>
      </c>
      <c r="AH792" s="6">
        <f t="shared" si="334"/>
        <v>41</v>
      </c>
      <c r="AL792" s="39"/>
      <c r="AM792" s="39"/>
    </row>
    <row r="793" spans="1:39" x14ac:dyDescent="0.3">
      <c r="A793" s="38"/>
      <c r="B793" s="35"/>
      <c r="C793" s="35"/>
      <c r="AF793" s="8"/>
      <c r="AG793" s="6">
        <f t="shared" si="333"/>
        <v>10</v>
      </c>
      <c r="AH793" s="6">
        <f t="shared" si="334"/>
        <v>42</v>
      </c>
      <c r="AL793" s="39"/>
      <c r="AM793" s="39"/>
    </row>
    <row r="794" spans="1:39" x14ac:dyDescent="0.3">
      <c r="A794" s="38"/>
      <c r="B794" s="35"/>
      <c r="C794" s="35"/>
      <c r="AF794" s="8"/>
      <c r="AG794" s="6">
        <f t="shared" si="333"/>
        <v>9</v>
      </c>
      <c r="AH794" s="6">
        <f t="shared" si="334"/>
        <v>43</v>
      </c>
      <c r="AL794" s="39"/>
      <c r="AM794" s="39"/>
    </row>
    <row r="795" spans="1:39" x14ac:dyDescent="0.3">
      <c r="A795" s="38"/>
      <c r="B795" s="35"/>
      <c r="C795" s="35"/>
      <c r="AF795" s="8"/>
      <c r="AG795" s="6">
        <f t="shared" si="333"/>
        <v>8</v>
      </c>
      <c r="AH795" s="6">
        <f t="shared" si="334"/>
        <v>44</v>
      </c>
      <c r="AL795" s="39"/>
      <c r="AM795" s="39"/>
    </row>
    <row r="796" spans="1:39" x14ac:dyDescent="0.3">
      <c r="A796" s="38"/>
      <c r="B796" s="35"/>
      <c r="C796" s="35"/>
      <c r="AF796" s="8"/>
      <c r="AG796" s="6">
        <f t="shared" si="333"/>
        <v>7</v>
      </c>
      <c r="AH796" s="6">
        <f t="shared" si="334"/>
        <v>45</v>
      </c>
      <c r="AL796" s="39"/>
      <c r="AM796" s="39"/>
    </row>
    <row r="797" spans="1:39" x14ac:dyDescent="0.3">
      <c r="A797" s="38"/>
      <c r="B797" s="35"/>
      <c r="C797" s="35"/>
      <c r="AF797" s="8"/>
      <c r="AG797" s="6">
        <f t="shared" si="333"/>
        <v>6</v>
      </c>
      <c r="AH797" s="6">
        <f t="shared" si="334"/>
        <v>46</v>
      </c>
      <c r="AL797" s="39"/>
      <c r="AM797" s="39"/>
    </row>
    <row r="798" spans="1:39" x14ac:dyDescent="0.3">
      <c r="A798" s="38"/>
      <c r="B798" s="35"/>
      <c r="C798" s="35"/>
      <c r="AF798" s="8"/>
      <c r="AG798" s="6">
        <f t="shared" si="333"/>
        <v>5</v>
      </c>
      <c r="AH798" s="6">
        <f t="shared" si="334"/>
        <v>47</v>
      </c>
      <c r="AL798" s="39"/>
      <c r="AM798" s="39"/>
    </row>
    <row r="799" spans="1:39" x14ac:dyDescent="0.3">
      <c r="A799" s="38"/>
      <c r="B799" s="35"/>
      <c r="C799" s="35"/>
      <c r="AF799" s="8"/>
      <c r="AG799" s="6">
        <f t="shared" si="333"/>
        <v>4</v>
      </c>
      <c r="AH799" s="6">
        <f t="shared" si="334"/>
        <v>48</v>
      </c>
      <c r="AL799" s="39"/>
      <c r="AM799" s="39"/>
    </row>
    <row r="800" spans="1:39" x14ac:dyDescent="0.3">
      <c r="A800" s="38"/>
      <c r="B800" s="35"/>
      <c r="C800" s="35"/>
      <c r="AF800" s="8"/>
      <c r="AG800" s="6">
        <f t="shared" si="333"/>
        <v>3</v>
      </c>
      <c r="AH800" s="6">
        <f t="shared" si="334"/>
        <v>49</v>
      </c>
      <c r="AL800" s="39"/>
      <c r="AM800" s="39"/>
    </row>
    <row r="801" spans="1:39" x14ac:dyDescent="0.3">
      <c r="A801" s="38"/>
      <c r="B801" s="35"/>
      <c r="C801" s="35"/>
      <c r="AF801" s="8"/>
      <c r="AG801" s="6">
        <f t="shared" si="333"/>
        <v>2</v>
      </c>
      <c r="AH801" s="6">
        <f t="shared" si="334"/>
        <v>50</v>
      </c>
      <c r="AL801" s="39"/>
      <c r="AM801" s="39"/>
    </row>
    <row r="802" spans="1:39" x14ac:dyDescent="0.3">
      <c r="A802" s="38"/>
      <c r="B802" s="35"/>
      <c r="C802" s="35"/>
      <c r="AF802" s="8"/>
      <c r="AG802" s="6">
        <f t="shared" si="333"/>
        <v>1</v>
      </c>
      <c r="AH802" s="6">
        <f t="shared" si="334"/>
        <v>51</v>
      </c>
      <c r="AL802" s="39"/>
      <c r="AM802" s="39"/>
    </row>
    <row r="803" spans="1:39" x14ac:dyDescent="0.3">
      <c r="A803" s="38"/>
      <c r="B803" s="35"/>
      <c r="C803" s="35"/>
      <c r="AF803" s="8"/>
      <c r="AL803" s="39"/>
      <c r="AM803" s="39"/>
    </row>
    <row r="804" spans="1:39" x14ac:dyDescent="0.3">
      <c r="A804" s="38"/>
      <c r="B804" s="35"/>
      <c r="C804" s="35"/>
      <c r="AF804" s="8"/>
      <c r="AL804" s="39"/>
      <c r="AM804" s="39"/>
    </row>
    <row r="805" spans="1:39" x14ac:dyDescent="0.3">
      <c r="A805" s="38"/>
      <c r="B805" s="35"/>
      <c r="C805" s="35"/>
      <c r="AF805" s="8"/>
      <c r="AL805" s="39"/>
      <c r="AM805" s="39"/>
    </row>
    <row r="806" spans="1:39" x14ac:dyDescent="0.3">
      <c r="A806" s="38"/>
      <c r="B806" s="35"/>
      <c r="C806" s="35"/>
      <c r="AF806" s="8"/>
      <c r="AL806" s="39"/>
      <c r="AM806" s="39"/>
    </row>
    <row r="807" spans="1:39" x14ac:dyDescent="0.3">
      <c r="A807" s="38"/>
      <c r="B807" s="35"/>
      <c r="C807" s="35"/>
      <c r="AF807" s="8"/>
      <c r="AL807" s="39"/>
      <c r="AM807" s="39"/>
    </row>
    <row r="808" spans="1:39" x14ac:dyDescent="0.3">
      <c r="A808" s="38"/>
      <c r="B808" s="35"/>
      <c r="C808" s="35"/>
      <c r="AF808" s="8"/>
      <c r="AL808" s="39"/>
      <c r="AM808" s="39"/>
    </row>
    <row r="809" spans="1:39" x14ac:dyDescent="0.3">
      <c r="A809" s="38"/>
      <c r="B809" s="35"/>
      <c r="C809" s="35"/>
      <c r="AF809" s="8"/>
      <c r="AL809" s="39"/>
      <c r="AM809" s="39"/>
    </row>
    <row r="810" spans="1:39" x14ac:dyDescent="0.3">
      <c r="A810" s="38"/>
      <c r="B810" s="35"/>
      <c r="C810" s="35"/>
      <c r="AF810" s="8"/>
      <c r="AL810" s="39"/>
      <c r="AM810" s="39"/>
    </row>
    <row r="811" spans="1:39" x14ac:dyDescent="0.3">
      <c r="A811" s="38"/>
      <c r="B811" s="35"/>
      <c r="C811" s="35"/>
      <c r="AF811" s="8"/>
      <c r="AL811" s="39"/>
      <c r="AM811" s="39"/>
    </row>
    <row r="812" spans="1:39" x14ac:dyDescent="0.3">
      <c r="A812" s="38"/>
      <c r="B812" s="35"/>
      <c r="C812" s="35"/>
      <c r="AF812" s="8"/>
      <c r="AL812" s="39"/>
      <c r="AM812" s="39"/>
    </row>
    <row r="813" spans="1:39" x14ac:dyDescent="0.3">
      <c r="A813" s="38"/>
      <c r="B813" s="35"/>
      <c r="C813" s="35"/>
      <c r="AF813" s="8"/>
      <c r="AL813" s="39"/>
      <c r="AM813" s="39"/>
    </row>
    <row r="814" spans="1:39" x14ac:dyDescent="0.3">
      <c r="A814" s="38"/>
      <c r="B814" s="35"/>
      <c r="C814" s="35"/>
      <c r="AF814" s="8"/>
      <c r="AL814" s="39"/>
      <c r="AM814" s="39"/>
    </row>
    <row r="815" spans="1:39" x14ac:dyDescent="0.3">
      <c r="A815" s="38"/>
      <c r="B815" s="35"/>
      <c r="C815" s="35"/>
      <c r="AF815" s="8"/>
      <c r="AL815" s="39"/>
      <c r="AM815" s="39"/>
    </row>
    <row r="816" spans="1:39" x14ac:dyDescent="0.3">
      <c r="A816" s="38"/>
      <c r="B816" s="35"/>
      <c r="C816" s="35"/>
      <c r="AF816" s="8"/>
      <c r="AL816" s="39"/>
      <c r="AM816" s="39"/>
    </row>
    <row r="817" spans="1:39" x14ac:dyDescent="0.3">
      <c r="A817" s="38"/>
      <c r="B817" s="35"/>
      <c r="C817" s="35"/>
      <c r="AF817" s="8"/>
      <c r="AL817" s="39"/>
      <c r="AM817" s="39"/>
    </row>
    <row r="818" spans="1:39" x14ac:dyDescent="0.3">
      <c r="A818" s="38"/>
      <c r="B818" s="35"/>
      <c r="C818" s="35"/>
      <c r="AF818" s="8"/>
      <c r="AL818" s="39"/>
      <c r="AM818" s="39"/>
    </row>
    <row r="819" spans="1:39" x14ac:dyDescent="0.3">
      <c r="A819" s="38"/>
      <c r="B819" s="35"/>
      <c r="C819" s="35"/>
      <c r="AF819" s="8"/>
      <c r="AL819" s="39"/>
      <c r="AM819" s="39"/>
    </row>
    <row r="820" spans="1:39" x14ac:dyDescent="0.3">
      <c r="A820" s="38"/>
      <c r="B820" s="35"/>
      <c r="C820" s="35"/>
      <c r="AF820" s="8"/>
      <c r="AL820" s="39"/>
      <c r="AM820" s="39"/>
    </row>
    <row r="821" spans="1:39" x14ac:dyDescent="0.3">
      <c r="A821" s="38"/>
      <c r="B821" s="35"/>
      <c r="C821" s="35"/>
      <c r="AF821" s="8"/>
      <c r="AL821" s="39"/>
      <c r="AM821" s="39"/>
    </row>
    <row r="822" spans="1:39" x14ac:dyDescent="0.3">
      <c r="A822" s="38"/>
      <c r="B822" s="35"/>
      <c r="C822" s="35"/>
      <c r="AF822" s="8"/>
      <c r="AL822" s="39"/>
      <c r="AM822" s="39"/>
    </row>
    <row r="823" spans="1:39" x14ac:dyDescent="0.3">
      <c r="A823" s="38"/>
      <c r="B823" s="35"/>
      <c r="C823" s="35"/>
      <c r="AF823" s="8"/>
      <c r="AL823" s="39"/>
      <c r="AM823" s="39"/>
    </row>
    <row r="824" spans="1:39" x14ac:dyDescent="0.3">
      <c r="A824" s="38"/>
      <c r="B824" s="35"/>
      <c r="C824" s="35"/>
      <c r="AF824" s="8"/>
      <c r="AL824" s="39"/>
      <c r="AM824" s="39"/>
    </row>
    <row r="825" spans="1:39" x14ac:dyDescent="0.3">
      <c r="A825" s="38"/>
      <c r="B825" s="35"/>
      <c r="C825" s="35"/>
      <c r="AF825" s="8"/>
      <c r="AL825" s="39"/>
      <c r="AM825" s="39"/>
    </row>
    <row r="826" spans="1:39" x14ac:dyDescent="0.3">
      <c r="A826" s="38"/>
      <c r="B826" s="35"/>
      <c r="C826" s="35"/>
      <c r="AF826" s="8"/>
      <c r="AL826" s="39"/>
      <c r="AM826" s="39"/>
    </row>
    <row r="827" spans="1:39" x14ac:dyDescent="0.3">
      <c r="A827" s="38"/>
      <c r="B827" s="35"/>
      <c r="C827" s="35"/>
      <c r="AF827" s="8"/>
      <c r="AL827" s="39"/>
      <c r="AM827" s="39"/>
    </row>
    <row r="828" spans="1:39" x14ac:dyDescent="0.3">
      <c r="A828" s="38"/>
      <c r="B828" s="35"/>
      <c r="C828" s="35"/>
      <c r="AF828" s="8"/>
      <c r="AL828" s="39"/>
      <c r="AM828" s="39"/>
    </row>
    <row r="829" spans="1:39" x14ac:dyDescent="0.3">
      <c r="A829" s="38"/>
      <c r="B829" s="35"/>
      <c r="C829" s="35"/>
      <c r="AF829" s="8"/>
      <c r="AL829" s="39"/>
      <c r="AM829" s="39"/>
    </row>
    <row r="830" spans="1:39" x14ac:dyDescent="0.3">
      <c r="A830" s="38"/>
      <c r="B830" s="35"/>
      <c r="C830" s="35"/>
      <c r="AF830" s="8"/>
      <c r="AL830" s="39"/>
      <c r="AM830" s="39"/>
    </row>
    <row r="831" spans="1:39" x14ac:dyDescent="0.3">
      <c r="A831" s="38"/>
      <c r="B831" s="35"/>
      <c r="C831" s="35"/>
      <c r="AF831" s="8"/>
      <c r="AL831" s="39"/>
      <c r="AM831" s="39"/>
    </row>
    <row r="832" spans="1:39" x14ac:dyDescent="0.3">
      <c r="A832" s="38"/>
      <c r="B832" s="35"/>
      <c r="C832" s="35"/>
      <c r="AF832" s="8"/>
      <c r="AL832" s="39"/>
      <c r="AM832" s="39"/>
    </row>
    <row r="833" spans="1:39" x14ac:dyDescent="0.3">
      <c r="A833" s="38"/>
      <c r="B833" s="35"/>
      <c r="C833" s="35"/>
      <c r="AF833" s="8"/>
      <c r="AL833" s="39"/>
      <c r="AM833" s="39"/>
    </row>
    <row r="834" spans="1:39" x14ac:dyDescent="0.3">
      <c r="A834" s="38"/>
      <c r="B834" s="35"/>
      <c r="C834" s="35"/>
      <c r="AF834" s="8"/>
      <c r="AL834" s="39"/>
      <c r="AM834" s="39"/>
    </row>
    <row r="835" spans="1:39" x14ac:dyDescent="0.3">
      <c r="A835" s="38"/>
      <c r="B835" s="35"/>
      <c r="C835" s="35"/>
      <c r="AF835" s="8"/>
      <c r="AL835" s="39"/>
      <c r="AM835" s="39"/>
    </row>
    <row r="836" spans="1:39" x14ac:dyDescent="0.3">
      <c r="A836" s="38"/>
      <c r="B836" s="35"/>
      <c r="C836" s="35"/>
      <c r="AF836" s="8"/>
      <c r="AL836" s="39"/>
      <c r="AM836" s="39"/>
    </row>
    <row r="837" spans="1:39" x14ac:dyDescent="0.3">
      <c r="A837" s="38"/>
      <c r="B837" s="35"/>
      <c r="C837" s="35"/>
      <c r="AF837" s="8"/>
      <c r="AL837" s="39"/>
      <c r="AM837" s="39"/>
    </row>
    <row r="838" spans="1:39" x14ac:dyDescent="0.3">
      <c r="A838" s="38"/>
      <c r="B838" s="35"/>
      <c r="C838" s="35"/>
      <c r="AF838" s="8"/>
      <c r="AL838" s="39"/>
      <c r="AM838" s="39"/>
    </row>
    <row r="839" spans="1:39" x14ac:dyDescent="0.3">
      <c r="A839" s="38"/>
      <c r="B839" s="35"/>
      <c r="C839" s="35"/>
      <c r="AF839" s="8"/>
      <c r="AL839" s="39"/>
      <c r="AM839" s="39"/>
    </row>
    <row r="840" spans="1:39" x14ac:dyDescent="0.3">
      <c r="A840" s="38"/>
      <c r="B840" s="35"/>
      <c r="C840" s="35"/>
      <c r="AF840" s="8"/>
      <c r="AL840" s="39"/>
      <c r="AM840" s="39"/>
    </row>
    <row r="841" spans="1:39" x14ac:dyDescent="0.3">
      <c r="A841" s="38"/>
      <c r="B841" s="35"/>
      <c r="C841" s="35"/>
      <c r="AF841" s="8"/>
      <c r="AL841" s="39"/>
      <c r="AM841" s="39"/>
    </row>
    <row r="842" spans="1:39" x14ac:dyDescent="0.3">
      <c r="A842" s="38"/>
      <c r="B842" s="35"/>
      <c r="C842" s="35"/>
      <c r="AF842" s="8"/>
      <c r="AL842" s="39"/>
      <c r="AM842" s="39"/>
    </row>
    <row r="843" spans="1:39" x14ac:dyDescent="0.3">
      <c r="A843" s="38"/>
      <c r="B843" s="35"/>
      <c r="C843" s="35"/>
      <c r="AF843" s="8"/>
      <c r="AL843" s="39"/>
      <c r="AM843" s="39"/>
    </row>
    <row r="844" spans="1:39" x14ac:dyDescent="0.3">
      <c r="A844" s="38"/>
      <c r="B844" s="35"/>
      <c r="C844" s="35"/>
      <c r="AF844" s="8"/>
      <c r="AL844" s="39"/>
      <c r="AM844" s="39"/>
    </row>
    <row r="845" spans="1:39" x14ac:dyDescent="0.3">
      <c r="A845" s="38"/>
      <c r="B845" s="35"/>
      <c r="C845" s="35"/>
      <c r="AF845" s="8"/>
      <c r="AL845" s="39"/>
      <c r="AM845" s="39"/>
    </row>
    <row r="846" spans="1:39" x14ac:dyDescent="0.3">
      <c r="A846" s="38"/>
      <c r="B846" s="35"/>
      <c r="C846" s="35"/>
      <c r="AF846" s="8"/>
      <c r="AL846" s="39"/>
      <c r="AM846" s="39"/>
    </row>
    <row r="847" spans="1:39" x14ac:dyDescent="0.3">
      <c r="A847" s="38"/>
      <c r="B847" s="35"/>
      <c r="C847" s="35"/>
      <c r="AF847" s="8"/>
      <c r="AL847" s="39"/>
      <c r="AM847" s="39"/>
    </row>
    <row r="848" spans="1:39" x14ac:dyDescent="0.3">
      <c r="A848" s="38"/>
      <c r="B848" s="35"/>
      <c r="C848" s="35"/>
      <c r="AF848" s="8"/>
      <c r="AL848" s="39"/>
      <c r="AM848" s="39"/>
    </row>
    <row r="849" spans="1:39" x14ac:dyDescent="0.3">
      <c r="A849" s="38"/>
      <c r="B849" s="35"/>
      <c r="C849" s="35"/>
      <c r="AF849" s="8"/>
      <c r="AL849" s="39"/>
      <c r="AM849" s="39"/>
    </row>
    <row r="850" spans="1:39" x14ac:dyDescent="0.3">
      <c r="A850" s="38"/>
      <c r="B850" s="35"/>
      <c r="C850" s="35"/>
      <c r="AF850" s="8"/>
      <c r="AL850" s="39"/>
      <c r="AM850" s="39"/>
    </row>
    <row r="851" spans="1:39" x14ac:dyDescent="0.3">
      <c r="A851" s="38"/>
      <c r="B851" s="35"/>
      <c r="C851" s="35"/>
      <c r="AF851" s="8"/>
      <c r="AL851" s="39"/>
      <c r="AM851" s="39"/>
    </row>
    <row r="852" spans="1:39" x14ac:dyDescent="0.3">
      <c r="A852" s="38"/>
      <c r="B852" s="35"/>
      <c r="C852" s="35"/>
      <c r="AF852" s="8"/>
      <c r="AL852" s="39"/>
      <c r="AM852" s="39"/>
    </row>
    <row r="853" spans="1:39" x14ac:dyDescent="0.3">
      <c r="A853" s="38"/>
      <c r="B853" s="35"/>
      <c r="C853" s="35"/>
      <c r="AF853" s="8"/>
      <c r="AL853" s="39"/>
      <c r="AM853" s="39"/>
    </row>
    <row r="854" spans="1:39" x14ac:dyDescent="0.3">
      <c r="A854" s="38"/>
      <c r="B854" s="35"/>
      <c r="C854" s="35"/>
      <c r="AF854" s="8"/>
      <c r="AL854" s="39"/>
      <c r="AM854" s="39"/>
    </row>
    <row r="855" spans="1:39" x14ac:dyDescent="0.3">
      <c r="A855" s="38"/>
      <c r="B855" s="35"/>
      <c r="C855" s="35"/>
      <c r="AF855" s="8"/>
      <c r="AL855" s="39"/>
      <c r="AM855" s="39"/>
    </row>
    <row r="856" spans="1:39" x14ac:dyDescent="0.3">
      <c r="A856" s="38"/>
      <c r="B856" s="35"/>
      <c r="C856" s="35"/>
      <c r="AF856" s="8"/>
      <c r="AL856" s="39"/>
      <c r="AM856" s="39"/>
    </row>
    <row r="857" spans="1:39" x14ac:dyDescent="0.3">
      <c r="A857" s="38"/>
      <c r="B857" s="35"/>
      <c r="C857" s="35"/>
      <c r="AF857" s="8"/>
      <c r="AL857" s="39"/>
      <c r="AM857" s="39"/>
    </row>
    <row r="858" spans="1:39" x14ac:dyDescent="0.3">
      <c r="A858" s="38"/>
      <c r="B858" s="35"/>
      <c r="C858" s="35"/>
      <c r="AF858" s="8"/>
      <c r="AL858" s="39"/>
      <c r="AM858" s="39"/>
    </row>
    <row r="859" spans="1:39" x14ac:dyDescent="0.3">
      <c r="A859" s="38"/>
      <c r="B859" s="35"/>
      <c r="C859" s="35"/>
      <c r="AF859" s="8"/>
      <c r="AL859" s="39"/>
      <c r="AM859" s="39"/>
    </row>
    <row r="860" spans="1:39" x14ac:dyDescent="0.3">
      <c r="A860" s="38"/>
      <c r="B860" s="35"/>
      <c r="C860" s="35"/>
      <c r="AF860" s="8"/>
      <c r="AL860" s="39"/>
      <c r="AM860" s="39"/>
    </row>
    <row r="861" spans="1:39" x14ac:dyDescent="0.3">
      <c r="A861" s="38"/>
      <c r="B861" s="35"/>
      <c r="C861" s="35"/>
      <c r="AF861" s="8"/>
      <c r="AL861" s="39"/>
      <c r="AM861" s="39"/>
    </row>
    <row r="862" spans="1:39" x14ac:dyDescent="0.3">
      <c r="A862" s="38"/>
      <c r="B862" s="35"/>
      <c r="C862" s="35"/>
      <c r="AF862" s="8"/>
      <c r="AL862" s="39"/>
      <c r="AM862" s="39"/>
    </row>
    <row r="863" spans="1:39" x14ac:dyDescent="0.3">
      <c r="A863" s="38"/>
      <c r="B863" s="35"/>
      <c r="C863" s="35"/>
      <c r="AF863" s="8"/>
      <c r="AL863" s="39"/>
      <c r="AM863" s="39"/>
    </row>
    <row r="864" spans="1:39" x14ac:dyDescent="0.3">
      <c r="A864" s="38"/>
      <c r="B864" s="35"/>
      <c r="C864" s="35"/>
      <c r="AF864" s="8"/>
      <c r="AL864" s="39"/>
      <c r="AM864" s="39"/>
    </row>
    <row r="865" spans="1:39" x14ac:dyDescent="0.3">
      <c r="A865" s="38"/>
      <c r="B865" s="35"/>
      <c r="C865" s="35"/>
      <c r="AF865" s="8"/>
      <c r="AL865" s="39"/>
      <c r="AM865" s="39"/>
    </row>
    <row r="866" spans="1:39" x14ac:dyDescent="0.3">
      <c r="A866" s="38"/>
      <c r="B866" s="35"/>
      <c r="C866" s="35"/>
      <c r="AF866" s="8"/>
      <c r="AL866" s="39"/>
      <c r="AM866" s="39"/>
    </row>
    <row r="867" spans="1:39" x14ac:dyDescent="0.3">
      <c r="A867" s="38"/>
      <c r="B867" s="35"/>
      <c r="C867" s="35"/>
      <c r="AF867" s="8"/>
      <c r="AL867" s="39"/>
      <c r="AM867" s="39"/>
    </row>
    <row r="868" spans="1:39" x14ac:dyDescent="0.3">
      <c r="A868" s="38"/>
      <c r="B868" s="35"/>
      <c r="C868" s="35"/>
      <c r="AF868" s="8"/>
      <c r="AL868" s="39"/>
      <c r="AM868" s="39"/>
    </row>
    <row r="869" spans="1:39" x14ac:dyDescent="0.3">
      <c r="A869" s="38"/>
      <c r="B869" s="35"/>
      <c r="C869" s="35"/>
      <c r="AF869" s="8"/>
      <c r="AL869" s="39"/>
      <c r="AM869" s="39"/>
    </row>
    <row r="870" spans="1:39" x14ac:dyDescent="0.3">
      <c r="A870" s="38"/>
      <c r="B870" s="35"/>
      <c r="C870" s="35"/>
      <c r="AF870" s="8"/>
      <c r="AL870" s="39"/>
      <c r="AM870" s="39"/>
    </row>
    <row r="871" spans="1:39" x14ac:dyDescent="0.3">
      <c r="A871" s="38"/>
      <c r="B871" s="35"/>
      <c r="C871" s="35"/>
      <c r="AF871" s="8"/>
      <c r="AL871" s="39"/>
      <c r="AM871" s="39"/>
    </row>
    <row r="872" spans="1:39" x14ac:dyDescent="0.3">
      <c r="A872" s="38"/>
      <c r="B872" s="35"/>
      <c r="C872" s="35"/>
      <c r="AF872" s="8"/>
      <c r="AL872" s="39"/>
      <c r="AM872" s="39"/>
    </row>
    <row r="873" spans="1:39" x14ac:dyDescent="0.3">
      <c r="A873" s="38"/>
      <c r="B873" s="35"/>
      <c r="C873" s="35"/>
      <c r="AF873" s="8"/>
      <c r="AL873" s="39"/>
      <c r="AM873" s="39"/>
    </row>
    <row r="874" spans="1:39" x14ac:dyDescent="0.3">
      <c r="A874" s="38"/>
      <c r="B874" s="35"/>
      <c r="C874" s="35"/>
      <c r="AF874" s="8"/>
      <c r="AL874" s="39"/>
      <c r="AM874" s="39"/>
    </row>
    <row r="875" spans="1:39" x14ac:dyDescent="0.3">
      <c r="A875" s="38"/>
      <c r="B875" s="35"/>
      <c r="C875" s="35"/>
      <c r="AF875" s="8"/>
      <c r="AL875" s="39"/>
      <c r="AM875" s="39"/>
    </row>
    <row r="876" spans="1:39" x14ac:dyDescent="0.3">
      <c r="A876" s="38"/>
      <c r="B876" s="35"/>
      <c r="C876" s="35"/>
      <c r="AF876" s="8"/>
      <c r="AL876" s="39"/>
      <c r="AM876" s="39"/>
    </row>
    <row r="877" spans="1:39" x14ac:dyDescent="0.3">
      <c r="A877" s="38"/>
      <c r="B877" s="35"/>
      <c r="C877" s="35"/>
      <c r="AF877" s="8"/>
      <c r="AL877" s="39"/>
      <c r="AM877" s="39"/>
    </row>
    <row r="878" spans="1:39" x14ac:dyDescent="0.3">
      <c r="A878" s="38"/>
      <c r="B878" s="35"/>
      <c r="C878" s="35"/>
      <c r="AF878" s="8"/>
      <c r="AL878" s="39"/>
      <c r="AM878" s="39"/>
    </row>
    <row r="879" spans="1:39" x14ac:dyDescent="0.3">
      <c r="A879" s="38"/>
      <c r="B879" s="35"/>
      <c r="C879" s="35"/>
      <c r="AF879" s="8"/>
      <c r="AL879" s="39"/>
      <c r="AM879" s="39"/>
    </row>
    <row r="880" spans="1:39" x14ac:dyDescent="0.3">
      <c r="A880" s="38"/>
      <c r="B880" s="35"/>
      <c r="C880" s="35"/>
      <c r="AF880" s="8"/>
      <c r="AL880" s="39"/>
      <c r="AM880" s="39"/>
    </row>
    <row r="881" spans="1:39" x14ac:dyDescent="0.3">
      <c r="A881" s="38"/>
      <c r="B881" s="35"/>
      <c r="C881" s="35"/>
      <c r="AF881" s="8"/>
      <c r="AL881" s="39"/>
      <c r="AM881" s="39"/>
    </row>
    <row r="882" spans="1:39" x14ac:dyDescent="0.3">
      <c r="A882" s="38"/>
      <c r="B882" s="35"/>
      <c r="C882" s="35"/>
      <c r="AF882" s="8"/>
      <c r="AL882" s="39"/>
      <c r="AM882" s="39"/>
    </row>
    <row r="883" spans="1:39" x14ac:dyDescent="0.3">
      <c r="A883" s="38"/>
      <c r="B883" s="35"/>
      <c r="C883" s="35"/>
      <c r="AF883" s="8"/>
      <c r="AL883" s="39"/>
      <c r="AM883" s="39"/>
    </row>
    <row r="884" spans="1:39" x14ac:dyDescent="0.3">
      <c r="A884" s="38"/>
      <c r="B884" s="35"/>
      <c r="C884" s="35"/>
      <c r="AF884" s="8"/>
      <c r="AL884" s="39"/>
      <c r="AM884" s="39"/>
    </row>
    <row r="885" spans="1:39" x14ac:dyDescent="0.3">
      <c r="A885" s="38"/>
      <c r="B885" s="35"/>
      <c r="C885" s="35"/>
      <c r="AF885" s="8"/>
      <c r="AL885" s="39"/>
      <c r="AM885" s="39"/>
    </row>
    <row r="886" spans="1:39" x14ac:dyDescent="0.3">
      <c r="A886" s="38"/>
      <c r="B886" s="35"/>
      <c r="C886" s="35"/>
      <c r="AF886" s="8"/>
      <c r="AL886" s="39"/>
      <c r="AM886" s="39"/>
    </row>
    <row r="887" spans="1:39" x14ac:dyDescent="0.3">
      <c r="A887" s="38"/>
      <c r="B887" s="35"/>
      <c r="C887" s="35"/>
      <c r="AF887" s="8"/>
      <c r="AL887" s="39"/>
      <c r="AM887" s="39"/>
    </row>
    <row r="888" spans="1:39" x14ac:dyDescent="0.3">
      <c r="A888" s="38"/>
      <c r="B888" s="35"/>
      <c r="C888" s="35"/>
      <c r="AF888" s="8"/>
      <c r="AL888" s="39"/>
      <c r="AM888" s="39"/>
    </row>
    <row r="889" spans="1:39" x14ac:dyDescent="0.3">
      <c r="A889" s="38"/>
      <c r="B889" s="35"/>
      <c r="C889" s="35"/>
      <c r="AF889" s="8"/>
      <c r="AL889" s="39"/>
      <c r="AM889" s="39"/>
    </row>
    <row r="890" spans="1:39" x14ac:dyDescent="0.3">
      <c r="A890" s="38"/>
      <c r="B890" s="35"/>
      <c r="C890" s="35"/>
      <c r="AF890" s="8"/>
      <c r="AL890" s="39"/>
      <c r="AM890" s="39"/>
    </row>
    <row r="891" spans="1:39" x14ac:dyDescent="0.3">
      <c r="A891" s="38"/>
      <c r="B891" s="35"/>
      <c r="C891" s="35"/>
      <c r="AF891" s="8"/>
      <c r="AL891" s="39"/>
      <c r="AM891" s="39"/>
    </row>
    <row r="892" spans="1:39" x14ac:dyDescent="0.3">
      <c r="A892" s="38"/>
      <c r="B892" s="35"/>
      <c r="C892" s="35"/>
      <c r="AF892" s="8"/>
      <c r="AL892" s="39"/>
      <c r="AM892" s="39"/>
    </row>
    <row r="893" spans="1:39" x14ac:dyDescent="0.3">
      <c r="A893" s="38"/>
      <c r="B893" s="35"/>
      <c r="C893" s="35"/>
      <c r="AF893" s="8"/>
      <c r="AL893" s="39"/>
      <c r="AM893" s="39"/>
    </row>
    <row r="894" spans="1:39" x14ac:dyDescent="0.3">
      <c r="A894" s="38"/>
      <c r="B894" s="35"/>
      <c r="C894" s="35"/>
      <c r="AF894" s="8"/>
      <c r="AL894" s="39"/>
      <c r="AM894" s="39"/>
    </row>
    <row r="895" spans="1:39" x14ac:dyDescent="0.3">
      <c r="A895" s="38"/>
      <c r="B895" s="35"/>
      <c r="C895" s="35"/>
      <c r="AF895" s="8"/>
      <c r="AL895" s="39"/>
      <c r="AM895" s="39"/>
    </row>
    <row r="896" spans="1:39" x14ac:dyDescent="0.3">
      <c r="A896" s="38"/>
      <c r="B896" s="35"/>
      <c r="C896" s="35"/>
      <c r="AF896" s="8"/>
      <c r="AL896" s="39"/>
      <c r="AM896" s="39"/>
    </row>
    <row r="897" spans="1:39" x14ac:dyDescent="0.3">
      <c r="A897" s="38"/>
      <c r="B897" s="35"/>
      <c r="C897" s="35"/>
      <c r="AF897" s="8"/>
      <c r="AL897" s="39"/>
      <c r="AM897" s="39"/>
    </row>
    <row r="898" spans="1:39" x14ac:dyDescent="0.3">
      <c r="A898" s="38"/>
      <c r="B898" s="35"/>
      <c r="C898" s="35"/>
      <c r="AF898" s="8"/>
      <c r="AL898" s="39"/>
      <c r="AM898" s="39"/>
    </row>
    <row r="899" spans="1:39" x14ac:dyDescent="0.3">
      <c r="A899" s="38"/>
      <c r="B899" s="35"/>
      <c r="C899" s="35"/>
      <c r="AF899" s="8"/>
      <c r="AL899" s="39"/>
      <c r="AM899" s="39"/>
    </row>
    <row r="900" spans="1:39" x14ac:dyDescent="0.3">
      <c r="A900" s="38"/>
      <c r="B900" s="35"/>
      <c r="C900" s="35"/>
      <c r="AF900" s="8"/>
      <c r="AL900" s="39"/>
      <c r="AM900" s="39"/>
    </row>
    <row r="901" spans="1:39" x14ac:dyDescent="0.3">
      <c r="A901" s="38"/>
      <c r="B901" s="35"/>
      <c r="C901" s="35"/>
      <c r="AF901" s="8"/>
      <c r="AL901" s="39"/>
      <c r="AM901" s="39"/>
    </row>
    <row r="902" spans="1:39" x14ac:dyDescent="0.3">
      <c r="A902" s="38"/>
      <c r="B902" s="35"/>
      <c r="C902" s="35"/>
      <c r="AF902" s="8"/>
      <c r="AL902" s="39"/>
      <c r="AM902" s="39"/>
    </row>
    <row r="903" spans="1:39" x14ac:dyDescent="0.3">
      <c r="A903" s="38"/>
      <c r="B903" s="35"/>
      <c r="C903" s="35"/>
      <c r="AF903" s="8"/>
      <c r="AL903" s="39"/>
      <c r="AM903" s="39"/>
    </row>
    <row r="904" spans="1:39" x14ac:dyDescent="0.3">
      <c r="A904" s="38"/>
      <c r="B904" s="35"/>
      <c r="C904" s="35"/>
      <c r="AF904" s="8"/>
      <c r="AL904" s="39"/>
      <c r="AM904" s="39"/>
    </row>
    <row r="905" spans="1:39" x14ac:dyDescent="0.3">
      <c r="A905" s="38"/>
      <c r="B905" s="35"/>
      <c r="C905" s="35"/>
      <c r="AF905" s="8"/>
      <c r="AL905" s="39"/>
      <c r="AM905" s="39"/>
    </row>
    <row r="906" spans="1:39" x14ac:dyDescent="0.3">
      <c r="A906" s="38"/>
      <c r="B906" s="35"/>
      <c r="C906" s="35"/>
      <c r="AF906" s="8"/>
      <c r="AL906" s="39"/>
      <c r="AM906" s="39"/>
    </row>
    <row r="907" spans="1:39" x14ac:dyDescent="0.3">
      <c r="A907" s="38"/>
      <c r="B907" s="35"/>
      <c r="C907" s="35"/>
      <c r="AF907" s="8"/>
      <c r="AL907" s="39"/>
      <c r="AM907" s="39"/>
    </row>
    <row r="908" spans="1:39" x14ac:dyDescent="0.3">
      <c r="A908" s="38"/>
      <c r="B908" s="35"/>
      <c r="C908" s="35"/>
      <c r="AF908" s="8"/>
      <c r="AL908" s="39"/>
      <c r="AM908" s="39"/>
    </row>
    <row r="909" spans="1:39" x14ac:dyDescent="0.3">
      <c r="A909" s="38"/>
      <c r="B909" s="35"/>
      <c r="C909" s="35"/>
      <c r="AF909" s="8"/>
      <c r="AL909" s="39"/>
      <c r="AM909" s="39"/>
    </row>
    <row r="910" spans="1:39" x14ac:dyDescent="0.3">
      <c r="A910" s="38"/>
      <c r="B910" s="35"/>
      <c r="C910" s="35"/>
      <c r="AF910" s="8"/>
      <c r="AL910" s="39"/>
      <c r="AM910" s="39"/>
    </row>
    <row r="911" spans="1:39" x14ac:dyDescent="0.3">
      <c r="A911" s="38"/>
      <c r="B911" s="35"/>
      <c r="C911" s="35"/>
      <c r="AF911" s="8"/>
      <c r="AL911" s="39"/>
      <c r="AM911" s="39"/>
    </row>
    <row r="912" spans="1:39" x14ac:dyDescent="0.3">
      <c r="A912" s="38"/>
      <c r="B912" s="35"/>
      <c r="C912" s="35"/>
      <c r="AF912" s="8"/>
      <c r="AL912" s="39"/>
      <c r="AM912" s="39"/>
    </row>
    <row r="913" spans="1:39" x14ac:dyDescent="0.3">
      <c r="A913" s="38"/>
      <c r="B913" s="35"/>
      <c r="C913" s="35"/>
      <c r="AF913" s="8"/>
      <c r="AL913" s="39"/>
      <c r="AM913" s="39"/>
    </row>
    <row r="914" spans="1:39" x14ac:dyDescent="0.3">
      <c r="A914" s="38"/>
      <c r="B914" s="35"/>
      <c r="C914" s="35"/>
      <c r="AF914" s="8"/>
      <c r="AL914" s="39"/>
      <c r="AM914" s="39"/>
    </row>
    <row r="915" spans="1:39" x14ac:dyDescent="0.3">
      <c r="A915" s="38"/>
      <c r="B915" s="35"/>
      <c r="C915" s="35"/>
      <c r="AF915" s="8"/>
      <c r="AL915" s="39"/>
      <c r="AM915" s="39"/>
    </row>
    <row r="916" spans="1:39" x14ac:dyDescent="0.3">
      <c r="A916" s="38"/>
      <c r="B916" s="35"/>
      <c r="C916" s="35"/>
      <c r="AF916" s="8"/>
      <c r="AL916" s="39"/>
      <c r="AM916" s="39"/>
    </row>
    <row r="917" spans="1:39" x14ac:dyDescent="0.3">
      <c r="A917" s="38"/>
      <c r="B917" s="35"/>
      <c r="C917" s="35"/>
      <c r="AF917" s="8"/>
      <c r="AL917" s="39"/>
      <c r="AM917" s="39"/>
    </row>
    <row r="918" spans="1:39" x14ac:dyDescent="0.3">
      <c r="A918" s="38"/>
      <c r="B918" s="35"/>
      <c r="C918" s="35"/>
      <c r="AF918" s="8"/>
      <c r="AL918" s="39"/>
      <c r="AM918" s="39"/>
    </row>
    <row r="919" spans="1:39" x14ac:dyDescent="0.3">
      <c r="A919" s="38"/>
      <c r="B919" s="35"/>
      <c r="C919" s="35"/>
      <c r="AF919" s="8"/>
      <c r="AL919" s="39"/>
      <c r="AM919" s="39"/>
    </row>
    <row r="920" spans="1:39" x14ac:dyDescent="0.3">
      <c r="A920" s="38"/>
      <c r="B920" s="35"/>
      <c r="C920" s="35"/>
      <c r="AF920" s="8"/>
      <c r="AL920" s="39"/>
      <c r="AM920" s="39"/>
    </row>
    <row r="921" spans="1:39" x14ac:dyDescent="0.3">
      <c r="A921" s="38"/>
      <c r="B921" s="35"/>
      <c r="C921" s="35"/>
      <c r="AF921" s="8"/>
      <c r="AL921" s="39"/>
      <c r="AM921" s="39"/>
    </row>
    <row r="922" spans="1:39" x14ac:dyDescent="0.3">
      <c r="A922" s="38"/>
      <c r="B922" s="35"/>
      <c r="C922" s="35"/>
      <c r="AF922" s="8"/>
      <c r="AL922" s="39"/>
      <c r="AM922" s="39"/>
    </row>
    <row r="923" spans="1:39" x14ac:dyDescent="0.3">
      <c r="A923" s="38"/>
      <c r="B923" s="35"/>
      <c r="C923" s="35"/>
      <c r="AF923" s="8"/>
      <c r="AL923" s="39"/>
      <c r="AM923" s="39"/>
    </row>
    <row r="924" spans="1:39" x14ac:dyDescent="0.3">
      <c r="A924" s="38"/>
      <c r="B924" s="35"/>
      <c r="C924" s="35"/>
      <c r="AF924" s="8"/>
      <c r="AL924" s="39"/>
      <c r="AM924" s="39"/>
    </row>
    <row r="925" spans="1:39" x14ac:dyDescent="0.3">
      <c r="A925" s="38"/>
      <c r="B925" s="35"/>
      <c r="C925" s="35"/>
      <c r="AF925" s="8"/>
      <c r="AL925" s="39"/>
      <c r="AM925" s="39"/>
    </row>
    <row r="926" spans="1:39" x14ac:dyDescent="0.3">
      <c r="A926" s="38"/>
      <c r="B926" s="35"/>
      <c r="C926" s="35"/>
      <c r="AF926" s="8"/>
      <c r="AL926" s="39"/>
      <c r="AM926" s="39"/>
    </row>
    <row r="927" spans="1:39" x14ac:dyDescent="0.3">
      <c r="A927" s="38"/>
      <c r="B927" s="35"/>
      <c r="C927" s="35"/>
      <c r="AF927" s="8"/>
      <c r="AL927" s="39"/>
      <c r="AM927" s="39"/>
    </row>
    <row r="928" spans="1:39" x14ac:dyDescent="0.3">
      <c r="A928" s="38"/>
      <c r="B928" s="35"/>
      <c r="C928" s="35"/>
      <c r="AF928" s="8"/>
      <c r="AL928" s="39"/>
      <c r="AM928" s="39"/>
    </row>
    <row r="929" spans="1:39" x14ac:dyDescent="0.3">
      <c r="A929" s="38"/>
      <c r="B929" s="35"/>
      <c r="C929" s="35"/>
      <c r="AF929" s="8"/>
      <c r="AL929" s="39"/>
      <c r="AM929" s="39"/>
    </row>
    <row r="930" spans="1:39" x14ac:dyDescent="0.3">
      <c r="A930" s="38"/>
      <c r="B930" s="35"/>
      <c r="C930" s="35"/>
      <c r="AF930" s="8"/>
      <c r="AL930" s="39"/>
      <c r="AM930" s="39"/>
    </row>
    <row r="931" spans="1:39" x14ac:dyDescent="0.3">
      <c r="A931" s="38"/>
      <c r="B931" s="35"/>
      <c r="C931" s="35"/>
      <c r="AF931" s="8"/>
      <c r="AL931" s="39"/>
      <c r="AM931" s="39"/>
    </row>
    <row r="932" spans="1:39" x14ac:dyDescent="0.3">
      <c r="A932" s="38"/>
      <c r="B932" s="35"/>
      <c r="C932" s="35"/>
      <c r="AF932" s="8"/>
      <c r="AL932" s="39"/>
      <c r="AM932" s="39"/>
    </row>
    <row r="933" spans="1:39" x14ac:dyDescent="0.3">
      <c r="A933" s="38"/>
      <c r="B933" s="35"/>
      <c r="C933" s="35"/>
      <c r="AF933" s="8"/>
      <c r="AL933" s="39"/>
      <c r="AM933" s="39"/>
    </row>
    <row r="934" spans="1:39" x14ac:dyDescent="0.3">
      <c r="A934" s="38"/>
      <c r="B934" s="35"/>
      <c r="C934" s="35"/>
      <c r="AF934" s="8"/>
      <c r="AL934" s="39"/>
      <c r="AM934" s="39"/>
    </row>
    <row r="935" spans="1:39" x14ac:dyDescent="0.3">
      <c r="A935" s="38"/>
      <c r="B935" s="35"/>
      <c r="C935" s="35"/>
      <c r="AF935" s="8"/>
      <c r="AL935" s="39"/>
      <c r="AM935" s="39"/>
    </row>
    <row r="936" spans="1:39" x14ac:dyDescent="0.3">
      <c r="A936" s="38"/>
      <c r="B936" s="35"/>
      <c r="C936" s="35"/>
      <c r="AF936" s="8"/>
      <c r="AL936" s="39"/>
      <c r="AM936" s="39"/>
    </row>
    <row r="937" spans="1:39" x14ac:dyDescent="0.3">
      <c r="A937" s="38"/>
      <c r="B937" s="35"/>
      <c r="C937" s="35"/>
      <c r="AF937" s="8"/>
      <c r="AL937" s="39"/>
      <c r="AM937" s="39"/>
    </row>
    <row r="938" spans="1:39" x14ac:dyDescent="0.3">
      <c r="A938" s="38"/>
      <c r="B938" s="35"/>
      <c r="C938" s="35"/>
      <c r="AF938" s="8"/>
      <c r="AL938" s="39"/>
      <c r="AM938" s="39"/>
    </row>
    <row r="939" spans="1:39" x14ac:dyDescent="0.3">
      <c r="A939" s="38"/>
      <c r="B939" s="35"/>
      <c r="C939" s="35"/>
      <c r="AF939" s="8"/>
      <c r="AL939" s="39"/>
      <c r="AM939" s="39"/>
    </row>
    <row r="940" spans="1:39" x14ac:dyDescent="0.3">
      <c r="A940" s="38"/>
      <c r="B940" s="35"/>
      <c r="C940" s="35"/>
      <c r="AF940" s="8"/>
      <c r="AL940" s="39"/>
      <c r="AM940" s="39"/>
    </row>
    <row r="941" spans="1:39" x14ac:dyDescent="0.3">
      <c r="A941" s="38"/>
      <c r="B941" s="35"/>
      <c r="C941" s="35"/>
      <c r="AF941" s="8"/>
      <c r="AL941" s="39"/>
      <c r="AM941" s="39"/>
    </row>
    <row r="942" spans="1:39" x14ac:dyDescent="0.3">
      <c r="A942" s="38"/>
      <c r="B942" s="35"/>
      <c r="C942" s="35"/>
      <c r="AF942" s="8"/>
      <c r="AL942" s="39"/>
      <c r="AM942" s="39"/>
    </row>
    <row r="943" spans="1:39" x14ac:dyDescent="0.3">
      <c r="A943" s="38"/>
      <c r="B943" s="35"/>
      <c r="C943" s="35"/>
      <c r="AF943" s="8"/>
      <c r="AL943" s="39"/>
      <c r="AM943" s="39"/>
    </row>
    <row r="944" spans="1:39" x14ac:dyDescent="0.3">
      <c r="A944" s="38"/>
      <c r="B944" s="35"/>
      <c r="C944" s="35"/>
      <c r="AF944" s="8"/>
      <c r="AL944" s="39"/>
      <c r="AM944" s="39"/>
    </row>
    <row r="945" spans="1:39" x14ac:dyDescent="0.3">
      <c r="A945" s="38"/>
      <c r="B945" s="35"/>
      <c r="C945" s="35"/>
      <c r="AF945" s="8"/>
      <c r="AL945" s="39"/>
      <c r="AM945" s="39"/>
    </row>
    <row r="946" spans="1:39" x14ac:dyDescent="0.3">
      <c r="A946" s="38"/>
      <c r="B946" s="35"/>
      <c r="C946" s="35"/>
      <c r="AF946" s="8"/>
      <c r="AL946" s="39"/>
      <c r="AM946" s="39"/>
    </row>
    <row r="947" spans="1:39" x14ac:dyDescent="0.3">
      <c r="A947" s="38"/>
      <c r="B947" s="35"/>
      <c r="C947" s="35"/>
      <c r="AF947" s="8"/>
      <c r="AL947" s="39"/>
      <c r="AM947" s="39"/>
    </row>
    <row r="948" spans="1:39" x14ac:dyDescent="0.3">
      <c r="A948" s="38"/>
      <c r="B948" s="35"/>
      <c r="C948" s="35"/>
      <c r="AF948" s="8"/>
      <c r="AL948" s="39"/>
      <c r="AM948" s="39"/>
    </row>
    <row r="949" spans="1:39" x14ac:dyDescent="0.3">
      <c r="A949" s="38"/>
      <c r="B949" s="35"/>
      <c r="C949" s="35"/>
      <c r="AF949" s="8"/>
      <c r="AL949" s="39"/>
      <c r="AM949" s="39"/>
    </row>
    <row r="950" spans="1:39" x14ac:dyDescent="0.3">
      <c r="A950" s="38"/>
      <c r="B950" s="35"/>
      <c r="C950" s="35"/>
      <c r="AF950" s="8"/>
      <c r="AL950" s="39"/>
      <c r="AM950" s="39"/>
    </row>
    <row r="951" spans="1:39" x14ac:dyDescent="0.3">
      <c r="A951" s="38"/>
      <c r="B951" s="35"/>
      <c r="C951" s="35"/>
      <c r="AF951" s="8"/>
      <c r="AL951" s="39"/>
      <c r="AM951" s="39"/>
    </row>
    <row r="952" spans="1:39" x14ac:dyDescent="0.3">
      <c r="A952" s="38"/>
      <c r="B952" s="35"/>
      <c r="C952" s="35"/>
      <c r="AF952" s="8"/>
      <c r="AL952" s="39"/>
      <c r="AM952" s="39"/>
    </row>
    <row r="953" spans="1:39" x14ac:dyDescent="0.3">
      <c r="A953" s="38"/>
      <c r="B953" s="35"/>
      <c r="C953" s="35"/>
      <c r="AF953" s="8"/>
      <c r="AL953" s="39"/>
      <c r="AM953" s="39"/>
    </row>
    <row r="954" spans="1:39" x14ac:dyDescent="0.3">
      <c r="A954" s="38"/>
      <c r="B954" s="35"/>
      <c r="C954" s="35"/>
      <c r="AF954" s="8"/>
      <c r="AL954" s="39"/>
      <c r="AM954" s="39"/>
    </row>
    <row r="955" spans="1:39" x14ac:dyDescent="0.3">
      <c r="A955" s="38"/>
      <c r="B955" s="35"/>
      <c r="C955" s="35"/>
      <c r="AF955" s="8"/>
      <c r="AL955" s="39"/>
      <c r="AM955" s="39"/>
    </row>
    <row r="956" spans="1:39" x14ac:dyDescent="0.3">
      <c r="A956" s="38"/>
      <c r="B956" s="35"/>
      <c r="C956" s="35"/>
    </row>
    <row r="957" spans="1:39" x14ac:dyDescent="0.3">
      <c r="A957" s="38"/>
      <c r="B957" s="35"/>
      <c r="C957" s="35"/>
    </row>
    <row r="958" spans="1:39" x14ac:dyDescent="0.3">
      <c r="A958" s="38"/>
      <c r="B958" s="35"/>
      <c r="C958" s="35"/>
    </row>
    <row r="959" spans="1:39" x14ac:dyDescent="0.3">
      <c r="A959" s="38"/>
      <c r="B959" s="35"/>
      <c r="C959" s="35"/>
    </row>
    <row r="960" spans="1:39" x14ac:dyDescent="0.3">
      <c r="A960" s="38"/>
      <c r="B960" s="35"/>
      <c r="C960" s="35"/>
    </row>
    <row r="961" spans="1:3" x14ac:dyDescent="0.3">
      <c r="A961" s="38"/>
      <c r="B961" s="35"/>
      <c r="C961" s="35"/>
    </row>
    <row r="962" spans="1:3" x14ac:dyDescent="0.3">
      <c r="A962" s="38"/>
      <c r="B962" s="35"/>
      <c r="C962" s="35"/>
    </row>
    <row r="963" spans="1:3" x14ac:dyDescent="0.3">
      <c r="A963" s="38"/>
      <c r="B963" s="35"/>
      <c r="C963" s="35"/>
    </row>
    <row r="964" spans="1:3" x14ac:dyDescent="0.3">
      <c r="A964" s="38"/>
      <c r="B964" s="35"/>
      <c r="C964" s="35"/>
    </row>
    <row r="965" spans="1:3" x14ac:dyDescent="0.3">
      <c r="A965" s="38"/>
      <c r="B965" s="35"/>
      <c r="C965" s="35"/>
    </row>
    <row r="966" spans="1:3" x14ac:dyDescent="0.3">
      <c r="A966" s="38"/>
      <c r="B966" s="35"/>
      <c r="C966" s="35"/>
    </row>
    <row r="967" spans="1:3" x14ac:dyDescent="0.3">
      <c r="A967" s="38"/>
      <c r="B967" s="35"/>
      <c r="C967" s="35"/>
    </row>
    <row r="968" spans="1:3" x14ac:dyDescent="0.3">
      <c r="A968" s="38"/>
      <c r="B968" s="35"/>
      <c r="C968" s="35"/>
    </row>
    <row r="969" spans="1:3" x14ac:dyDescent="0.3">
      <c r="A969" s="38"/>
      <c r="B969" s="35"/>
      <c r="C969" s="35"/>
    </row>
    <row r="970" spans="1:3" x14ac:dyDescent="0.3">
      <c r="A970" s="38"/>
      <c r="B970" s="35"/>
      <c r="C970" s="35"/>
    </row>
    <row r="971" spans="1:3" x14ac:dyDescent="0.3">
      <c r="A971" s="38"/>
      <c r="B971" s="35"/>
      <c r="C971" s="35"/>
    </row>
    <row r="972" spans="1:3" x14ac:dyDescent="0.3">
      <c r="A972" s="38"/>
      <c r="B972" s="35"/>
      <c r="C972" s="35"/>
    </row>
    <row r="973" spans="1:3" x14ac:dyDescent="0.3">
      <c r="A973" s="38"/>
      <c r="B973" s="35"/>
      <c r="C973" s="35"/>
    </row>
    <row r="974" spans="1:3" x14ac:dyDescent="0.3">
      <c r="A974" s="38"/>
      <c r="B974" s="35"/>
      <c r="C974" s="35"/>
    </row>
    <row r="975" spans="1:3" x14ac:dyDescent="0.3">
      <c r="A975" s="38"/>
      <c r="B975" s="35"/>
      <c r="C975" s="35"/>
    </row>
    <row r="976" spans="1:3" x14ac:dyDescent="0.3">
      <c r="A976" s="38"/>
      <c r="B976" s="35"/>
      <c r="C976" s="35"/>
    </row>
    <row r="977" spans="1:3" x14ac:dyDescent="0.3">
      <c r="A977" s="38"/>
      <c r="B977" s="35"/>
      <c r="C977" s="35"/>
    </row>
    <row r="978" spans="1:3" x14ac:dyDescent="0.3">
      <c r="A978" s="38"/>
      <c r="B978" s="35"/>
      <c r="C978" s="35"/>
    </row>
    <row r="979" spans="1:3" x14ac:dyDescent="0.3">
      <c r="A979" s="38"/>
      <c r="B979" s="35"/>
      <c r="C979" s="35"/>
    </row>
    <row r="980" spans="1:3" x14ac:dyDescent="0.3">
      <c r="A980" s="38"/>
      <c r="B980" s="35"/>
      <c r="C980" s="35"/>
    </row>
    <row r="981" spans="1:3" x14ac:dyDescent="0.3">
      <c r="A981" s="38"/>
      <c r="B981" s="35"/>
      <c r="C981" s="35"/>
    </row>
    <row r="982" spans="1:3" x14ac:dyDescent="0.3">
      <c r="A982" s="38"/>
      <c r="B982" s="35"/>
      <c r="C982" s="35"/>
    </row>
    <row r="983" spans="1:3" x14ac:dyDescent="0.3">
      <c r="A983" s="38"/>
      <c r="B983" s="35"/>
      <c r="C983" s="35"/>
    </row>
    <row r="984" spans="1:3" x14ac:dyDescent="0.3">
      <c r="A984" s="38"/>
      <c r="B984" s="35"/>
      <c r="C984" s="35"/>
    </row>
    <row r="985" spans="1:3" x14ac:dyDescent="0.3">
      <c r="A985" s="38"/>
      <c r="B985" s="35"/>
      <c r="C985" s="35"/>
    </row>
    <row r="986" spans="1:3" x14ac:dyDescent="0.3">
      <c r="A986" s="38"/>
      <c r="B986" s="35"/>
      <c r="C986" s="35"/>
    </row>
    <row r="987" spans="1:3" x14ac:dyDescent="0.3">
      <c r="A987" s="38"/>
      <c r="B987" s="35"/>
      <c r="C987" s="35"/>
    </row>
    <row r="988" spans="1:3" x14ac:dyDescent="0.3">
      <c r="A988" s="38"/>
      <c r="B988" s="35"/>
      <c r="C988" s="35"/>
    </row>
    <row r="989" spans="1:3" x14ac:dyDescent="0.3">
      <c r="A989" s="38"/>
      <c r="B989" s="35"/>
      <c r="C989" s="35"/>
    </row>
    <row r="990" spans="1:3" x14ac:dyDescent="0.3">
      <c r="A990" s="38"/>
      <c r="B990" s="35"/>
      <c r="C990" s="35"/>
    </row>
    <row r="991" spans="1:3" x14ac:dyDescent="0.3">
      <c r="A991" s="38"/>
      <c r="B991" s="35"/>
      <c r="C991" s="35"/>
    </row>
    <row r="992" spans="1:3" x14ac:dyDescent="0.3">
      <c r="A992" s="38"/>
      <c r="B992" s="35"/>
      <c r="C992" s="35"/>
    </row>
    <row r="993" spans="1:3" x14ac:dyDescent="0.3">
      <c r="A993" s="38"/>
      <c r="B993" s="35"/>
      <c r="C993" s="35"/>
    </row>
    <row r="994" spans="1:3" x14ac:dyDescent="0.3">
      <c r="A994" s="38"/>
      <c r="B994" s="35"/>
      <c r="C994" s="35"/>
    </row>
    <row r="995" spans="1:3" x14ac:dyDescent="0.3">
      <c r="A995" s="38"/>
      <c r="B995" s="35"/>
      <c r="C995" s="35"/>
    </row>
    <row r="996" spans="1:3" x14ac:dyDescent="0.3">
      <c r="A996" s="38"/>
      <c r="B996" s="35"/>
      <c r="C996" s="35"/>
    </row>
    <row r="997" spans="1:3" x14ac:dyDescent="0.3">
      <c r="A997" s="38"/>
      <c r="B997" s="35"/>
      <c r="C997" s="35"/>
    </row>
    <row r="998" spans="1:3" x14ac:dyDescent="0.3">
      <c r="A998" s="38"/>
      <c r="B998" s="35"/>
      <c r="C998" s="35"/>
    </row>
    <row r="999" spans="1:3" x14ac:dyDescent="0.3">
      <c r="A999" s="38"/>
      <c r="B999" s="35"/>
      <c r="C999" s="35"/>
    </row>
    <row r="1000" spans="1:3" x14ac:dyDescent="0.3">
      <c r="A1000" s="38"/>
      <c r="B1000" s="35"/>
      <c r="C1000" s="35"/>
    </row>
    <row r="1001" spans="1:3" x14ac:dyDescent="0.3">
      <c r="A1001" s="38"/>
      <c r="B1001" s="35"/>
      <c r="C1001" s="35"/>
    </row>
    <row r="1002" spans="1:3" x14ac:dyDescent="0.3">
      <c r="A1002" s="38"/>
      <c r="B1002" s="35"/>
      <c r="C1002" s="35"/>
    </row>
    <row r="1003" spans="1:3" x14ac:dyDescent="0.3">
      <c r="A1003" s="38"/>
      <c r="B1003" s="35"/>
      <c r="C1003" s="35"/>
    </row>
    <row r="1004" spans="1:3" x14ac:dyDescent="0.3">
      <c r="A1004" s="38"/>
      <c r="B1004" s="35"/>
      <c r="C1004" s="35"/>
    </row>
    <row r="1005" spans="1:3" x14ac:dyDescent="0.3">
      <c r="A1005" s="38"/>
      <c r="B1005" s="35"/>
      <c r="C1005" s="35"/>
    </row>
    <row r="1006" spans="1:3" x14ac:dyDescent="0.3">
      <c r="A1006" s="38"/>
      <c r="B1006" s="35"/>
      <c r="C1006" s="35"/>
    </row>
    <row r="1007" spans="1:3" x14ac:dyDescent="0.3">
      <c r="A1007" s="38"/>
      <c r="B1007" s="35"/>
      <c r="C1007" s="35"/>
    </row>
    <row r="1008" spans="1:3" x14ac:dyDescent="0.3">
      <c r="A1008" s="38"/>
      <c r="B1008" s="35"/>
      <c r="C1008" s="35"/>
    </row>
    <row r="1009" spans="1:3" x14ac:dyDescent="0.3">
      <c r="A1009" s="38"/>
      <c r="B1009" s="35"/>
      <c r="C1009" s="35"/>
    </row>
    <row r="1010" spans="1:3" x14ac:dyDescent="0.3">
      <c r="A1010" s="38"/>
      <c r="B1010" s="35"/>
      <c r="C1010" s="35"/>
    </row>
    <row r="1011" spans="1:3" x14ac:dyDescent="0.3">
      <c r="A1011" s="38"/>
      <c r="B1011" s="35"/>
      <c r="C1011" s="35"/>
    </row>
    <row r="1012" spans="1:3" x14ac:dyDescent="0.3">
      <c r="A1012" s="38"/>
      <c r="B1012" s="35"/>
      <c r="C1012" s="35"/>
    </row>
    <row r="1013" spans="1:3" x14ac:dyDescent="0.3">
      <c r="A1013" s="38"/>
      <c r="B1013" s="35"/>
      <c r="C1013" s="35"/>
    </row>
    <row r="1014" spans="1:3" x14ac:dyDescent="0.3">
      <c r="A1014" s="38"/>
      <c r="B1014" s="35"/>
      <c r="C1014" s="35"/>
    </row>
    <row r="1015" spans="1:3" x14ac:dyDescent="0.3">
      <c r="A1015" s="38"/>
      <c r="B1015" s="35"/>
      <c r="C1015" s="35"/>
    </row>
    <row r="1016" spans="1:3" x14ac:dyDescent="0.3">
      <c r="A1016" s="38"/>
      <c r="B1016" s="35"/>
      <c r="C1016" s="35"/>
    </row>
    <row r="1017" spans="1:3" x14ac:dyDescent="0.3">
      <c r="A1017" s="38"/>
      <c r="B1017" s="35"/>
      <c r="C1017" s="35"/>
    </row>
    <row r="1018" spans="1:3" x14ac:dyDescent="0.3">
      <c r="A1018" s="38"/>
      <c r="B1018" s="35"/>
      <c r="C1018" s="35"/>
    </row>
    <row r="1019" spans="1:3" x14ac:dyDescent="0.3">
      <c r="A1019" s="38"/>
      <c r="B1019" s="35"/>
      <c r="C1019" s="35"/>
    </row>
    <row r="1020" spans="1:3" x14ac:dyDescent="0.3">
      <c r="A1020" s="38"/>
      <c r="B1020" s="35"/>
      <c r="C1020" s="35"/>
    </row>
    <row r="1021" spans="1:3" x14ac:dyDescent="0.3">
      <c r="A1021" s="38"/>
      <c r="B1021" s="35"/>
      <c r="C1021" s="35"/>
    </row>
    <row r="1022" spans="1:3" x14ac:dyDescent="0.3">
      <c r="A1022" s="38"/>
      <c r="B1022" s="35"/>
      <c r="C1022" s="35"/>
    </row>
    <row r="1023" spans="1:3" x14ac:dyDescent="0.3">
      <c r="A1023" s="38"/>
      <c r="B1023" s="35"/>
      <c r="C1023" s="35"/>
    </row>
    <row r="1024" spans="1:3" x14ac:dyDescent="0.3">
      <c r="A1024" s="38"/>
      <c r="B1024" s="35"/>
      <c r="C1024" s="35"/>
    </row>
    <row r="1025" spans="1:3" x14ac:dyDescent="0.3">
      <c r="A1025" s="38"/>
      <c r="B1025" s="35"/>
      <c r="C1025" s="35"/>
    </row>
    <row r="1026" spans="1:3" x14ac:dyDescent="0.3">
      <c r="A1026" s="38"/>
      <c r="B1026" s="35"/>
      <c r="C1026" s="35"/>
    </row>
    <row r="1027" spans="1:3" x14ac:dyDescent="0.3">
      <c r="A1027" s="38"/>
      <c r="B1027" s="35"/>
      <c r="C1027" s="35"/>
    </row>
    <row r="1028" spans="1:3" x14ac:dyDescent="0.3">
      <c r="A1028" s="38"/>
      <c r="B1028" s="35"/>
      <c r="C1028" s="35"/>
    </row>
    <row r="1029" spans="1:3" x14ac:dyDescent="0.3">
      <c r="A1029" s="38"/>
      <c r="B1029" s="35"/>
      <c r="C1029" s="35"/>
    </row>
    <row r="1030" spans="1:3" x14ac:dyDescent="0.3">
      <c r="A1030" s="38"/>
      <c r="B1030" s="35"/>
      <c r="C1030" s="35"/>
    </row>
    <row r="1031" spans="1:3" x14ac:dyDescent="0.3">
      <c r="A1031" s="38"/>
      <c r="B1031" s="35"/>
      <c r="C1031" s="35"/>
    </row>
    <row r="1032" spans="1:3" x14ac:dyDescent="0.3">
      <c r="A1032" s="38"/>
      <c r="B1032" s="35"/>
      <c r="C1032" s="35"/>
    </row>
    <row r="1033" spans="1:3" x14ac:dyDescent="0.3">
      <c r="A1033" s="38"/>
      <c r="B1033" s="35"/>
      <c r="C1033" s="35"/>
    </row>
    <row r="1034" spans="1:3" x14ac:dyDescent="0.3">
      <c r="A1034" s="38"/>
      <c r="B1034" s="35"/>
      <c r="C1034" s="35"/>
    </row>
    <row r="1035" spans="1:3" x14ac:dyDescent="0.3">
      <c r="A1035" s="38"/>
      <c r="B1035" s="35"/>
      <c r="C1035" s="35"/>
    </row>
    <row r="1036" spans="1:3" x14ac:dyDescent="0.3">
      <c r="A1036" s="38"/>
      <c r="B1036" s="35"/>
      <c r="C1036" s="35"/>
    </row>
    <row r="1037" spans="1:3" x14ac:dyDescent="0.3">
      <c r="A1037" s="38"/>
      <c r="B1037" s="35"/>
      <c r="C1037" s="35"/>
    </row>
    <row r="1038" spans="1:3" x14ac:dyDescent="0.3">
      <c r="A1038" s="38"/>
      <c r="B1038" s="35"/>
      <c r="C1038" s="35"/>
    </row>
    <row r="1039" spans="1:3" x14ac:dyDescent="0.3">
      <c r="A1039" s="38"/>
      <c r="B1039" s="35"/>
      <c r="C1039" s="35"/>
    </row>
    <row r="1040" spans="1:3" x14ac:dyDescent="0.3">
      <c r="A1040" s="38"/>
      <c r="B1040" s="35"/>
      <c r="C1040" s="35"/>
    </row>
    <row r="1041" spans="1:3" x14ac:dyDescent="0.3">
      <c r="A1041" s="38"/>
      <c r="B1041" s="35"/>
      <c r="C1041" s="35"/>
    </row>
    <row r="1042" spans="1:3" x14ac:dyDescent="0.3">
      <c r="A1042" s="38"/>
      <c r="B1042" s="35"/>
      <c r="C1042" s="35"/>
    </row>
    <row r="1043" spans="1:3" x14ac:dyDescent="0.3">
      <c r="A1043" s="38"/>
      <c r="B1043" s="35"/>
      <c r="C1043" s="35"/>
    </row>
    <row r="1044" spans="1:3" x14ac:dyDescent="0.3">
      <c r="A1044" s="38"/>
      <c r="B1044" s="35"/>
      <c r="C1044" s="35"/>
    </row>
    <row r="1045" spans="1:3" x14ac:dyDescent="0.3">
      <c r="A1045" s="38"/>
      <c r="B1045" s="35"/>
      <c r="C1045" s="35"/>
    </row>
    <row r="1046" spans="1:3" x14ac:dyDescent="0.3">
      <c r="A1046" s="38"/>
      <c r="B1046" s="35"/>
      <c r="C1046" s="35"/>
    </row>
    <row r="1047" spans="1:3" x14ac:dyDescent="0.3">
      <c r="A1047" s="38"/>
      <c r="B1047" s="35"/>
      <c r="C1047" s="35"/>
    </row>
    <row r="1048" spans="1:3" x14ac:dyDescent="0.3">
      <c r="A1048" s="38"/>
      <c r="B1048" s="35"/>
      <c r="C1048" s="35"/>
    </row>
    <row r="1049" spans="1:3" x14ac:dyDescent="0.3">
      <c r="A1049" s="38"/>
      <c r="B1049" s="35"/>
      <c r="C1049" s="35"/>
    </row>
    <row r="1050" spans="1:3" x14ac:dyDescent="0.3">
      <c r="A1050" s="38"/>
      <c r="B1050" s="35"/>
      <c r="C1050" s="35"/>
    </row>
    <row r="1051" spans="1:3" x14ac:dyDescent="0.3">
      <c r="A1051" s="38"/>
      <c r="B1051" s="35"/>
      <c r="C1051" s="35"/>
    </row>
    <row r="1052" spans="1:3" x14ac:dyDescent="0.3">
      <c r="A1052" s="38"/>
      <c r="B1052" s="35"/>
      <c r="C1052" s="35"/>
    </row>
    <row r="1053" spans="1:3" x14ac:dyDescent="0.3">
      <c r="A1053" s="38"/>
      <c r="B1053" s="35"/>
      <c r="C1053" s="35"/>
    </row>
    <row r="1054" spans="1:3" x14ac:dyDescent="0.3">
      <c r="A1054" s="38"/>
      <c r="B1054" s="35"/>
      <c r="C1054" s="35"/>
    </row>
    <row r="1055" spans="1:3" x14ac:dyDescent="0.3">
      <c r="A1055" s="38"/>
      <c r="B1055" s="35"/>
      <c r="C1055" s="35"/>
    </row>
    <row r="1056" spans="1:3" x14ac:dyDescent="0.3">
      <c r="A1056" s="38"/>
      <c r="B1056" s="35"/>
      <c r="C1056" s="35"/>
    </row>
    <row r="1057" spans="1:3" x14ac:dyDescent="0.3">
      <c r="A1057" s="38"/>
      <c r="B1057" s="35"/>
      <c r="C1057" s="35"/>
    </row>
    <row r="1058" spans="1:3" x14ac:dyDescent="0.3">
      <c r="A1058" s="38"/>
      <c r="B1058" s="35"/>
      <c r="C1058" s="35"/>
    </row>
    <row r="1059" spans="1:3" x14ac:dyDescent="0.3">
      <c r="A1059" s="38"/>
      <c r="B1059" s="35"/>
      <c r="C1059" s="35"/>
    </row>
    <row r="1060" spans="1:3" x14ac:dyDescent="0.3">
      <c r="A1060" s="38"/>
      <c r="B1060" s="35"/>
      <c r="C1060" s="35"/>
    </row>
    <row r="1061" spans="1:3" x14ac:dyDescent="0.3">
      <c r="A1061" s="38"/>
      <c r="B1061" s="35"/>
      <c r="C1061" s="35"/>
    </row>
    <row r="1062" spans="1:3" x14ac:dyDescent="0.3">
      <c r="A1062" s="38"/>
      <c r="B1062" s="35"/>
      <c r="C1062" s="35"/>
    </row>
    <row r="1063" spans="1:3" x14ac:dyDescent="0.3">
      <c r="A1063" s="38"/>
      <c r="B1063" s="35"/>
      <c r="C1063" s="35"/>
    </row>
    <row r="1064" spans="1:3" x14ac:dyDescent="0.3">
      <c r="A1064" s="38"/>
      <c r="B1064" s="35"/>
      <c r="C1064" s="35"/>
    </row>
    <row r="1065" spans="1:3" x14ac:dyDescent="0.3">
      <c r="A1065" s="38"/>
      <c r="B1065" s="35"/>
      <c r="C1065" s="35"/>
    </row>
    <row r="1066" spans="1:3" x14ac:dyDescent="0.3">
      <c r="A1066" s="38"/>
      <c r="B1066" s="35"/>
      <c r="C1066" s="35"/>
    </row>
    <row r="1067" spans="1:3" x14ac:dyDescent="0.3">
      <c r="A1067" s="38"/>
      <c r="B1067" s="35"/>
      <c r="C1067" s="35"/>
    </row>
    <row r="1068" spans="1:3" x14ac:dyDescent="0.3">
      <c r="A1068" s="38"/>
      <c r="B1068" s="35"/>
      <c r="C1068" s="35"/>
    </row>
    <row r="1069" spans="1:3" x14ac:dyDescent="0.3">
      <c r="A1069" s="38"/>
      <c r="B1069" s="35"/>
      <c r="C1069" s="35"/>
    </row>
    <row r="1070" spans="1:3" x14ac:dyDescent="0.3">
      <c r="A1070" s="38"/>
      <c r="B1070" s="35"/>
      <c r="C1070" s="35"/>
    </row>
    <row r="1071" spans="1:3" x14ac:dyDescent="0.3">
      <c r="A1071" s="38"/>
      <c r="B1071" s="35"/>
      <c r="C1071" s="35"/>
    </row>
    <row r="1072" spans="1:3" x14ac:dyDescent="0.3">
      <c r="A1072" s="38"/>
      <c r="B1072" s="35"/>
      <c r="C1072" s="35"/>
    </row>
    <row r="1073" spans="1:3" x14ac:dyDescent="0.3">
      <c r="A1073" s="38"/>
      <c r="B1073" s="35"/>
      <c r="C1073" s="35"/>
    </row>
    <row r="1074" spans="1:3" x14ac:dyDescent="0.3">
      <c r="A1074" s="38"/>
      <c r="B1074" s="35"/>
      <c r="C1074" s="35"/>
    </row>
    <row r="1075" spans="1:3" x14ac:dyDescent="0.3">
      <c r="A1075" s="38"/>
      <c r="B1075" s="35"/>
      <c r="C1075" s="35"/>
    </row>
    <row r="1076" spans="1:3" x14ac:dyDescent="0.3">
      <c r="A1076" s="38"/>
      <c r="B1076" s="35"/>
      <c r="C1076" s="35"/>
    </row>
    <row r="1077" spans="1:3" x14ac:dyDescent="0.3">
      <c r="A1077" s="38"/>
      <c r="B1077" s="35"/>
      <c r="C1077" s="35"/>
    </row>
    <row r="1078" spans="1:3" x14ac:dyDescent="0.3">
      <c r="A1078" s="38"/>
      <c r="B1078" s="35"/>
      <c r="C1078" s="35"/>
    </row>
    <row r="1079" spans="1:3" x14ac:dyDescent="0.3">
      <c r="A1079" s="38"/>
      <c r="B1079" s="35"/>
      <c r="C1079" s="35"/>
    </row>
    <row r="1080" spans="1:3" x14ac:dyDescent="0.3">
      <c r="A1080" s="38"/>
      <c r="B1080" s="35"/>
      <c r="C1080" s="35"/>
    </row>
    <row r="1081" spans="1:3" x14ac:dyDescent="0.3">
      <c r="A1081" s="38"/>
      <c r="B1081" s="35"/>
      <c r="C1081" s="35"/>
    </row>
    <row r="1082" spans="1:3" x14ac:dyDescent="0.3">
      <c r="A1082" s="38"/>
      <c r="B1082" s="35"/>
      <c r="C1082" s="35"/>
    </row>
  </sheetData>
  <phoneticPr fontId="4" type="noConversion"/>
  <hyperlinks>
    <hyperlink ref="A6" tooltip="Quantiwise7G" display="     Refresh     "/>
    <hyperlink ref="H6" tooltip="Quantiwise7G" display="     Refresh     "/>
  </hyperlinks>
  <pageMargins left="0.7" right="0.7" top="0.75" bottom="0.75" header="0.3" footer="0.3"/>
  <pageSetup paperSize="9" orientation="portrait" r:id="rId1"/>
  <drawing r:id="rId2"/>
  <legacyDrawing r:id="rId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워크시트</vt:lpstr>
      </vt:variant>
      <vt:variant>
        <vt:i4>4</vt:i4>
      </vt:variant>
      <vt:variant>
        <vt:lpstr>이름이 지정된 범위</vt:lpstr>
      </vt:variant>
      <vt:variant>
        <vt:i4>1</vt:i4>
      </vt:variant>
    </vt:vector>
  </HeadingPairs>
  <TitlesOfParts>
    <vt:vector size="5" baseType="lpstr">
      <vt:lpstr>Outcome</vt:lpstr>
      <vt:lpstr>info</vt:lpstr>
      <vt:lpstr>PER</vt:lpstr>
      <vt:lpstr>PBR</vt:lpstr>
      <vt:lpstr>Outcome!Print_Area</vt:lpstr>
    </vt:vector>
  </TitlesOfParts>
  <Company>IBKS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IBK퀀트 김경훈</dc:creator>
  <cp:lastModifiedBy>SK퀀트 김경훈</cp:lastModifiedBy>
  <cp:lastPrinted>2016-11-18T04:01:58Z</cp:lastPrinted>
  <dcterms:created xsi:type="dcterms:W3CDTF">2015-08-09T23:37:16Z</dcterms:created>
  <dcterms:modified xsi:type="dcterms:W3CDTF">2016-11-18T04:02:00Z</dcterms:modified>
</cp:coreProperties>
</file>